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bakshi/Documents/blog/posts/2023-06-01-practical-deep-learning-for-coders-part-1/"/>
    </mc:Choice>
  </mc:AlternateContent>
  <xr:revisionPtr revIDLastSave="0" documentId="13_ncr:1_{CFF912A3-64AC-5A44-8CAA-BFB1CFD3EB1A}" xr6:coauthVersionLast="47" xr6:coauthVersionMax="47" xr10:uidLastSave="{00000000-0000-0000-0000-000000000000}"/>
  <bookViews>
    <workbookView xWindow="80" yWindow="500" windowWidth="25440" windowHeight="14900" xr2:uid="{856B0B64-4B35-B94A-9BFE-B346336E0F6F}"/>
  </bookViews>
  <sheets>
    <sheet name="raw data" sheetId="1" r:id="rId1"/>
    <sheet name="mmult" sheetId="4" r:id="rId2"/>
    <sheet name="nnet" sheetId="3" r:id="rId3"/>
    <sheet name="linear" sheetId="2" r:id="rId4"/>
  </sheets>
  <definedNames>
    <definedName name="_xlnm._FilterDatabase" localSheetId="0" hidden="1">'raw data'!$A$1:$H$892</definedName>
    <definedName name="solver_adj" localSheetId="3" hidden="1">linear!$R$4:$AA$4</definedName>
    <definedName name="solver_adj" localSheetId="1" hidden="1">mmult!$S$3:$T$12</definedName>
    <definedName name="solver_adj" localSheetId="2" hidden="1">nnet!$R$4:$AA$5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in" localSheetId="3" hidden="1">2</definedName>
    <definedName name="solver_lin" localSheetId="1" hidden="1">2</definedName>
    <definedName name="solver_lin" localSheetId="2" hidden="1">2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1" hidden="1">0</definedName>
    <definedName name="solver_num" localSheetId="2" hidden="1">0</definedName>
    <definedName name="solver_opt" localSheetId="3" hidden="1">linear!$AA$7</definedName>
    <definedName name="solver_opt" localSheetId="1" hidden="1">mmult!$AA$1</definedName>
    <definedName name="solver_opt" localSheetId="2" hidden="1">nnet!$AH$1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2</definedName>
    <definedName name="solver_ver" localSheetId="1" hidden="1">2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 a="1"/>
  <c r="V4" i="4" s="1"/>
  <c r="O715" i="4"/>
  <c r="N715" i="4"/>
  <c r="M715" i="4"/>
  <c r="L715" i="4"/>
  <c r="K715" i="4"/>
  <c r="J715" i="4"/>
  <c r="O714" i="4"/>
  <c r="N714" i="4"/>
  <c r="M714" i="4"/>
  <c r="L714" i="4"/>
  <c r="K714" i="4"/>
  <c r="J714" i="4"/>
  <c r="O713" i="4"/>
  <c r="N713" i="4"/>
  <c r="M713" i="4"/>
  <c r="L713" i="4"/>
  <c r="K713" i="4"/>
  <c r="J713" i="4"/>
  <c r="O712" i="4"/>
  <c r="N712" i="4"/>
  <c r="M712" i="4"/>
  <c r="L712" i="4"/>
  <c r="K712" i="4"/>
  <c r="J712" i="4"/>
  <c r="O711" i="4"/>
  <c r="N711" i="4"/>
  <c r="M711" i="4"/>
  <c r="L711" i="4"/>
  <c r="K711" i="4"/>
  <c r="J711" i="4"/>
  <c r="O710" i="4"/>
  <c r="N710" i="4"/>
  <c r="M710" i="4"/>
  <c r="L710" i="4"/>
  <c r="K710" i="4"/>
  <c r="J710" i="4"/>
  <c r="O709" i="4"/>
  <c r="N709" i="4"/>
  <c r="M709" i="4"/>
  <c r="L709" i="4"/>
  <c r="K709" i="4"/>
  <c r="J709" i="4"/>
  <c r="O708" i="4"/>
  <c r="N708" i="4"/>
  <c r="M708" i="4"/>
  <c r="L708" i="4"/>
  <c r="K708" i="4"/>
  <c r="J708" i="4"/>
  <c r="O707" i="4"/>
  <c r="N707" i="4"/>
  <c r="M707" i="4"/>
  <c r="L707" i="4"/>
  <c r="K707" i="4"/>
  <c r="J707" i="4"/>
  <c r="O706" i="4"/>
  <c r="N706" i="4"/>
  <c r="M706" i="4"/>
  <c r="L706" i="4"/>
  <c r="K706" i="4"/>
  <c r="J706" i="4"/>
  <c r="O705" i="4"/>
  <c r="N705" i="4"/>
  <c r="M705" i="4"/>
  <c r="L705" i="4"/>
  <c r="K705" i="4"/>
  <c r="J705" i="4"/>
  <c r="O704" i="4"/>
  <c r="N704" i="4"/>
  <c r="M704" i="4"/>
  <c r="L704" i="4"/>
  <c r="K704" i="4"/>
  <c r="J704" i="4"/>
  <c r="O703" i="4"/>
  <c r="N703" i="4"/>
  <c r="M703" i="4"/>
  <c r="L703" i="4"/>
  <c r="K703" i="4"/>
  <c r="J703" i="4"/>
  <c r="O702" i="4"/>
  <c r="N702" i="4"/>
  <c r="M702" i="4"/>
  <c r="L702" i="4"/>
  <c r="K702" i="4"/>
  <c r="J702" i="4"/>
  <c r="O701" i="4"/>
  <c r="N701" i="4"/>
  <c r="M701" i="4"/>
  <c r="L701" i="4"/>
  <c r="K701" i="4"/>
  <c r="J701" i="4"/>
  <c r="O700" i="4"/>
  <c r="N700" i="4"/>
  <c r="M700" i="4"/>
  <c r="L700" i="4"/>
  <c r="K700" i="4"/>
  <c r="J700" i="4"/>
  <c r="O699" i="4"/>
  <c r="N699" i="4"/>
  <c r="M699" i="4"/>
  <c r="L699" i="4"/>
  <c r="K699" i="4"/>
  <c r="J699" i="4"/>
  <c r="O698" i="4"/>
  <c r="N698" i="4"/>
  <c r="M698" i="4"/>
  <c r="L698" i="4"/>
  <c r="K698" i="4"/>
  <c r="J698" i="4"/>
  <c r="O697" i="4"/>
  <c r="N697" i="4"/>
  <c r="M697" i="4"/>
  <c r="L697" i="4"/>
  <c r="K697" i="4"/>
  <c r="J697" i="4"/>
  <c r="O696" i="4"/>
  <c r="N696" i="4"/>
  <c r="M696" i="4"/>
  <c r="L696" i="4"/>
  <c r="K696" i="4"/>
  <c r="J696" i="4"/>
  <c r="O695" i="4"/>
  <c r="N695" i="4"/>
  <c r="M695" i="4"/>
  <c r="L695" i="4"/>
  <c r="K695" i="4"/>
  <c r="J695" i="4"/>
  <c r="O694" i="4"/>
  <c r="N694" i="4"/>
  <c r="M694" i="4"/>
  <c r="L694" i="4"/>
  <c r="K694" i="4"/>
  <c r="J694" i="4"/>
  <c r="O693" i="4"/>
  <c r="N693" i="4"/>
  <c r="M693" i="4"/>
  <c r="L693" i="4"/>
  <c r="K693" i="4"/>
  <c r="J693" i="4"/>
  <c r="O692" i="4"/>
  <c r="N692" i="4"/>
  <c r="M692" i="4"/>
  <c r="L692" i="4"/>
  <c r="K692" i="4"/>
  <c r="J692" i="4"/>
  <c r="O691" i="4"/>
  <c r="N691" i="4"/>
  <c r="M691" i="4"/>
  <c r="L691" i="4"/>
  <c r="K691" i="4"/>
  <c r="J691" i="4"/>
  <c r="O690" i="4"/>
  <c r="N690" i="4"/>
  <c r="M690" i="4"/>
  <c r="L690" i="4"/>
  <c r="K690" i="4"/>
  <c r="J690" i="4"/>
  <c r="O689" i="4"/>
  <c r="N689" i="4"/>
  <c r="M689" i="4"/>
  <c r="L689" i="4"/>
  <c r="K689" i="4"/>
  <c r="J689" i="4"/>
  <c r="O688" i="4"/>
  <c r="N688" i="4"/>
  <c r="M688" i="4"/>
  <c r="L688" i="4"/>
  <c r="K688" i="4"/>
  <c r="J688" i="4"/>
  <c r="O687" i="4"/>
  <c r="N687" i="4"/>
  <c r="M687" i="4"/>
  <c r="L687" i="4"/>
  <c r="K687" i="4"/>
  <c r="J687" i="4"/>
  <c r="O686" i="4"/>
  <c r="N686" i="4"/>
  <c r="M686" i="4"/>
  <c r="L686" i="4"/>
  <c r="K686" i="4"/>
  <c r="J686" i="4"/>
  <c r="O685" i="4"/>
  <c r="N685" i="4"/>
  <c r="M685" i="4"/>
  <c r="L685" i="4"/>
  <c r="K685" i="4"/>
  <c r="J685" i="4"/>
  <c r="O684" i="4"/>
  <c r="N684" i="4"/>
  <c r="M684" i="4"/>
  <c r="L684" i="4"/>
  <c r="K684" i="4"/>
  <c r="J684" i="4"/>
  <c r="O683" i="4"/>
  <c r="N683" i="4"/>
  <c r="M683" i="4"/>
  <c r="L683" i="4"/>
  <c r="K683" i="4"/>
  <c r="J683" i="4"/>
  <c r="O682" i="4"/>
  <c r="N682" i="4"/>
  <c r="M682" i="4"/>
  <c r="L682" i="4"/>
  <c r="K682" i="4"/>
  <c r="J682" i="4"/>
  <c r="O681" i="4"/>
  <c r="N681" i="4"/>
  <c r="M681" i="4"/>
  <c r="L681" i="4"/>
  <c r="K681" i="4"/>
  <c r="J681" i="4"/>
  <c r="O680" i="4"/>
  <c r="N680" i="4"/>
  <c r="M680" i="4"/>
  <c r="L680" i="4"/>
  <c r="K680" i="4"/>
  <c r="J680" i="4"/>
  <c r="O679" i="4"/>
  <c r="N679" i="4"/>
  <c r="M679" i="4"/>
  <c r="L679" i="4"/>
  <c r="K679" i="4"/>
  <c r="J679" i="4"/>
  <c r="O678" i="4"/>
  <c r="N678" i="4"/>
  <c r="M678" i="4"/>
  <c r="L678" i="4"/>
  <c r="K678" i="4"/>
  <c r="J678" i="4"/>
  <c r="O677" i="4"/>
  <c r="N677" i="4"/>
  <c r="M677" i="4"/>
  <c r="L677" i="4"/>
  <c r="K677" i="4"/>
  <c r="J677" i="4"/>
  <c r="O676" i="4"/>
  <c r="N676" i="4"/>
  <c r="M676" i="4"/>
  <c r="L676" i="4"/>
  <c r="K676" i="4"/>
  <c r="J676" i="4"/>
  <c r="O675" i="4"/>
  <c r="N675" i="4"/>
  <c r="M675" i="4"/>
  <c r="L675" i="4"/>
  <c r="K675" i="4"/>
  <c r="J675" i="4"/>
  <c r="O674" i="4"/>
  <c r="N674" i="4"/>
  <c r="M674" i="4"/>
  <c r="L674" i="4"/>
  <c r="K674" i="4"/>
  <c r="J674" i="4"/>
  <c r="O673" i="4"/>
  <c r="N673" i="4"/>
  <c r="M673" i="4"/>
  <c r="L673" i="4"/>
  <c r="K673" i="4"/>
  <c r="J673" i="4"/>
  <c r="O672" i="4"/>
  <c r="N672" i="4"/>
  <c r="M672" i="4"/>
  <c r="L672" i="4"/>
  <c r="K672" i="4"/>
  <c r="J672" i="4"/>
  <c r="O671" i="4"/>
  <c r="N671" i="4"/>
  <c r="M671" i="4"/>
  <c r="L671" i="4"/>
  <c r="K671" i="4"/>
  <c r="J671" i="4"/>
  <c r="O670" i="4"/>
  <c r="N670" i="4"/>
  <c r="M670" i="4"/>
  <c r="L670" i="4"/>
  <c r="K670" i="4"/>
  <c r="J670" i="4"/>
  <c r="O669" i="4"/>
  <c r="N669" i="4"/>
  <c r="M669" i="4"/>
  <c r="L669" i="4"/>
  <c r="K669" i="4"/>
  <c r="J669" i="4"/>
  <c r="O668" i="4"/>
  <c r="N668" i="4"/>
  <c r="M668" i="4"/>
  <c r="L668" i="4"/>
  <c r="K668" i="4"/>
  <c r="J668" i="4"/>
  <c r="O667" i="4"/>
  <c r="N667" i="4"/>
  <c r="M667" i="4"/>
  <c r="L667" i="4"/>
  <c r="K667" i="4"/>
  <c r="J667" i="4"/>
  <c r="O666" i="4"/>
  <c r="N666" i="4"/>
  <c r="M666" i="4"/>
  <c r="L666" i="4"/>
  <c r="K666" i="4"/>
  <c r="J666" i="4"/>
  <c r="O665" i="4"/>
  <c r="N665" i="4"/>
  <c r="M665" i="4"/>
  <c r="L665" i="4"/>
  <c r="K665" i="4"/>
  <c r="J665" i="4"/>
  <c r="O664" i="4"/>
  <c r="N664" i="4"/>
  <c r="M664" i="4"/>
  <c r="L664" i="4"/>
  <c r="K664" i="4"/>
  <c r="J664" i="4"/>
  <c r="O663" i="4"/>
  <c r="N663" i="4"/>
  <c r="M663" i="4"/>
  <c r="L663" i="4"/>
  <c r="K663" i="4"/>
  <c r="J663" i="4"/>
  <c r="O662" i="4"/>
  <c r="N662" i="4"/>
  <c r="M662" i="4"/>
  <c r="L662" i="4"/>
  <c r="K662" i="4"/>
  <c r="J662" i="4"/>
  <c r="O661" i="4"/>
  <c r="N661" i="4"/>
  <c r="M661" i="4"/>
  <c r="L661" i="4"/>
  <c r="K661" i="4"/>
  <c r="J661" i="4"/>
  <c r="O660" i="4"/>
  <c r="N660" i="4"/>
  <c r="M660" i="4"/>
  <c r="L660" i="4"/>
  <c r="K660" i="4"/>
  <c r="J660" i="4"/>
  <c r="O659" i="4"/>
  <c r="N659" i="4"/>
  <c r="M659" i="4"/>
  <c r="L659" i="4"/>
  <c r="K659" i="4"/>
  <c r="J659" i="4"/>
  <c r="O658" i="4"/>
  <c r="N658" i="4"/>
  <c r="M658" i="4"/>
  <c r="L658" i="4"/>
  <c r="K658" i="4"/>
  <c r="J658" i="4"/>
  <c r="O657" i="4"/>
  <c r="N657" i="4"/>
  <c r="M657" i="4"/>
  <c r="L657" i="4"/>
  <c r="K657" i="4"/>
  <c r="J657" i="4"/>
  <c r="O656" i="4"/>
  <c r="N656" i="4"/>
  <c r="M656" i="4"/>
  <c r="L656" i="4"/>
  <c r="K656" i="4"/>
  <c r="J656" i="4"/>
  <c r="O655" i="4"/>
  <c r="N655" i="4"/>
  <c r="M655" i="4"/>
  <c r="L655" i="4"/>
  <c r="K655" i="4"/>
  <c r="J655" i="4"/>
  <c r="O654" i="4"/>
  <c r="N654" i="4"/>
  <c r="M654" i="4"/>
  <c r="L654" i="4"/>
  <c r="K654" i="4"/>
  <c r="J654" i="4"/>
  <c r="O653" i="4"/>
  <c r="N653" i="4"/>
  <c r="M653" i="4"/>
  <c r="L653" i="4"/>
  <c r="K653" i="4"/>
  <c r="J653" i="4"/>
  <c r="O652" i="4"/>
  <c r="N652" i="4"/>
  <c r="M652" i="4"/>
  <c r="L652" i="4"/>
  <c r="K652" i="4"/>
  <c r="J652" i="4"/>
  <c r="O651" i="4"/>
  <c r="N651" i="4"/>
  <c r="M651" i="4"/>
  <c r="L651" i="4"/>
  <c r="K651" i="4"/>
  <c r="J651" i="4"/>
  <c r="O650" i="4"/>
  <c r="N650" i="4"/>
  <c r="M650" i="4"/>
  <c r="L650" i="4"/>
  <c r="K650" i="4"/>
  <c r="J650" i="4"/>
  <c r="O649" i="4"/>
  <c r="N649" i="4"/>
  <c r="M649" i="4"/>
  <c r="L649" i="4"/>
  <c r="K649" i="4"/>
  <c r="J649" i="4"/>
  <c r="O648" i="4"/>
  <c r="N648" i="4"/>
  <c r="M648" i="4"/>
  <c r="L648" i="4"/>
  <c r="K648" i="4"/>
  <c r="J648" i="4"/>
  <c r="O647" i="4"/>
  <c r="N647" i="4"/>
  <c r="M647" i="4"/>
  <c r="L647" i="4"/>
  <c r="K647" i="4"/>
  <c r="J647" i="4"/>
  <c r="O646" i="4"/>
  <c r="N646" i="4"/>
  <c r="M646" i="4"/>
  <c r="L646" i="4"/>
  <c r="K646" i="4"/>
  <c r="J646" i="4"/>
  <c r="O645" i="4"/>
  <c r="N645" i="4"/>
  <c r="M645" i="4"/>
  <c r="L645" i="4"/>
  <c r="K645" i="4"/>
  <c r="J645" i="4"/>
  <c r="O644" i="4"/>
  <c r="N644" i="4"/>
  <c r="M644" i="4"/>
  <c r="L644" i="4"/>
  <c r="K644" i="4"/>
  <c r="J644" i="4"/>
  <c r="O643" i="4"/>
  <c r="N643" i="4"/>
  <c r="M643" i="4"/>
  <c r="L643" i="4"/>
  <c r="K643" i="4"/>
  <c r="J643" i="4"/>
  <c r="O642" i="4"/>
  <c r="N642" i="4"/>
  <c r="M642" i="4"/>
  <c r="L642" i="4"/>
  <c r="K642" i="4"/>
  <c r="J642" i="4"/>
  <c r="O641" i="4"/>
  <c r="N641" i="4"/>
  <c r="M641" i="4"/>
  <c r="L641" i="4"/>
  <c r="K641" i="4"/>
  <c r="J641" i="4"/>
  <c r="O640" i="4"/>
  <c r="N640" i="4"/>
  <c r="M640" i="4"/>
  <c r="L640" i="4"/>
  <c r="K640" i="4"/>
  <c r="J640" i="4"/>
  <c r="O639" i="4"/>
  <c r="N639" i="4"/>
  <c r="M639" i="4"/>
  <c r="L639" i="4"/>
  <c r="K639" i="4"/>
  <c r="J639" i="4"/>
  <c r="O638" i="4"/>
  <c r="N638" i="4"/>
  <c r="M638" i="4"/>
  <c r="L638" i="4"/>
  <c r="K638" i="4"/>
  <c r="J638" i="4"/>
  <c r="O637" i="4"/>
  <c r="N637" i="4"/>
  <c r="M637" i="4"/>
  <c r="L637" i="4"/>
  <c r="K637" i="4"/>
  <c r="J637" i="4"/>
  <c r="O636" i="4"/>
  <c r="N636" i="4"/>
  <c r="M636" i="4"/>
  <c r="L636" i="4"/>
  <c r="K636" i="4"/>
  <c r="J636" i="4"/>
  <c r="O635" i="4"/>
  <c r="N635" i="4"/>
  <c r="M635" i="4"/>
  <c r="L635" i="4"/>
  <c r="K635" i="4"/>
  <c r="J635" i="4"/>
  <c r="O634" i="4"/>
  <c r="N634" i="4"/>
  <c r="M634" i="4"/>
  <c r="L634" i="4"/>
  <c r="K634" i="4"/>
  <c r="J634" i="4"/>
  <c r="O633" i="4"/>
  <c r="N633" i="4"/>
  <c r="M633" i="4"/>
  <c r="L633" i="4"/>
  <c r="K633" i="4"/>
  <c r="J633" i="4"/>
  <c r="O632" i="4"/>
  <c r="N632" i="4"/>
  <c r="M632" i="4"/>
  <c r="L632" i="4"/>
  <c r="K632" i="4"/>
  <c r="J632" i="4"/>
  <c r="O631" i="4"/>
  <c r="N631" i="4"/>
  <c r="M631" i="4"/>
  <c r="L631" i="4"/>
  <c r="K631" i="4"/>
  <c r="J631" i="4"/>
  <c r="O630" i="4"/>
  <c r="N630" i="4"/>
  <c r="M630" i="4"/>
  <c r="L630" i="4"/>
  <c r="K630" i="4"/>
  <c r="J630" i="4"/>
  <c r="O629" i="4"/>
  <c r="N629" i="4"/>
  <c r="M629" i="4"/>
  <c r="L629" i="4"/>
  <c r="K629" i="4"/>
  <c r="J629" i="4"/>
  <c r="O628" i="4"/>
  <c r="N628" i="4"/>
  <c r="M628" i="4"/>
  <c r="L628" i="4"/>
  <c r="K628" i="4"/>
  <c r="J628" i="4"/>
  <c r="O627" i="4"/>
  <c r="N627" i="4"/>
  <c r="M627" i="4"/>
  <c r="L627" i="4"/>
  <c r="K627" i="4"/>
  <c r="J627" i="4"/>
  <c r="O626" i="4"/>
  <c r="N626" i="4"/>
  <c r="M626" i="4"/>
  <c r="L626" i="4"/>
  <c r="K626" i="4"/>
  <c r="J626" i="4"/>
  <c r="O625" i="4"/>
  <c r="N625" i="4"/>
  <c r="M625" i="4"/>
  <c r="L625" i="4"/>
  <c r="K625" i="4"/>
  <c r="J625" i="4"/>
  <c r="O624" i="4"/>
  <c r="N624" i="4"/>
  <c r="M624" i="4"/>
  <c r="L624" i="4"/>
  <c r="K624" i="4"/>
  <c r="J624" i="4"/>
  <c r="O623" i="4"/>
  <c r="N623" i="4"/>
  <c r="M623" i="4"/>
  <c r="L623" i="4"/>
  <c r="K623" i="4"/>
  <c r="J623" i="4"/>
  <c r="O622" i="4"/>
  <c r="N622" i="4"/>
  <c r="M622" i="4"/>
  <c r="L622" i="4"/>
  <c r="K622" i="4"/>
  <c r="J622" i="4"/>
  <c r="O621" i="4"/>
  <c r="N621" i="4"/>
  <c r="M621" i="4"/>
  <c r="L621" i="4"/>
  <c r="K621" i="4"/>
  <c r="J621" i="4"/>
  <c r="O620" i="4"/>
  <c r="N620" i="4"/>
  <c r="M620" i="4"/>
  <c r="L620" i="4"/>
  <c r="K620" i="4"/>
  <c r="J620" i="4"/>
  <c r="O619" i="4"/>
  <c r="N619" i="4"/>
  <c r="M619" i="4"/>
  <c r="L619" i="4"/>
  <c r="K619" i="4"/>
  <c r="J619" i="4"/>
  <c r="O618" i="4"/>
  <c r="N618" i="4"/>
  <c r="M618" i="4"/>
  <c r="L618" i="4"/>
  <c r="K618" i="4"/>
  <c r="J618" i="4"/>
  <c r="O617" i="4"/>
  <c r="N617" i="4"/>
  <c r="M617" i="4"/>
  <c r="L617" i="4"/>
  <c r="K617" i="4"/>
  <c r="J617" i="4"/>
  <c r="O616" i="4"/>
  <c r="N616" i="4"/>
  <c r="M616" i="4"/>
  <c r="L616" i="4"/>
  <c r="K616" i="4"/>
  <c r="J616" i="4"/>
  <c r="O615" i="4"/>
  <c r="N615" i="4"/>
  <c r="M615" i="4"/>
  <c r="L615" i="4"/>
  <c r="K615" i="4"/>
  <c r="J615" i="4"/>
  <c r="O614" i="4"/>
  <c r="N614" i="4"/>
  <c r="M614" i="4"/>
  <c r="L614" i="4"/>
  <c r="K614" i="4"/>
  <c r="J614" i="4"/>
  <c r="O613" i="4"/>
  <c r="N613" i="4"/>
  <c r="M613" i="4"/>
  <c r="L613" i="4"/>
  <c r="K613" i="4"/>
  <c r="J613" i="4"/>
  <c r="O612" i="4"/>
  <c r="N612" i="4"/>
  <c r="M612" i="4"/>
  <c r="L612" i="4"/>
  <c r="K612" i="4"/>
  <c r="J612" i="4"/>
  <c r="O611" i="4"/>
  <c r="N611" i="4"/>
  <c r="M611" i="4"/>
  <c r="L611" i="4"/>
  <c r="K611" i="4"/>
  <c r="J611" i="4"/>
  <c r="O610" i="4"/>
  <c r="N610" i="4"/>
  <c r="M610" i="4"/>
  <c r="L610" i="4"/>
  <c r="K610" i="4"/>
  <c r="J610" i="4"/>
  <c r="O609" i="4"/>
  <c r="N609" i="4"/>
  <c r="M609" i="4"/>
  <c r="L609" i="4"/>
  <c r="K609" i="4"/>
  <c r="J609" i="4"/>
  <c r="O608" i="4"/>
  <c r="N608" i="4"/>
  <c r="M608" i="4"/>
  <c r="L608" i="4"/>
  <c r="K608" i="4"/>
  <c r="J608" i="4"/>
  <c r="O607" i="4"/>
  <c r="N607" i="4"/>
  <c r="M607" i="4"/>
  <c r="L607" i="4"/>
  <c r="K607" i="4"/>
  <c r="J607" i="4"/>
  <c r="O606" i="4"/>
  <c r="N606" i="4"/>
  <c r="M606" i="4"/>
  <c r="L606" i="4"/>
  <c r="K606" i="4"/>
  <c r="J606" i="4"/>
  <c r="O605" i="4"/>
  <c r="N605" i="4"/>
  <c r="M605" i="4"/>
  <c r="L605" i="4"/>
  <c r="K605" i="4"/>
  <c r="J605" i="4"/>
  <c r="O604" i="4"/>
  <c r="N604" i="4"/>
  <c r="M604" i="4"/>
  <c r="L604" i="4"/>
  <c r="K604" i="4"/>
  <c r="J604" i="4"/>
  <c r="O603" i="4"/>
  <c r="N603" i="4"/>
  <c r="M603" i="4"/>
  <c r="L603" i="4"/>
  <c r="K603" i="4"/>
  <c r="J603" i="4"/>
  <c r="O602" i="4"/>
  <c r="N602" i="4"/>
  <c r="M602" i="4"/>
  <c r="L602" i="4"/>
  <c r="K602" i="4"/>
  <c r="J602" i="4"/>
  <c r="O601" i="4"/>
  <c r="N601" i="4"/>
  <c r="M601" i="4"/>
  <c r="L601" i="4"/>
  <c r="K601" i="4"/>
  <c r="J601" i="4"/>
  <c r="O600" i="4"/>
  <c r="N600" i="4"/>
  <c r="M600" i="4"/>
  <c r="L600" i="4"/>
  <c r="K600" i="4"/>
  <c r="J600" i="4"/>
  <c r="O599" i="4"/>
  <c r="N599" i="4"/>
  <c r="M599" i="4"/>
  <c r="L599" i="4"/>
  <c r="K599" i="4"/>
  <c r="J599" i="4"/>
  <c r="O598" i="4"/>
  <c r="N598" i="4"/>
  <c r="M598" i="4"/>
  <c r="L598" i="4"/>
  <c r="K598" i="4"/>
  <c r="J598" i="4"/>
  <c r="O597" i="4"/>
  <c r="N597" i="4"/>
  <c r="M597" i="4"/>
  <c r="L597" i="4"/>
  <c r="K597" i="4"/>
  <c r="J597" i="4"/>
  <c r="O596" i="4"/>
  <c r="N596" i="4"/>
  <c r="M596" i="4"/>
  <c r="L596" i="4"/>
  <c r="K596" i="4"/>
  <c r="J596" i="4"/>
  <c r="O595" i="4"/>
  <c r="N595" i="4"/>
  <c r="M595" i="4"/>
  <c r="L595" i="4"/>
  <c r="K595" i="4"/>
  <c r="J595" i="4"/>
  <c r="O594" i="4"/>
  <c r="N594" i="4"/>
  <c r="M594" i="4"/>
  <c r="L594" i="4"/>
  <c r="K594" i="4"/>
  <c r="J594" i="4"/>
  <c r="O593" i="4"/>
  <c r="N593" i="4"/>
  <c r="M593" i="4"/>
  <c r="L593" i="4"/>
  <c r="K593" i="4"/>
  <c r="J593" i="4"/>
  <c r="O592" i="4"/>
  <c r="N592" i="4"/>
  <c r="M592" i="4"/>
  <c r="L592" i="4"/>
  <c r="K592" i="4"/>
  <c r="J592" i="4"/>
  <c r="O591" i="4"/>
  <c r="N591" i="4"/>
  <c r="M591" i="4"/>
  <c r="L591" i="4"/>
  <c r="K591" i="4"/>
  <c r="J591" i="4"/>
  <c r="O590" i="4"/>
  <c r="N590" i="4"/>
  <c r="M590" i="4"/>
  <c r="L590" i="4"/>
  <c r="K590" i="4"/>
  <c r="J590" i="4"/>
  <c r="O589" i="4"/>
  <c r="N589" i="4"/>
  <c r="M589" i="4"/>
  <c r="L589" i="4"/>
  <c r="K589" i="4"/>
  <c r="J589" i="4"/>
  <c r="O588" i="4"/>
  <c r="N588" i="4"/>
  <c r="M588" i="4"/>
  <c r="L588" i="4"/>
  <c r="K588" i="4"/>
  <c r="J588" i="4"/>
  <c r="O587" i="4"/>
  <c r="N587" i="4"/>
  <c r="M587" i="4"/>
  <c r="L587" i="4"/>
  <c r="K587" i="4"/>
  <c r="J587" i="4"/>
  <c r="O586" i="4"/>
  <c r="N586" i="4"/>
  <c r="M586" i="4"/>
  <c r="L586" i="4"/>
  <c r="K586" i="4"/>
  <c r="J586" i="4"/>
  <c r="O585" i="4"/>
  <c r="N585" i="4"/>
  <c r="M585" i="4"/>
  <c r="L585" i="4"/>
  <c r="K585" i="4"/>
  <c r="J585" i="4"/>
  <c r="O584" i="4"/>
  <c r="N584" i="4"/>
  <c r="M584" i="4"/>
  <c r="L584" i="4"/>
  <c r="K584" i="4"/>
  <c r="J584" i="4"/>
  <c r="O583" i="4"/>
  <c r="N583" i="4"/>
  <c r="M583" i="4"/>
  <c r="L583" i="4"/>
  <c r="K583" i="4"/>
  <c r="J583" i="4"/>
  <c r="O582" i="4"/>
  <c r="N582" i="4"/>
  <c r="M582" i="4"/>
  <c r="L582" i="4"/>
  <c r="K582" i="4"/>
  <c r="J582" i="4"/>
  <c r="O581" i="4"/>
  <c r="N581" i="4"/>
  <c r="M581" i="4"/>
  <c r="L581" i="4"/>
  <c r="K581" i="4"/>
  <c r="J581" i="4"/>
  <c r="O580" i="4"/>
  <c r="N580" i="4"/>
  <c r="M580" i="4"/>
  <c r="L580" i="4"/>
  <c r="K580" i="4"/>
  <c r="J580" i="4"/>
  <c r="O579" i="4"/>
  <c r="N579" i="4"/>
  <c r="M579" i="4"/>
  <c r="L579" i="4"/>
  <c r="K579" i="4"/>
  <c r="J579" i="4"/>
  <c r="O578" i="4"/>
  <c r="N578" i="4"/>
  <c r="M578" i="4"/>
  <c r="L578" i="4"/>
  <c r="K578" i="4"/>
  <c r="J578" i="4"/>
  <c r="O577" i="4"/>
  <c r="N577" i="4"/>
  <c r="M577" i="4"/>
  <c r="L577" i="4"/>
  <c r="K577" i="4"/>
  <c r="J577" i="4"/>
  <c r="O576" i="4"/>
  <c r="N576" i="4"/>
  <c r="M576" i="4"/>
  <c r="L576" i="4"/>
  <c r="K576" i="4"/>
  <c r="J576" i="4"/>
  <c r="O575" i="4"/>
  <c r="N575" i="4"/>
  <c r="M575" i="4"/>
  <c r="L575" i="4"/>
  <c r="K575" i="4"/>
  <c r="J575" i="4"/>
  <c r="O574" i="4"/>
  <c r="N574" i="4"/>
  <c r="M574" i="4"/>
  <c r="L574" i="4"/>
  <c r="K574" i="4"/>
  <c r="J574" i="4"/>
  <c r="O573" i="4"/>
  <c r="N573" i="4"/>
  <c r="M573" i="4"/>
  <c r="L573" i="4"/>
  <c r="K573" i="4"/>
  <c r="J573" i="4"/>
  <c r="O572" i="4"/>
  <c r="N572" i="4"/>
  <c r="M572" i="4"/>
  <c r="L572" i="4"/>
  <c r="K572" i="4"/>
  <c r="J572" i="4"/>
  <c r="O571" i="4"/>
  <c r="N571" i="4"/>
  <c r="M571" i="4"/>
  <c r="L571" i="4"/>
  <c r="K571" i="4"/>
  <c r="J571" i="4"/>
  <c r="O570" i="4"/>
  <c r="N570" i="4"/>
  <c r="M570" i="4"/>
  <c r="L570" i="4"/>
  <c r="K570" i="4"/>
  <c r="J570" i="4"/>
  <c r="O569" i="4"/>
  <c r="N569" i="4"/>
  <c r="M569" i="4"/>
  <c r="L569" i="4"/>
  <c r="K569" i="4"/>
  <c r="J569" i="4"/>
  <c r="O568" i="4"/>
  <c r="N568" i="4"/>
  <c r="M568" i="4"/>
  <c r="L568" i="4"/>
  <c r="K568" i="4"/>
  <c r="J568" i="4"/>
  <c r="O567" i="4"/>
  <c r="N567" i="4"/>
  <c r="M567" i="4"/>
  <c r="L567" i="4"/>
  <c r="K567" i="4"/>
  <c r="J567" i="4"/>
  <c r="O566" i="4"/>
  <c r="N566" i="4"/>
  <c r="M566" i="4"/>
  <c r="L566" i="4"/>
  <c r="K566" i="4"/>
  <c r="J566" i="4"/>
  <c r="O565" i="4"/>
  <c r="N565" i="4"/>
  <c r="M565" i="4"/>
  <c r="L565" i="4"/>
  <c r="K565" i="4"/>
  <c r="J565" i="4"/>
  <c r="O564" i="4"/>
  <c r="N564" i="4"/>
  <c r="M564" i="4"/>
  <c r="L564" i="4"/>
  <c r="K564" i="4"/>
  <c r="J564" i="4"/>
  <c r="O563" i="4"/>
  <c r="N563" i="4"/>
  <c r="M563" i="4"/>
  <c r="L563" i="4"/>
  <c r="K563" i="4"/>
  <c r="J563" i="4"/>
  <c r="O562" i="4"/>
  <c r="N562" i="4"/>
  <c r="M562" i="4"/>
  <c r="L562" i="4"/>
  <c r="K562" i="4"/>
  <c r="J562" i="4"/>
  <c r="O561" i="4"/>
  <c r="N561" i="4"/>
  <c r="M561" i="4"/>
  <c r="L561" i="4"/>
  <c r="K561" i="4"/>
  <c r="J561" i="4"/>
  <c r="O560" i="4"/>
  <c r="N560" i="4"/>
  <c r="M560" i="4"/>
  <c r="L560" i="4"/>
  <c r="K560" i="4"/>
  <c r="J560" i="4"/>
  <c r="O559" i="4"/>
  <c r="N559" i="4"/>
  <c r="M559" i="4"/>
  <c r="L559" i="4"/>
  <c r="K559" i="4"/>
  <c r="J559" i="4"/>
  <c r="O558" i="4"/>
  <c r="N558" i="4"/>
  <c r="M558" i="4"/>
  <c r="L558" i="4"/>
  <c r="K558" i="4"/>
  <c r="J558" i="4"/>
  <c r="O557" i="4"/>
  <c r="N557" i="4"/>
  <c r="M557" i="4"/>
  <c r="L557" i="4"/>
  <c r="K557" i="4"/>
  <c r="J557" i="4"/>
  <c r="O556" i="4"/>
  <c r="N556" i="4"/>
  <c r="M556" i="4"/>
  <c r="L556" i="4"/>
  <c r="K556" i="4"/>
  <c r="J556" i="4"/>
  <c r="O555" i="4"/>
  <c r="N555" i="4"/>
  <c r="M555" i="4"/>
  <c r="L555" i="4"/>
  <c r="K555" i="4"/>
  <c r="J555" i="4"/>
  <c r="O554" i="4"/>
  <c r="N554" i="4"/>
  <c r="M554" i="4"/>
  <c r="L554" i="4"/>
  <c r="K554" i="4"/>
  <c r="J554" i="4"/>
  <c r="O553" i="4"/>
  <c r="N553" i="4"/>
  <c r="M553" i="4"/>
  <c r="L553" i="4"/>
  <c r="K553" i="4"/>
  <c r="J553" i="4"/>
  <c r="O552" i="4"/>
  <c r="N552" i="4"/>
  <c r="M552" i="4"/>
  <c r="L552" i="4"/>
  <c r="K552" i="4"/>
  <c r="J552" i="4"/>
  <c r="O551" i="4"/>
  <c r="N551" i="4"/>
  <c r="M551" i="4"/>
  <c r="L551" i="4"/>
  <c r="K551" i="4"/>
  <c r="J551" i="4"/>
  <c r="O550" i="4"/>
  <c r="N550" i="4"/>
  <c r="M550" i="4"/>
  <c r="L550" i="4"/>
  <c r="K550" i="4"/>
  <c r="J550" i="4"/>
  <c r="O549" i="4"/>
  <c r="N549" i="4"/>
  <c r="M549" i="4"/>
  <c r="L549" i="4"/>
  <c r="K549" i="4"/>
  <c r="J549" i="4"/>
  <c r="O548" i="4"/>
  <c r="N548" i="4"/>
  <c r="M548" i="4"/>
  <c r="L548" i="4"/>
  <c r="K548" i="4"/>
  <c r="J548" i="4"/>
  <c r="O547" i="4"/>
  <c r="N547" i="4"/>
  <c r="M547" i="4"/>
  <c r="L547" i="4"/>
  <c r="K547" i="4"/>
  <c r="J547" i="4"/>
  <c r="O546" i="4"/>
  <c r="N546" i="4"/>
  <c r="M546" i="4"/>
  <c r="L546" i="4"/>
  <c r="K546" i="4"/>
  <c r="J546" i="4"/>
  <c r="O545" i="4"/>
  <c r="N545" i="4"/>
  <c r="M545" i="4"/>
  <c r="L545" i="4"/>
  <c r="K545" i="4"/>
  <c r="J545" i="4"/>
  <c r="O544" i="4"/>
  <c r="N544" i="4"/>
  <c r="M544" i="4"/>
  <c r="L544" i="4"/>
  <c r="K544" i="4"/>
  <c r="J544" i="4"/>
  <c r="O543" i="4"/>
  <c r="N543" i="4"/>
  <c r="M543" i="4"/>
  <c r="L543" i="4"/>
  <c r="K543" i="4"/>
  <c r="J543" i="4"/>
  <c r="O542" i="4"/>
  <c r="N542" i="4"/>
  <c r="M542" i="4"/>
  <c r="L542" i="4"/>
  <c r="K542" i="4"/>
  <c r="J542" i="4"/>
  <c r="O541" i="4"/>
  <c r="N541" i="4"/>
  <c r="M541" i="4"/>
  <c r="L541" i="4"/>
  <c r="K541" i="4"/>
  <c r="J541" i="4"/>
  <c r="O540" i="4"/>
  <c r="N540" i="4"/>
  <c r="M540" i="4"/>
  <c r="L540" i="4"/>
  <c r="K540" i="4"/>
  <c r="J540" i="4"/>
  <c r="O539" i="4"/>
  <c r="N539" i="4"/>
  <c r="M539" i="4"/>
  <c r="L539" i="4"/>
  <c r="K539" i="4"/>
  <c r="J539" i="4"/>
  <c r="O538" i="4"/>
  <c r="N538" i="4"/>
  <c r="M538" i="4"/>
  <c r="L538" i="4"/>
  <c r="K538" i="4"/>
  <c r="J538" i="4"/>
  <c r="O537" i="4"/>
  <c r="N537" i="4"/>
  <c r="M537" i="4"/>
  <c r="L537" i="4"/>
  <c r="K537" i="4"/>
  <c r="J537" i="4"/>
  <c r="O536" i="4"/>
  <c r="N536" i="4"/>
  <c r="M536" i="4"/>
  <c r="L536" i="4"/>
  <c r="K536" i="4"/>
  <c r="J536" i="4"/>
  <c r="O535" i="4"/>
  <c r="N535" i="4"/>
  <c r="M535" i="4"/>
  <c r="L535" i="4"/>
  <c r="K535" i="4"/>
  <c r="J535" i="4"/>
  <c r="O534" i="4"/>
  <c r="N534" i="4"/>
  <c r="M534" i="4"/>
  <c r="L534" i="4"/>
  <c r="K534" i="4"/>
  <c r="J534" i="4"/>
  <c r="O533" i="4"/>
  <c r="N533" i="4"/>
  <c r="M533" i="4"/>
  <c r="L533" i="4"/>
  <c r="K533" i="4"/>
  <c r="J533" i="4"/>
  <c r="O532" i="4"/>
  <c r="N532" i="4"/>
  <c r="M532" i="4"/>
  <c r="L532" i="4"/>
  <c r="K532" i="4"/>
  <c r="J532" i="4"/>
  <c r="O531" i="4"/>
  <c r="N531" i="4"/>
  <c r="M531" i="4"/>
  <c r="L531" i="4"/>
  <c r="K531" i="4"/>
  <c r="J531" i="4"/>
  <c r="O530" i="4"/>
  <c r="N530" i="4"/>
  <c r="M530" i="4"/>
  <c r="L530" i="4"/>
  <c r="K530" i="4"/>
  <c r="J530" i="4"/>
  <c r="O529" i="4"/>
  <c r="N529" i="4"/>
  <c r="M529" i="4"/>
  <c r="L529" i="4"/>
  <c r="K529" i="4"/>
  <c r="J529" i="4"/>
  <c r="O528" i="4"/>
  <c r="N528" i="4"/>
  <c r="M528" i="4"/>
  <c r="L528" i="4"/>
  <c r="K528" i="4"/>
  <c r="J528" i="4"/>
  <c r="O527" i="4"/>
  <c r="N527" i="4"/>
  <c r="M527" i="4"/>
  <c r="L527" i="4"/>
  <c r="K527" i="4"/>
  <c r="J527" i="4"/>
  <c r="O526" i="4"/>
  <c r="N526" i="4"/>
  <c r="M526" i="4"/>
  <c r="L526" i="4"/>
  <c r="K526" i="4"/>
  <c r="J526" i="4"/>
  <c r="O525" i="4"/>
  <c r="N525" i="4"/>
  <c r="M525" i="4"/>
  <c r="L525" i="4"/>
  <c r="K525" i="4"/>
  <c r="J525" i="4"/>
  <c r="O524" i="4"/>
  <c r="N524" i="4"/>
  <c r="M524" i="4"/>
  <c r="L524" i="4"/>
  <c r="K524" i="4"/>
  <c r="J524" i="4"/>
  <c r="O523" i="4"/>
  <c r="N523" i="4"/>
  <c r="M523" i="4"/>
  <c r="L523" i="4"/>
  <c r="K523" i="4"/>
  <c r="J523" i="4"/>
  <c r="O522" i="4"/>
  <c r="N522" i="4"/>
  <c r="M522" i="4"/>
  <c r="L522" i="4"/>
  <c r="K522" i="4"/>
  <c r="J522" i="4"/>
  <c r="O521" i="4"/>
  <c r="N521" i="4"/>
  <c r="M521" i="4"/>
  <c r="L521" i="4"/>
  <c r="K521" i="4"/>
  <c r="J521" i="4"/>
  <c r="O520" i="4"/>
  <c r="N520" i="4"/>
  <c r="M520" i="4"/>
  <c r="L520" i="4"/>
  <c r="K520" i="4"/>
  <c r="J520" i="4"/>
  <c r="O519" i="4"/>
  <c r="N519" i="4"/>
  <c r="M519" i="4"/>
  <c r="L519" i="4"/>
  <c r="K519" i="4"/>
  <c r="J519" i="4"/>
  <c r="O518" i="4"/>
  <c r="N518" i="4"/>
  <c r="M518" i="4"/>
  <c r="L518" i="4"/>
  <c r="K518" i="4"/>
  <c r="J518" i="4"/>
  <c r="O517" i="4"/>
  <c r="N517" i="4"/>
  <c r="M517" i="4"/>
  <c r="L517" i="4"/>
  <c r="K517" i="4"/>
  <c r="J517" i="4"/>
  <c r="O516" i="4"/>
  <c r="N516" i="4"/>
  <c r="M516" i="4"/>
  <c r="L516" i="4"/>
  <c r="K516" i="4"/>
  <c r="J516" i="4"/>
  <c r="O515" i="4"/>
  <c r="N515" i="4"/>
  <c r="M515" i="4"/>
  <c r="L515" i="4"/>
  <c r="K515" i="4"/>
  <c r="J515" i="4"/>
  <c r="O514" i="4"/>
  <c r="N514" i="4"/>
  <c r="M514" i="4"/>
  <c r="L514" i="4"/>
  <c r="K514" i="4"/>
  <c r="J514" i="4"/>
  <c r="O513" i="4"/>
  <c r="N513" i="4"/>
  <c r="M513" i="4"/>
  <c r="L513" i="4"/>
  <c r="K513" i="4"/>
  <c r="J513" i="4"/>
  <c r="O512" i="4"/>
  <c r="N512" i="4"/>
  <c r="M512" i="4"/>
  <c r="L512" i="4"/>
  <c r="K512" i="4"/>
  <c r="J512" i="4"/>
  <c r="O511" i="4"/>
  <c r="N511" i="4"/>
  <c r="M511" i="4"/>
  <c r="L511" i="4"/>
  <c r="K511" i="4"/>
  <c r="J511" i="4"/>
  <c r="O510" i="4"/>
  <c r="N510" i="4"/>
  <c r="M510" i="4"/>
  <c r="L510" i="4"/>
  <c r="K510" i="4"/>
  <c r="J510" i="4"/>
  <c r="O509" i="4"/>
  <c r="N509" i="4"/>
  <c r="M509" i="4"/>
  <c r="L509" i="4"/>
  <c r="K509" i="4"/>
  <c r="J509" i="4"/>
  <c r="O508" i="4"/>
  <c r="N508" i="4"/>
  <c r="M508" i="4"/>
  <c r="L508" i="4"/>
  <c r="K508" i="4"/>
  <c r="J508" i="4"/>
  <c r="O507" i="4"/>
  <c r="N507" i="4"/>
  <c r="M507" i="4"/>
  <c r="L507" i="4"/>
  <c r="K507" i="4"/>
  <c r="J507" i="4"/>
  <c r="O506" i="4"/>
  <c r="N506" i="4"/>
  <c r="M506" i="4"/>
  <c r="L506" i="4"/>
  <c r="K506" i="4"/>
  <c r="J506" i="4"/>
  <c r="O505" i="4"/>
  <c r="N505" i="4"/>
  <c r="M505" i="4"/>
  <c r="L505" i="4"/>
  <c r="K505" i="4"/>
  <c r="J505" i="4"/>
  <c r="O504" i="4"/>
  <c r="N504" i="4"/>
  <c r="M504" i="4"/>
  <c r="L504" i="4"/>
  <c r="K504" i="4"/>
  <c r="J504" i="4"/>
  <c r="O503" i="4"/>
  <c r="N503" i="4"/>
  <c r="M503" i="4"/>
  <c r="L503" i="4"/>
  <c r="K503" i="4"/>
  <c r="J503" i="4"/>
  <c r="O502" i="4"/>
  <c r="N502" i="4"/>
  <c r="M502" i="4"/>
  <c r="L502" i="4"/>
  <c r="K502" i="4"/>
  <c r="J502" i="4"/>
  <c r="O501" i="4"/>
  <c r="N501" i="4"/>
  <c r="M501" i="4"/>
  <c r="L501" i="4"/>
  <c r="K501" i="4"/>
  <c r="J501" i="4"/>
  <c r="O500" i="4"/>
  <c r="N500" i="4"/>
  <c r="M500" i="4"/>
  <c r="L500" i="4"/>
  <c r="K500" i="4"/>
  <c r="J500" i="4"/>
  <c r="O499" i="4"/>
  <c r="N499" i="4"/>
  <c r="M499" i="4"/>
  <c r="L499" i="4"/>
  <c r="K499" i="4"/>
  <c r="J499" i="4"/>
  <c r="O498" i="4"/>
  <c r="N498" i="4"/>
  <c r="M498" i="4"/>
  <c r="L498" i="4"/>
  <c r="K498" i="4"/>
  <c r="J498" i="4"/>
  <c r="O497" i="4"/>
  <c r="N497" i="4"/>
  <c r="M497" i="4"/>
  <c r="L497" i="4"/>
  <c r="K497" i="4"/>
  <c r="J497" i="4"/>
  <c r="O496" i="4"/>
  <c r="N496" i="4"/>
  <c r="M496" i="4"/>
  <c r="L496" i="4"/>
  <c r="K496" i="4"/>
  <c r="J496" i="4"/>
  <c r="O495" i="4"/>
  <c r="N495" i="4"/>
  <c r="M495" i="4"/>
  <c r="L495" i="4"/>
  <c r="K495" i="4"/>
  <c r="J495" i="4"/>
  <c r="O494" i="4"/>
  <c r="N494" i="4"/>
  <c r="M494" i="4"/>
  <c r="L494" i="4"/>
  <c r="K494" i="4"/>
  <c r="J494" i="4"/>
  <c r="O493" i="4"/>
  <c r="N493" i="4"/>
  <c r="M493" i="4"/>
  <c r="L493" i="4"/>
  <c r="K493" i="4"/>
  <c r="J493" i="4"/>
  <c r="O492" i="4"/>
  <c r="N492" i="4"/>
  <c r="M492" i="4"/>
  <c r="L492" i="4"/>
  <c r="K492" i="4"/>
  <c r="J492" i="4"/>
  <c r="O491" i="4"/>
  <c r="N491" i="4"/>
  <c r="M491" i="4"/>
  <c r="L491" i="4"/>
  <c r="K491" i="4"/>
  <c r="J491" i="4"/>
  <c r="O490" i="4"/>
  <c r="N490" i="4"/>
  <c r="M490" i="4"/>
  <c r="L490" i="4"/>
  <c r="K490" i="4"/>
  <c r="J490" i="4"/>
  <c r="O489" i="4"/>
  <c r="N489" i="4"/>
  <c r="M489" i="4"/>
  <c r="L489" i="4"/>
  <c r="K489" i="4"/>
  <c r="J489" i="4"/>
  <c r="O488" i="4"/>
  <c r="N488" i="4"/>
  <c r="M488" i="4"/>
  <c r="L488" i="4"/>
  <c r="K488" i="4"/>
  <c r="J488" i="4"/>
  <c r="O487" i="4"/>
  <c r="N487" i="4"/>
  <c r="M487" i="4"/>
  <c r="L487" i="4"/>
  <c r="K487" i="4"/>
  <c r="J487" i="4"/>
  <c r="O486" i="4"/>
  <c r="N486" i="4"/>
  <c r="M486" i="4"/>
  <c r="L486" i="4"/>
  <c r="K486" i="4"/>
  <c r="J486" i="4"/>
  <c r="O485" i="4"/>
  <c r="N485" i="4"/>
  <c r="M485" i="4"/>
  <c r="L485" i="4"/>
  <c r="K485" i="4"/>
  <c r="J485" i="4"/>
  <c r="O484" i="4"/>
  <c r="N484" i="4"/>
  <c r="M484" i="4"/>
  <c r="L484" i="4"/>
  <c r="K484" i="4"/>
  <c r="J484" i="4"/>
  <c r="O483" i="4"/>
  <c r="N483" i="4"/>
  <c r="M483" i="4"/>
  <c r="L483" i="4"/>
  <c r="K483" i="4"/>
  <c r="J483" i="4"/>
  <c r="O482" i="4"/>
  <c r="N482" i="4"/>
  <c r="M482" i="4"/>
  <c r="L482" i="4"/>
  <c r="K482" i="4"/>
  <c r="J482" i="4"/>
  <c r="O481" i="4"/>
  <c r="N481" i="4"/>
  <c r="M481" i="4"/>
  <c r="L481" i="4"/>
  <c r="K481" i="4"/>
  <c r="J481" i="4"/>
  <c r="O480" i="4"/>
  <c r="N480" i="4"/>
  <c r="M480" i="4"/>
  <c r="L480" i="4"/>
  <c r="K480" i="4"/>
  <c r="J480" i="4"/>
  <c r="O479" i="4"/>
  <c r="N479" i="4"/>
  <c r="M479" i="4"/>
  <c r="L479" i="4"/>
  <c r="K479" i="4"/>
  <c r="J479" i="4"/>
  <c r="O478" i="4"/>
  <c r="N478" i="4"/>
  <c r="M478" i="4"/>
  <c r="L478" i="4"/>
  <c r="K478" i="4"/>
  <c r="J478" i="4"/>
  <c r="O477" i="4"/>
  <c r="N477" i="4"/>
  <c r="M477" i="4"/>
  <c r="L477" i="4"/>
  <c r="K477" i="4"/>
  <c r="J477" i="4"/>
  <c r="O476" i="4"/>
  <c r="N476" i="4"/>
  <c r="M476" i="4"/>
  <c r="L476" i="4"/>
  <c r="K476" i="4"/>
  <c r="J476" i="4"/>
  <c r="O475" i="4"/>
  <c r="N475" i="4"/>
  <c r="M475" i="4"/>
  <c r="L475" i="4"/>
  <c r="K475" i="4"/>
  <c r="J475" i="4"/>
  <c r="O474" i="4"/>
  <c r="N474" i="4"/>
  <c r="M474" i="4"/>
  <c r="L474" i="4"/>
  <c r="K474" i="4"/>
  <c r="J474" i="4"/>
  <c r="O473" i="4"/>
  <c r="N473" i="4"/>
  <c r="M473" i="4"/>
  <c r="L473" i="4"/>
  <c r="K473" i="4"/>
  <c r="J473" i="4"/>
  <c r="O472" i="4"/>
  <c r="N472" i="4"/>
  <c r="M472" i="4"/>
  <c r="L472" i="4"/>
  <c r="K472" i="4"/>
  <c r="J472" i="4"/>
  <c r="O471" i="4"/>
  <c r="N471" i="4"/>
  <c r="M471" i="4"/>
  <c r="L471" i="4"/>
  <c r="K471" i="4"/>
  <c r="J471" i="4"/>
  <c r="O470" i="4"/>
  <c r="N470" i="4"/>
  <c r="M470" i="4"/>
  <c r="L470" i="4"/>
  <c r="K470" i="4"/>
  <c r="J470" i="4"/>
  <c r="O469" i="4"/>
  <c r="N469" i="4"/>
  <c r="M469" i="4"/>
  <c r="L469" i="4"/>
  <c r="K469" i="4"/>
  <c r="J469" i="4"/>
  <c r="O468" i="4"/>
  <c r="N468" i="4"/>
  <c r="M468" i="4"/>
  <c r="L468" i="4"/>
  <c r="K468" i="4"/>
  <c r="J468" i="4"/>
  <c r="O467" i="4"/>
  <c r="N467" i="4"/>
  <c r="M467" i="4"/>
  <c r="L467" i="4"/>
  <c r="K467" i="4"/>
  <c r="J467" i="4"/>
  <c r="O466" i="4"/>
  <c r="N466" i="4"/>
  <c r="M466" i="4"/>
  <c r="L466" i="4"/>
  <c r="K466" i="4"/>
  <c r="J466" i="4"/>
  <c r="O465" i="4"/>
  <c r="N465" i="4"/>
  <c r="M465" i="4"/>
  <c r="L465" i="4"/>
  <c r="K465" i="4"/>
  <c r="J465" i="4"/>
  <c r="O464" i="4"/>
  <c r="N464" i="4"/>
  <c r="M464" i="4"/>
  <c r="L464" i="4"/>
  <c r="K464" i="4"/>
  <c r="J464" i="4"/>
  <c r="O463" i="4"/>
  <c r="N463" i="4"/>
  <c r="M463" i="4"/>
  <c r="L463" i="4"/>
  <c r="K463" i="4"/>
  <c r="J463" i="4"/>
  <c r="O462" i="4"/>
  <c r="N462" i="4"/>
  <c r="M462" i="4"/>
  <c r="L462" i="4"/>
  <c r="K462" i="4"/>
  <c r="J462" i="4"/>
  <c r="O461" i="4"/>
  <c r="N461" i="4"/>
  <c r="M461" i="4"/>
  <c r="L461" i="4"/>
  <c r="K461" i="4"/>
  <c r="J461" i="4"/>
  <c r="O460" i="4"/>
  <c r="N460" i="4"/>
  <c r="M460" i="4"/>
  <c r="L460" i="4"/>
  <c r="K460" i="4"/>
  <c r="J460" i="4"/>
  <c r="O459" i="4"/>
  <c r="N459" i="4"/>
  <c r="M459" i="4"/>
  <c r="L459" i="4"/>
  <c r="K459" i="4"/>
  <c r="J459" i="4"/>
  <c r="O458" i="4"/>
  <c r="N458" i="4"/>
  <c r="M458" i="4"/>
  <c r="L458" i="4"/>
  <c r="K458" i="4"/>
  <c r="J458" i="4"/>
  <c r="O457" i="4"/>
  <c r="N457" i="4"/>
  <c r="M457" i="4"/>
  <c r="L457" i="4"/>
  <c r="K457" i="4"/>
  <c r="J457" i="4"/>
  <c r="O456" i="4"/>
  <c r="N456" i="4"/>
  <c r="M456" i="4"/>
  <c r="L456" i="4"/>
  <c r="K456" i="4"/>
  <c r="J456" i="4"/>
  <c r="O455" i="4"/>
  <c r="N455" i="4"/>
  <c r="M455" i="4"/>
  <c r="L455" i="4"/>
  <c r="K455" i="4"/>
  <c r="J455" i="4"/>
  <c r="O454" i="4"/>
  <c r="N454" i="4"/>
  <c r="M454" i="4"/>
  <c r="L454" i="4"/>
  <c r="K454" i="4"/>
  <c r="J454" i="4"/>
  <c r="O453" i="4"/>
  <c r="N453" i="4"/>
  <c r="M453" i="4"/>
  <c r="L453" i="4"/>
  <c r="K453" i="4"/>
  <c r="J453" i="4"/>
  <c r="O452" i="4"/>
  <c r="N452" i="4"/>
  <c r="M452" i="4"/>
  <c r="L452" i="4"/>
  <c r="K452" i="4"/>
  <c r="J452" i="4"/>
  <c r="O451" i="4"/>
  <c r="N451" i="4"/>
  <c r="M451" i="4"/>
  <c r="L451" i="4"/>
  <c r="K451" i="4"/>
  <c r="J451" i="4"/>
  <c r="O450" i="4"/>
  <c r="N450" i="4"/>
  <c r="M450" i="4"/>
  <c r="L450" i="4"/>
  <c r="K450" i="4"/>
  <c r="J450" i="4"/>
  <c r="O449" i="4"/>
  <c r="N449" i="4"/>
  <c r="M449" i="4"/>
  <c r="L449" i="4"/>
  <c r="K449" i="4"/>
  <c r="J449" i="4"/>
  <c r="O448" i="4"/>
  <c r="N448" i="4"/>
  <c r="M448" i="4"/>
  <c r="L448" i="4"/>
  <c r="K448" i="4"/>
  <c r="J448" i="4"/>
  <c r="O447" i="4"/>
  <c r="N447" i="4"/>
  <c r="M447" i="4"/>
  <c r="L447" i="4"/>
  <c r="K447" i="4"/>
  <c r="J447" i="4"/>
  <c r="O446" i="4"/>
  <c r="N446" i="4"/>
  <c r="M446" i="4"/>
  <c r="L446" i="4"/>
  <c r="K446" i="4"/>
  <c r="J446" i="4"/>
  <c r="O445" i="4"/>
  <c r="N445" i="4"/>
  <c r="M445" i="4"/>
  <c r="L445" i="4"/>
  <c r="K445" i="4"/>
  <c r="J445" i="4"/>
  <c r="O444" i="4"/>
  <c r="N444" i="4"/>
  <c r="M444" i="4"/>
  <c r="L444" i="4"/>
  <c r="K444" i="4"/>
  <c r="J444" i="4"/>
  <c r="O443" i="4"/>
  <c r="N443" i="4"/>
  <c r="M443" i="4"/>
  <c r="L443" i="4"/>
  <c r="K443" i="4"/>
  <c r="J443" i="4"/>
  <c r="O442" i="4"/>
  <c r="N442" i="4"/>
  <c r="M442" i="4"/>
  <c r="L442" i="4"/>
  <c r="K442" i="4"/>
  <c r="J442" i="4"/>
  <c r="O441" i="4"/>
  <c r="N441" i="4"/>
  <c r="M441" i="4"/>
  <c r="L441" i="4"/>
  <c r="K441" i="4"/>
  <c r="J441" i="4"/>
  <c r="O440" i="4"/>
  <c r="N440" i="4"/>
  <c r="M440" i="4"/>
  <c r="L440" i="4"/>
  <c r="K440" i="4"/>
  <c r="J440" i="4"/>
  <c r="O439" i="4"/>
  <c r="N439" i="4"/>
  <c r="M439" i="4"/>
  <c r="L439" i="4"/>
  <c r="K439" i="4"/>
  <c r="J439" i="4"/>
  <c r="O438" i="4"/>
  <c r="N438" i="4"/>
  <c r="M438" i="4"/>
  <c r="L438" i="4"/>
  <c r="K438" i="4"/>
  <c r="J438" i="4"/>
  <c r="O437" i="4"/>
  <c r="N437" i="4"/>
  <c r="M437" i="4"/>
  <c r="L437" i="4"/>
  <c r="K437" i="4"/>
  <c r="J437" i="4"/>
  <c r="O436" i="4"/>
  <c r="N436" i="4"/>
  <c r="M436" i="4"/>
  <c r="L436" i="4"/>
  <c r="K436" i="4"/>
  <c r="J436" i="4"/>
  <c r="O435" i="4"/>
  <c r="N435" i="4"/>
  <c r="M435" i="4"/>
  <c r="L435" i="4"/>
  <c r="K435" i="4"/>
  <c r="J435" i="4"/>
  <c r="O434" i="4"/>
  <c r="N434" i="4"/>
  <c r="M434" i="4"/>
  <c r="L434" i="4"/>
  <c r="K434" i="4"/>
  <c r="J434" i="4"/>
  <c r="O433" i="4"/>
  <c r="N433" i="4"/>
  <c r="M433" i="4"/>
  <c r="L433" i="4"/>
  <c r="K433" i="4"/>
  <c r="J433" i="4"/>
  <c r="O432" i="4"/>
  <c r="N432" i="4"/>
  <c r="M432" i="4"/>
  <c r="L432" i="4"/>
  <c r="K432" i="4"/>
  <c r="J432" i="4"/>
  <c r="O431" i="4"/>
  <c r="N431" i="4"/>
  <c r="M431" i="4"/>
  <c r="L431" i="4"/>
  <c r="K431" i="4"/>
  <c r="J431" i="4"/>
  <c r="O430" i="4"/>
  <c r="N430" i="4"/>
  <c r="M430" i="4"/>
  <c r="L430" i="4"/>
  <c r="K430" i="4"/>
  <c r="J430" i="4"/>
  <c r="O429" i="4"/>
  <c r="N429" i="4"/>
  <c r="M429" i="4"/>
  <c r="L429" i="4"/>
  <c r="K429" i="4"/>
  <c r="J429" i="4"/>
  <c r="O428" i="4"/>
  <c r="N428" i="4"/>
  <c r="M428" i="4"/>
  <c r="L428" i="4"/>
  <c r="K428" i="4"/>
  <c r="J428" i="4"/>
  <c r="O427" i="4"/>
  <c r="N427" i="4"/>
  <c r="M427" i="4"/>
  <c r="L427" i="4"/>
  <c r="K427" i="4"/>
  <c r="J427" i="4"/>
  <c r="O426" i="4"/>
  <c r="N426" i="4"/>
  <c r="M426" i="4"/>
  <c r="L426" i="4"/>
  <c r="K426" i="4"/>
  <c r="J426" i="4"/>
  <c r="O425" i="4"/>
  <c r="N425" i="4"/>
  <c r="M425" i="4"/>
  <c r="L425" i="4"/>
  <c r="K425" i="4"/>
  <c r="J425" i="4"/>
  <c r="O424" i="4"/>
  <c r="N424" i="4"/>
  <c r="M424" i="4"/>
  <c r="L424" i="4"/>
  <c r="K424" i="4"/>
  <c r="J424" i="4"/>
  <c r="O423" i="4"/>
  <c r="N423" i="4"/>
  <c r="M423" i="4"/>
  <c r="L423" i="4"/>
  <c r="K423" i="4"/>
  <c r="J423" i="4"/>
  <c r="O422" i="4"/>
  <c r="N422" i="4"/>
  <c r="M422" i="4"/>
  <c r="L422" i="4"/>
  <c r="K422" i="4"/>
  <c r="J422" i="4"/>
  <c r="O421" i="4"/>
  <c r="N421" i="4"/>
  <c r="M421" i="4"/>
  <c r="L421" i="4"/>
  <c r="K421" i="4"/>
  <c r="J421" i="4"/>
  <c r="O420" i="4"/>
  <c r="N420" i="4"/>
  <c r="M420" i="4"/>
  <c r="L420" i="4"/>
  <c r="K420" i="4"/>
  <c r="J420" i="4"/>
  <c r="O419" i="4"/>
  <c r="N419" i="4"/>
  <c r="M419" i="4"/>
  <c r="L419" i="4"/>
  <c r="K419" i="4"/>
  <c r="J419" i="4"/>
  <c r="O418" i="4"/>
  <c r="N418" i="4"/>
  <c r="M418" i="4"/>
  <c r="L418" i="4"/>
  <c r="K418" i="4"/>
  <c r="J418" i="4"/>
  <c r="O417" i="4"/>
  <c r="N417" i="4"/>
  <c r="M417" i="4"/>
  <c r="L417" i="4"/>
  <c r="K417" i="4"/>
  <c r="J417" i="4"/>
  <c r="O416" i="4"/>
  <c r="N416" i="4"/>
  <c r="M416" i="4"/>
  <c r="L416" i="4"/>
  <c r="K416" i="4"/>
  <c r="J416" i="4"/>
  <c r="O415" i="4"/>
  <c r="N415" i="4"/>
  <c r="M415" i="4"/>
  <c r="L415" i="4"/>
  <c r="K415" i="4"/>
  <c r="J415" i="4"/>
  <c r="O414" i="4"/>
  <c r="N414" i="4"/>
  <c r="M414" i="4"/>
  <c r="L414" i="4"/>
  <c r="K414" i="4"/>
  <c r="J414" i="4"/>
  <c r="O413" i="4"/>
  <c r="N413" i="4"/>
  <c r="M413" i="4"/>
  <c r="L413" i="4"/>
  <c r="K413" i="4"/>
  <c r="J413" i="4"/>
  <c r="O412" i="4"/>
  <c r="N412" i="4"/>
  <c r="M412" i="4"/>
  <c r="L412" i="4"/>
  <c r="K412" i="4"/>
  <c r="J412" i="4"/>
  <c r="O411" i="4"/>
  <c r="N411" i="4"/>
  <c r="M411" i="4"/>
  <c r="L411" i="4"/>
  <c r="K411" i="4"/>
  <c r="J411" i="4"/>
  <c r="O410" i="4"/>
  <c r="N410" i="4"/>
  <c r="M410" i="4"/>
  <c r="L410" i="4"/>
  <c r="K410" i="4"/>
  <c r="J410" i="4"/>
  <c r="O409" i="4"/>
  <c r="N409" i="4"/>
  <c r="M409" i="4"/>
  <c r="L409" i="4"/>
  <c r="K409" i="4"/>
  <c r="J409" i="4"/>
  <c r="O408" i="4"/>
  <c r="N408" i="4"/>
  <c r="M408" i="4"/>
  <c r="L408" i="4"/>
  <c r="K408" i="4"/>
  <c r="J408" i="4"/>
  <c r="O407" i="4"/>
  <c r="N407" i="4"/>
  <c r="M407" i="4"/>
  <c r="L407" i="4"/>
  <c r="K407" i="4"/>
  <c r="J407" i="4"/>
  <c r="O406" i="4"/>
  <c r="N406" i="4"/>
  <c r="M406" i="4"/>
  <c r="L406" i="4"/>
  <c r="K406" i="4"/>
  <c r="J406" i="4"/>
  <c r="O405" i="4"/>
  <c r="N405" i="4"/>
  <c r="M405" i="4"/>
  <c r="L405" i="4"/>
  <c r="K405" i="4"/>
  <c r="J405" i="4"/>
  <c r="O404" i="4"/>
  <c r="N404" i="4"/>
  <c r="M404" i="4"/>
  <c r="L404" i="4"/>
  <c r="K404" i="4"/>
  <c r="J404" i="4"/>
  <c r="O403" i="4"/>
  <c r="N403" i="4"/>
  <c r="M403" i="4"/>
  <c r="L403" i="4"/>
  <c r="K403" i="4"/>
  <c r="J403" i="4"/>
  <c r="O402" i="4"/>
  <c r="N402" i="4"/>
  <c r="M402" i="4"/>
  <c r="L402" i="4"/>
  <c r="K402" i="4"/>
  <c r="J402" i="4"/>
  <c r="O401" i="4"/>
  <c r="N401" i="4"/>
  <c r="M401" i="4"/>
  <c r="L401" i="4"/>
  <c r="K401" i="4"/>
  <c r="J401" i="4"/>
  <c r="O400" i="4"/>
  <c r="N400" i="4"/>
  <c r="M400" i="4"/>
  <c r="L400" i="4"/>
  <c r="K400" i="4"/>
  <c r="J400" i="4"/>
  <c r="O399" i="4"/>
  <c r="N399" i="4"/>
  <c r="M399" i="4"/>
  <c r="L399" i="4"/>
  <c r="K399" i="4"/>
  <c r="J399" i="4"/>
  <c r="O398" i="4"/>
  <c r="N398" i="4"/>
  <c r="M398" i="4"/>
  <c r="L398" i="4"/>
  <c r="K398" i="4"/>
  <c r="J398" i="4"/>
  <c r="O397" i="4"/>
  <c r="N397" i="4"/>
  <c r="M397" i="4"/>
  <c r="L397" i="4"/>
  <c r="K397" i="4"/>
  <c r="J397" i="4"/>
  <c r="O396" i="4"/>
  <c r="N396" i="4"/>
  <c r="M396" i="4"/>
  <c r="L396" i="4"/>
  <c r="K396" i="4"/>
  <c r="J396" i="4"/>
  <c r="O395" i="4"/>
  <c r="N395" i="4"/>
  <c r="M395" i="4"/>
  <c r="L395" i="4"/>
  <c r="K395" i="4"/>
  <c r="J395" i="4"/>
  <c r="O394" i="4"/>
  <c r="N394" i="4"/>
  <c r="M394" i="4"/>
  <c r="L394" i="4"/>
  <c r="K394" i="4"/>
  <c r="J394" i="4"/>
  <c r="O393" i="4"/>
  <c r="N393" i="4"/>
  <c r="M393" i="4"/>
  <c r="L393" i="4"/>
  <c r="K393" i="4"/>
  <c r="J393" i="4"/>
  <c r="O392" i="4"/>
  <c r="N392" i="4"/>
  <c r="M392" i="4"/>
  <c r="L392" i="4"/>
  <c r="K392" i="4"/>
  <c r="J392" i="4"/>
  <c r="O391" i="4"/>
  <c r="N391" i="4"/>
  <c r="M391" i="4"/>
  <c r="L391" i="4"/>
  <c r="K391" i="4"/>
  <c r="J391" i="4"/>
  <c r="O390" i="4"/>
  <c r="N390" i="4"/>
  <c r="M390" i="4"/>
  <c r="L390" i="4"/>
  <c r="K390" i="4"/>
  <c r="J390" i="4"/>
  <c r="O389" i="4"/>
  <c r="N389" i="4"/>
  <c r="M389" i="4"/>
  <c r="L389" i="4"/>
  <c r="K389" i="4"/>
  <c r="J389" i="4"/>
  <c r="O388" i="4"/>
  <c r="N388" i="4"/>
  <c r="M388" i="4"/>
  <c r="L388" i="4"/>
  <c r="K388" i="4"/>
  <c r="J388" i="4"/>
  <c r="O387" i="4"/>
  <c r="N387" i="4"/>
  <c r="M387" i="4"/>
  <c r="L387" i="4"/>
  <c r="K387" i="4"/>
  <c r="J387" i="4"/>
  <c r="O386" i="4"/>
  <c r="N386" i="4"/>
  <c r="M386" i="4"/>
  <c r="L386" i="4"/>
  <c r="K386" i="4"/>
  <c r="J386" i="4"/>
  <c r="O385" i="4"/>
  <c r="N385" i="4"/>
  <c r="M385" i="4"/>
  <c r="L385" i="4"/>
  <c r="K385" i="4"/>
  <c r="J385" i="4"/>
  <c r="O384" i="4"/>
  <c r="N384" i="4"/>
  <c r="M384" i="4"/>
  <c r="L384" i="4"/>
  <c r="K384" i="4"/>
  <c r="J384" i="4"/>
  <c r="O383" i="4"/>
  <c r="N383" i="4"/>
  <c r="M383" i="4"/>
  <c r="L383" i="4"/>
  <c r="K383" i="4"/>
  <c r="J383" i="4"/>
  <c r="O382" i="4"/>
  <c r="N382" i="4"/>
  <c r="M382" i="4"/>
  <c r="L382" i="4"/>
  <c r="K382" i="4"/>
  <c r="J382" i="4"/>
  <c r="O381" i="4"/>
  <c r="N381" i="4"/>
  <c r="M381" i="4"/>
  <c r="L381" i="4"/>
  <c r="K381" i="4"/>
  <c r="J381" i="4"/>
  <c r="O380" i="4"/>
  <c r="N380" i="4"/>
  <c r="M380" i="4"/>
  <c r="L380" i="4"/>
  <c r="K380" i="4"/>
  <c r="J380" i="4"/>
  <c r="O379" i="4"/>
  <c r="N379" i="4"/>
  <c r="M379" i="4"/>
  <c r="L379" i="4"/>
  <c r="K379" i="4"/>
  <c r="J379" i="4"/>
  <c r="O378" i="4"/>
  <c r="N378" i="4"/>
  <c r="M378" i="4"/>
  <c r="L378" i="4"/>
  <c r="K378" i="4"/>
  <c r="J378" i="4"/>
  <c r="O377" i="4"/>
  <c r="N377" i="4"/>
  <c r="M377" i="4"/>
  <c r="L377" i="4"/>
  <c r="K377" i="4"/>
  <c r="J377" i="4"/>
  <c r="O376" i="4"/>
  <c r="N376" i="4"/>
  <c r="M376" i="4"/>
  <c r="L376" i="4"/>
  <c r="K376" i="4"/>
  <c r="J376" i="4"/>
  <c r="O375" i="4"/>
  <c r="N375" i="4"/>
  <c r="M375" i="4"/>
  <c r="L375" i="4"/>
  <c r="K375" i="4"/>
  <c r="J375" i="4"/>
  <c r="O374" i="4"/>
  <c r="N374" i="4"/>
  <c r="M374" i="4"/>
  <c r="L374" i="4"/>
  <c r="K374" i="4"/>
  <c r="J374" i="4"/>
  <c r="O373" i="4"/>
  <c r="N373" i="4"/>
  <c r="M373" i="4"/>
  <c r="L373" i="4"/>
  <c r="K373" i="4"/>
  <c r="J373" i="4"/>
  <c r="O372" i="4"/>
  <c r="N372" i="4"/>
  <c r="M372" i="4"/>
  <c r="L372" i="4"/>
  <c r="K372" i="4"/>
  <c r="J372" i="4"/>
  <c r="O371" i="4"/>
  <c r="N371" i="4"/>
  <c r="M371" i="4"/>
  <c r="L371" i="4"/>
  <c r="K371" i="4"/>
  <c r="J371" i="4"/>
  <c r="O370" i="4"/>
  <c r="N370" i="4"/>
  <c r="M370" i="4"/>
  <c r="L370" i="4"/>
  <c r="K370" i="4"/>
  <c r="J370" i="4"/>
  <c r="O369" i="4"/>
  <c r="N369" i="4"/>
  <c r="M369" i="4"/>
  <c r="L369" i="4"/>
  <c r="K369" i="4"/>
  <c r="J369" i="4"/>
  <c r="O368" i="4"/>
  <c r="N368" i="4"/>
  <c r="M368" i="4"/>
  <c r="L368" i="4"/>
  <c r="K368" i="4"/>
  <c r="J368" i="4"/>
  <c r="O367" i="4"/>
  <c r="N367" i="4"/>
  <c r="M367" i="4"/>
  <c r="L367" i="4"/>
  <c r="K367" i="4"/>
  <c r="J367" i="4"/>
  <c r="O366" i="4"/>
  <c r="N366" i="4"/>
  <c r="M366" i="4"/>
  <c r="L366" i="4"/>
  <c r="K366" i="4"/>
  <c r="J366" i="4"/>
  <c r="O365" i="4"/>
  <c r="N365" i="4"/>
  <c r="M365" i="4"/>
  <c r="L365" i="4"/>
  <c r="K365" i="4"/>
  <c r="J365" i="4"/>
  <c r="O364" i="4"/>
  <c r="N364" i="4"/>
  <c r="M364" i="4"/>
  <c r="L364" i="4"/>
  <c r="K364" i="4"/>
  <c r="J364" i="4"/>
  <c r="O363" i="4"/>
  <c r="N363" i="4"/>
  <c r="M363" i="4"/>
  <c r="L363" i="4"/>
  <c r="K363" i="4"/>
  <c r="J363" i="4"/>
  <c r="O362" i="4"/>
  <c r="N362" i="4"/>
  <c r="M362" i="4"/>
  <c r="L362" i="4"/>
  <c r="K362" i="4"/>
  <c r="J362" i="4"/>
  <c r="O361" i="4"/>
  <c r="N361" i="4"/>
  <c r="M361" i="4"/>
  <c r="L361" i="4"/>
  <c r="K361" i="4"/>
  <c r="J361" i="4"/>
  <c r="O360" i="4"/>
  <c r="N360" i="4"/>
  <c r="M360" i="4"/>
  <c r="L360" i="4"/>
  <c r="K360" i="4"/>
  <c r="J360" i="4"/>
  <c r="O359" i="4"/>
  <c r="N359" i="4"/>
  <c r="M359" i="4"/>
  <c r="L359" i="4"/>
  <c r="K359" i="4"/>
  <c r="J359" i="4"/>
  <c r="O358" i="4"/>
  <c r="N358" i="4"/>
  <c r="M358" i="4"/>
  <c r="L358" i="4"/>
  <c r="K358" i="4"/>
  <c r="J358" i="4"/>
  <c r="O357" i="4"/>
  <c r="N357" i="4"/>
  <c r="M357" i="4"/>
  <c r="L357" i="4"/>
  <c r="K357" i="4"/>
  <c r="J357" i="4"/>
  <c r="O356" i="4"/>
  <c r="N356" i="4"/>
  <c r="M356" i="4"/>
  <c r="L356" i="4"/>
  <c r="K356" i="4"/>
  <c r="J356" i="4"/>
  <c r="O355" i="4"/>
  <c r="N355" i="4"/>
  <c r="M355" i="4"/>
  <c r="L355" i="4"/>
  <c r="K355" i="4"/>
  <c r="J355" i="4"/>
  <c r="O354" i="4"/>
  <c r="N354" i="4"/>
  <c r="M354" i="4"/>
  <c r="L354" i="4"/>
  <c r="K354" i="4"/>
  <c r="J354" i="4"/>
  <c r="O353" i="4"/>
  <c r="N353" i="4"/>
  <c r="M353" i="4"/>
  <c r="L353" i="4"/>
  <c r="K353" i="4"/>
  <c r="J353" i="4"/>
  <c r="O352" i="4"/>
  <c r="N352" i="4"/>
  <c r="M352" i="4"/>
  <c r="L352" i="4"/>
  <c r="K352" i="4"/>
  <c r="J352" i="4"/>
  <c r="O351" i="4"/>
  <c r="N351" i="4"/>
  <c r="M351" i="4"/>
  <c r="L351" i="4"/>
  <c r="K351" i="4"/>
  <c r="J351" i="4"/>
  <c r="O350" i="4"/>
  <c r="N350" i="4"/>
  <c r="M350" i="4"/>
  <c r="L350" i="4"/>
  <c r="K350" i="4"/>
  <c r="J350" i="4"/>
  <c r="O349" i="4"/>
  <c r="N349" i="4"/>
  <c r="M349" i="4"/>
  <c r="L349" i="4"/>
  <c r="K349" i="4"/>
  <c r="J349" i="4"/>
  <c r="O348" i="4"/>
  <c r="N348" i="4"/>
  <c r="M348" i="4"/>
  <c r="L348" i="4"/>
  <c r="K348" i="4"/>
  <c r="J348" i="4"/>
  <c r="O347" i="4"/>
  <c r="N347" i="4"/>
  <c r="M347" i="4"/>
  <c r="L347" i="4"/>
  <c r="K347" i="4"/>
  <c r="J347" i="4"/>
  <c r="O346" i="4"/>
  <c r="N346" i="4"/>
  <c r="M346" i="4"/>
  <c r="L346" i="4"/>
  <c r="K346" i="4"/>
  <c r="J346" i="4"/>
  <c r="O345" i="4"/>
  <c r="N345" i="4"/>
  <c r="M345" i="4"/>
  <c r="L345" i="4"/>
  <c r="K345" i="4"/>
  <c r="J345" i="4"/>
  <c r="O344" i="4"/>
  <c r="N344" i="4"/>
  <c r="M344" i="4"/>
  <c r="L344" i="4"/>
  <c r="K344" i="4"/>
  <c r="J344" i="4"/>
  <c r="O343" i="4"/>
  <c r="N343" i="4"/>
  <c r="M343" i="4"/>
  <c r="L343" i="4"/>
  <c r="K343" i="4"/>
  <c r="J343" i="4"/>
  <c r="O342" i="4"/>
  <c r="N342" i="4"/>
  <c r="M342" i="4"/>
  <c r="L342" i="4"/>
  <c r="K342" i="4"/>
  <c r="J342" i="4"/>
  <c r="O341" i="4"/>
  <c r="N341" i="4"/>
  <c r="M341" i="4"/>
  <c r="L341" i="4"/>
  <c r="K341" i="4"/>
  <c r="J341" i="4"/>
  <c r="O340" i="4"/>
  <c r="N340" i="4"/>
  <c r="M340" i="4"/>
  <c r="L340" i="4"/>
  <c r="K340" i="4"/>
  <c r="J340" i="4"/>
  <c r="O339" i="4"/>
  <c r="N339" i="4"/>
  <c r="M339" i="4"/>
  <c r="L339" i="4"/>
  <c r="K339" i="4"/>
  <c r="J339" i="4"/>
  <c r="O338" i="4"/>
  <c r="N338" i="4"/>
  <c r="M338" i="4"/>
  <c r="L338" i="4"/>
  <c r="K338" i="4"/>
  <c r="J338" i="4"/>
  <c r="O337" i="4"/>
  <c r="N337" i="4"/>
  <c r="M337" i="4"/>
  <c r="L337" i="4"/>
  <c r="K337" i="4"/>
  <c r="J337" i="4"/>
  <c r="O336" i="4"/>
  <c r="N336" i="4"/>
  <c r="M336" i="4"/>
  <c r="L336" i="4"/>
  <c r="K336" i="4"/>
  <c r="J336" i="4"/>
  <c r="O335" i="4"/>
  <c r="N335" i="4"/>
  <c r="M335" i="4"/>
  <c r="L335" i="4"/>
  <c r="K335" i="4"/>
  <c r="J335" i="4"/>
  <c r="O334" i="4"/>
  <c r="N334" i="4"/>
  <c r="M334" i="4"/>
  <c r="L334" i="4"/>
  <c r="K334" i="4"/>
  <c r="J334" i="4"/>
  <c r="O333" i="4"/>
  <c r="N333" i="4"/>
  <c r="M333" i="4"/>
  <c r="L333" i="4"/>
  <c r="K333" i="4"/>
  <c r="J333" i="4"/>
  <c r="O332" i="4"/>
  <c r="N332" i="4"/>
  <c r="M332" i="4"/>
  <c r="L332" i="4"/>
  <c r="K332" i="4"/>
  <c r="J332" i="4"/>
  <c r="O331" i="4"/>
  <c r="N331" i="4"/>
  <c r="M331" i="4"/>
  <c r="L331" i="4"/>
  <c r="K331" i="4"/>
  <c r="J331" i="4"/>
  <c r="O330" i="4"/>
  <c r="N330" i="4"/>
  <c r="M330" i="4"/>
  <c r="L330" i="4"/>
  <c r="K330" i="4"/>
  <c r="J330" i="4"/>
  <c r="O329" i="4"/>
  <c r="N329" i="4"/>
  <c r="M329" i="4"/>
  <c r="L329" i="4"/>
  <c r="K329" i="4"/>
  <c r="J329" i="4"/>
  <c r="O328" i="4"/>
  <c r="N328" i="4"/>
  <c r="M328" i="4"/>
  <c r="L328" i="4"/>
  <c r="K328" i="4"/>
  <c r="J328" i="4"/>
  <c r="O327" i="4"/>
  <c r="N327" i="4"/>
  <c r="M327" i="4"/>
  <c r="L327" i="4"/>
  <c r="K327" i="4"/>
  <c r="J327" i="4"/>
  <c r="O326" i="4"/>
  <c r="N326" i="4"/>
  <c r="M326" i="4"/>
  <c r="L326" i="4"/>
  <c r="K326" i="4"/>
  <c r="J326" i="4"/>
  <c r="O325" i="4"/>
  <c r="N325" i="4"/>
  <c r="M325" i="4"/>
  <c r="L325" i="4"/>
  <c r="K325" i="4"/>
  <c r="J325" i="4"/>
  <c r="O324" i="4"/>
  <c r="N324" i="4"/>
  <c r="M324" i="4"/>
  <c r="L324" i="4"/>
  <c r="K324" i="4"/>
  <c r="J324" i="4"/>
  <c r="O323" i="4"/>
  <c r="N323" i="4"/>
  <c r="M323" i="4"/>
  <c r="L323" i="4"/>
  <c r="K323" i="4"/>
  <c r="J323" i="4"/>
  <c r="O322" i="4"/>
  <c r="N322" i="4"/>
  <c r="M322" i="4"/>
  <c r="L322" i="4"/>
  <c r="K322" i="4"/>
  <c r="J322" i="4"/>
  <c r="O321" i="4"/>
  <c r="N321" i="4"/>
  <c r="M321" i="4"/>
  <c r="L321" i="4"/>
  <c r="K321" i="4"/>
  <c r="J321" i="4"/>
  <c r="O320" i="4"/>
  <c r="N320" i="4"/>
  <c r="M320" i="4"/>
  <c r="L320" i="4"/>
  <c r="K320" i="4"/>
  <c r="J320" i="4"/>
  <c r="O319" i="4"/>
  <c r="N319" i="4"/>
  <c r="M319" i="4"/>
  <c r="L319" i="4"/>
  <c r="K319" i="4"/>
  <c r="J319" i="4"/>
  <c r="O318" i="4"/>
  <c r="N318" i="4"/>
  <c r="M318" i="4"/>
  <c r="L318" i="4"/>
  <c r="K318" i="4"/>
  <c r="J318" i="4"/>
  <c r="O317" i="4"/>
  <c r="N317" i="4"/>
  <c r="M317" i="4"/>
  <c r="L317" i="4"/>
  <c r="K317" i="4"/>
  <c r="J317" i="4"/>
  <c r="O316" i="4"/>
  <c r="N316" i="4"/>
  <c r="M316" i="4"/>
  <c r="L316" i="4"/>
  <c r="K316" i="4"/>
  <c r="J316" i="4"/>
  <c r="O315" i="4"/>
  <c r="N315" i="4"/>
  <c r="M315" i="4"/>
  <c r="L315" i="4"/>
  <c r="K315" i="4"/>
  <c r="J315" i="4"/>
  <c r="O314" i="4"/>
  <c r="N314" i="4"/>
  <c r="M314" i="4"/>
  <c r="L314" i="4"/>
  <c r="K314" i="4"/>
  <c r="J314" i="4"/>
  <c r="O313" i="4"/>
  <c r="N313" i="4"/>
  <c r="M313" i="4"/>
  <c r="L313" i="4"/>
  <c r="K313" i="4"/>
  <c r="J313" i="4"/>
  <c r="O312" i="4"/>
  <c r="N312" i="4"/>
  <c r="M312" i="4"/>
  <c r="L312" i="4"/>
  <c r="K312" i="4"/>
  <c r="J312" i="4"/>
  <c r="O311" i="4"/>
  <c r="N311" i="4"/>
  <c r="M311" i="4"/>
  <c r="L311" i="4"/>
  <c r="K311" i="4"/>
  <c r="J311" i="4"/>
  <c r="O310" i="4"/>
  <c r="N310" i="4"/>
  <c r="M310" i="4"/>
  <c r="L310" i="4"/>
  <c r="K310" i="4"/>
  <c r="J310" i="4"/>
  <c r="O309" i="4"/>
  <c r="N309" i="4"/>
  <c r="M309" i="4"/>
  <c r="L309" i="4"/>
  <c r="K309" i="4"/>
  <c r="J309" i="4"/>
  <c r="O308" i="4"/>
  <c r="N308" i="4"/>
  <c r="M308" i="4"/>
  <c r="L308" i="4"/>
  <c r="K308" i="4"/>
  <c r="J308" i="4"/>
  <c r="O307" i="4"/>
  <c r="N307" i="4"/>
  <c r="M307" i="4"/>
  <c r="L307" i="4"/>
  <c r="K307" i="4"/>
  <c r="J307" i="4"/>
  <c r="O306" i="4"/>
  <c r="N306" i="4"/>
  <c r="M306" i="4"/>
  <c r="L306" i="4"/>
  <c r="K306" i="4"/>
  <c r="J306" i="4"/>
  <c r="O305" i="4"/>
  <c r="N305" i="4"/>
  <c r="M305" i="4"/>
  <c r="L305" i="4"/>
  <c r="K305" i="4"/>
  <c r="J305" i="4"/>
  <c r="O304" i="4"/>
  <c r="N304" i="4"/>
  <c r="M304" i="4"/>
  <c r="L304" i="4"/>
  <c r="K304" i="4"/>
  <c r="J304" i="4"/>
  <c r="O303" i="4"/>
  <c r="N303" i="4"/>
  <c r="M303" i="4"/>
  <c r="L303" i="4"/>
  <c r="K303" i="4"/>
  <c r="J303" i="4"/>
  <c r="O302" i="4"/>
  <c r="N302" i="4"/>
  <c r="M302" i="4"/>
  <c r="L302" i="4"/>
  <c r="K302" i="4"/>
  <c r="J302" i="4"/>
  <c r="O301" i="4"/>
  <c r="N301" i="4"/>
  <c r="M301" i="4"/>
  <c r="L301" i="4"/>
  <c r="K301" i="4"/>
  <c r="J301" i="4"/>
  <c r="O300" i="4"/>
  <c r="N300" i="4"/>
  <c r="M300" i="4"/>
  <c r="L300" i="4"/>
  <c r="K300" i="4"/>
  <c r="J300" i="4"/>
  <c r="O299" i="4"/>
  <c r="N299" i="4"/>
  <c r="M299" i="4"/>
  <c r="L299" i="4"/>
  <c r="K299" i="4"/>
  <c r="J299" i="4"/>
  <c r="O298" i="4"/>
  <c r="N298" i="4"/>
  <c r="M298" i="4"/>
  <c r="L298" i="4"/>
  <c r="K298" i="4"/>
  <c r="J298" i="4"/>
  <c r="O297" i="4"/>
  <c r="N297" i="4"/>
  <c r="M297" i="4"/>
  <c r="L297" i="4"/>
  <c r="K297" i="4"/>
  <c r="J297" i="4"/>
  <c r="O296" i="4"/>
  <c r="N296" i="4"/>
  <c r="M296" i="4"/>
  <c r="L296" i="4"/>
  <c r="K296" i="4"/>
  <c r="J296" i="4"/>
  <c r="O295" i="4"/>
  <c r="N295" i="4"/>
  <c r="M295" i="4"/>
  <c r="L295" i="4"/>
  <c r="K295" i="4"/>
  <c r="J295" i="4"/>
  <c r="O294" i="4"/>
  <c r="N294" i="4"/>
  <c r="M294" i="4"/>
  <c r="L294" i="4"/>
  <c r="K294" i="4"/>
  <c r="J294" i="4"/>
  <c r="O293" i="4"/>
  <c r="N293" i="4"/>
  <c r="M293" i="4"/>
  <c r="L293" i="4"/>
  <c r="K293" i="4"/>
  <c r="J293" i="4"/>
  <c r="O292" i="4"/>
  <c r="N292" i="4"/>
  <c r="M292" i="4"/>
  <c r="L292" i="4"/>
  <c r="K292" i="4"/>
  <c r="J292" i="4"/>
  <c r="O291" i="4"/>
  <c r="N291" i="4"/>
  <c r="M291" i="4"/>
  <c r="L291" i="4"/>
  <c r="K291" i="4"/>
  <c r="J291" i="4"/>
  <c r="O290" i="4"/>
  <c r="N290" i="4"/>
  <c r="M290" i="4"/>
  <c r="L290" i="4"/>
  <c r="K290" i="4"/>
  <c r="J290" i="4"/>
  <c r="O289" i="4"/>
  <c r="N289" i="4"/>
  <c r="M289" i="4"/>
  <c r="L289" i="4"/>
  <c r="K289" i="4"/>
  <c r="J289" i="4"/>
  <c r="O288" i="4"/>
  <c r="N288" i="4"/>
  <c r="M288" i="4"/>
  <c r="L288" i="4"/>
  <c r="K288" i="4"/>
  <c r="J288" i="4"/>
  <c r="O287" i="4"/>
  <c r="N287" i="4"/>
  <c r="M287" i="4"/>
  <c r="L287" i="4"/>
  <c r="K287" i="4"/>
  <c r="J287" i="4"/>
  <c r="O286" i="4"/>
  <c r="N286" i="4"/>
  <c r="M286" i="4"/>
  <c r="L286" i="4"/>
  <c r="K286" i="4"/>
  <c r="J286" i="4"/>
  <c r="O285" i="4"/>
  <c r="N285" i="4"/>
  <c r="M285" i="4"/>
  <c r="L285" i="4"/>
  <c r="K285" i="4"/>
  <c r="J285" i="4"/>
  <c r="O284" i="4"/>
  <c r="N284" i="4"/>
  <c r="M284" i="4"/>
  <c r="L284" i="4"/>
  <c r="K284" i="4"/>
  <c r="J284" i="4"/>
  <c r="O283" i="4"/>
  <c r="N283" i="4"/>
  <c r="M283" i="4"/>
  <c r="L283" i="4"/>
  <c r="K283" i="4"/>
  <c r="J283" i="4"/>
  <c r="O282" i="4"/>
  <c r="N282" i="4"/>
  <c r="M282" i="4"/>
  <c r="L282" i="4"/>
  <c r="K282" i="4"/>
  <c r="J282" i="4"/>
  <c r="O281" i="4"/>
  <c r="N281" i="4"/>
  <c r="M281" i="4"/>
  <c r="L281" i="4"/>
  <c r="K281" i="4"/>
  <c r="J281" i="4"/>
  <c r="O280" i="4"/>
  <c r="N280" i="4"/>
  <c r="M280" i="4"/>
  <c r="L280" i="4"/>
  <c r="K280" i="4"/>
  <c r="J280" i="4"/>
  <c r="O279" i="4"/>
  <c r="N279" i="4"/>
  <c r="M279" i="4"/>
  <c r="L279" i="4"/>
  <c r="K279" i="4"/>
  <c r="J279" i="4"/>
  <c r="O278" i="4"/>
  <c r="N278" i="4"/>
  <c r="M278" i="4"/>
  <c r="L278" i="4"/>
  <c r="K278" i="4"/>
  <c r="J278" i="4"/>
  <c r="O277" i="4"/>
  <c r="N277" i="4"/>
  <c r="M277" i="4"/>
  <c r="L277" i="4"/>
  <c r="K277" i="4"/>
  <c r="J277" i="4"/>
  <c r="O276" i="4"/>
  <c r="N276" i="4"/>
  <c r="M276" i="4"/>
  <c r="L276" i="4"/>
  <c r="K276" i="4"/>
  <c r="J276" i="4"/>
  <c r="O275" i="4"/>
  <c r="N275" i="4"/>
  <c r="M275" i="4"/>
  <c r="L275" i="4"/>
  <c r="K275" i="4"/>
  <c r="J275" i="4"/>
  <c r="O274" i="4"/>
  <c r="N274" i="4"/>
  <c r="M274" i="4"/>
  <c r="L274" i="4"/>
  <c r="K274" i="4"/>
  <c r="J274" i="4"/>
  <c r="O273" i="4"/>
  <c r="N273" i="4"/>
  <c r="M273" i="4"/>
  <c r="L273" i="4"/>
  <c r="K273" i="4"/>
  <c r="J273" i="4"/>
  <c r="O272" i="4"/>
  <c r="N272" i="4"/>
  <c r="M272" i="4"/>
  <c r="L272" i="4"/>
  <c r="K272" i="4"/>
  <c r="J272" i="4"/>
  <c r="O271" i="4"/>
  <c r="N271" i="4"/>
  <c r="M271" i="4"/>
  <c r="L271" i="4"/>
  <c r="K271" i="4"/>
  <c r="J271" i="4"/>
  <c r="O270" i="4"/>
  <c r="N270" i="4"/>
  <c r="M270" i="4"/>
  <c r="L270" i="4"/>
  <c r="K270" i="4"/>
  <c r="J270" i="4"/>
  <c r="O269" i="4"/>
  <c r="N269" i="4"/>
  <c r="M269" i="4"/>
  <c r="L269" i="4"/>
  <c r="K269" i="4"/>
  <c r="J269" i="4"/>
  <c r="O268" i="4"/>
  <c r="N268" i="4"/>
  <c r="M268" i="4"/>
  <c r="L268" i="4"/>
  <c r="K268" i="4"/>
  <c r="J268" i="4"/>
  <c r="O267" i="4"/>
  <c r="N267" i="4"/>
  <c r="M267" i="4"/>
  <c r="L267" i="4"/>
  <c r="K267" i="4"/>
  <c r="J267" i="4"/>
  <c r="O266" i="4"/>
  <c r="N266" i="4"/>
  <c r="M266" i="4"/>
  <c r="L266" i="4"/>
  <c r="K266" i="4"/>
  <c r="J266" i="4"/>
  <c r="O265" i="4"/>
  <c r="N265" i="4"/>
  <c r="M265" i="4"/>
  <c r="L265" i="4"/>
  <c r="K265" i="4"/>
  <c r="J265" i="4"/>
  <c r="O264" i="4"/>
  <c r="N264" i="4"/>
  <c r="M264" i="4"/>
  <c r="L264" i="4"/>
  <c r="K264" i="4"/>
  <c r="J264" i="4"/>
  <c r="O263" i="4"/>
  <c r="N263" i="4"/>
  <c r="M263" i="4"/>
  <c r="L263" i="4"/>
  <c r="K263" i="4"/>
  <c r="J263" i="4"/>
  <c r="O262" i="4"/>
  <c r="N262" i="4"/>
  <c r="M262" i="4"/>
  <c r="L262" i="4"/>
  <c r="K262" i="4"/>
  <c r="J262" i="4"/>
  <c r="O261" i="4"/>
  <c r="N261" i="4"/>
  <c r="M261" i="4"/>
  <c r="L261" i="4"/>
  <c r="K261" i="4"/>
  <c r="J261" i="4"/>
  <c r="O260" i="4"/>
  <c r="N260" i="4"/>
  <c r="M260" i="4"/>
  <c r="L260" i="4"/>
  <c r="K260" i="4"/>
  <c r="J260" i="4"/>
  <c r="O259" i="4"/>
  <c r="N259" i="4"/>
  <c r="M259" i="4"/>
  <c r="L259" i="4"/>
  <c r="K259" i="4"/>
  <c r="J259" i="4"/>
  <c r="O258" i="4"/>
  <c r="N258" i="4"/>
  <c r="M258" i="4"/>
  <c r="L258" i="4"/>
  <c r="K258" i="4"/>
  <c r="J258" i="4"/>
  <c r="O257" i="4"/>
  <c r="N257" i="4"/>
  <c r="M257" i="4"/>
  <c r="L257" i="4"/>
  <c r="K257" i="4"/>
  <c r="J257" i="4"/>
  <c r="O256" i="4"/>
  <c r="N256" i="4"/>
  <c r="M256" i="4"/>
  <c r="L256" i="4"/>
  <c r="K256" i="4"/>
  <c r="J256" i="4"/>
  <c r="O255" i="4"/>
  <c r="N255" i="4"/>
  <c r="M255" i="4"/>
  <c r="L255" i="4"/>
  <c r="K255" i="4"/>
  <c r="J255" i="4"/>
  <c r="O254" i="4"/>
  <c r="N254" i="4"/>
  <c r="M254" i="4"/>
  <c r="L254" i="4"/>
  <c r="K254" i="4"/>
  <c r="J254" i="4"/>
  <c r="O253" i="4"/>
  <c r="N253" i="4"/>
  <c r="M253" i="4"/>
  <c r="L253" i="4"/>
  <c r="K253" i="4"/>
  <c r="J253" i="4"/>
  <c r="O252" i="4"/>
  <c r="N252" i="4"/>
  <c r="M252" i="4"/>
  <c r="L252" i="4"/>
  <c r="K252" i="4"/>
  <c r="J252" i="4"/>
  <c r="O251" i="4"/>
  <c r="N251" i="4"/>
  <c r="M251" i="4"/>
  <c r="L251" i="4"/>
  <c r="K251" i="4"/>
  <c r="J251" i="4"/>
  <c r="O250" i="4"/>
  <c r="N250" i="4"/>
  <c r="M250" i="4"/>
  <c r="L250" i="4"/>
  <c r="K250" i="4"/>
  <c r="J250" i="4"/>
  <c r="O249" i="4"/>
  <c r="N249" i="4"/>
  <c r="M249" i="4"/>
  <c r="L249" i="4"/>
  <c r="K249" i="4"/>
  <c r="J249" i="4"/>
  <c r="O248" i="4"/>
  <c r="N248" i="4"/>
  <c r="M248" i="4"/>
  <c r="L248" i="4"/>
  <c r="K248" i="4"/>
  <c r="J248" i="4"/>
  <c r="O247" i="4"/>
  <c r="N247" i="4"/>
  <c r="M247" i="4"/>
  <c r="L247" i="4"/>
  <c r="K247" i="4"/>
  <c r="J247" i="4"/>
  <c r="O246" i="4"/>
  <c r="N246" i="4"/>
  <c r="M246" i="4"/>
  <c r="L246" i="4"/>
  <c r="K246" i="4"/>
  <c r="J246" i="4"/>
  <c r="O245" i="4"/>
  <c r="N245" i="4"/>
  <c r="M245" i="4"/>
  <c r="L245" i="4"/>
  <c r="K245" i="4"/>
  <c r="J245" i="4"/>
  <c r="O244" i="4"/>
  <c r="N244" i="4"/>
  <c r="M244" i="4"/>
  <c r="L244" i="4"/>
  <c r="K244" i="4"/>
  <c r="J244" i="4"/>
  <c r="O243" i="4"/>
  <c r="N243" i="4"/>
  <c r="M243" i="4"/>
  <c r="L243" i="4"/>
  <c r="K243" i="4"/>
  <c r="J243" i="4"/>
  <c r="O242" i="4"/>
  <c r="N242" i="4"/>
  <c r="M242" i="4"/>
  <c r="L242" i="4"/>
  <c r="K242" i="4"/>
  <c r="J242" i="4"/>
  <c r="O241" i="4"/>
  <c r="N241" i="4"/>
  <c r="M241" i="4"/>
  <c r="L241" i="4"/>
  <c r="K241" i="4"/>
  <c r="J241" i="4"/>
  <c r="O240" i="4"/>
  <c r="N240" i="4"/>
  <c r="M240" i="4"/>
  <c r="L240" i="4"/>
  <c r="K240" i="4"/>
  <c r="J240" i="4"/>
  <c r="O239" i="4"/>
  <c r="N239" i="4"/>
  <c r="M239" i="4"/>
  <c r="L239" i="4"/>
  <c r="K239" i="4"/>
  <c r="J239" i="4"/>
  <c r="O238" i="4"/>
  <c r="N238" i="4"/>
  <c r="M238" i="4"/>
  <c r="L238" i="4"/>
  <c r="K238" i="4"/>
  <c r="J238" i="4"/>
  <c r="O237" i="4"/>
  <c r="N237" i="4"/>
  <c r="M237" i="4"/>
  <c r="L237" i="4"/>
  <c r="K237" i="4"/>
  <c r="J237" i="4"/>
  <c r="O236" i="4"/>
  <c r="N236" i="4"/>
  <c r="M236" i="4"/>
  <c r="L236" i="4"/>
  <c r="K236" i="4"/>
  <c r="J236" i="4"/>
  <c r="O235" i="4"/>
  <c r="N235" i="4"/>
  <c r="M235" i="4"/>
  <c r="L235" i="4"/>
  <c r="K235" i="4"/>
  <c r="J235" i="4"/>
  <c r="O234" i="4"/>
  <c r="N234" i="4"/>
  <c r="M234" i="4"/>
  <c r="L234" i="4"/>
  <c r="K234" i="4"/>
  <c r="J234" i="4"/>
  <c r="O233" i="4"/>
  <c r="N233" i="4"/>
  <c r="M233" i="4"/>
  <c r="L233" i="4"/>
  <c r="K233" i="4"/>
  <c r="J233" i="4"/>
  <c r="O232" i="4"/>
  <c r="N232" i="4"/>
  <c r="M232" i="4"/>
  <c r="L232" i="4"/>
  <c r="K232" i="4"/>
  <c r="J232" i="4"/>
  <c r="O231" i="4"/>
  <c r="N231" i="4"/>
  <c r="M231" i="4"/>
  <c r="L231" i="4"/>
  <c r="K231" i="4"/>
  <c r="J231" i="4"/>
  <c r="O230" i="4"/>
  <c r="N230" i="4"/>
  <c r="M230" i="4"/>
  <c r="L230" i="4"/>
  <c r="K230" i="4"/>
  <c r="J230" i="4"/>
  <c r="O229" i="4"/>
  <c r="N229" i="4"/>
  <c r="M229" i="4"/>
  <c r="L229" i="4"/>
  <c r="K229" i="4"/>
  <c r="J229" i="4"/>
  <c r="O228" i="4"/>
  <c r="N228" i="4"/>
  <c r="M228" i="4"/>
  <c r="L228" i="4"/>
  <c r="K228" i="4"/>
  <c r="J228" i="4"/>
  <c r="O227" i="4"/>
  <c r="N227" i="4"/>
  <c r="M227" i="4"/>
  <c r="L227" i="4"/>
  <c r="K227" i="4"/>
  <c r="J227" i="4"/>
  <c r="O226" i="4"/>
  <c r="N226" i="4"/>
  <c r="M226" i="4"/>
  <c r="L226" i="4"/>
  <c r="K226" i="4"/>
  <c r="J226" i="4"/>
  <c r="O225" i="4"/>
  <c r="N225" i="4"/>
  <c r="M225" i="4"/>
  <c r="L225" i="4"/>
  <c r="K225" i="4"/>
  <c r="J225" i="4"/>
  <c r="O224" i="4"/>
  <c r="N224" i="4"/>
  <c r="M224" i="4"/>
  <c r="L224" i="4"/>
  <c r="K224" i="4"/>
  <c r="J224" i="4"/>
  <c r="O223" i="4"/>
  <c r="N223" i="4"/>
  <c r="M223" i="4"/>
  <c r="L223" i="4"/>
  <c r="K223" i="4"/>
  <c r="J223" i="4"/>
  <c r="O222" i="4"/>
  <c r="N222" i="4"/>
  <c r="M222" i="4"/>
  <c r="L222" i="4"/>
  <c r="K222" i="4"/>
  <c r="J222" i="4"/>
  <c r="O221" i="4"/>
  <c r="N221" i="4"/>
  <c r="M221" i="4"/>
  <c r="L221" i="4"/>
  <c r="K221" i="4"/>
  <c r="J221" i="4"/>
  <c r="O220" i="4"/>
  <c r="N220" i="4"/>
  <c r="M220" i="4"/>
  <c r="L220" i="4"/>
  <c r="K220" i="4"/>
  <c r="J220" i="4"/>
  <c r="O219" i="4"/>
  <c r="N219" i="4"/>
  <c r="M219" i="4"/>
  <c r="L219" i="4"/>
  <c r="K219" i="4"/>
  <c r="J219" i="4"/>
  <c r="O218" i="4"/>
  <c r="N218" i="4"/>
  <c r="M218" i="4"/>
  <c r="L218" i="4"/>
  <c r="K218" i="4"/>
  <c r="J218" i="4"/>
  <c r="O217" i="4"/>
  <c r="N217" i="4"/>
  <c r="M217" i="4"/>
  <c r="L217" i="4"/>
  <c r="K217" i="4"/>
  <c r="J217" i="4"/>
  <c r="O216" i="4"/>
  <c r="N216" i="4"/>
  <c r="M216" i="4"/>
  <c r="L216" i="4"/>
  <c r="K216" i="4"/>
  <c r="J216" i="4"/>
  <c r="O215" i="4"/>
  <c r="N215" i="4"/>
  <c r="M215" i="4"/>
  <c r="L215" i="4"/>
  <c r="K215" i="4"/>
  <c r="J215" i="4"/>
  <c r="O214" i="4"/>
  <c r="N214" i="4"/>
  <c r="M214" i="4"/>
  <c r="L214" i="4"/>
  <c r="K214" i="4"/>
  <c r="J214" i="4"/>
  <c r="O213" i="4"/>
  <c r="N213" i="4"/>
  <c r="M213" i="4"/>
  <c r="L213" i="4"/>
  <c r="K213" i="4"/>
  <c r="J213" i="4"/>
  <c r="O212" i="4"/>
  <c r="N212" i="4"/>
  <c r="M212" i="4"/>
  <c r="L212" i="4"/>
  <c r="K212" i="4"/>
  <c r="J212" i="4"/>
  <c r="O211" i="4"/>
  <c r="N211" i="4"/>
  <c r="M211" i="4"/>
  <c r="L211" i="4"/>
  <c r="K211" i="4"/>
  <c r="J211" i="4"/>
  <c r="O210" i="4"/>
  <c r="N210" i="4"/>
  <c r="M210" i="4"/>
  <c r="L210" i="4"/>
  <c r="K210" i="4"/>
  <c r="J210" i="4"/>
  <c r="O209" i="4"/>
  <c r="N209" i="4"/>
  <c r="M209" i="4"/>
  <c r="L209" i="4"/>
  <c r="K209" i="4"/>
  <c r="J209" i="4"/>
  <c r="O208" i="4"/>
  <c r="N208" i="4"/>
  <c r="M208" i="4"/>
  <c r="L208" i="4"/>
  <c r="K208" i="4"/>
  <c r="J208" i="4"/>
  <c r="O207" i="4"/>
  <c r="N207" i="4"/>
  <c r="M207" i="4"/>
  <c r="L207" i="4"/>
  <c r="K207" i="4"/>
  <c r="J207" i="4"/>
  <c r="O206" i="4"/>
  <c r="N206" i="4"/>
  <c r="M206" i="4"/>
  <c r="L206" i="4"/>
  <c r="K206" i="4"/>
  <c r="J206" i="4"/>
  <c r="O205" i="4"/>
  <c r="N205" i="4"/>
  <c r="M205" i="4"/>
  <c r="L205" i="4"/>
  <c r="K205" i="4"/>
  <c r="J205" i="4"/>
  <c r="O204" i="4"/>
  <c r="N204" i="4"/>
  <c r="M204" i="4"/>
  <c r="L204" i="4"/>
  <c r="K204" i="4"/>
  <c r="J204" i="4"/>
  <c r="O203" i="4"/>
  <c r="N203" i="4"/>
  <c r="M203" i="4"/>
  <c r="L203" i="4"/>
  <c r="K203" i="4"/>
  <c r="J203" i="4"/>
  <c r="O202" i="4"/>
  <c r="N202" i="4"/>
  <c r="M202" i="4"/>
  <c r="L202" i="4"/>
  <c r="K202" i="4"/>
  <c r="J202" i="4"/>
  <c r="O201" i="4"/>
  <c r="N201" i="4"/>
  <c r="M201" i="4"/>
  <c r="L201" i="4"/>
  <c r="K201" i="4"/>
  <c r="J201" i="4"/>
  <c r="O200" i="4"/>
  <c r="N200" i="4"/>
  <c r="M200" i="4"/>
  <c r="L200" i="4"/>
  <c r="K200" i="4"/>
  <c r="J200" i="4"/>
  <c r="O199" i="4"/>
  <c r="N199" i="4"/>
  <c r="M199" i="4"/>
  <c r="L199" i="4"/>
  <c r="K199" i="4"/>
  <c r="J199" i="4"/>
  <c r="O198" i="4"/>
  <c r="N198" i="4"/>
  <c r="M198" i="4"/>
  <c r="L198" i="4"/>
  <c r="K198" i="4"/>
  <c r="J198" i="4"/>
  <c r="O197" i="4"/>
  <c r="N197" i="4"/>
  <c r="M197" i="4"/>
  <c r="L197" i="4"/>
  <c r="K197" i="4"/>
  <c r="J197" i="4"/>
  <c r="O196" i="4"/>
  <c r="N196" i="4"/>
  <c r="M196" i="4"/>
  <c r="L196" i="4"/>
  <c r="K196" i="4"/>
  <c r="J196" i="4"/>
  <c r="O195" i="4"/>
  <c r="N195" i="4"/>
  <c r="M195" i="4"/>
  <c r="L195" i="4"/>
  <c r="K195" i="4"/>
  <c r="J195" i="4"/>
  <c r="O194" i="4"/>
  <c r="N194" i="4"/>
  <c r="M194" i="4"/>
  <c r="L194" i="4"/>
  <c r="K194" i="4"/>
  <c r="J194" i="4"/>
  <c r="O193" i="4"/>
  <c r="N193" i="4"/>
  <c r="M193" i="4"/>
  <c r="L193" i="4"/>
  <c r="K193" i="4"/>
  <c r="J193" i="4"/>
  <c r="O192" i="4"/>
  <c r="N192" i="4"/>
  <c r="M192" i="4"/>
  <c r="L192" i="4"/>
  <c r="K192" i="4"/>
  <c r="J192" i="4"/>
  <c r="O191" i="4"/>
  <c r="N191" i="4"/>
  <c r="M191" i="4"/>
  <c r="L191" i="4"/>
  <c r="K191" i="4"/>
  <c r="J191" i="4"/>
  <c r="O190" i="4"/>
  <c r="N190" i="4"/>
  <c r="M190" i="4"/>
  <c r="L190" i="4"/>
  <c r="K190" i="4"/>
  <c r="J190" i="4"/>
  <c r="O189" i="4"/>
  <c r="N189" i="4"/>
  <c r="M189" i="4"/>
  <c r="L189" i="4"/>
  <c r="K189" i="4"/>
  <c r="J189" i="4"/>
  <c r="O188" i="4"/>
  <c r="N188" i="4"/>
  <c r="M188" i="4"/>
  <c r="L188" i="4"/>
  <c r="K188" i="4"/>
  <c r="J188" i="4"/>
  <c r="O187" i="4"/>
  <c r="N187" i="4"/>
  <c r="M187" i="4"/>
  <c r="L187" i="4"/>
  <c r="K187" i="4"/>
  <c r="J187" i="4"/>
  <c r="O186" i="4"/>
  <c r="N186" i="4"/>
  <c r="M186" i="4"/>
  <c r="L186" i="4"/>
  <c r="K186" i="4"/>
  <c r="J186" i="4"/>
  <c r="O185" i="4"/>
  <c r="N185" i="4"/>
  <c r="M185" i="4"/>
  <c r="L185" i="4"/>
  <c r="K185" i="4"/>
  <c r="J185" i="4"/>
  <c r="O184" i="4"/>
  <c r="N184" i="4"/>
  <c r="M184" i="4"/>
  <c r="L184" i="4"/>
  <c r="K184" i="4"/>
  <c r="J184" i="4"/>
  <c r="O183" i="4"/>
  <c r="N183" i="4"/>
  <c r="M183" i="4"/>
  <c r="L183" i="4"/>
  <c r="K183" i="4"/>
  <c r="J183" i="4"/>
  <c r="O182" i="4"/>
  <c r="N182" i="4"/>
  <c r="M182" i="4"/>
  <c r="L182" i="4"/>
  <c r="K182" i="4"/>
  <c r="J182" i="4"/>
  <c r="O181" i="4"/>
  <c r="N181" i="4"/>
  <c r="M181" i="4"/>
  <c r="L181" i="4"/>
  <c r="K181" i="4"/>
  <c r="J181" i="4"/>
  <c r="O180" i="4"/>
  <c r="N180" i="4"/>
  <c r="M180" i="4"/>
  <c r="L180" i="4"/>
  <c r="K180" i="4"/>
  <c r="J180" i="4"/>
  <c r="O179" i="4"/>
  <c r="N179" i="4"/>
  <c r="M179" i="4"/>
  <c r="L179" i="4"/>
  <c r="K179" i="4"/>
  <c r="J179" i="4"/>
  <c r="O178" i="4"/>
  <c r="N178" i="4"/>
  <c r="M178" i="4"/>
  <c r="L178" i="4"/>
  <c r="K178" i="4"/>
  <c r="J178" i="4"/>
  <c r="O177" i="4"/>
  <c r="N177" i="4"/>
  <c r="M177" i="4"/>
  <c r="L177" i="4"/>
  <c r="K177" i="4"/>
  <c r="J177" i="4"/>
  <c r="O176" i="4"/>
  <c r="N176" i="4"/>
  <c r="M176" i="4"/>
  <c r="L176" i="4"/>
  <c r="K176" i="4"/>
  <c r="J176" i="4"/>
  <c r="O175" i="4"/>
  <c r="N175" i="4"/>
  <c r="M175" i="4"/>
  <c r="L175" i="4"/>
  <c r="K175" i="4"/>
  <c r="J175" i="4"/>
  <c r="O174" i="4"/>
  <c r="N174" i="4"/>
  <c r="M174" i="4"/>
  <c r="L174" i="4"/>
  <c r="K174" i="4"/>
  <c r="J174" i="4"/>
  <c r="O173" i="4"/>
  <c r="N173" i="4"/>
  <c r="M173" i="4"/>
  <c r="L173" i="4"/>
  <c r="K173" i="4"/>
  <c r="J173" i="4"/>
  <c r="O172" i="4"/>
  <c r="N172" i="4"/>
  <c r="M172" i="4"/>
  <c r="L172" i="4"/>
  <c r="K172" i="4"/>
  <c r="J172" i="4"/>
  <c r="O171" i="4"/>
  <c r="N171" i="4"/>
  <c r="M171" i="4"/>
  <c r="L171" i="4"/>
  <c r="K171" i="4"/>
  <c r="J171" i="4"/>
  <c r="O170" i="4"/>
  <c r="N170" i="4"/>
  <c r="M170" i="4"/>
  <c r="L170" i="4"/>
  <c r="K170" i="4"/>
  <c r="J170" i="4"/>
  <c r="O169" i="4"/>
  <c r="N169" i="4"/>
  <c r="M169" i="4"/>
  <c r="L169" i="4"/>
  <c r="K169" i="4"/>
  <c r="J169" i="4"/>
  <c r="O168" i="4"/>
  <c r="N168" i="4"/>
  <c r="M168" i="4"/>
  <c r="L168" i="4"/>
  <c r="K168" i="4"/>
  <c r="J168" i="4"/>
  <c r="O167" i="4"/>
  <c r="N167" i="4"/>
  <c r="M167" i="4"/>
  <c r="L167" i="4"/>
  <c r="K167" i="4"/>
  <c r="J167" i="4"/>
  <c r="O166" i="4"/>
  <c r="N166" i="4"/>
  <c r="M166" i="4"/>
  <c r="L166" i="4"/>
  <c r="K166" i="4"/>
  <c r="J166" i="4"/>
  <c r="O165" i="4"/>
  <c r="N165" i="4"/>
  <c r="M165" i="4"/>
  <c r="L165" i="4"/>
  <c r="K165" i="4"/>
  <c r="J165" i="4"/>
  <c r="O164" i="4"/>
  <c r="N164" i="4"/>
  <c r="M164" i="4"/>
  <c r="L164" i="4"/>
  <c r="K164" i="4"/>
  <c r="J164" i="4"/>
  <c r="O163" i="4"/>
  <c r="N163" i="4"/>
  <c r="M163" i="4"/>
  <c r="L163" i="4"/>
  <c r="K163" i="4"/>
  <c r="J163" i="4"/>
  <c r="O162" i="4"/>
  <c r="N162" i="4"/>
  <c r="M162" i="4"/>
  <c r="L162" i="4"/>
  <c r="K162" i="4"/>
  <c r="J162" i="4"/>
  <c r="O161" i="4"/>
  <c r="N161" i="4"/>
  <c r="M161" i="4"/>
  <c r="L161" i="4"/>
  <c r="K161" i="4"/>
  <c r="J161" i="4"/>
  <c r="O160" i="4"/>
  <c r="N160" i="4"/>
  <c r="M160" i="4"/>
  <c r="L160" i="4"/>
  <c r="K160" i="4"/>
  <c r="J160" i="4"/>
  <c r="O159" i="4"/>
  <c r="N159" i="4"/>
  <c r="M159" i="4"/>
  <c r="L159" i="4"/>
  <c r="K159" i="4"/>
  <c r="J159" i="4"/>
  <c r="O158" i="4"/>
  <c r="N158" i="4"/>
  <c r="M158" i="4"/>
  <c r="L158" i="4"/>
  <c r="K158" i="4"/>
  <c r="J158" i="4"/>
  <c r="O157" i="4"/>
  <c r="N157" i="4"/>
  <c r="M157" i="4"/>
  <c r="L157" i="4"/>
  <c r="K157" i="4"/>
  <c r="J157" i="4"/>
  <c r="O156" i="4"/>
  <c r="N156" i="4"/>
  <c r="M156" i="4"/>
  <c r="L156" i="4"/>
  <c r="K156" i="4"/>
  <c r="J156" i="4"/>
  <c r="O155" i="4"/>
  <c r="N155" i="4"/>
  <c r="M155" i="4"/>
  <c r="L155" i="4"/>
  <c r="K155" i="4"/>
  <c r="J155" i="4"/>
  <c r="O154" i="4"/>
  <c r="N154" i="4"/>
  <c r="M154" i="4"/>
  <c r="L154" i="4"/>
  <c r="K154" i="4"/>
  <c r="J154" i="4"/>
  <c r="O153" i="4"/>
  <c r="N153" i="4"/>
  <c r="M153" i="4"/>
  <c r="L153" i="4"/>
  <c r="K153" i="4"/>
  <c r="J153" i="4"/>
  <c r="O152" i="4"/>
  <c r="N152" i="4"/>
  <c r="M152" i="4"/>
  <c r="L152" i="4"/>
  <c r="K152" i="4"/>
  <c r="J152" i="4"/>
  <c r="O151" i="4"/>
  <c r="N151" i="4"/>
  <c r="M151" i="4"/>
  <c r="L151" i="4"/>
  <c r="K151" i="4"/>
  <c r="J151" i="4"/>
  <c r="O150" i="4"/>
  <c r="N150" i="4"/>
  <c r="M150" i="4"/>
  <c r="L150" i="4"/>
  <c r="K150" i="4"/>
  <c r="J150" i="4"/>
  <c r="O149" i="4"/>
  <c r="N149" i="4"/>
  <c r="M149" i="4"/>
  <c r="L149" i="4"/>
  <c r="K149" i="4"/>
  <c r="J149" i="4"/>
  <c r="O148" i="4"/>
  <c r="N148" i="4"/>
  <c r="M148" i="4"/>
  <c r="L148" i="4"/>
  <c r="K148" i="4"/>
  <c r="J148" i="4"/>
  <c r="O147" i="4"/>
  <c r="N147" i="4"/>
  <c r="M147" i="4"/>
  <c r="L147" i="4"/>
  <c r="K147" i="4"/>
  <c r="J147" i="4"/>
  <c r="O146" i="4"/>
  <c r="N146" i="4"/>
  <c r="M146" i="4"/>
  <c r="L146" i="4"/>
  <c r="K146" i="4"/>
  <c r="J146" i="4"/>
  <c r="O145" i="4"/>
  <c r="N145" i="4"/>
  <c r="M145" i="4"/>
  <c r="L145" i="4"/>
  <c r="K145" i="4"/>
  <c r="J145" i="4"/>
  <c r="O144" i="4"/>
  <c r="N144" i="4"/>
  <c r="M144" i="4"/>
  <c r="L144" i="4"/>
  <c r="K144" i="4"/>
  <c r="J144" i="4"/>
  <c r="O143" i="4"/>
  <c r="N143" i="4"/>
  <c r="M143" i="4"/>
  <c r="L143" i="4"/>
  <c r="K143" i="4"/>
  <c r="J143" i="4"/>
  <c r="O142" i="4"/>
  <c r="N142" i="4"/>
  <c r="M142" i="4"/>
  <c r="L142" i="4"/>
  <c r="K142" i="4"/>
  <c r="J142" i="4"/>
  <c r="O141" i="4"/>
  <c r="N141" i="4"/>
  <c r="M141" i="4"/>
  <c r="L141" i="4"/>
  <c r="K141" i="4"/>
  <c r="J141" i="4"/>
  <c r="O140" i="4"/>
  <c r="N140" i="4"/>
  <c r="M140" i="4"/>
  <c r="L140" i="4"/>
  <c r="K140" i="4"/>
  <c r="J140" i="4"/>
  <c r="O139" i="4"/>
  <c r="N139" i="4"/>
  <c r="M139" i="4"/>
  <c r="L139" i="4"/>
  <c r="K139" i="4"/>
  <c r="J139" i="4"/>
  <c r="O138" i="4"/>
  <c r="N138" i="4"/>
  <c r="M138" i="4"/>
  <c r="L138" i="4"/>
  <c r="K138" i="4"/>
  <c r="J138" i="4"/>
  <c r="O137" i="4"/>
  <c r="N137" i="4"/>
  <c r="M137" i="4"/>
  <c r="L137" i="4"/>
  <c r="K137" i="4"/>
  <c r="J137" i="4"/>
  <c r="O136" i="4"/>
  <c r="N136" i="4"/>
  <c r="M136" i="4"/>
  <c r="L136" i="4"/>
  <c r="K136" i="4"/>
  <c r="J136" i="4"/>
  <c r="O135" i="4"/>
  <c r="N135" i="4"/>
  <c r="M135" i="4"/>
  <c r="L135" i="4"/>
  <c r="K135" i="4"/>
  <c r="J135" i="4"/>
  <c r="O134" i="4"/>
  <c r="N134" i="4"/>
  <c r="M134" i="4"/>
  <c r="L134" i="4"/>
  <c r="K134" i="4"/>
  <c r="J134" i="4"/>
  <c r="O133" i="4"/>
  <c r="N133" i="4"/>
  <c r="M133" i="4"/>
  <c r="L133" i="4"/>
  <c r="K133" i="4"/>
  <c r="J133" i="4"/>
  <c r="O132" i="4"/>
  <c r="N132" i="4"/>
  <c r="M132" i="4"/>
  <c r="L132" i="4"/>
  <c r="K132" i="4"/>
  <c r="J132" i="4"/>
  <c r="O131" i="4"/>
  <c r="N131" i="4"/>
  <c r="M131" i="4"/>
  <c r="L131" i="4"/>
  <c r="K131" i="4"/>
  <c r="J131" i="4"/>
  <c r="O130" i="4"/>
  <c r="N130" i="4"/>
  <c r="M130" i="4"/>
  <c r="L130" i="4"/>
  <c r="K130" i="4"/>
  <c r="J130" i="4"/>
  <c r="O129" i="4"/>
  <c r="N129" i="4"/>
  <c r="M129" i="4"/>
  <c r="L129" i="4"/>
  <c r="K129" i="4"/>
  <c r="J129" i="4"/>
  <c r="O128" i="4"/>
  <c r="N128" i="4"/>
  <c r="M128" i="4"/>
  <c r="L128" i="4"/>
  <c r="K128" i="4"/>
  <c r="J128" i="4"/>
  <c r="O127" i="4"/>
  <c r="N127" i="4"/>
  <c r="M127" i="4"/>
  <c r="L127" i="4"/>
  <c r="K127" i="4"/>
  <c r="J127" i="4"/>
  <c r="O126" i="4"/>
  <c r="N126" i="4"/>
  <c r="M126" i="4"/>
  <c r="L126" i="4"/>
  <c r="K126" i="4"/>
  <c r="J126" i="4"/>
  <c r="O125" i="4"/>
  <c r="N125" i="4"/>
  <c r="M125" i="4"/>
  <c r="L125" i="4"/>
  <c r="K125" i="4"/>
  <c r="J125" i="4"/>
  <c r="O124" i="4"/>
  <c r="N124" i="4"/>
  <c r="M124" i="4"/>
  <c r="L124" i="4"/>
  <c r="K124" i="4"/>
  <c r="J124" i="4"/>
  <c r="O123" i="4"/>
  <c r="N123" i="4"/>
  <c r="M123" i="4"/>
  <c r="L123" i="4"/>
  <c r="K123" i="4"/>
  <c r="J123" i="4"/>
  <c r="O122" i="4"/>
  <c r="N122" i="4"/>
  <c r="M122" i="4"/>
  <c r="L122" i="4"/>
  <c r="K122" i="4"/>
  <c r="J122" i="4"/>
  <c r="O121" i="4"/>
  <c r="N121" i="4"/>
  <c r="M121" i="4"/>
  <c r="L121" i="4"/>
  <c r="K121" i="4"/>
  <c r="J121" i="4"/>
  <c r="O120" i="4"/>
  <c r="N120" i="4"/>
  <c r="M120" i="4"/>
  <c r="L120" i="4"/>
  <c r="K120" i="4"/>
  <c r="J120" i="4"/>
  <c r="O119" i="4"/>
  <c r="N119" i="4"/>
  <c r="M119" i="4"/>
  <c r="L119" i="4"/>
  <c r="K119" i="4"/>
  <c r="J119" i="4"/>
  <c r="O118" i="4"/>
  <c r="N118" i="4"/>
  <c r="M118" i="4"/>
  <c r="L118" i="4"/>
  <c r="K118" i="4"/>
  <c r="J118" i="4"/>
  <c r="O117" i="4"/>
  <c r="N117" i="4"/>
  <c r="M117" i="4"/>
  <c r="L117" i="4"/>
  <c r="K117" i="4"/>
  <c r="J117" i="4"/>
  <c r="O116" i="4"/>
  <c r="N116" i="4"/>
  <c r="M116" i="4"/>
  <c r="L116" i="4"/>
  <c r="K116" i="4"/>
  <c r="J116" i="4"/>
  <c r="O115" i="4"/>
  <c r="N115" i="4"/>
  <c r="M115" i="4"/>
  <c r="L115" i="4"/>
  <c r="K115" i="4"/>
  <c r="J115" i="4"/>
  <c r="O114" i="4"/>
  <c r="N114" i="4"/>
  <c r="M114" i="4"/>
  <c r="L114" i="4"/>
  <c r="K114" i="4"/>
  <c r="J114" i="4"/>
  <c r="O113" i="4"/>
  <c r="N113" i="4"/>
  <c r="M113" i="4"/>
  <c r="L113" i="4"/>
  <c r="K113" i="4"/>
  <c r="J113" i="4"/>
  <c r="O112" i="4"/>
  <c r="N112" i="4"/>
  <c r="M112" i="4"/>
  <c r="L112" i="4"/>
  <c r="K112" i="4"/>
  <c r="J112" i="4"/>
  <c r="O111" i="4"/>
  <c r="N111" i="4"/>
  <c r="M111" i="4"/>
  <c r="L111" i="4"/>
  <c r="K111" i="4"/>
  <c r="J111" i="4"/>
  <c r="O110" i="4"/>
  <c r="N110" i="4"/>
  <c r="M110" i="4"/>
  <c r="L110" i="4"/>
  <c r="K110" i="4"/>
  <c r="J110" i="4"/>
  <c r="O109" i="4"/>
  <c r="N109" i="4"/>
  <c r="M109" i="4"/>
  <c r="L109" i="4"/>
  <c r="K109" i="4"/>
  <c r="J109" i="4"/>
  <c r="O108" i="4"/>
  <c r="N108" i="4"/>
  <c r="M108" i="4"/>
  <c r="L108" i="4"/>
  <c r="K108" i="4"/>
  <c r="J108" i="4"/>
  <c r="O107" i="4"/>
  <c r="N107" i="4"/>
  <c r="M107" i="4"/>
  <c r="L107" i="4"/>
  <c r="K107" i="4"/>
  <c r="J107" i="4"/>
  <c r="O106" i="4"/>
  <c r="N106" i="4"/>
  <c r="M106" i="4"/>
  <c r="L106" i="4"/>
  <c r="K106" i="4"/>
  <c r="J106" i="4"/>
  <c r="O105" i="4"/>
  <c r="N105" i="4"/>
  <c r="M105" i="4"/>
  <c r="L105" i="4"/>
  <c r="K105" i="4"/>
  <c r="J105" i="4"/>
  <c r="O104" i="4"/>
  <c r="N104" i="4"/>
  <c r="M104" i="4"/>
  <c r="L104" i="4"/>
  <c r="K104" i="4"/>
  <c r="J104" i="4"/>
  <c r="O103" i="4"/>
  <c r="N103" i="4"/>
  <c r="M103" i="4"/>
  <c r="L103" i="4"/>
  <c r="K103" i="4"/>
  <c r="J103" i="4"/>
  <c r="O102" i="4"/>
  <c r="N102" i="4"/>
  <c r="M102" i="4"/>
  <c r="L102" i="4"/>
  <c r="K102" i="4"/>
  <c r="J102" i="4"/>
  <c r="O101" i="4"/>
  <c r="N101" i="4"/>
  <c r="M101" i="4"/>
  <c r="L101" i="4"/>
  <c r="K101" i="4"/>
  <c r="J101" i="4"/>
  <c r="O100" i="4"/>
  <c r="N100" i="4"/>
  <c r="M100" i="4"/>
  <c r="L100" i="4"/>
  <c r="K100" i="4"/>
  <c r="J100" i="4"/>
  <c r="O99" i="4"/>
  <c r="N99" i="4"/>
  <c r="M99" i="4"/>
  <c r="L99" i="4"/>
  <c r="K99" i="4"/>
  <c r="J99" i="4"/>
  <c r="O98" i="4"/>
  <c r="N98" i="4"/>
  <c r="M98" i="4"/>
  <c r="L98" i="4"/>
  <c r="K98" i="4"/>
  <c r="J98" i="4"/>
  <c r="O97" i="4"/>
  <c r="N97" i="4"/>
  <c r="M97" i="4"/>
  <c r="L97" i="4"/>
  <c r="K97" i="4"/>
  <c r="J97" i="4"/>
  <c r="O96" i="4"/>
  <c r="N96" i="4"/>
  <c r="M96" i="4"/>
  <c r="L96" i="4"/>
  <c r="K96" i="4"/>
  <c r="J96" i="4"/>
  <c r="O95" i="4"/>
  <c r="N95" i="4"/>
  <c r="M95" i="4"/>
  <c r="L95" i="4"/>
  <c r="K95" i="4"/>
  <c r="J95" i="4"/>
  <c r="O94" i="4"/>
  <c r="N94" i="4"/>
  <c r="M94" i="4"/>
  <c r="L94" i="4"/>
  <c r="K94" i="4"/>
  <c r="J94" i="4"/>
  <c r="O93" i="4"/>
  <c r="N93" i="4"/>
  <c r="M93" i="4"/>
  <c r="L93" i="4"/>
  <c r="K93" i="4"/>
  <c r="J93" i="4"/>
  <c r="O92" i="4"/>
  <c r="N92" i="4"/>
  <c r="M92" i="4"/>
  <c r="L92" i="4"/>
  <c r="K92" i="4"/>
  <c r="J92" i="4"/>
  <c r="O91" i="4"/>
  <c r="N91" i="4"/>
  <c r="M91" i="4"/>
  <c r="L91" i="4"/>
  <c r="K91" i="4"/>
  <c r="J91" i="4"/>
  <c r="O90" i="4"/>
  <c r="N90" i="4"/>
  <c r="M90" i="4"/>
  <c r="L90" i="4"/>
  <c r="K90" i="4"/>
  <c r="J90" i="4"/>
  <c r="O89" i="4"/>
  <c r="N89" i="4"/>
  <c r="M89" i="4"/>
  <c r="L89" i="4"/>
  <c r="K89" i="4"/>
  <c r="J89" i="4"/>
  <c r="O88" i="4"/>
  <c r="N88" i="4"/>
  <c r="M88" i="4"/>
  <c r="L88" i="4"/>
  <c r="K88" i="4"/>
  <c r="J88" i="4"/>
  <c r="O87" i="4"/>
  <c r="N87" i="4"/>
  <c r="M87" i="4"/>
  <c r="L87" i="4"/>
  <c r="K87" i="4"/>
  <c r="J87" i="4"/>
  <c r="O86" i="4"/>
  <c r="N86" i="4"/>
  <c r="M86" i="4"/>
  <c r="L86" i="4"/>
  <c r="K86" i="4"/>
  <c r="J86" i="4"/>
  <c r="O85" i="4"/>
  <c r="N85" i="4"/>
  <c r="M85" i="4"/>
  <c r="L85" i="4"/>
  <c r="K85" i="4"/>
  <c r="J85" i="4"/>
  <c r="O84" i="4"/>
  <c r="N84" i="4"/>
  <c r="M84" i="4"/>
  <c r="L84" i="4"/>
  <c r="K84" i="4"/>
  <c r="J84" i="4"/>
  <c r="O83" i="4"/>
  <c r="N83" i="4"/>
  <c r="M83" i="4"/>
  <c r="L83" i="4"/>
  <c r="K83" i="4"/>
  <c r="J83" i="4"/>
  <c r="O82" i="4"/>
  <c r="N82" i="4"/>
  <c r="M82" i="4"/>
  <c r="L82" i="4"/>
  <c r="K82" i="4"/>
  <c r="J82" i="4"/>
  <c r="O81" i="4"/>
  <c r="N81" i="4"/>
  <c r="M81" i="4"/>
  <c r="L81" i="4"/>
  <c r="K81" i="4"/>
  <c r="J81" i="4"/>
  <c r="O80" i="4"/>
  <c r="N80" i="4"/>
  <c r="M80" i="4"/>
  <c r="L80" i="4"/>
  <c r="K80" i="4"/>
  <c r="J80" i="4"/>
  <c r="O79" i="4"/>
  <c r="N79" i="4"/>
  <c r="M79" i="4"/>
  <c r="L79" i="4"/>
  <c r="K79" i="4"/>
  <c r="J79" i="4"/>
  <c r="O78" i="4"/>
  <c r="N78" i="4"/>
  <c r="M78" i="4"/>
  <c r="L78" i="4"/>
  <c r="K78" i="4"/>
  <c r="J78" i="4"/>
  <c r="O77" i="4"/>
  <c r="N77" i="4"/>
  <c r="M77" i="4"/>
  <c r="L77" i="4"/>
  <c r="K77" i="4"/>
  <c r="J77" i="4"/>
  <c r="O76" i="4"/>
  <c r="N76" i="4"/>
  <c r="M76" i="4"/>
  <c r="L76" i="4"/>
  <c r="K76" i="4"/>
  <c r="J76" i="4"/>
  <c r="O75" i="4"/>
  <c r="N75" i="4"/>
  <c r="M75" i="4"/>
  <c r="L75" i="4"/>
  <c r="K75" i="4"/>
  <c r="J75" i="4"/>
  <c r="O74" i="4"/>
  <c r="N74" i="4"/>
  <c r="M74" i="4"/>
  <c r="L74" i="4"/>
  <c r="K74" i="4"/>
  <c r="J74" i="4"/>
  <c r="O73" i="4"/>
  <c r="N73" i="4"/>
  <c r="M73" i="4"/>
  <c r="L73" i="4"/>
  <c r="K73" i="4"/>
  <c r="J73" i="4"/>
  <c r="O72" i="4"/>
  <c r="N72" i="4"/>
  <c r="M72" i="4"/>
  <c r="L72" i="4"/>
  <c r="K72" i="4"/>
  <c r="J72" i="4"/>
  <c r="O71" i="4"/>
  <c r="N71" i="4"/>
  <c r="M71" i="4"/>
  <c r="L71" i="4"/>
  <c r="K71" i="4"/>
  <c r="J71" i="4"/>
  <c r="O70" i="4"/>
  <c r="N70" i="4"/>
  <c r="M70" i="4"/>
  <c r="L70" i="4"/>
  <c r="K70" i="4"/>
  <c r="J70" i="4"/>
  <c r="O69" i="4"/>
  <c r="N69" i="4"/>
  <c r="M69" i="4"/>
  <c r="L69" i="4"/>
  <c r="K69" i="4"/>
  <c r="J69" i="4"/>
  <c r="O68" i="4"/>
  <c r="N68" i="4"/>
  <c r="M68" i="4"/>
  <c r="L68" i="4"/>
  <c r="K68" i="4"/>
  <c r="J68" i="4"/>
  <c r="O67" i="4"/>
  <c r="N67" i="4"/>
  <c r="M67" i="4"/>
  <c r="L67" i="4"/>
  <c r="K67" i="4"/>
  <c r="J67" i="4"/>
  <c r="O66" i="4"/>
  <c r="N66" i="4"/>
  <c r="M66" i="4"/>
  <c r="L66" i="4"/>
  <c r="K66" i="4"/>
  <c r="J66" i="4"/>
  <c r="O65" i="4"/>
  <c r="N65" i="4"/>
  <c r="M65" i="4"/>
  <c r="L65" i="4"/>
  <c r="K65" i="4"/>
  <c r="J65" i="4"/>
  <c r="O64" i="4"/>
  <c r="N64" i="4"/>
  <c r="M64" i="4"/>
  <c r="L64" i="4"/>
  <c r="K64" i="4"/>
  <c r="J64" i="4"/>
  <c r="O63" i="4"/>
  <c r="N63" i="4"/>
  <c r="M63" i="4"/>
  <c r="L63" i="4"/>
  <c r="K63" i="4"/>
  <c r="J63" i="4"/>
  <c r="O62" i="4"/>
  <c r="N62" i="4"/>
  <c r="M62" i="4"/>
  <c r="L62" i="4"/>
  <c r="K62" i="4"/>
  <c r="J62" i="4"/>
  <c r="O61" i="4"/>
  <c r="N61" i="4"/>
  <c r="M61" i="4"/>
  <c r="L61" i="4"/>
  <c r="K61" i="4"/>
  <c r="J61" i="4"/>
  <c r="O60" i="4"/>
  <c r="N60" i="4"/>
  <c r="M60" i="4"/>
  <c r="L60" i="4"/>
  <c r="K60" i="4"/>
  <c r="J60" i="4"/>
  <c r="O59" i="4"/>
  <c r="N59" i="4"/>
  <c r="M59" i="4"/>
  <c r="L59" i="4"/>
  <c r="K59" i="4"/>
  <c r="J59" i="4"/>
  <c r="O58" i="4"/>
  <c r="N58" i="4"/>
  <c r="M58" i="4"/>
  <c r="L58" i="4"/>
  <c r="K58" i="4"/>
  <c r="J58" i="4"/>
  <c r="O57" i="4"/>
  <c r="N57" i="4"/>
  <c r="M57" i="4"/>
  <c r="L57" i="4"/>
  <c r="K57" i="4"/>
  <c r="J57" i="4"/>
  <c r="O56" i="4"/>
  <c r="N56" i="4"/>
  <c r="M56" i="4"/>
  <c r="L56" i="4"/>
  <c r="K56" i="4"/>
  <c r="J56" i="4"/>
  <c r="O55" i="4"/>
  <c r="N55" i="4"/>
  <c r="M55" i="4"/>
  <c r="L55" i="4"/>
  <c r="K55" i="4"/>
  <c r="J55" i="4"/>
  <c r="O54" i="4"/>
  <c r="N54" i="4"/>
  <c r="M54" i="4"/>
  <c r="L54" i="4"/>
  <c r="K54" i="4"/>
  <c r="J54" i="4"/>
  <c r="O53" i="4"/>
  <c r="N53" i="4"/>
  <c r="M53" i="4"/>
  <c r="L53" i="4"/>
  <c r="K53" i="4"/>
  <c r="J53" i="4"/>
  <c r="O52" i="4"/>
  <c r="N52" i="4"/>
  <c r="M52" i="4"/>
  <c r="L52" i="4"/>
  <c r="K52" i="4"/>
  <c r="J52" i="4"/>
  <c r="O51" i="4"/>
  <c r="N51" i="4"/>
  <c r="M51" i="4"/>
  <c r="L51" i="4"/>
  <c r="K51" i="4"/>
  <c r="J51" i="4"/>
  <c r="O50" i="4"/>
  <c r="N50" i="4"/>
  <c r="M50" i="4"/>
  <c r="L50" i="4"/>
  <c r="K50" i="4"/>
  <c r="J50" i="4"/>
  <c r="O49" i="4"/>
  <c r="N49" i="4"/>
  <c r="M49" i="4"/>
  <c r="L49" i="4"/>
  <c r="K49" i="4"/>
  <c r="J49" i="4"/>
  <c r="O48" i="4"/>
  <c r="N48" i="4"/>
  <c r="M48" i="4"/>
  <c r="L48" i="4"/>
  <c r="K48" i="4"/>
  <c r="J48" i="4"/>
  <c r="O47" i="4"/>
  <c r="N47" i="4"/>
  <c r="M47" i="4"/>
  <c r="L47" i="4"/>
  <c r="K47" i="4"/>
  <c r="J47" i="4"/>
  <c r="O46" i="4"/>
  <c r="N46" i="4"/>
  <c r="M46" i="4"/>
  <c r="L46" i="4"/>
  <c r="K46" i="4"/>
  <c r="J46" i="4"/>
  <c r="O45" i="4"/>
  <c r="N45" i="4"/>
  <c r="M45" i="4"/>
  <c r="L45" i="4"/>
  <c r="K45" i="4"/>
  <c r="J45" i="4"/>
  <c r="O44" i="4"/>
  <c r="N44" i="4"/>
  <c r="M44" i="4"/>
  <c r="L44" i="4"/>
  <c r="K44" i="4"/>
  <c r="J44" i="4"/>
  <c r="O43" i="4"/>
  <c r="N43" i="4"/>
  <c r="M43" i="4"/>
  <c r="L43" i="4"/>
  <c r="K43" i="4"/>
  <c r="J43" i="4"/>
  <c r="O42" i="4"/>
  <c r="N42" i="4"/>
  <c r="M42" i="4"/>
  <c r="L42" i="4"/>
  <c r="K42" i="4"/>
  <c r="J42" i="4"/>
  <c r="O41" i="4"/>
  <c r="N41" i="4"/>
  <c r="M41" i="4"/>
  <c r="L41" i="4"/>
  <c r="K41" i="4"/>
  <c r="J41" i="4"/>
  <c r="O40" i="4"/>
  <c r="N40" i="4"/>
  <c r="M40" i="4"/>
  <c r="L40" i="4"/>
  <c r="K40" i="4"/>
  <c r="J40" i="4"/>
  <c r="O39" i="4"/>
  <c r="N39" i="4"/>
  <c r="M39" i="4"/>
  <c r="L39" i="4"/>
  <c r="K39" i="4"/>
  <c r="J39" i="4"/>
  <c r="O38" i="4"/>
  <c r="N38" i="4"/>
  <c r="M38" i="4"/>
  <c r="L38" i="4"/>
  <c r="K38" i="4"/>
  <c r="J38" i="4"/>
  <c r="O37" i="4"/>
  <c r="N37" i="4"/>
  <c r="M37" i="4"/>
  <c r="L37" i="4"/>
  <c r="K37" i="4"/>
  <c r="J37" i="4"/>
  <c r="O36" i="4"/>
  <c r="N36" i="4"/>
  <c r="M36" i="4"/>
  <c r="L36" i="4"/>
  <c r="K36" i="4"/>
  <c r="J36" i="4"/>
  <c r="O35" i="4"/>
  <c r="N35" i="4"/>
  <c r="M35" i="4"/>
  <c r="L35" i="4"/>
  <c r="K35" i="4"/>
  <c r="J35" i="4"/>
  <c r="O34" i="4"/>
  <c r="N34" i="4"/>
  <c r="M34" i="4"/>
  <c r="L34" i="4"/>
  <c r="K34" i="4"/>
  <c r="J34" i="4"/>
  <c r="O33" i="4"/>
  <c r="N33" i="4"/>
  <c r="M33" i="4"/>
  <c r="L33" i="4"/>
  <c r="K33" i="4"/>
  <c r="J33" i="4"/>
  <c r="O32" i="4"/>
  <c r="N32" i="4"/>
  <c r="M32" i="4"/>
  <c r="L32" i="4"/>
  <c r="K32" i="4"/>
  <c r="J32" i="4"/>
  <c r="O31" i="4"/>
  <c r="N31" i="4"/>
  <c r="M31" i="4"/>
  <c r="L31" i="4"/>
  <c r="K31" i="4"/>
  <c r="J31" i="4"/>
  <c r="O30" i="4"/>
  <c r="N30" i="4"/>
  <c r="M30" i="4"/>
  <c r="L30" i="4"/>
  <c r="K30" i="4"/>
  <c r="J30" i="4"/>
  <c r="O29" i="4"/>
  <c r="N29" i="4"/>
  <c r="M29" i="4"/>
  <c r="L29" i="4"/>
  <c r="K29" i="4"/>
  <c r="J29" i="4"/>
  <c r="O28" i="4"/>
  <c r="N28" i="4"/>
  <c r="M28" i="4"/>
  <c r="L28" i="4"/>
  <c r="K28" i="4"/>
  <c r="J28" i="4"/>
  <c r="O27" i="4"/>
  <c r="N27" i="4"/>
  <c r="M27" i="4"/>
  <c r="L27" i="4"/>
  <c r="K27" i="4"/>
  <c r="J27" i="4"/>
  <c r="O26" i="4"/>
  <c r="N26" i="4"/>
  <c r="M26" i="4"/>
  <c r="L26" i="4"/>
  <c r="K26" i="4"/>
  <c r="J26" i="4"/>
  <c r="O25" i="4"/>
  <c r="N25" i="4"/>
  <c r="M25" i="4"/>
  <c r="L25" i="4"/>
  <c r="K25" i="4"/>
  <c r="J25" i="4"/>
  <c r="O24" i="4"/>
  <c r="N24" i="4"/>
  <c r="M24" i="4"/>
  <c r="L24" i="4"/>
  <c r="K24" i="4"/>
  <c r="J24" i="4"/>
  <c r="O23" i="4"/>
  <c r="N23" i="4"/>
  <c r="M23" i="4"/>
  <c r="L23" i="4"/>
  <c r="K23" i="4"/>
  <c r="J23" i="4"/>
  <c r="O22" i="4"/>
  <c r="N22" i="4"/>
  <c r="M22" i="4"/>
  <c r="L22" i="4"/>
  <c r="K22" i="4"/>
  <c r="J22" i="4"/>
  <c r="O21" i="4"/>
  <c r="N21" i="4"/>
  <c r="M21" i="4"/>
  <c r="L21" i="4"/>
  <c r="K21" i="4"/>
  <c r="J21" i="4"/>
  <c r="O20" i="4"/>
  <c r="N20" i="4"/>
  <c r="M20" i="4"/>
  <c r="L20" i="4"/>
  <c r="K20" i="4"/>
  <c r="J20" i="4"/>
  <c r="O19" i="4"/>
  <c r="N19" i="4"/>
  <c r="M19" i="4"/>
  <c r="L19" i="4"/>
  <c r="K19" i="4"/>
  <c r="J19" i="4"/>
  <c r="O18" i="4"/>
  <c r="N18" i="4"/>
  <c r="M18" i="4"/>
  <c r="L18" i="4"/>
  <c r="K18" i="4"/>
  <c r="J18" i="4"/>
  <c r="O17" i="4"/>
  <c r="N17" i="4"/>
  <c r="M17" i="4"/>
  <c r="L17" i="4"/>
  <c r="K17" i="4"/>
  <c r="J17" i="4"/>
  <c r="O16" i="4"/>
  <c r="N16" i="4"/>
  <c r="M16" i="4"/>
  <c r="L16" i="4"/>
  <c r="K16" i="4"/>
  <c r="J16" i="4"/>
  <c r="O15" i="4"/>
  <c r="N15" i="4"/>
  <c r="M15" i="4"/>
  <c r="L15" i="4"/>
  <c r="K15" i="4"/>
  <c r="J15" i="4"/>
  <c r="O14" i="4"/>
  <c r="N14" i="4"/>
  <c r="M14" i="4"/>
  <c r="L14" i="4"/>
  <c r="K14" i="4"/>
  <c r="J14" i="4"/>
  <c r="O13" i="4"/>
  <c r="N13" i="4"/>
  <c r="M13" i="4"/>
  <c r="L13" i="4"/>
  <c r="K13" i="4"/>
  <c r="J13" i="4"/>
  <c r="O12" i="4"/>
  <c r="N12" i="4"/>
  <c r="M12" i="4"/>
  <c r="L12" i="4"/>
  <c r="K12" i="4"/>
  <c r="J12" i="4"/>
  <c r="O11" i="4"/>
  <c r="N11" i="4"/>
  <c r="M11" i="4"/>
  <c r="L11" i="4"/>
  <c r="K11" i="4"/>
  <c r="J11" i="4"/>
  <c r="O10" i="4"/>
  <c r="N10" i="4"/>
  <c r="M10" i="4"/>
  <c r="L10" i="4"/>
  <c r="K10" i="4"/>
  <c r="J10" i="4"/>
  <c r="O9" i="4"/>
  <c r="N9" i="4"/>
  <c r="M9" i="4"/>
  <c r="L9" i="4"/>
  <c r="K9" i="4"/>
  <c r="J9" i="4"/>
  <c r="O8" i="4"/>
  <c r="N8" i="4"/>
  <c r="M8" i="4"/>
  <c r="L8" i="4"/>
  <c r="K8" i="4"/>
  <c r="J8" i="4"/>
  <c r="O7" i="4"/>
  <c r="N7" i="4"/>
  <c r="M7" i="4"/>
  <c r="L7" i="4"/>
  <c r="K7" i="4"/>
  <c r="J7" i="4"/>
  <c r="O6" i="4"/>
  <c r="N6" i="4"/>
  <c r="M6" i="4"/>
  <c r="L6" i="4"/>
  <c r="K6" i="4"/>
  <c r="J6" i="4"/>
  <c r="O5" i="4"/>
  <c r="N5" i="4"/>
  <c r="M5" i="4"/>
  <c r="L5" i="4"/>
  <c r="K5" i="4"/>
  <c r="J5" i="4"/>
  <c r="O4" i="4"/>
  <c r="N4" i="4"/>
  <c r="M4" i="4"/>
  <c r="L4" i="4"/>
  <c r="K4" i="4"/>
  <c r="J4" i="4"/>
  <c r="E1" i="4"/>
  <c r="O715" i="3"/>
  <c r="N715" i="3"/>
  <c r="M715" i="3"/>
  <c r="L715" i="3"/>
  <c r="K715" i="3"/>
  <c r="J715" i="3"/>
  <c r="O714" i="3"/>
  <c r="N714" i="3"/>
  <c r="M714" i="3"/>
  <c r="L714" i="3"/>
  <c r="K714" i="3"/>
  <c r="J714" i="3"/>
  <c r="O713" i="3"/>
  <c r="N713" i="3"/>
  <c r="M713" i="3"/>
  <c r="L713" i="3"/>
  <c r="K713" i="3"/>
  <c r="J713" i="3"/>
  <c r="O712" i="3"/>
  <c r="N712" i="3"/>
  <c r="M712" i="3"/>
  <c r="L712" i="3"/>
  <c r="K712" i="3"/>
  <c r="J712" i="3"/>
  <c r="O711" i="3"/>
  <c r="N711" i="3"/>
  <c r="M711" i="3"/>
  <c r="L711" i="3"/>
  <c r="K711" i="3"/>
  <c r="J711" i="3"/>
  <c r="O710" i="3"/>
  <c r="N710" i="3"/>
  <c r="M710" i="3"/>
  <c r="L710" i="3"/>
  <c r="K710" i="3"/>
  <c r="J710" i="3"/>
  <c r="O709" i="3"/>
  <c r="N709" i="3"/>
  <c r="M709" i="3"/>
  <c r="L709" i="3"/>
  <c r="K709" i="3"/>
  <c r="J709" i="3"/>
  <c r="O708" i="3"/>
  <c r="N708" i="3"/>
  <c r="M708" i="3"/>
  <c r="L708" i="3"/>
  <c r="K708" i="3"/>
  <c r="J708" i="3"/>
  <c r="O707" i="3"/>
  <c r="N707" i="3"/>
  <c r="M707" i="3"/>
  <c r="L707" i="3"/>
  <c r="K707" i="3"/>
  <c r="J707" i="3"/>
  <c r="O706" i="3"/>
  <c r="N706" i="3"/>
  <c r="M706" i="3"/>
  <c r="L706" i="3"/>
  <c r="K706" i="3"/>
  <c r="J706" i="3"/>
  <c r="O705" i="3"/>
  <c r="N705" i="3"/>
  <c r="M705" i="3"/>
  <c r="L705" i="3"/>
  <c r="K705" i="3"/>
  <c r="J705" i="3"/>
  <c r="O704" i="3"/>
  <c r="N704" i="3"/>
  <c r="M704" i="3"/>
  <c r="L704" i="3"/>
  <c r="K704" i="3"/>
  <c r="J704" i="3"/>
  <c r="O703" i="3"/>
  <c r="N703" i="3"/>
  <c r="M703" i="3"/>
  <c r="L703" i="3"/>
  <c r="K703" i="3"/>
  <c r="J703" i="3"/>
  <c r="O702" i="3"/>
  <c r="N702" i="3"/>
  <c r="M702" i="3"/>
  <c r="L702" i="3"/>
  <c r="K702" i="3"/>
  <c r="J702" i="3"/>
  <c r="O701" i="3"/>
  <c r="N701" i="3"/>
  <c r="M701" i="3"/>
  <c r="L701" i="3"/>
  <c r="K701" i="3"/>
  <c r="J701" i="3"/>
  <c r="O700" i="3"/>
  <c r="N700" i="3"/>
  <c r="M700" i="3"/>
  <c r="L700" i="3"/>
  <c r="K700" i="3"/>
  <c r="J700" i="3"/>
  <c r="O699" i="3"/>
  <c r="N699" i="3"/>
  <c r="M699" i="3"/>
  <c r="L699" i="3"/>
  <c r="K699" i="3"/>
  <c r="J699" i="3"/>
  <c r="O698" i="3"/>
  <c r="N698" i="3"/>
  <c r="M698" i="3"/>
  <c r="L698" i="3"/>
  <c r="K698" i="3"/>
  <c r="J698" i="3"/>
  <c r="O697" i="3"/>
  <c r="N697" i="3"/>
  <c r="M697" i="3"/>
  <c r="L697" i="3"/>
  <c r="K697" i="3"/>
  <c r="J697" i="3"/>
  <c r="O696" i="3"/>
  <c r="N696" i="3"/>
  <c r="M696" i="3"/>
  <c r="L696" i="3"/>
  <c r="K696" i="3"/>
  <c r="J696" i="3"/>
  <c r="O695" i="3"/>
  <c r="N695" i="3"/>
  <c r="M695" i="3"/>
  <c r="L695" i="3"/>
  <c r="K695" i="3"/>
  <c r="J695" i="3"/>
  <c r="O694" i="3"/>
  <c r="N694" i="3"/>
  <c r="M694" i="3"/>
  <c r="L694" i="3"/>
  <c r="K694" i="3"/>
  <c r="J694" i="3"/>
  <c r="O693" i="3"/>
  <c r="N693" i="3"/>
  <c r="M693" i="3"/>
  <c r="L693" i="3"/>
  <c r="K693" i="3"/>
  <c r="J693" i="3"/>
  <c r="O692" i="3"/>
  <c r="N692" i="3"/>
  <c r="M692" i="3"/>
  <c r="L692" i="3"/>
  <c r="K692" i="3"/>
  <c r="J692" i="3"/>
  <c r="O691" i="3"/>
  <c r="N691" i="3"/>
  <c r="M691" i="3"/>
  <c r="L691" i="3"/>
  <c r="K691" i="3"/>
  <c r="J691" i="3"/>
  <c r="O690" i="3"/>
  <c r="N690" i="3"/>
  <c r="M690" i="3"/>
  <c r="L690" i="3"/>
  <c r="K690" i="3"/>
  <c r="J690" i="3"/>
  <c r="O689" i="3"/>
  <c r="N689" i="3"/>
  <c r="M689" i="3"/>
  <c r="L689" i="3"/>
  <c r="K689" i="3"/>
  <c r="J689" i="3"/>
  <c r="O688" i="3"/>
  <c r="N688" i="3"/>
  <c r="M688" i="3"/>
  <c r="L688" i="3"/>
  <c r="K688" i="3"/>
  <c r="J688" i="3"/>
  <c r="O687" i="3"/>
  <c r="N687" i="3"/>
  <c r="M687" i="3"/>
  <c r="L687" i="3"/>
  <c r="K687" i="3"/>
  <c r="J687" i="3"/>
  <c r="O686" i="3"/>
  <c r="N686" i="3"/>
  <c r="M686" i="3"/>
  <c r="L686" i="3"/>
  <c r="K686" i="3"/>
  <c r="J686" i="3"/>
  <c r="O685" i="3"/>
  <c r="N685" i="3"/>
  <c r="M685" i="3"/>
  <c r="L685" i="3"/>
  <c r="K685" i="3"/>
  <c r="J685" i="3"/>
  <c r="O684" i="3"/>
  <c r="N684" i="3"/>
  <c r="M684" i="3"/>
  <c r="L684" i="3"/>
  <c r="K684" i="3"/>
  <c r="J684" i="3"/>
  <c r="O683" i="3"/>
  <c r="N683" i="3"/>
  <c r="M683" i="3"/>
  <c r="L683" i="3"/>
  <c r="K683" i="3"/>
  <c r="J683" i="3"/>
  <c r="O682" i="3"/>
  <c r="N682" i="3"/>
  <c r="M682" i="3"/>
  <c r="L682" i="3"/>
  <c r="K682" i="3"/>
  <c r="J682" i="3"/>
  <c r="O681" i="3"/>
  <c r="N681" i="3"/>
  <c r="M681" i="3"/>
  <c r="L681" i="3"/>
  <c r="K681" i="3"/>
  <c r="J681" i="3"/>
  <c r="O680" i="3"/>
  <c r="N680" i="3"/>
  <c r="M680" i="3"/>
  <c r="L680" i="3"/>
  <c r="K680" i="3"/>
  <c r="J680" i="3"/>
  <c r="O679" i="3"/>
  <c r="N679" i="3"/>
  <c r="M679" i="3"/>
  <c r="L679" i="3"/>
  <c r="K679" i="3"/>
  <c r="J679" i="3"/>
  <c r="O678" i="3"/>
  <c r="N678" i="3"/>
  <c r="M678" i="3"/>
  <c r="L678" i="3"/>
  <c r="K678" i="3"/>
  <c r="J678" i="3"/>
  <c r="O677" i="3"/>
  <c r="N677" i="3"/>
  <c r="M677" i="3"/>
  <c r="L677" i="3"/>
  <c r="K677" i="3"/>
  <c r="J677" i="3"/>
  <c r="O676" i="3"/>
  <c r="N676" i="3"/>
  <c r="M676" i="3"/>
  <c r="L676" i="3"/>
  <c r="K676" i="3"/>
  <c r="J676" i="3"/>
  <c r="O675" i="3"/>
  <c r="N675" i="3"/>
  <c r="M675" i="3"/>
  <c r="L675" i="3"/>
  <c r="K675" i="3"/>
  <c r="J675" i="3"/>
  <c r="O674" i="3"/>
  <c r="N674" i="3"/>
  <c r="M674" i="3"/>
  <c r="L674" i="3"/>
  <c r="K674" i="3"/>
  <c r="J674" i="3"/>
  <c r="O673" i="3"/>
  <c r="N673" i="3"/>
  <c r="M673" i="3"/>
  <c r="L673" i="3"/>
  <c r="K673" i="3"/>
  <c r="J673" i="3"/>
  <c r="O672" i="3"/>
  <c r="N672" i="3"/>
  <c r="M672" i="3"/>
  <c r="L672" i="3"/>
  <c r="K672" i="3"/>
  <c r="J672" i="3"/>
  <c r="O671" i="3"/>
  <c r="N671" i="3"/>
  <c r="M671" i="3"/>
  <c r="L671" i="3"/>
  <c r="K671" i="3"/>
  <c r="J671" i="3"/>
  <c r="O670" i="3"/>
  <c r="N670" i="3"/>
  <c r="M670" i="3"/>
  <c r="L670" i="3"/>
  <c r="K670" i="3"/>
  <c r="J670" i="3"/>
  <c r="O669" i="3"/>
  <c r="N669" i="3"/>
  <c r="M669" i="3"/>
  <c r="L669" i="3"/>
  <c r="K669" i="3"/>
  <c r="J669" i="3"/>
  <c r="O668" i="3"/>
  <c r="N668" i="3"/>
  <c r="M668" i="3"/>
  <c r="L668" i="3"/>
  <c r="K668" i="3"/>
  <c r="J668" i="3"/>
  <c r="O667" i="3"/>
  <c r="N667" i="3"/>
  <c r="M667" i="3"/>
  <c r="L667" i="3"/>
  <c r="K667" i="3"/>
  <c r="J667" i="3"/>
  <c r="O666" i="3"/>
  <c r="N666" i="3"/>
  <c r="M666" i="3"/>
  <c r="L666" i="3"/>
  <c r="K666" i="3"/>
  <c r="J666" i="3"/>
  <c r="O665" i="3"/>
  <c r="N665" i="3"/>
  <c r="M665" i="3"/>
  <c r="L665" i="3"/>
  <c r="K665" i="3"/>
  <c r="J665" i="3"/>
  <c r="O664" i="3"/>
  <c r="N664" i="3"/>
  <c r="M664" i="3"/>
  <c r="L664" i="3"/>
  <c r="K664" i="3"/>
  <c r="J664" i="3"/>
  <c r="O663" i="3"/>
  <c r="N663" i="3"/>
  <c r="M663" i="3"/>
  <c r="L663" i="3"/>
  <c r="K663" i="3"/>
  <c r="J663" i="3"/>
  <c r="O662" i="3"/>
  <c r="N662" i="3"/>
  <c r="M662" i="3"/>
  <c r="L662" i="3"/>
  <c r="K662" i="3"/>
  <c r="J662" i="3"/>
  <c r="O661" i="3"/>
  <c r="N661" i="3"/>
  <c r="M661" i="3"/>
  <c r="L661" i="3"/>
  <c r="K661" i="3"/>
  <c r="J661" i="3"/>
  <c r="O660" i="3"/>
  <c r="N660" i="3"/>
  <c r="M660" i="3"/>
  <c r="L660" i="3"/>
  <c r="K660" i="3"/>
  <c r="J660" i="3"/>
  <c r="O659" i="3"/>
  <c r="N659" i="3"/>
  <c r="M659" i="3"/>
  <c r="L659" i="3"/>
  <c r="K659" i="3"/>
  <c r="J659" i="3"/>
  <c r="O658" i="3"/>
  <c r="N658" i="3"/>
  <c r="M658" i="3"/>
  <c r="L658" i="3"/>
  <c r="K658" i="3"/>
  <c r="J658" i="3"/>
  <c r="O657" i="3"/>
  <c r="N657" i="3"/>
  <c r="M657" i="3"/>
  <c r="L657" i="3"/>
  <c r="K657" i="3"/>
  <c r="J657" i="3"/>
  <c r="O656" i="3"/>
  <c r="N656" i="3"/>
  <c r="M656" i="3"/>
  <c r="L656" i="3"/>
  <c r="K656" i="3"/>
  <c r="J656" i="3"/>
  <c r="O655" i="3"/>
  <c r="N655" i="3"/>
  <c r="M655" i="3"/>
  <c r="L655" i="3"/>
  <c r="K655" i="3"/>
  <c r="J655" i="3"/>
  <c r="O654" i="3"/>
  <c r="N654" i="3"/>
  <c r="M654" i="3"/>
  <c r="L654" i="3"/>
  <c r="K654" i="3"/>
  <c r="J654" i="3"/>
  <c r="O653" i="3"/>
  <c r="N653" i="3"/>
  <c r="M653" i="3"/>
  <c r="L653" i="3"/>
  <c r="K653" i="3"/>
  <c r="J653" i="3"/>
  <c r="O652" i="3"/>
  <c r="N652" i="3"/>
  <c r="M652" i="3"/>
  <c r="L652" i="3"/>
  <c r="K652" i="3"/>
  <c r="J652" i="3"/>
  <c r="O651" i="3"/>
  <c r="N651" i="3"/>
  <c r="M651" i="3"/>
  <c r="L651" i="3"/>
  <c r="K651" i="3"/>
  <c r="J651" i="3"/>
  <c r="O650" i="3"/>
  <c r="N650" i="3"/>
  <c r="M650" i="3"/>
  <c r="L650" i="3"/>
  <c r="K650" i="3"/>
  <c r="J650" i="3"/>
  <c r="O649" i="3"/>
  <c r="N649" i="3"/>
  <c r="M649" i="3"/>
  <c r="L649" i="3"/>
  <c r="K649" i="3"/>
  <c r="J649" i="3"/>
  <c r="O648" i="3"/>
  <c r="N648" i="3"/>
  <c r="M648" i="3"/>
  <c r="L648" i="3"/>
  <c r="K648" i="3"/>
  <c r="J648" i="3"/>
  <c r="O647" i="3"/>
  <c r="N647" i="3"/>
  <c r="M647" i="3"/>
  <c r="L647" i="3"/>
  <c r="K647" i="3"/>
  <c r="J647" i="3"/>
  <c r="O646" i="3"/>
  <c r="N646" i="3"/>
  <c r="M646" i="3"/>
  <c r="L646" i="3"/>
  <c r="K646" i="3"/>
  <c r="J646" i="3"/>
  <c r="O645" i="3"/>
  <c r="N645" i="3"/>
  <c r="M645" i="3"/>
  <c r="L645" i="3"/>
  <c r="K645" i="3"/>
  <c r="J645" i="3"/>
  <c r="O644" i="3"/>
  <c r="N644" i="3"/>
  <c r="M644" i="3"/>
  <c r="L644" i="3"/>
  <c r="K644" i="3"/>
  <c r="J644" i="3"/>
  <c r="O643" i="3"/>
  <c r="N643" i="3"/>
  <c r="M643" i="3"/>
  <c r="L643" i="3"/>
  <c r="K643" i="3"/>
  <c r="J643" i="3"/>
  <c r="O642" i="3"/>
  <c r="N642" i="3"/>
  <c r="M642" i="3"/>
  <c r="L642" i="3"/>
  <c r="K642" i="3"/>
  <c r="J642" i="3"/>
  <c r="O641" i="3"/>
  <c r="N641" i="3"/>
  <c r="M641" i="3"/>
  <c r="L641" i="3"/>
  <c r="K641" i="3"/>
  <c r="J641" i="3"/>
  <c r="O640" i="3"/>
  <c r="N640" i="3"/>
  <c r="M640" i="3"/>
  <c r="L640" i="3"/>
  <c r="K640" i="3"/>
  <c r="J640" i="3"/>
  <c r="O639" i="3"/>
  <c r="N639" i="3"/>
  <c r="M639" i="3"/>
  <c r="L639" i="3"/>
  <c r="K639" i="3"/>
  <c r="J639" i="3"/>
  <c r="O638" i="3"/>
  <c r="N638" i="3"/>
  <c r="M638" i="3"/>
  <c r="L638" i="3"/>
  <c r="K638" i="3"/>
  <c r="J638" i="3"/>
  <c r="O637" i="3"/>
  <c r="N637" i="3"/>
  <c r="M637" i="3"/>
  <c r="L637" i="3"/>
  <c r="K637" i="3"/>
  <c r="J637" i="3"/>
  <c r="O636" i="3"/>
  <c r="N636" i="3"/>
  <c r="M636" i="3"/>
  <c r="L636" i="3"/>
  <c r="K636" i="3"/>
  <c r="J636" i="3"/>
  <c r="O635" i="3"/>
  <c r="N635" i="3"/>
  <c r="M635" i="3"/>
  <c r="L635" i="3"/>
  <c r="K635" i="3"/>
  <c r="J635" i="3"/>
  <c r="O634" i="3"/>
  <c r="N634" i="3"/>
  <c r="M634" i="3"/>
  <c r="L634" i="3"/>
  <c r="K634" i="3"/>
  <c r="J634" i="3"/>
  <c r="O633" i="3"/>
  <c r="N633" i="3"/>
  <c r="M633" i="3"/>
  <c r="L633" i="3"/>
  <c r="K633" i="3"/>
  <c r="J633" i="3"/>
  <c r="O632" i="3"/>
  <c r="N632" i="3"/>
  <c r="M632" i="3"/>
  <c r="L632" i="3"/>
  <c r="K632" i="3"/>
  <c r="J632" i="3"/>
  <c r="O631" i="3"/>
  <c r="N631" i="3"/>
  <c r="M631" i="3"/>
  <c r="L631" i="3"/>
  <c r="K631" i="3"/>
  <c r="J631" i="3"/>
  <c r="O630" i="3"/>
  <c r="N630" i="3"/>
  <c r="M630" i="3"/>
  <c r="L630" i="3"/>
  <c r="K630" i="3"/>
  <c r="J630" i="3"/>
  <c r="O629" i="3"/>
  <c r="N629" i="3"/>
  <c r="M629" i="3"/>
  <c r="L629" i="3"/>
  <c r="K629" i="3"/>
  <c r="J629" i="3"/>
  <c r="O628" i="3"/>
  <c r="N628" i="3"/>
  <c r="M628" i="3"/>
  <c r="L628" i="3"/>
  <c r="K628" i="3"/>
  <c r="J628" i="3"/>
  <c r="O627" i="3"/>
  <c r="N627" i="3"/>
  <c r="M627" i="3"/>
  <c r="L627" i="3"/>
  <c r="K627" i="3"/>
  <c r="J627" i="3"/>
  <c r="O626" i="3"/>
  <c r="N626" i="3"/>
  <c r="M626" i="3"/>
  <c r="L626" i="3"/>
  <c r="K626" i="3"/>
  <c r="J626" i="3"/>
  <c r="O625" i="3"/>
  <c r="N625" i="3"/>
  <c r="M625" i="3"/>
  <c r="L625" i="3"/>
  <c r="K625" i="3"/>
  <c r="J625" i="3"/>
  <c r="O624" i="3"/>
  <c r="N624" i="3"/>
  <c r="M624" i="3"/>
  <c r="L624" i="3"/>
  <c r="K624" i="3"/>
  <c r="J624" i="3"/>
  <c r="O623" i="3"/>
  <c r="N623" i="3"/>
  <c r="M623" i="3"/>
  <c r="L623" i="3"/>
  <c r="K623" i="3"/>
  <c r="J623" i="3"/>
  <c r="O622" i="3"/>
  <c r="N622" i="3"/>
  <c r="M622" i="3"/>
  <c r="L622" i="3"/>
  <c r="K622" i="3"/>
  <c r="J622" i="3"/>
  <c r="O621" i="3"/>
  <c r="N621" i="3"/>
  <c r="M621" i="3"/>
  <c r="L621" i="3"/>
  <c r="K621" i="3"/>
  <c r="J621" i="3"/>
  <c r="O620" i="3"/>
  <c r="N620" i="3"/>
  <c r="M620" i="3"/>
  <c r="L620" i="3"/>
  <c r="K620" i="3"/>
  <c r="J620" i="3"/>
  <c r="O619" i="3"/>
  <c r="N619" i="3"/>
  <c r="M619" i="3"/>
  <c r="L619" i="3"/>
  <c r="K619" i="3"/>
  <c r="J619" i="3"/>
  <c r="O618" i="3"/>
  <c r="N618" i="3"/>
  <c r="M618" i="3"/>
  <c r="L618" i="3"/>
  <c r="K618" i="3"/>
  <c r="J618" i="3"/>
  <c r="O617" i="3"/>
  <c r="N617" i="3"/>
  <c r="M617" i="3"/>
  <c r="L617" i="3"/>
  <c r="K617" i="3"/>
  <c r="J617" i="3"/>
  <c r="O616" i="3"/>
  <c r="N616" i="3"/>
  <c r="M616" i="3"/>
  <c r="L616" i="3"/>
  <c r="K616" i="3"/>
  <c r="J616" i="3"/>
  <c r="O615" i="3"/>
  <c r="N615" i="3"/>
  <c r="M615" i="3"/>
  <c r="L615" i="3"/>
  <c r="K615" i="3"/>
  <c r="J615" i="3"/>
  <c r="O614" i="3"/>
  <c r="N614" i="3"/>
  <c r="M614" i="3"/>
  <c r="L614" i="3"/>
  <c r="K614" i="3"/>
  <c r="J614" i="3"/>
  <c r="O613" i="3"/>
  <c r="N613" i="3"/>
  <c r="M613" i="3"/>
  <c r="L613" i="3"/>
  <c r="K613" i="3"/>
  <c r="J613" i="3"/>
  <c r="O612" i="3"/>
  <c r="N612" i="3"/>
  <c r="M612" i="3"/>
  <c r="L612" i="3"/>
  <c r="K612" i="3"/>
  <c r="J612" i="3"/>
  <c r="O611" i="3"/>
  <c r="N611" i="3"/>
  <c r="M611" i="3"/>
  <c r="L611" i="3"/>
  <c r="K611" i="3"/>
  <c r="J611" i="3"/>
  <c r="O610" i="3"/>
  <c r="N610" i="3"/>
  <c r="M610" i="3"/>
  <c r="L610" i="3"/>
  <c r="K610" i="3"/>
  <c r="J610" i="3"/>
  <c r="O609" i="3"/>
  <c r="N609" i="3"/>
  <c r="M609" i="3"/>
  <c r="L609" i="3"/>
  <c r="K609" i="3"/>
  <c r="J609" i="3"/>
  <c r="O608" i="3"/>
  <c r="N608" i="3"/>
  <c r="M608" i="3"/>
  <c r="L608" i="3"/>
  <c r="K608" i="3"/>
  <c r="J608" i="3"/>
  <c r="O607" i="3"/>
  <c r="N607" i="3"/>
  <c r="M607" i="3"/>
  <c r="L607" i="3"/>
  <c r="K607" i="3"/>
  <c r="J607" i="3"/>
  <c r="O606" i="3"/>
  <c r="N606" i="3"/>
  <c r="M606" i="3"/>
  <c r="L606" i="3"/>
  <c r="K606" i="3"/>
  <c r="J606" i="3"/>
  <c r="O605" i="3"/>
  <c r="N605" i="3"/>
  <c r="M605" i="3"/>
  <c r="L605" i="3"/>
  <c r="K605" i="3"/>
  <c r="J605" i="3"/>
  <c r="O604" i="3"/>
  <c r="N604" i="3"/>
  <c r="M604" i="3"/>
  <c r="L604" i="3"/>
  <c r="K604" i="3"/>
  <c r="J604" i="3"/>
  <c r="O603" i="3"/>
  <c r="N603" i="3"/>
  <c r="M603" i="3"/>
  <c r="L603" i="3"/>
  <c r="K603" i="3"/>
  <c r="J603" i="3"/>
  <c r="O602" i="3"/>
  <c r="N602" i="3"/>
  <c r="M602" i="3"/>
  <c r="L602" i="3"/>
  <c r="K602" i="3"/>
  <c r="J602" i="3"/>
  <c r="O601" i="3"/>
  <c r="N601" i="3"/>
  <c r="M601" i="3"/>
  <c r="L601" i="3"/>
  <c r="K601" i="3"/>
  <c r="J601" i="3"/>
  <c r="O600" i="3"/>
  <c r="N600" i="3"/>
  <c r="M600" i="3"/>
  <c r="L600" i="3"/>
  <c r="K600" i="3"/>
  <c r="J600" i="3"/>
  <c r="O599" i="3"/>
  <c r="N599" i="3"/>
  <c r="M599" i="3"/>
  <c r="L599" i="3"/>
  <c r="K599" i="3"/>
  <c r="J599" i="3"/>
  <c r="O598" i="3"/>
  <c r="N598" i="3"/>
  <c r="M598" i="3"/>
  <c r="L598" i="3"/>
  <c r="K598" i="3"/>
  <c r="J598" i="3"/>
  <c r="O597" i="3"/>
  <c r="N597" i="3"/>
  <c r="M597" i="3"/>
  <c r="L597" i="3"/>
  <c r="K597" i="3"/>
  <c r="J597" i="3"/>
  <c r="O596" i="3"/>
  <c r="N596" i="3"/>
  <c r="M596" i="3"/>
  <c r="L596" i="3"/>
  <c r="K596" i="3"/>
  <c r="J596" i="3"/>
  <c r="O595" i="3"/>
  <c r="N595" i="3"/>
  <c r="M595" i="3"/>
  <c r="L595" i="3"/>
  <c r="K595" i="3"/>
  <c r="J595" i="3"/>
  <c r="O594" i="3"/>
  <c r="N594" i="3"/>
  <c r="M594" i="3"/>
  <c r="L594" i="3"/>
  <c r="K594" i="3"/>
  <c r="J594" i="3"/>
  <c r="O593" i="3"/>
  <c r="N593" i="3"/>
  <c r="M593" i="3"/>
  <c r="L593" i="3"/>
  <c r="K593" i="3"/>
  <c r="J593" i="3"/>
  <c r="O592" i="3"/>
  <c r="N592" i="3"/>
  <c r="M592" i="3"/>
  <c r="L592" i="3"/>
  <c r="K592" i="3"/>
  <c r="J592" i="3"/>
  <c r="O591" i="3"/>
  <c r="N591" i="3"/>
  <c r="M591" i="3"/>
  <c r="L591" i="3"/>
  <c r="K591" i="3"/>
  <c r="J591" i="3"/>
  <c r="O590" i="3"/>
  <c r="N590" i="3"/>
  <c r="M590" i="3"/>
  <c r="L590" i="3"/>
  <c r="K590" i="3"/>
  <c r="J590" i="3"/>
  <c r="O589" i="3"/>
  <c r="N589" i="3"/>
  <c r="M589" i="3"/>
  <c r="L589" i="3"/>
  <c r="K589" i="3"/>
  <c r="J589" i="3"/>
  <c r="O588" i="3"/>
  <c r="N588" i="3"/>
  <c r="M588" i="3"/>
  <c r="L588" i="3"/>
  <c r="K588" i="3"/>
  <c r="J588" i="3"/>
  <c r="O587" i="3"/>
  <c r="N587" i="3"/>
  <c r="M587" i="3"/>
  <c r="L587" i="3"/>
  <c r="K587" i="3"/>
  <c r="J587" i="3"/>
  <c r="O586" i="3"/>
  <c r="N586" i="3"/>
  <c r="M586" i="3"/>
  <c r="L586" i="3"/>
  <c r="K586" i="3"/>
  <c r="J586" i="3"/>
  <c r="O585" i="3"/>
  <c r="N585" i="3"/>
  <c r="M585" i="3"/>
  <c r="L585" i="3"/>
  <c r="K585" i="3"/>
  <c r="J585" i="3"/>
  <c r="O584" i="3"/>
  <c r="N584" i="3"/>
  <c r="M584" i="3"/>
  <c r="L584" i="3"/>
  <c r="K584" i="3"/>
  <c r="J584" i="3"/>
  <c r="O583" i="3"/>
  <c r="N583" i="3"/>
  <c r="M583" i="3"/>
  <c r="L583" i="3"/>
  <c r="K583" i="3"/>
  <c r="J583" i="3"/>
  <c r="O582" i="3"/>
  <c r="N582" i="3"/>
  <c r="M582" i="3"/>
  <c r="L582" i="3"/>
  <c r="K582" i="3"/>
  <c r="J582" i="3"/>
  <c r="O581" i="3"/>
  <c r="N581" i="3"/>
  <c r="M581" i="3"/>
  <c r="L581" i="3"/>
  <c r="K581" i="3"/>
  <c r="J581" i="3"/>
  <c r="O580" i="3"/>
  <c r="N580" i="3"/>
  <c r="M580" i="3"/>
  <c r="L580" i="3"/>
  <c r="K580" i="3"/>
  <c r="J580" i="3"/>
  <c r="O579" i="3"/>
  <c r="N579" i="3"/>
  <c r="M579" i="3"/>
  <c r="L579" i="3"/>
  <c r="K579" i="3"/>
  <c r="J579" i="3"/>
  <c r="O578" i="3"/>
  <c r="N578" i="3"/>
  <c r="M578" i="3"/>
  <c r="L578" i="3"/>
  <c r="K578" i="3"/>
  <c r="J578" i="3"/>
  <c r="O577" i="3"/>
  <c r="N577" i="3"/>
  <c r="M577" i="3"/>
  <c r="L577" i="3"/>
  <c r="K577" i="3"/>
  <c r="J577" i="3"/>
  <c r="O576" i="3"/>
  <c r="N576" i="3"/>
  <c r="M576" i="3"/>
  <c r="L576" i="3"/>
  <c r="K576" i="3"/>
  <c r="J576" i="3"/>
  <c r="O575" i="3"/>
  <c r="N575" i="3"/>
  <c r="M575" i="3"/>
  <c r="L575" i="3"/>
  <c r="K575" i="3"/>
  <c r="J575" i="3"/>
  <c r="O574" i="3"/>
  <c r="N574" i="3"/>
  <c r="M574" i="3"/>
  <c r="L574" i="3"/>
  <c r="K574" i="3"/>
  <c r="J574" i="3"/>
  <c r="O573" i="3"/>
  <c r="N573" i="3"/>
  <c r="M573" i="3"/>
  <c r="L573" i="3"/>
  <c r="K573" i="3"/>
  <c r="J573" i="3"/>
  <c r="O572" i="3"/>
  <c r="N572" i="3"/>
  <c r="M572" i="3"/>
  <c r="L572" i="3"/>
  <c r="K572" i="3"/>
  <c r="J572" i="3"/>
  <c r="O571" i="3"/>
  <c r="N571" i="3"/>
  <c r="M571" i="3"/>
  <c r="L571" i="3"/>
  <c r="K571" i="3"/>
  <c r="J571" i="3"/>
  <c r="O570" i="3"/>
  <c r="N570" i="3"/>
  <c r="M570" i="3"/>
  <c r="L570" i="3"/>
  <c r="K570" i="3"/>
  <c r="J570" i="3"/>
  <c r="O569" i="3"/>
  <c r="N569" i="3"/>
  <c r="M569" i="3"/>
  <c r="L569" i="3"/>
  <c r="K569" i="3"/>
  <c r="J569" i="3"/>
  <c r="O568" i="3"/>
  <c r="N568" i="3"/>
  <c r="M568" i="3"/>
  <c r="L568" i="3"/>
  <c r="K568" i="3"/>
  <c r="J568" i="3"/>
  <c r="O567" i="3"/>
  <c r="N567" i="3"/>
  <c r="M567" i="3"/>
  <c r="L567" i="3"/>
  <c r="K567" i="3"/>
  <c r="J567" i="3"/>
  <c r="O566" i="3"/>
  <c r="N566" i="3"/>
  <c r="M566" i="3"/>
  <c r="L566" i="3"/>
  <c r="K566" i="3"/>
  <c r="J566" i="3"/>
  <c r="O565" i="3"/>
  <c r="N565" i="3"/>
  <c r="M565" i="3"/>
  <c r="L565" i="3"/>
  <c r="K565" i="3"/>
  <c r="J565" i="3"/>
  <c r="O564" i="3"/>
  <c r="N564" i="3"/>
  <c r="M564" i="3"/>
  <c r="L564" i="3"/>
  <c r="K564" i="3"/>
  <c r="J564" i="3"/>
  <c r="O563" i="3"/>
  <c r="N563" i="3"/>
  <c r="M563" i="3"/>
  <c r="L563" i="3"/>
  <c r="K563" i="3"/>
  <c r="J563" i="3"/>
  <c r="O562" i="3"/>
  <c r="N562" i="3"/>
  <c r="M562" i="3"/>
  <c r="L562" i="3"/>
  <c r="K562" i="3"/>
  <c r="J562" i="3"/>
  <c r="O561" i="3"/>
  <c r="N561" i="3"/>
  <c r="M561" i="3"/>
  <c r="L561" i="3"/>
  <c r="K561" i="3"/>
  <c r="J561" i="3"/>
  <c r="O560" i="3"/>
  <c r="N560" i="3"/>
  <c r="M560" i="3"/>
  <c r="L560" i="3"/>
  <c r="K560" i="3"/>
  <c r="J560" i="3"/>
  <c r="O559" i="3"/>
  <c r="N559" i="3"/>
  <c r="M559" i="3"/>
  <c r="L559" i="3"/>
  <c r="K559" i="3"/>
  <c r="J559" i="3"/>
  <c r="O558" i="3"/>
  <c r="N558" i="3"/>
  <c r="M558" i="3"/>
  <c r="L558" i="3"/>
  <c r="K558" i="3"/>
  <c r="J558" i="3"/>
  <c r="O557" i="3"/>
  <c r="N557" i="3"/>
  <c r="M557" i="3"/>
  <c r="L557" i="3"/>
  <c r="K557" i="3"/>
  <c r="J557" i="3"/>
  <c r="O556" i="3"/>
  <c r="N556" i="3"/>
  <c r="M556" i="3"/>
  <c r="L556" i="3"/>
  <c r="K556" i="3"/>
  <c r="J556" i="3"/>
  <c r="O555" i="3"/>
  <c r="N555" i="3"/>
  <c r="M555" i="3"/>
  <c r="L555" i="3"/>
  <c r="K555" i="3"/>
  <c r="J555" i="3"/>
  <c r="O554" i="3"/>
  <c r="N554" i="3"/>
  <c r="M554" i="3"/>
  <c r="L554" i="3"/>
  <c r="K554" i="3"/>
  <c r="J554" i="3"/>
  <c r="O553" i="3"/>
  <c r="N553" i="3"/>
  <c r="M553" i="3"/>
  <c r="L553" i="3"/>
  <c r="K553" i="3"/>
  <c r="J553" i="3"/>
  <c r="O552" i="3"/>
  <c r="N552" i="3"/>
  <c r="M552" i="3"/>
  <c r="L552" i="3"/>
  <c r="K552" i="3"/>
  <c r="J552" i="3"/>
  <c r="O551" i="3"/>
  <c r="N551" i="3"/>
  <c r="M551" i="3"/>
  <c r="L551" i="3"/>
  <c r="K551" i="3"/>
  <c r="J551" i="3"/>
  <c r="O550" i="3"/>
  <c r="N550" i="3"/>
  <c r="M550" i="3"/>
  <c r="L550" i="3"/>
  <c r="K550" i="3"/>
  <c r="J550" i="3"/>
  <c r="O549" i="3"/>
  <c r="N549" i="3"/>
  <c r="M549" i="3"/>
  <c r="L549" i="3"/>
  <c r="K549" i="3"/>
  <c r="J549" i="3"/>
  <c r="O548" i="3"/>
  <c r="N548" i="3"/>
  <c r="M548" i="3"/>
  <c r="L548" i="3"/>
  <c r="K548" i="3"/>
  <c r="J548" i="3"/>
  <c r="O547" i="3"/>
  <c r="N547" i="3"/>
  <c r="M547" i="3"/>
  <c r="L547" i="3"/>
  <c r="K547" i="3"/>
  <c r="J547" i="3"/>
  <c r="O546" i="3"/>
  <c r="N546" i="3"/>
  <c r="M546" i="3"/>
  <c r="L546" i="3"/>
  <c r="K546" i="3"/>
  <c r="J546" i="3"/>
  <c r="O545" i="3"/>
  <c r="N545" i="3"/>
  <c r="M545" i="3"/>
  <c r="L545" i="3"/>
  <c r="K545" i="3"/>
  <c r="J545" i="3"/>
  <c r="O544" i="3"/>
  <c r="N544" i="3"/>
  <c r="M544" i="3"/>
  <c r="L544" i="3"/>
  <c r="K544" i="3"/>
  <c r="J544" i="3"/>
  <c r="O543" i="3"/>
  <c r="N543" i="3"/>
  <c r="M543" i="3"/>
  <c r="L543" i="3"/>
  <c r="K543" i="3"/>
  <c r="J543" i="3"/>
  <c r="O542" i="3"/>
  <c r="N542" i="3"/>
  <c r="M542" i="3"/>
  <c r="L542" i="3"/>
  <c r="K542" i="3"/>
  <c r="J542" i="3"/>
  <c r="O541" i="3"/>
  <c r="N541" i="3"/>
  <c r="M541" i="3"/>
  <c r="L541" i="3"/>
  <c r="K541" i="3"/>
  <c r="J541" i="3"/>
  <c r="O540" i="3"/>
  <c r="N540" i="3"/>
  <c r="M540" i="3"/>
  <c r="L540" i="3"/>
  <c r="K540" i="3"/>
  <c r="J540" i="3"/>
  <c r="O539" i="3"/>
  <c r="N539" i="3"/>
  <c r="M539" i="3"/>
  <c r="L539" i="3"/>
  <c r="K539" i="3"/>
  <c r="J539" i="3"/>
  <c r="O538" i="3"/>
  <c r="N538" i="3"/>
  <c r="M538" i="3"/>
  <c r="L538" i="3"/>
  <c r="K538" i="3"/>
  <c r="J538" i="3"/>
  <c r="O537" i="3"/>
  <c r="N537" i="3"/>
  <c r="M537" i="3"/>
  <c r="L537" i="3"/>
  <c r="K537" i="3"/>
  <c r="J537" i="3"/>
  <c r="O536" i="3"/>
  <c r="N536" i="3"/>
  <c r="M536" i="3"/>
  <c r="L536" i="3"/>
  <c r="K536" i="3"/>
  <c r="J536" i="3"/>
  <c r="O535" i="3"/>
  <c r="N535" i="3"/>
  <c r="M535" i="3"/>
  <c r="L535" i="3"/>
  <c r="K535" i="3"/>
  <c r="J535" i="3"/>
  <c r="O534" i="3"/>
  <c r="N534" i="3"/>
  <c r="M534" i="3"/>
  <c r="L534" i="3"/>
  <c r="K534" i="3"/>
  <c r="J534" i="3"/>
  <c r="O533" i="3"/>
  <c r="N533" i="3"/>
  <c r="M533" i="3"/>
  <c r="L533" i="3"/>
  <c r="K533" i="3"/>
  <c r="J533" i="3"/>
  <c r="O532" i="3"/>
  <c r="N532" i="3"/>
  <c r="M532" i="3"/>
  <c r="L532" i="3"/>
  <c r="K532" i="3"/>
  <c r="J532" i="3"/>
  <c r="O531" i="3"/>
  <c r="N531" i="3"/>
  <c r="M531" i="3"/>
  <c r="L531" i="3"/>
  <c r="K531" i="3"/>
  <c r="J531" i="3"/>
  <c r="O530" i="3"/>
  <c r="N530" i="3"/>
  <c r="M530" i="3"/>
  <c r="L530" i="3"/>
  <c r="K530" i="3"/>
  <c r="J530" i="3"/>
  <c r="O529" i="3"/>
  <c r="N529" i="3"/>
  <c r="M529" i="3"/>
  <c r="L529" i="3"/>
  <c r="K529" i="3"/>
  <c r="J529" i="3"/>
  <c r="O528" i="3"/>
  <c r="N528" i="3"/>
  <c r="M528" i="3"/>
  <c r="L528" i="3"/>
  <c r="K528" i="3"/>
  <c r="J528" i="3"/>
  <c r="O527" i="3"/>
  <c r="N527" i="3"/>
  <c r="M527" i="3"/>
  <c r="L527" i="3"/>
  <c r="K527" i="3"/>
  <c r="J527" i="3"/>
  <c r="O526" i="3"/>
  <c r="N526" i="3"/>
  <c r="M526" i="3"/>
  <c r="L526" i="3"/>
  <c r="K526" i="3"/>
  <c r="J526" i="3"/>
  <c r="O525" i="3"/>
  <c r="N525" i="3"/>
  <c r="M525" i="3"/>
  <c r="L525" i="3"/>
  <c r="K525" i="3"/>
  <c r="J525" i="3"/>
  <c r="O524" i="3"/>
  <c r="N524" i="3"/>
  <c r="M524" i="3"/>
  <c r="L524" i="3"/>
  <c r="K524" i="3"/>
  <c r="J524" i="3"/>
  <c r="O523" i="3"/>
  <c r="N523" i="3"/>
  <c r="M523" i="3"/>
  <c r="L523" i="3"/>
  <c r="K523" i="3"/>
  <c r="J523" i="3"/>
  <c r="O522" i="3"/>
  <c r="N522" i="3"/>
  <c r="M522" i="3"/>
  <c r="L522" i="3"/>
  <c r="K522" i="3"/>
  <c r="J522" i="3"/>
  <c r="O521" i="3"/>
  <c r="N521" i="3"/>
  <c r="M521" i="3"/>
  <c r="L521" i="3"/>
  <c r="K521" i="3"/>
  <c r="J521" i="3"/>
  <c r="O520" i="3"/>
  <c r="N520" i="3"/>
  <c r="M520" i="3"/>
  <c r="L520" i="3"/>
  <c r="K520" i="3"/>
  <c r="J520" i="3"/>
  <c r="O519" i="3"/>
  <c r="N519" i="3"/>
  <c r="M519" i="3"/>
  <c r="L519" i="3"/>
  <c r="K519" i="3"/>
  <c r="J519" i="3"/>
  <c r="O518" i="3"/>
  <c r="N518" i="3"/>
  <c r="M518" i="3"/>
  <c r="L518" i="3"/>
  <c r="K518" i="3"/>
  <c r="J518" i="3"/>
  <c r="O517" i="3"/>
  <c r="N517" i="3"/>
  <c r="M517" i="3"/>
  <c r="L517" i="3"/>
  <c r="K517" i="3"/>
  <c r="J517" i="3"/>
  <c r="O516" i="3"/>
  <c r="N516" i="3"/>
  <c r="M516" i="3"/>
  <c r="L516" i="3"/>
  <c r="K516" i="3"/>
  <c r="J516" i="3"/>
  <c r="O515" i="3"/>
  <c r="N515" i="3"/>
  <c r="M515" i="3"/>
  <c r="L515" i="3"/>
  <c r="K515" i="3"/>
  <c r="J515" i="3"/>
  <c r="O514" i="3"/>
  <c r="N514" i="3"/>
  <c r="M514" i="3"/>
  <c r="L514" i="3"/>
  <c r="K514" i="3"/>
  <c r="J514" i="3"/>
  <c r="O513" i="3"/>
  <c r="N513" i="3"/>
  <c r="M513" i="3"/>
  <c r="L513" i="3"/>
  <c r="K513" i="3"/>
  <c r="J513" i="3"/>
  <c r="O512" i="3"/>
  <c r="N512" i="3"/>
  <c r="M512" i="3"/>
  <c r="L512" i="3"/>
  <c r="K512" i="3"/>
  <c r="J512" i="3"/>
  <c r="O511" i="3"/>
  <c r="N511" i="3"/>
  <c r="M511" i="3"/>
  <c r="L511" i="3"/>
  <c r="K511" i="3"/>
  <c r="J511" i="3"/>
  <c r="O510" i="3"/>
  <c r="N510" i="3"/>
  <c r="M510" i="3"/>
  <c r="L510" i="3"/>
  <c r="K510" i="3"/>
  <c r="J510" i="3"/>
  <c r="O509" i="3"/>
  <c r="N509" i="3"/>
  <c r="M509" i="3"/>
  <c r="L509" i="3"/>
  <c r="K509" i="3"/>
  <c r="J509" i="3"/>
  <c r="O508" i="3"/>
  <c r="N508" i="3"/>
  <c r="M508" i="3"/>
  <c r="L508" i="3"/>
  <c r="K508" i="3"/>
  <c r="J508" i="3"/>
  <c r="O507" i="3"/>
  <c r="N507" i="3"/>
  <c r="M507" i="3"/>
  <c r="L507" i="3"/>
  <c r="K507" i="3"/>
  <c r="J507" i="3"/>
  <c r="O506" i="3"/>
  <c r="N506" i="3"/>
  <c r="M506" i="3"/>
  <c r="L506" i="3"/>
  <c r="K506" i="3"/>
  <c r="J506" i="3"/>
  <c r="O505" i="3"/>
  <c r="N505" i="3"/>
  <c r="M505" i="3"/>
  <c r="L505" i="3"/>
  <c r="K505" i="3"/>
  <c r="J505" i="3"/>
  <c r="O504" i="3"/>
  <c r="N504" i="3"/>
  <c r="M504" i="3"/>
  <c r="L504" i="3"/>
  <c r="K504" i="3"/>
  <c r="J504" i="3"/>
  <c r="O503" i="3"/>
  <c r="N503" i="3"/>
  <c r="M503" i="3"/>
  <c r="L503" i="3"/>
  <c r="K503" i="3"/>
  <c r="J503" i="3"/>
  <c r="O502" i="3"/>
  <c r="N502" i="3"/>
  <c r="M502" i="3"/>
  <c r="L502" i="3"/>
  <c r="K502" i="3"/>
  <c r="J502" i="3"/>
  <c r="O501" i="3"/>
  <c r="N501" i="3"/>
  <c r="M501" i="3"/>
  <c r="L501" i="3"/>
  <c r="K501" i="3"/>
  <c r="J501" i="3"/>
  <c r="O500" i="3"/>
  <c r="N500" i="3"/>
  <c r="M500" i="3"/>
  <c r="L500" i="3"/>
  <c r="K500" i="3"/>
  <c r="J500" i="3"/>
  <c r="O499" i="3"/>
  <c r="N499" i="3"/>
  <c r="M499" i="3"/>
  <c r="L499" i="3"/>
  <c r="K499" i="3"/>
  <c r="J499" i="3"/>
  <c r="O498" i="3"/>
  <c r="N498" i="3"/>
  <c r="M498" i="3"/>
  <c r="L498" i="3"/>
  <c r="K498" i="3"/>
  <c r="J498" i="3"/>
  <c r="O497" i="3"/>
  <c r="N497" i="3"/>
  <c r="M497" i="3"/>
  <c r="L497" i="3"/>
  <c r="K497" i="3"/>
  <c r="J497" i="3"/>
  <c r="O496" i="3"/>
  <c r="N496" i="3"/>
  <c r="M496" i="3"/>
  <c r="L496" i="3"/>
  <c r="K496" i="3"/>
  <c r="J496" i="3"/>
  <c r="O495" i="3"/>
  <c r="N495" i="3"/>
  <c r="M495" i="3"/>
  <c r="L495" i="3"/>
  <c r="K495" i="3"/>
  <c r="J495" i="3"/>
  <c r="O494" i="3"/>
  <c r="N494" i="3"/>
  <c r="M494" i="3"/>
  <c r="L494" i="3"/>
  <c r="K494" i="3"/>
  <c r="J494" i="3"/>
  <c r="O493" i="3"/>
  <c r="N493" i="3"/>
  <c r="M493" i="3"/>
  <c r="L493" i="3"/>
  <c r="K493" i="3"/>
  <c r="J493" i="3"/>
  <c r="O492" i="3"/>
  <c r="N492" i="3"/>
  <c r="M492" i="3"/>
  <c r="L492" i="3"/>
  <c r="K492" i="3"/>
  <c r="J492" i="3"/>
  <c r="O491" i="3"/>
  <c r="N491" i="3"/>
  <c r="M491" i="3"/>
  <c r="L491" i="3"/>
  <c r="K491" i="3"/>
  <c r="J491" i="3"/>
  <c r="O490" i="3"/>
  <c r="N490" i="3"/>
  <c r="M490" i="3"/>
  <c r="L490" i="3"/>
  <c r="K490" i="3"/>
  <c r="J490" i="3"/>
  <c r="O489" i="3"/>
  <c r="N489" i="3"/>
  <c r="M489" i="3"/>
  <c r="L489" i="3"/>
  <c r="K489" i="3"/>
  <c r="J489" i="3"/>
  <c r="O488" i="3"/>
  <c r="N488" i="3"/>
  <c r="M488" i="3"/>
  <c r="L488" i="3"/>
  <c r="K488" i="3"/>
  <c r="J488" i="3"/>
  <c r="O487" i="3"/>
  <c r="N487" i="3"/>
  <c r="M487" i="3"/>
  <c r="L487" i="3"/>
  <c r="K487" i="3"/>
  <c r="J487" i="3"/>
  <c r="O486" i="3"/>
  <c r="N486" i="3"/>
  <c r="M486" i="3"/>
  <c r="L486" i="3"/>
  <c r="K486" i="3"/>
  <c r="J486" i="3"/>
  <c r="O485" i="3"/>
  <c r="N485" i="3"/>
  <c r="M485" i="3"/>
  <c r="L485" i="3"/>
  <c r="K485" i="3"/>
  <c r="J485" i="3"/>
  <c r="O484" i="3"/>
  <c r="N484" i="3"/>
  <c r="M484" i="3"/>
  <c r="L484" i="3"/>
  <c r="K484" i="3"/>
  <c r="J484" i="3"/>
  <c r="O483" i="3"/>
  <c r="N483" i="3"/>
  <c r="M483" i="3"/>
  <c r="L483" i="3"/>
  <c r="K483" i="3"/>
  <c r="J483" i="3"/>
  <c r="O482" i="3"/>
  <c r="N482" i="3"/>
  <c r="M482" i="3"/>
  <c r="L482" i="3"/>
  <c r="K482" i="3"/>
  <c r="J482" i="3"/>
  <c r="O481" i="3"/>
  <c r="N481" i="3"/>
  <c r="M481" i="3"/>
  <c r="L481" i="3"/>
  <c r="K481" i="3"/>
  <c r="J481" i="3"/>
  <c r="O480" i="3"/>
  <c r="N480" i="3"/>
  <c r="M480" i="3"/>
  <c r="L480" i="3"/>
  <c r="K480" i="3"/>
  <c r="J480" i="3"/>
  <c r="O479" i="3"/>
  <c r="N479" i="3"/>
  <c r="M479" i="3"/>
  <c r="L479" i="3"/>
  <c r="K479" i="3"/>
  <c r="J479" i="3"/>
  <c r="O478" i="3"/>
  <c r="N478" i="3"/>
  <c r="M478" i="3"/>
  <c r="L478" i="3"/>
  <c r="K478" i="3"/>
  <c r="J478" i="3"/>
  <c r="O477" i="3"/>
  <c r="N477" i="3"/>
  <c r="M477" i="3"/>
  <c r="L477" i="3"/>
  <c r="K477" i="3"/>
  <c r="J477" i="3"/>
  <c r="O476" i="3"/>
  <c r="N476" i="3"/>
  <c r="M476" i="3"/>
  <c r="L476" i="3"/>
  <c r="K476" i="3"/>
  <c r="J476" i="3"/>
  <c r="O475" i="3"/>
  <c r="N475" i="3"/>
  <c r="M475" i="3"/>
  <c r="L475" i="3"/>
  <c r="K475" i="3"/>
  <c r="J475" i="3"/>
  <c r="O474" i="3"/>
  <c r="N474" i="3"/>
  <c r="M474" i="3"/>
  <c r="L474" i="3"/>
  <c r="K474" i="3"/>
  <c r="J474" i="3"/>
  <c r="O473" i="3"/>
  <c r="N473" i="3"/>
  <c r="M473" i="3"/>
  <c r="L473" i="3"/>
  <c r="K473" i="3"/>
  <c r="J473" i="3"/>
  <c r="O472" i="3"/>
  <c r="N472" i="3"/>
  <c r="M472" i="3"/>
  <c r="L472" i="3"/>
  <c r="K472" i="3"/>
  <c r="J472" i="3"/>
  <c r="O471" i="3"/>
  <c r="N471" i="3"/>
  <c r="M471" i="3"/>
  <c r="L471" i="3"/>
  <c r="K471" i="3"/>
  <c r="J471" i="3"/>
  <c r="O470" i="3"/>
  <c r="N470" i="3"/>
  <c r="M470" i="3"/>
  <c r="L470" i="3"/>
  <c r="K470" i="3"/>
  <c r="J470" i="3"/>
  <c r="O469" i="3"/>
  <c r="N469" i="3"/>
  <c r="M469" i="3"/>
  <c r="L469" i="3"/>
  <c r="K469" i="3"/>
  <c r="J469" i="3"/>
  <c r="O468" i="3"/>
  <c r="N468" i="3"/>
  <c r="M468" i="3"/>
  <c r="L468" i="3"/>
  <c r="K468" i="3"/>
  <c r="J468" i="3"/>
  <c r="O467" i="3"/>
  <c r="N467" i="3"/>
  <c r="M467" i="3"/>
  <c r="L467" i="3"/>
  <c r="K467" i="3"/>
  <c r="J467" i="3"/>
  <c r="O466" i="3"/>
  <c r="N466" i="3"/>
  <c r="M466" i="3"/>
  <c r="L466" i="3"/>
  <c r="K466" i="3"/>
  <c r="J466" i="3"/>
  <c r="O465" i="3"/>
  <c r="N465" i="3"/>
  <c r="M465" i="3"/>
  <c r="L465" i="3"/>
  <c r="K465" i="3"/>
  <c r="J465" i="3"/>
  <c r="O464" i="3"/>
  <c r="N464" i="3"/>
  <c r="M464" i="3"/>
  <c r="L464" i="3"/>
  <c r="K464" i="3"/>
  <c r="J464" i="3"/>
  <c r="O463" i="3"/>
  <c r="N463" i="3"/>
  <c r="M463" i="3"/>
  <c r="L463" i="3"/>
  <c r="K463" i="3"/>
  <c r="J463" i="3"/>
  <c r="O462" i="3"/>
  <c r="N462" i="3"/>
  <c r="M462" i="3"/>
  <c r="L462" i="3"/>
  <c r="K462" i="3"/>
  <c r="J462" i="3"/>
  <c r="O461" i="3"/>
  <c r="N461" i="3"/>
  <c r="M461" i="3"/>
  <c r="L461" i="3"/>
  <c r="K461" i="3"/>
  <c r="J461" i="3"/>
  <c r="O460" i="3"/>
  <c r="N460" i="3"/>
  <c r="M460" i="3"/>
  <c r="L460" i="3"/>
  <c r="K460" i="3"/>
  <c r="J460" i="3"/>
  <c r="O459" i="3"/>
  <c r="N459" i="3"/>
  <c r="M459" i="3"/>
  <c r="L459" i="3"/>
  <c r="K459" i="3"/>
  <c r="J459" i="3"/>
  <c r="O458" i="3"/>
  <c r="N458" i="3"/>
  <c r="M458" i="3"/>
  <c r="L458" i="3"/>
  <c r="K458" i="3"/>
  <c r="J458" i="3"/>
  <c r="O457" i="3"/>
  <c r="N457" i="3"/>
  <c r="M457" i="3"/>
  <c r="L457" i="3"/>
  <c r="K457" i="3"/>
  <c r="J457" i="3"/>
  <c r="O456" i="3"/>
  <c r="N456" i="3"/>
  <c r="M456" i="3"/>
  <c r="L456" i="3"/>
  <c r="K456" i="3"/>
  <c r="J456" i="3"/>
  <c r="O455" i="3"/>
  <c r="N455" i="3"/>
  <c r="M455" i="3"/>
  <c r="L455" i="3"/>
  <c r="K455" i="3"/>
  <c r="J455" i="3"/>
  <c r="O454" i="3"/>
  <c r="N454" i="3"/>
  <c r="M454" i="3"/>
  <c r="L454" i="3"/>
  <c r="K454" i="3"/>
  <c r="J454" i="3"/>
  <c r="O453" i="3"/>
  <c r="N453" i="3"/>
  <c r="M453" i="3"/>
  <c r="L453" i="3"/>
  <c r="K453" i="3"/>
  <c r="J453" i="3"/>
  <c r="O452" i="3"/>
  <c r="N452" i="3"/>
  <c r="M452" i="3"/>
  <c r="L452" i="3"/>
  <c r="K452" i="3"/>
  <c r="J452" i="3"/>
  <c r="O451" i="3"/>
  <c r="N451" i="3"/>
  <c r="M451" i="3"/>
  <c r="L451" i="3"/>
  <c r="K451" i="3"/>
  <c r="J451" i="3"/>
  <c r="O450" i="3"/>
  <c r="N450" i="3"/>
  <c r="M450" i="3"/>
  <c r="L450" i="3"/>
  <c r="K450" i="3"/>
  <c r="J450" i="3"/>
  <c r="O449" i="3"/>
  <c r="N449" i="3"/>
  <c r="M449" i="3"/>
  <c r="L449" i="3"/>
  <c r="K449" i="3"/>
  <c r="J449" i="3"/>
  <c r="O448" i="3"/>
  <c r="N448" i="3"/>
  <c r="M448" i="3"/>
  <c r="L448" i="3"/>
  <c r="K448" i="3"/>
  <c r="J448" i="3"/>
  <c r="O447" i="3"/>
  <c r="N447" i="3"/>
  <c r="M447" i="3"/>
  <c r="L447" i="3"/>
  <c r="K447" i="3"/>
  <c r="J447" i="3"/>
  <c r="O446" i="3"/>
  <c r="N446" i="3"/>
  <c r="M446" i="3"/>
  <c r="L446" i="3"/>
  <c r="K446" i="3"/>
  <c r="J446" i="3"/>
  <c r="O445" i="3"/>
  <c r="N445" i="3"/>
  <c r="M445" i="3"/>
  <c r="L445" i="3"/>
  <c r="K445" i="3"/>
  <c r="J445" i="3"/>
  <c r="O444" i="3"/>
  <c r="N444" i="3"/>
  <c r="M444" i="3"/>
  <c r="L444" i="3"/>
  <c r="K444" i="3"/>
  <c r="J444" i="3"/>
  <c r="O443" i="3"/>
  <c r="N443" i="3"/>
  <c r="M443" i="3"/>
  <c r="L443" i="3"/>
  <c r="K443" i="3"/>
  <c r="J443" i="3"/>
  <c r="O442" i="3"/>
  <c r="N442" i="3"/>
  <c r="M442" i="3"/>
  <c r="L442" i="3"/>
  <c r="K442" i="3"/>
  <c r="J442" i="3"/>
  <c r="O441" i="3"/>
  <c r="N441" i="3"/>
  <c r="M441" i="3"/>
  <c r="L441" i="3"/>
  <c r="K441" i="3"/>
  <c r="J441" i="3"/>
  <c r="O440" i="3"/>
  <c r="N440" i="3"/>
  <c r="M440" i="3"/>
  <c r="L440" i="3"/>
  <c r="K440" i="3"/>
  <c r="J440" i="3"/>
  <c r="O439" i="3"/>
  <c r="N439" i="3"/>
  <c r="M439" i="3"/>
  <c r="L439" i="3"/>
  <c r="K439" i="3"/>
  <c r="J439" i="3"/>
  <c r="O438" i="3"/>
  <c r="N438" i="3"/>
  <c r="M438" i="3"/>
  <c r="L438" i="3"/>
  <c r="K438" i="3"/>
  <c r="J438" i="3"/>
  <c r="O437" i="3"/>
  <c r="N437" i="3"/>
  <c r="M437" i="3"/>
  <c r="L437" i="3"/>
  <c r="K437" i="3"/>
  <c r="J437" i="3"/>
  <c r="O436" i="3"/>
  <c r="N436" i="3"/>
  <c r="M436" i="3"/>
  <c r="L436" i="3"/>
  <c r="K436" i="3"/>
  <c r="J436" i="3"/>
  <c r="O435" i="3"/>
  <c r="N435" i="3"/>
  <c r="M435" i="3"/>
  <c r="L435" i="3"/>
  <c r="K435" i="3"/>
  <c r="J435" i="3"/>
  <c r="O434" i="3"/>
  <c r="N434" i="3"/>
  <c r="M434" i="3"/>
  <c r="L434" i="3"/>
  <c r="K434" i="3"/>
  <c r="J434" i="3"/>
  <c r="O433" i="3"/>
  <c r="N433" i="3"/>
  <c r="M433" i="3"/>
  <c r="L433" i="3"/>
  <c r="K433" i="3"/>
  <c r="J433" i="3"/>
  <c r="O432" i="3"/>
  <c r="N432" i="3"/>
  <c r="M432" i="3"/>
  <c r="L432" i="3"/>
  <c r="K432" i="3"/>
  <c r="J432" i="3"/>
  <c r="O431" i="3"/>
  <c r="N431" i="3"/>
  <c r="M431" i="3"/>
  <c r="L431" i="3"/>
  <c r="K431" i="3"/>
  <c r="J431" i="3"/>
  <c r="O430" i="3"/>
  <c r="N430" i="3"/>
  <c r="M430" i="3"/>
  <c r="L430" i="3"/>
  <c r="K430" i="3"/>
  <c r="J430" i="3"/>
  <c r="O429" i="3"/>
  <c r="N429" i="3"/>
  <c r="M429" i="3"/>
  <c r="L429" i="3"/>
  <c r="K429" i="3"/>
  <c r="J429" i="3"/>
  <c r="O428" i="3"/>
  <c r="N428" i="3"/>
  <c r="M428" i="3"/>
  <c r="L428" i="3"/>
  <c r="K428" i="3"/>
  <c r="J428" i="3"/>
  <c r="O427" i="3"/>
  <c r="N427" i="3"/>
  <c r="M427" i="3"/>
  <c r="L427" i="3"/>
  <c r="K427" i="3"/>
  <c r="J427" i="3"/>
  <c r="O426" i="3"/>
  <c r="N426" i="3"/>
  <c r="M426" i="3"/>
  <c r="L426" i="3"/>
  <c r="K426" i="3"/>
  <c r="J426" i="3"/>
  <c r="O425" i="3"/>
  <c r="N425" i="3"/>
  <c r="M425" i="3"/>
  <c r="L425" i="3"/>
  <c r="K425" i="3"/>
  <c r="J425" i="3"/>
  <c r="O424" i="3"/>
  <c r="N424" i="3"/>
  <c r="M424" i="3"/>
  <c r="L424" i="3"/>
  <c r="K424" i="3"/>
  <c r="J424" i="3"/>
  <c r="O423" i="3"/>
  <c r="N423" i="3"/>
  <c r="M423" i="3"/>
  <c r="L423" i="3"/>
  <c r="K423" i="3"/>
  <c r="J423" i="3"/>
  <c r="O422" i="3"/>
  <c r="N422" i="3"/>
  <c r="M422" i="3"/>
  <c r="L422" i="3"/>
  <c r="K422" i="3"/>
  <c r="J422" i="3"/>
  <c r="O421" i="3"/>
  <c r="N421" i="3"/>
  <c r="M421" i="3"/>
  <c r="L421" i="3"/>
  <c r="K421" i="3"/>
  <c r="J421" i="3"/>
  <c r="O420" i="3"/>
  <c r="N420" i="3"/>
  <c r="M420" i="3"/>
  <c r="L420" i="3"/>
  <c r="K420" i="3"/>
  <c r="J420" i="3"/>
  <c r="O419" i="3"/>
  <c r="N419" i="3"/>
  <c r="M419" i="3"/>
  <c r="L419" i="3"/>
  <c r="K419" i="3"/>
  <c r="J419" i="3"/>
  <c r="O418" i="3"/>
  <c r="N418" i="3"/>
  <c r="M418" i="3"/>
  <c r="L418" i="3"/>
  <c r="K418" i="3"/>
  <c r="J418" i="3"/>
  <c r="O417" i="3"/>
  <c r="N417" i="3"/>
  <c r="M417" i="3"/>
  <c r="L417" i="3"/>
  <c r="K417" i="3"/>
  <c r="J417" i="3"/>
  <c r="O416" i="3"/>
  <c r="N416" i="3"/>
  <c r="M416" i="3"/>
  <c r="L416" i="3"/>
  <c r="K416" i="3"/>
  <c r="J416" i="3"/>
  <c r="O415" i="3"/>
  <c r="N415" i="3"/>
  <c r="M415" i="3"/>
  <c r="L415" i="3"/>
  <c r="K415" i="3"/>
  <c r="J415" i="3"/>
  <c r="O414" i="3"/>
  <c r="N414" i="3"/>
  <c r="M414" i="3"/>
  <c r="L414" i="3"/>
  <c r="K414" i="3"/>
  <c r="J414" i="3"/>
  <c r="O413" i="3"/>
  <c r="N413" i="3"/>
  <c r="M413" i="3"/>
  <c r="L413" i="3"/>
  <c r="K413" i="3"/>
  <c r="J413" i="3"/>
  <c r="O412" i="3"/>
  <c r="N412" i="3"/>
  <c r="M412" i="3"/>
  <c r="L412" i="3"/>
  <c r="K412" i="3"/>
  <c r="J412" i="3"/>
  <c r="O411" i="3"/>
  <c r="N411" i="3"/>
  <c r="M411" i="3"/>
  <c r="L411" i="3"/>
  <c r="K411" i="3"/>
  <c r="J411" i="3"/>
  <c r="O410" i="3"/>
  <c r="N410" i="3"/>
  <c r="M410" i="3"/>
  <c r="L410" i="3"/>
  <c r="K410" i="3"/>
  <c r="J410" i="3"/>
  <c r="O409" i="3"/>
  <c r="N409" i="3"/>
  <c r="M409" i="3"/>
  <c r="L409" i="3"/>
  <c r="K409" i="3"/>
  <c r="J409" i="3"/>
  <c r="O408" i="3"/>
  <c r="N408" i="3"/>
  <c r="M408" i="3"/>
  <c r="L408" i="3"/>
  <c r="K408" i="3"/>
  <c r="J408" i="3"/>
  <c r="O407" i="3"/>
  <c r="N407" i="3"/>
  <c r="M407" i="3"/>
  <c r="L407" i="3"/>
  <c r="K407" i="3"/>
  <c r="J407" i="3"/>
  <c r="O406" i="3"/>
  <c r="N406" i="3"/>
  <c r="M406" i="3"/>
  <c r="L406" i="3"/>
  <c r="K406" i="3"/>
  <c r="J406" i="3"/>
  <c r="O405" i="3"/>
  <c r="N405" i="3"/>
  <c r="M405" i="3"/>
  <c r="L405" i="3"/>
  <c r="K405" i="3"/>
  <c r="J405" i="3"/>
  <c r="O404" i="3"/>
  <c r="N404" i="3"/>
  <c r="M404" i="3"/>
  <c r="L404" i="3"/>
  <c r="K404" i="3"/>
  <c r="J404" i="3"/>
  <c r="O403" i="3"/>
  <c r="N403" i="3"/>
  <c r="M403" i="3"/>
  <c r="L403" i="3"/>
  <c r="K403" i="3"/>
  <c r="J403" i="3"/>
  <c r="O402" i="3"/>
  <c r="N402" i="3"/>
  <c r="M402" i="3"/>
  <c r="L402" i="3"/>
  <c r="K402" i="3"/>
  <c r="J402" i="3"/>
  <c r="O401" i="3"/>
  <c r="N401" i="3"/>
  <c r="M401" i="3"/>
  <c r="L401" i="3"/>
  <c r="K401" i="3"/>
  <c r="J401" i="3"/>
  <c r="O400" i="3"/>
  <c r="N400" i="3"/>
  <c r="M400" i="3"/>
  <c r="L400" i="3"/>
  <c r="K400" i="3"/>
  <c r="J400" i="3"/>
  <c r="O399" i="3"/>
  <c r="N399" i="3"/>
  <c r="M399" i="3"/>
  <c r="L399" i="3"/>
  <c r="K399" i="3"/>
  <c r="J399" i="3"/>
  <c r="O398" i="3"/>
  <c r="N398" i="3"/>
  <c r="M398" i="3"/>
  <c r="L398" i="3"/>
  <c r="K398" i="3"/>
  <c r="J398" i="3"/>
  <c r="O397" i="3"/>
  <c r="N397" i="3"/>
  <c r="M397" i="3"/>
  <c r="L397" i="3"/>
  <c r="K397" i="3"/>
  <c r="J397" i="3"/>
  <c r="O396" i="3"/>
  <c r="N396" i="3"/>
  <c r="M396" i="3"/>
  <c r="L396" i="3"/>
  <c r="K396" i="3"/>
  <c r="J396" i="3"/>
  <c r="O395" i="3"/>
  <c r="N395" i="3"/>
  <c r="M395" i="3"/>
  <c r="L395" i="3"/>
  <c r="K395" i="3"/>
  <c r="J395" i="3"/>
  <c r="O394" i="3"/>
  <c r="N394" i="3"/>
  <c r="M394" i="3"/>
  <c r="L394" i="3"/>
  <c r="K394" i="3"/>
  <c r="J394" i="3"/>
  <c r="O393" i="3"/>
  <c r="N393" i="3"/>
  <c r="M393" i="3"/>
  <c r="L393" i="3"/>
  <c r="K393" i="3"/>
  <c r="J393" i="3"/>
  <c r="O392" i="3"/>
  <c r="N392" i="3"/>
  <c r="M392" i="3"/>
  <c r="L392" i="3"/>
  <c r="K392" i="3"/>
  <c r="J392" i="3"/>
  <c r="O391" i="3"/>
  <c r="N391" i="3"/>
  <c r="M391" i="3"/>
  <c r="L391" i="3"/>
  <c r="K391" i="3"/>
  <c r="J391" i="3"/>
  <c r="O390" i="3"/>
  <c r="N390" i="3"/>
  <c r="M390" i="3"/>
  <c r="L390" i="3"/>
  <c r="K390" i="3"/>
  <c r="J390" i="3"/>
  <c r="O389" i="3"/>
  <c r="N389" i="3"/>
  <c r="M389" i="3"/>
  <c r="L389" i="3"/>
  <c r="K389" i="3"/>
  <c r="J389" i="3"/>
  <c r="O388" i="3"/>
  <c r="N388" i="3"/>
  <c r="M388" i="3"/>
  <c r="L388" i="3"/>
  <c r="K388" i="3"/>
  <c r="J388" i="3"/>
  <c r="O387" i="3"/>
  <c r="N387" i="3"/>
  <c r="M387" i="3"/>
  <c r="L387" i="3"/>
  <c r="K387" i="3"/>
  <c r="J387" i="3"/>
  <c r="O386" i="3"/>
  <c r="N386" i="3"/>
  <c r="M386" i="3"/>
  <c r="L386" i="3"/>
  <c r="K386" i="3"/>
  <c r="J386" i="3"/>
  <c r="O385" i="3"/>
  <c r="N385" i="3"/>
  <c r="M385" i="3"/>
  <c r="L385" i="3"/>
  <c r="K385" i="3"/>
  <c r="J385" i="3"/>
  <c r="O384" i="3"/>
  <c r="N384" i="3"/>
  <c r="M384" i="3"/>
  <c r="L384" i="3"/>
  <c r="K384" i="3"/>
  <c r="J384" i="3"/>
  <c r="O383" i="3"/>
  <c r="N383" i="3"/>
  <c r="M383" i="3"/>
  <c r="L383" i="3"/>
  <c r="K383" i="3"/>
  <c r="J383" i="3"/>
  <c r="O382" i="3"/>
  <c r="N382" i="3"/>
  <c r="M382" i="3"/>
  <c r="L382" i="3"/>
  <c r="K382" i="3"/>
  <c r="J382" i="3"/>
  <c r="O381" i="3"/>
  <c r="N381" i="3"/>
  <c r="M381" i="3"/>
  <c r="L381" i="3"/>
  <c r="K381" i="3"/>
  <c r="J381" i="3"/>
  <c r="O380" i="3"/>
  <c r="N380" i="3"/>
  <c r="M380" i="3"/>
  <c r="L380" i="3"/>
  <c r="K380" i="3"/>
  <c r="J380" i="3"/>
  <c r="O379" i="3"/>
  <c r="N379" i="3"/>
  <c r="M379" i="3"/>
  <c r="L379" i="3"/>
  <c r="K379" i="3"/>
  <c r="J379" i="3"/>
  <c r="O378" i="3"/>
  <c r="N378" i="3"/>
  <c r="M378" i="3"/>
  <c r="L378" i="3"/>
  <c r="K378" i="3"/>
  <c r="J378" i="3"/>
  <c r="O377" i="3"/>
  <c r="N377" i="3"/>
  <c r="M377" i="3"/>
  <c r="L377" i="3"/>
  <c r="K377" i="3"/>
  <c r="J377" i="3"/>
  <c r="O376" i="3"/>
  <c r="N376" i="3"/>
  <c r="M376" i="3"/>
  <c r="L376" i="3"/>
  <c r="K376" i="3"/>
  <c r="J376" i="3"/>
  <c r="O375" i="3"/>
  <c r="N375" i="3"/>
  <c r="M375" i="3"/>
  <c r="L375" i="3"/>
  <c r="K375" i="3"/>
  <c r="J375" i="3"/>
  <c r="O374" i="3"/>
  <c r="N374" i="3"/>
  <c r="M374" i="3"/>
  <c r="L374" i="3"/>
  <c r="K374" i="3"/>
  <c r="J374" i="3"/>
  <c r="O373" i="3"/>
  <c r="N373" i="3"/>
  <c r="M373" i="3"/>
  <c r="L373" i="3"/>
  <c r="K373" i="3"/>
  <c r="J373" i="3"/>
  <c r="O372" i="3"/>
  <c r="N372" i="3"/>
  <c r="M372" i="3"/>
  <c r="L372" i="3"/>
  <c r="K372" i="3"/>
  <c r="J372" i="3"/>
  <c r="O371" i="3"/>
  <c r="N371" i="3"/>
  <c r="M371" i="3"/>
  <c r="L371" i="3"/>
  <c r="K371" i="3"/>
  <c r="J371" i="3"/>
  <c r="O370" i="3"/>
  <c r="N370" i="3"/>
  <c r="M370" i="3"/>
  <c r="L370" i="3"/>
  <c r="K370" i="3"/>
  <c r="J370" i="3"/>
  <c r="O369" i="3"/>
  <c r="N369" i="3"/>
  <c r="M369" i="3"/>
  <c r="L369" i="3"/>
  <c r="K369" i="3"/>
  <c r="J369" i="3"/>
  <c r="O368" i="3"/>
  <c r="N368" i="3"/>
  <c r="M368" i="3"/>
  <c r="L368" i="3"/>
  <c r="K368" i="3"/>
  <c r="J368" i="3"/>
  <c r="O367" i="3"/>
  <c r="N367" i="3"/>
  <c r="M367" i="3"/>
  <c r="L367" i="3"/>
  <c r="K367" i="3"/>
  <c r="J367" i="3"/>
  <c r="O366" i="3"/>
  <c r="N366" i="3"/>
  <c r="M366" i="3"/>
  <c r="L366" i="3"/>
  <c r="K366" i="3"/>
  <c r="J366" i="3"/>
  <c r="O365" i="3"/>
  <c r="N365" i="3"/>
  <c r="M365" i="3"/>
  <c r="L365" i="3"/>
  <c r="K365" i="3"/>
  <c r="J365" i="3"/>
  <c r="O364" i="3"/>
  <c r="N364" i="3"/>
  <c r="M364" i="3"/>
  <c r="L364" i="3"/>
  <c r="K364" i="3"/>
  <c r="J364" i="3"/>
  <c r="O363" i="3"/>
  <c r="N363" i="3"/>
  <c r="M363" i="3"/>
  <c r="L363" i="3"/>
  <c r="K363" i="3"/>
  <c r="J363" i="3"/>
  <c r="O362" i="3"/>
  <c r="N362" i="3"/>
  <c r="M362" i="3"/>
  <c r="L362" i="3"/>
  <c r="K362" i="3"/>
  <c r="J362" i="3"/>
  <c r="O361" i="3"/>
  <c r="N361" i="3"/>
  <c r="M361" i="3"/>
  <c r="L361" i="3"/>
  <c r="K361" i="3"/>
  <c r="J361" i="3"/>
  <c r="O360" i="3"/>
  <c r="N360" i="3"/>
  <c r="M360" i="3"/>
  <c r="L360" i="3"/>
  <c r="K360" i="3"/>
  <c r="J360" i="3"/>
  <c r="O359" i="3"/>
  <c r="N359" i="3"/>
  <c r="M359" i="3"/>
  <c r="L359" i="3"/>
  <c r="K359" i="3"/>
  <c r="J359" i="3"/>
  <c r="O358" i="3"/>
  <c r="N358" i="3"/>
  <c r="M358" i="3"/>
  <c r="L358" i="3"/>
  <c r="K358" i="3"/>
  <c r="J358" i="3"/>
  <c r="O357" i="3"/>
  <c r="N357" i="3"/>
  <c r="M357" i="3"/>
  <c r="L357" i="3"/>
  <c r="K357" i="3"/>
  <c r="J357" i="3"/>
  <c r="O356" i="3"/>
  <c r="N356" i="3"/>
  <c r="M356" i="3"/>
  <c r="L356" i="3"/>
  <c r="K356" i="3"/>
  <c r="J356" i="3"/>
  <c r="O355" i="3"/>
  <c r="N355" i="3"/>
  <c r="M355" i="3"/>
  <c r="L355" i="3"/>
  <c r="K355" i="3"/>
  <c r="J355" i="3"/>
  <c r="O354" i="3"/>
  <c r="N354" i="3"/>
  <c r="M354" i="3"/>
  <c r="L354" i="3"/>
  <c r="K354" i="3"/>
  <c r="J354" i="3"/>
  <c r="O353" i="3"/>
  <c r="N353" i="3"/>
  <c r="M353" i="3"/>
  <c r="L353" i="3"/>
  <c r="K353" i="3"/>
  <c r="J353" i="3"/>
  <c r="O352" i="3"/>
  <c r="N352" i="3"/>
  <c r="M352" i="3"/>
  <c r="L352" i="3"/>
  <c r="K352" i="3"/>
  <c r="J352" i="3"/>
  <c r="O351" i="3"/>
  <c r="N351" i="3"/>
  <c r="M351" i="3"/>
  <c r="L351" i="3"/>
  <c r="K351" i="3"/>
  <c r="J351" i="3"/>
  <c r="O350" i="3"/>
  <c r="N350" i="3"/>
  <c r="M350" i="3"/>
  <c r="L350" i="3"/>
  <c r="K350" i="3"/>
  <c r="J350" i="3"/>
  <c r="O349" i="3"/>
  <c r="N349" i="3"/>
  <c r="M349" i="3"/>
  <c r="L349" i="3"/>
  <c r="K349" i="3"/>
  <c r="J349" i="3"/>
  <c r="O348" i="3"/>
  <c r="N348" i="3"/>
  <c r="M348" i="3"/>
  <c r="L348" i="3"/>
  <c r="K348" i="3"/>
  <c r="J348" i="3"/>
  <c r="O347" i="3"/>
  <c r="N347" i="3"/>
  <c r="M347" i="3"/>
  <c r="L347" i="3"/>
  <c r="K347" i="3"/>
  <c r="J347" i="3"/>
  <c r="O346" i="3"/>
  <c r="N346" i="3"/>
  <c r="M346" i="3"/>
  <c r="L346" i="3"/>
  <c r="K346" i="3"/>
  <c r="J346" i="3"/>
  <c r="O345" i="3"/>
  <c r="N345" i="3"/>
  <c r="M345" i="3"/>
  <c r="L345" i="3"/>
  <c r="K345" i="3"/>
  <c r="J345" i="3"/>
  <c r="O344" i="3"/>
  <c r="N344" i="3"/>
  <c r="M344" i="3"/>
  <c r="L344" i="3"/>
  <c r="K344" i="3"/>
  <c r="J344" i="3"/>
  <c r="O343" i="3"/>
  <c r="N343" i="3"/>
  <c r="M343" i="3"/>
  <c r="L343" i="3"/>
  <c r="K343" i="3"/>
  <c r="J343" i="3"/>
  <c r="O342" i="3"/>
  <c r="N342" i="3"/>
  <c r="M342" i="3"/>
  <c r="L342" i="3"/>
  <c r="K342" i="3"/>
  <c r="J342" i="3"/>
  <c r="O341" i="3"/>
  <c r="N341" i="3"/>
  <c r="M341" i="3"/>
  <c r="L341" i="3"/>
  <c r="K341" i="3"/>
  <c r="J341" i="3"/>
  <c r="O340" i="3"/>
  <c r="N340" i="3"/>
  <c r="M340" i="3"/>
  <c r="L340" i="3"/>
  <c r="K340" i="3"/>
  <c r="J340" i="3"/>
  <c r="O339" i="3"/>
  <c r="N339" i="3"/>
  <c r="M339" i="3"/>
  <c r="L339" i="3"/>
  <c r="K339" i="3"/>
  <c r="J339" i="3"/>
  <c r="O338" i="3"/>
  <c r="N338" i="3"/>
  <c r="M338" i="3"/>
  <c r="L338" i="3"/>
  <c r="K338" i="3"/>
  <c r="J338" i="3"/>
  <c r="O337" i="3"/>
  <c r="N337" i="3"/>
  <c r="M337" i="3"/>
  <c r="L337" i="3"/>
  <c r="K337" i="3"/>
  <c r="J337" i="3"/>
  <c r="O336" i="3"/>
  <c r="N336" i="3"/>
  <c r="M336" i="3"/>
  <c r="L336" i="3"/>
  <c r="K336" i="3"/>
  <c r="J336" i="3"/>
  <c r="O335" i="3"/>
  <c r="N335" i="3"/>
  <c r="M335" i="3"/>
  <c r="L335" i="3"/>
  <c r="K335" i="3"/>
  <c r="J335" i="3"/>
  <c r="O334" i="3"/>
  <c r="N334" i="3"/>
  <c r="M334" i="3"/>
  <c r="L334" i="3"/>
  <c r="K334" i="3"/>
  <c r="J334" i="3"/>
  <c r="O333" i="3"/>
  <c r="N333" i="3"/>
  <c r="M333" i="3"/>
  <c r="L333" i="3"/>
  <c r="K333" i="3"/>
  <c r="J333" i="3"/>
  <c r="O332" i="3"/>
  <c r="N332" i="3"/>
  <c r="M332" i="3"/>
  <c r="L332" i="3"/>
  <c r="K332" i="3"/>
  <c r="J332" i="3"/>
  <c r="O331" i="3"/>
  <c r="N331" i="3"/>
  <c r="M331" i="3"/>
  <c r="L331" i="3"/>
  <c r="K331" i="3"/>
  <c r="J331" i="3"/>
  <c r="O330" i="3"/>
  <c r="N330" i="3"/>
  <c r="M330" i="3"/>
  <c r="L330" i="3"/>
  <c r="K330" i="3"/>
  <c r="J330" i="3"/>
  <c r="O329" i="3"/>
  <c r="N329" i="3"/>
  <c r="M329" i="3"/>
  <c r="L329" i="3"/>
  <c r="K329" i="3"/>
  <c r="J329" i="3"/>
  <c r="O328" i="3"/>
  <c r="N328" i="3"/>
  <c r="M328" i="3"/>
  <c r="L328" i="3"/>
  <c r="K328" i="3"/>
  <c r="J328" i="3"/>
  <c r="O327" i="3"/>
  <c r="N327" i="3"/>
  <c r="M327" i="3"/>
  <c r="L327" i="3"/>
  <c r="K327" i="3"/>
  <c r="J327" i="3"/>
  <c r="O326" i="3"/>
  <c r="N326" i="3"/>
  <c r="M326" i="3"/>
  <c r="L326" i="3"/>
  <c r="K326" i="3"/>
  <c r="J326" i="3"/>
  <c r="O325" i="3"/>
  <c r="N325" i="3"/>
  <c r="M325" i="3"/>
  <c r="L325" i="3"/>
  <c r="K325" i="3"/>
  <c r="J325" i="3"/>
  <c r="O324" i="3"/>
  <c r="N324" i="3"/>
  <c r="M324" i="3"/>
  <c r="L324" i="3"/>
  <c r="K324" i="3"/>
  <c r="J324" i="3"/>
  <c r="O323" i="3"/>
  <c r="N323" i="3"/>
  <c r="M323" i="3"/>
  <c r="L323" i="3"/>
  <c r="K323" i="3"/>
  <c r="J323" i="3"/>
  <c r="O322" i="3"/>
  <c r="N322" i="3"/>
  <c r="M322" i="3"/>
  <c r="L322" i="3"/>
  <c r="K322" i="3"/>
  <c r="J322" i="3"/>
  <c r="O321" i="3"/>
  <c r="N321" i="3"/>
  <c r="M321" i="3"/>
  <c r="L321" i="3"/>
  <c r="K321" i="3"/>
  <c r="J321" i="3"/>
  <c r="O320" i="3"/>
  <c r="N320" i="3"/>
  <c r="M320" i="3"/>
  <c r="L320" i="3"/>
  <c r="K320" i="3"/>
  <c r="J320" i="3"/>
  <c r="O319" i="3"/>
  <c r="N319" i="3"/>
  <c r="M319" i="3"/>
  <c r="L319" i="3"/>
  <c r="K319" i="3"/>
  <c r="J319" i="3"/>
  <c r="O318" i="3"/>
  <c r="N318" i="3"/>
  <c r="M318" i="3"/>
  <c r="L318" i="3"/>
  <c r="K318" i="3"/>
  <c r="J318" i="3"/>
  <c r="O317" i="3"/>
  <c r="N317" i="3"/>
  <c r="M317" i="3"/>
  <c r="L317" i="3"/>
  <c r="K317" i="3"/>
  <c r="J317" i="3"/>
  <c r="O316" i="3"/>
  <c r="N316" i="3"/>
  <c r="M316" i="3"/>
  <c r="L316" i="3"/>
  <c r="K316" i="3"/>
  <c r="J316" i="3"/>
  <c r="O315" i="3"/>
  <c r="N315" i="3"/>
  <c r="M315" i="3"/>
  <c r="L315" i="3"/>
  <c r="K315" i="3"/>
  <c r="J315" i="3"/>
  <c r="O314" i="3"/>
  <c r="N314" i="3"/>
  <c r="M314" i="3"/>
  <c r="L314" i="3"/>
  <c r="K314" i="3"/>
  <c r="J314" i="3"/>
  <c r="O313" i="3"/>
  <c r="N313" i="3"/>
  <c r="M313" i="3"/>
  <c r="L313" i="3"/>
  <c r="K313" i="3"/>
  <c r="J313" i="3"/>
  <c r="O312" i="3"/>
  <c r="N312" i="3"/>
  <c r="M312" i="3"/>
  <c r="L312" i="3"/>
  <c r="K312" i="3"/>
  <c r="J312" i="3"/>
  <c r="O311" i="3"/>
  <c r="N311" i="3"/>
  <c r="M311" i="3"/>
  <c r="L311" i="3"/>
  <c r="K311" i="3"/>
  <c r="J311" i="3"/>
  <c r="O310" i="3"/>
  <c r="N310" i="3"/>
  <c r="M310" i="3"/>
  <c r="L310" i="3"/>
  <c r="K310" i="3"/>
  <c r="J310" i="3"/>
  <c r="O309" i="3"/>
  <c r="N309" i="3"/>
  <c r="M309" i="3"/>
  <c r="L309" i="3"/>
  <c r="K309" i="3"/>
  <c r="J309" i="3"/>
  <c r="O308" i="3"/>
  <c r="N308" i="3"/>
  <c r="M308" i="3"/>
  <c r="L308" i="3"/>
  <c r="K308" i="3"/>
  <c r="J308" i="3"/>
  <c r="O307" i="3"/>
  <c r="N307" i="3"/>
  <c r="M307" i="3"/>
  <c r="L307" i="3"/>
  <c r="K307" i="3"/>
  <c r="J307" i="3"/>
  <c r="O306" i="3"/>
  <c r="N306" i="3"/>
  <c r="M306" i="3"/>
  <c r="L306" i="3"/>
  <c r="K306" i="3"/>
  <c r="J306" i="3"/>
  <c r="O305" i="3"/>
  <c r="N305" i="3"/>
  <c r="M305" i="3"/>
  <c r="L305" i="3"/>
  <c r="K305" i="3"/>
  <c r="J305" i="3"/>
  <c r="O304" i="3"/>
  <c r="N304" i="3"/>
  <c r="M304" i="3"/>
  <c r="L304" i="3"/>
  <c r="K304" i="3"/>
  <c r="J304" i="3"/>
  <c r="O303" i="3"/>
  <c r="N303" i="3"/>
  <c r="M303" i="3"/>
  <c r="L303" i="3"/>
  <c r="K303" i="3"/>
  <c r="J303" i="3"/>
  <c r="O302" i="3"/>
  <c r="N302" i="3"/>
  <c r="M302" i="3"/>
  <c r="L302" i="3"/>
  <c r="K302" i="3"/>
  <c r="J302" i="3"/>
  <c r="O301" i="3"/>
  <c r="N301" i="3"/>
  <c r="M301" i="3"/>
  <c r="L301" i="3"/>
  <c r="K301" i="3"/>
  <c r="J301" i="3"/>
  <c r="O300" i="3"/>
  <c r="N300" i="3"/>
  <c r="M300" i="3"/>
  <c r="L300" i="3"/>
  <c r="K300" i="3"/>
  <c r="J300" i="3"/>
  <c r="O299" i="3"/>
  <c r="N299" i="3"/>
  <c r="M299" i="3"/>
  <c r="L299" i="3"/>
  <c r="K299" i="3"/>
  <c r="J299" i="3"/>
  <c r="O298" i="3"/>
  <c r="N298" i="3"/>
  <c r="M298" i="3"/>
  <c r="L298" i="3"/>
  <c r="K298" i="3"/>
  <c r="J298" i="3"/>
  <c r="O297" i="3"/>
  <c r="N297" i="3"/>
  <c r="M297" i="3"/>
  <c r="L297" i="3"/>
  <c r="K297" i="3"/>
  <c r="J297" i="3"/>
  <c r="O296" i="3"/>
  <c r="N296" i="3"/>
  <c r="M296" i="3"/>
  <c r="L296" i="3"/>
  <c r="K296" i="3"/>
  <c r="J296" i="3"/>
  <c r="O295" i="3"/>
  <c r="N295" i="3"/>
  <c r="M295" i="3"/>
  <c r="L295" i="3"/>
  <c r="K295" i="3"/>
  <c r="J295" i="3"/>
  <c r="O294" i="3"/>
  <c r="N294" i="3"/>
  <c r="M294" i="3"/>
  <c r="L294" i="3"/>
  <c r="K294" i="3"/>
  <c r="J294" i="3"/>
  <c r="O293" i="3"/>
  <c r="N293" i="3"/>
  <c r="M293" i="3"/>
  <c r="L293" i="3"/>
  <c r="K293" i="3"/>
  <c r="J293" i="3"/>
  <c r="O292" i="3"/>
  <c r="N292" i="3"/>
  <c r="M292" i="3"/>
  <c r="L292" i="3"/>
  <c r="K292" i="3"/>
  <c r="J292" i="3"/>
  <c r="O291" i="3"/>
  <c r="N291" i="3"/>
  <c r="M291" i="3"/>
  <c r="L291" i="3"/>
  <c r="K291" i="3"/>
  <c r="J291" i="3"/>
  <c r="O290" i="3"/>
  <c r="N290" i="3"/>
  <c r="M290" i="3"/>
  <c r="L290" i="3"/>
  <c r="K290" i="3"/>
  <c r="J290" i="3"/>
  <c r="O289" i="3"/>
  <c r="N289" i="3"/>
  <c r="M289" i="3"/>
  <c r="L289" i="3"/>
  <c r="K289" i="3"/>
  <c r="J289" i="3"/>
  <c r="O288" i="3"/>
  <c r="N288" i="3"/>
  <c r="M288" i="3"/>
  <c r="L288" i="3"/>
  <c r="K288" i="3"/>
  <c r="J288" i="3"/>
  <c r="O287" i="3"/>
  <c r="N287" i="3"/>
  <c r="M287" i="3"/>
  <c r="L287" i="3"/>
  <c r="K287" i="3"/>
  <c r="J287" i="3"/>
  <c r="O286" i="3"/>
  <c r="N286" i="3"/>
  <c r="M286" i="3"/>
  <c r="L286" i="3"/>
  <c r="K286" i="3"/>
  <c r="J286" i="3"/>
  <c r="O285" i="3"/>
  <c r="N285" i="3"/>
  <c r="M285" i="3"/>
  <c r="L285" i="3"/>
  <c r="K285" i="3"/>
  <c r="J285" i="3"/>
  <c r="O284" i="3"/>
  <c r="N284" i="3"/>
  <c r="M284" i="3"/>
  <c r="L284" i="3"/>
  <c r="K284" i="3"/>
  <c r="J284" i="3"/>
  <c r="O283" i="3"/>
  <c r="N283" i="3"/>
  <c r="M283" i="3"/>
  <c r="L283" i="3"/>
  <c r="K283" i="3"/>
  <c r="J283" i="3"/>
  <c r="O282" i="3"/>
  <c r="N282" i="3"/>
  <c r="M282" i="3"/>
  <c r="L282" i="3"/>
  <c r="K282" i="3"/>
  <c r="J282" i="3"/>
  <c r="O281" i="3"/>
  <c r="N281" i="3"/>
  <c r="M281" i="3"/>
  <c r="L281" i="3"/>
  <c r="K281" i="3"/>
  <c r="J281" i="3"/>
  <c r="O280" i="3"/>
  <c r="N280" i="3"/>
  <c r="M280" i="3"/>
  <c r="L280" i="3"/>
  <c r="K280" i="3"/>
  <c r="J280" i="3"/>
  <c r="O279" i="3"/>
  <c r="N279" i="3"/>
  <c r="M279" i="3"/>
  <c r="L279" i="3"/>
  <c r="K279" i="3"/>
  <c r="J279" i="3"/>
  <c r="O278" i="3"/>
  <c r="N278" i="3"/>
  <c r="M278" i="3"/>
  <c r="L278" i="3"/>
  <c r="K278" i="3"/>
  <c r="J278" i="3"/>
  <c r="O277" i="3"/>
  <c r="N277" i="3"/>
  <c r="M277" i="3"/>
  <c r="L277" i="3"/>
  <c r="K277" i="3"/>
  <c r="J277" i="3"/>
  <c r="O276" i="3"/>
  <c r="N276" i="3"/>
  <c r="M276" i="3"/>
  <c r="L276" i="3"/>
  <c r="K276" i="3"/>
  <c r="J276" i="3"/>
  <c r="O275" i="3"/>
  <c r="N275" i="3"/>
  <c r="M275" i="3"/>
  <c r="L275" i="3"/>
  <c r="K275" i="3"/>
  <c r="J275" i="3"/>
  <c r="O274" i="3"/>
  <c r="N274" i="3"/>
  <c r="M274" i="3"/>
  <c r="L274" i="3"/>
  <c r="K274" i="3"/>
  <c r="J274" i="3"/>
  <c r="O273" i="3"/>
  <c r="N273" i="3"/>
  <c r="M273" i="3"/>
  <c r="L273" i="3"/>
  <c r="K273" i="3"/>
  <c r="J273" i="3"/>
  <c r="O272" i="3"/>
  <c r="N272" i="3"/>
  <c r="M272" i="3"/>
  <c r="L272" i="3"/>
  <c r="K272" i="3"/>
  <c r="J272" i="3"/>
  <c r="O271" i="3"/>
  <c r="N271" i="3"/>
  <c r="M271" i="3"/>
  <c r="L271" i="3"/>
  <c r="K271" i="3"/>
  <c r="J271" i="3"/>
  <c r="O270" i="3"/>
  <c r="N270" i="3"/>
  <c r="M270" i="3"/>
  <c r="L270" i="3"/>
  <c r="K270" i="3"/>
  <c r="J270" i="3"/>
  <c r="O269" i="3"/>
  <c r="N269" i="3"/>
  <c r="M269" i="3"/>
  <c r="L269" i="3"/>
  <c r="K269" i="3"/>
  <c r="J269" i="3"/>
  <c r="O268" i="3"/>
  <c r="N268" i="3"/>
  <c r="M268" i="3"/>
  <c r="L268" i="3"/>
  <c r="K268" i="3"/>
  <c r="J268" i="3"/>
  <c r="O267" i="3"/>
  <c r="N267" i="3"/>
  <c r="M267" i="3"/>
  <c r="L267" i="3"/>
  <c r="K267" i="3"/>
  <c r="J267" i="3"/>
  <c r="O266" i="3"/>
  <c r="N266" i="3"/>
  <c r="M266" i="3"/>
  <c r="L266" i="3"/>
  <c r="K266" i="3"/>
  <c r="J266" i="3"/>
  <c r="O265" i="3"/>
  <c r="N265" i="3"/>
  <c r="M265" i="3"/>
  <c r="L265" i="3"/>
  <c r="K265" i="3"/>
  <c r="J265" i="3"/>
  <c r="O264" i="3"/>
  <c r="N264" i="3"/>
  <c r="M264" i="3"/>
  <c r="L264" i="3"/>
  <c r="K264" i="3"/>
  <c r="J264" i="3"/>
  <c r="O263" i="3"/>
  <c r="N263" i="3"/>
  <c r="M263" i="3"/>
  <c r="L263" i="3"/>
  <c r="K263" i="3"/>
  <c r="J263" i="3"/>
  <c r="O262" i="3"/>
  <c r="N262" i="3"/>
  <c r="M262" i="3"/>
  <c r="L262" i="3"/>
  <c r="K262" i="3"/>
  <c r="J262" i="3"/>
  <c r="O261" i="3"/>
  <c r="N261" i="3"/>
  <c r="M261" i="3"/>
  <c r="L261" i="3"/>
  <c r="K261" i="3"/>
  <c r="J261" i="3"/>
  <c r="O260" i="3"/>
  <c r="N260" i="3"/>
  <c r="M260" i="3"/>
  <c r="L260" i="3"/>
  <c r="K260" i="3"/>
  <c r="J260" i="3"/>
  <c r="O259" i="3"/>
  <c r="N259" i="3"/>
  <c r="M259" i="3"/>
  <c r="L259" i="3"/>
  <c r="K259" i="3"/>
  <c r="J259" i="3"/>
  <c r="O258" i="3"/>
  <c r="N258" i="3"/>
  <c r="M258" i="3"/>
  <c r="L258" i="3"/>
  <c r="K258" i="3"/>
  <c r="J258" i="3"/>
  <c r="O257" i="3"/>
  <c r="N257" i="3"/>
  <c r="M257" i="3"/>
  <c r="L257" i="3"/>
  <c r="K257" i="3"/>
  <c r="J257" i="3"/>
  <c r="O256" i="3"/>
  <c r="N256" i="3"/>
  <c r="M256" i="3"/>
  <c r="L256" i="3"/>
  <c r="K256" i="3"/>
  <c r="J256" i="3"/>
  <c r="O255" i="3"/>
  <c r="N255" i="3"/>
  <c r="M255" i="3"/>
  <c r="L255" i="3"/>
  <c r="K255" i="3"/>
  <c r="J255" i="3"/>
  <c r="O254" i="3"/>
  <c r="N254" i="3"/>
  <c r="M254" i="3"/>
  <c r="L254" i="3"/>
  <c r="K254" i="3"/>
  <c r="J254" i="3"/>
  <c r="O253" i="3"/>
  <c r="N253" i="3"/>
  <c r="M253" i="3"/>
  <c r="L253" i="3"/>
  <c r="K253" i="3"/>
  <c r="J253" i="3"/>
  <c r="O252" i="3"/>
  <c r="N252" i="3"/>
  <c r="M252" i="3"/>
  <c r="L252" i="3"/>
  <c r="K252" i="3"/>
  <c r="J252" i="3"/>
  <c r="O251" i="3"/>
  <c r="N251" i="3"/>
  <c r="M251" i="3"/>
  <c r="L251" i="3"/>
  <c r="K251" i="3"/>
  <c r="J251" i="3"/>
  <c r="O250" i="3"/>
  <c r="N250" i="3"/>
  <c r="M250" i="3"/>
  <c r="L250" i="3"/>
  <c r="K250" i="3"/>
  <c r="J250" i="3"/>
  <c r="O249" i="3"/>
  <c r="N249" i="3"/>
  <c r="M249" i="3"/>
  <c r="L249" i="3"/>
  <c r="K249" i="3"/>
  <c r="J249" i="3"/>
  <c r="O248" i="3"/>
  <c r="N248" i="3"/>
  <c r="M248" i="3"/>
  <c r="L248" i="3"/>
  <c r="K248" i="3"/>
  <c r="J248" i="3"/>
  <c r="O247" i="3"/>
  <c r="N247" i="3"/>
  <c r="M247" i="3"/>
  <c r="L247" i="3"/>
  <c r="K247" i="3"/>
  <c r="J247" i="3"/>
  <c r="O246" i="3"/>
  <c r="N246" i="3"/>
  <c r="M246" i="3"/>
  <c r="L246" i="3"/>
  <c r="K246" i="3"/>
  <c r="J246" i="3"/>
  <c r="O245" i="3"/>
  <c r="N245" i="3"/>
  <c r="M245" i="3"/>
  <c r="L245" i="3"/>
  <c r="K245" i="3"/>
  <c r="J245" i="3"/>
  <c r="O244" i="3"/>
  <c r="N244" i="3"/>
  <c r="M244" i="3"/>
  <c r="L244" i="3"/>
  <c r="K244" i="3"/>
  <c r="J244" i="3"/>
  <c r="O243" i="3"/>
  <c r="N243" i="3"/>
  <c r="M243" i="3"/>
  <c r="L243" i="3"/>
  <c r="K243" i="3"/>
  <c r="J243" i="3"/>
  <c r="O242" i="3"/>
  <c r="N242" i="3"/>
  <c r="M242" i="3"/>
  <c r="L242" i="3"/>
  <c r="K242" i="3"/>
  <c r="J242" i="3"/>
  <c r="O241" i="3"/>
  <c r="N241" i="3"/>
  <c r="M241" i="3"/>
  <c r="L241" i="3"/>
  <c r="K241" i="3"/>
  <c r="J241" i="3"/>
  <c r="O240" i="3"/>
  <c r="N240" i="3"/>
  <c r="M240" i="3"/>
  <c r="L240" i="3"/>
  <c r="K240" i="3"/>
  <c r="J240" i="3"/>
  <c r="O239" i="3"/>
  <c r="N239" i="3"/>
  <c r="M239" i="3"/>
  <c r="L239" i="3"/>
  <c r="K239" i="3"/>
  <c r="J239" i="3"/>
  <c r="O238" i="3"/>
  <c r="N238" i="3"/>
  <c r="M238" i="3"/>
  <c r="L238" i="3"/>
  <c r="K238" i="3"/>
  <c r="J238" i="3"/>
  <c r="O237" i="3"/>
  <c r="N237" i="3"/>
  <c r="M237" i="3"/>
  <c r="L237" i="3"/>
  <c r="K237" i="3"/>
  <c r="J237" i="3"/>
  <c r="O236" i="3"/>
  <c r="N236" i="3"/>
  <c r="M236" i="3"/>
  <c r="L236" i="3"/>
  <c r="K236" i="3"/>
  <c r="J236" i="3"/>
  <c r="O235" i="3"/>
  <c r="N235" i="3"/>
  <c r="M235" i="3"/>
  <c r="L235" i="3"/>
  <c r="K235" i="3"/>
  <c r="J235" i="3"/>
  <c r="O234" i="3"/>
  <c r="N234" i="3"/>
  <c r="M234" i="3"/>
  <c r="L234" i="3"/>
  <c r="K234" i="3"/>
  <c r="J234" i="3"/>
  <c r="O233" i="3"/>
  <c r="N233" i="3"/>
  <c r="M233" i="3"/>
  <c r="L233" i="3"/>
  <c r="K233" i="3"/>
  <c r="J233" i="3"/>
  <c r="O232" i="3"/>
  <c r="N232" i="3"/>
  <c r="M232" i="3"/>
  <c r="L232" i="3"/>
  <c r="K232" i="3"/>
  <c r="J232" i="3"/>
  <c r="O231" i="3"/>
  <c r="N231" i="3"/>
  <c r="M231" i="3"/>
  <c r="L231" i="3"/>
  <c r="K231" i="3"/>
  <c r="J231" i="3"/>
  <c r="O230" i="3"/>
  <c r="N230" i="3"/>
  <c r="M230" i="3"/>
  <c r="L230" i="3"/>
  <c r="K230" i="3"/>
  <c r="J230" i="3"/>
  <c r="O229" i="3"/>
  <c r="N229" i="3"/>
  <c r="M229" i="3"/>
  <c r="L229" i="3"/>
  <c r="K229" i="3"/>
  <c r="J229" i="3"/>
  <c r="O228" i="3"/>
  <c r="N228" i="3"/>
  <c r="M228" i="3"/>
  <c r="L228" i="3"/>
  <c r="K228" i="3"/>
  <c r="J228" i="3"/>
  <c r="O227" i="3"/>
  <c r="N227" i="3"/>
  <c r="M227" i="3"/>
  <c r="L227" i="3"/>
  <c r="K227" i="3"/>
  <c r="J227" i="3"/>
  <c r="O226" i="3"/>
  <c r="N226" i="3"/>
  <c r="M226" i="3"/>
  <c r="L226" i="3"/>
  <c r="K226" i="3"/>
  <c r="J226" i="3"/>
  <c r="O225" i="3"/>
  <c r="N225" i="3"/>
  <c r="M225" i="3"/>
  <c r="L225" i="3"/>
  <c r="K225" i="3"/>
  <c r="J225" i="3"/>
  <c r="O224" i="3"/>
  <c r="N224" i="3"/>
  <c r="M224" i="3"/>
  <c r="L224" i="3"/>
  <c r="K224" i="3"/>
  <c r="J224" i="3"/>
  <c r="O223" i="3"/>
  <c r="N223" i="3"/>
  <c r="M223" i="3"/>
  <c r="L223" i="3"/>
  <c r="K223" i="3"/>
  <c r="J223" i="3"/>
  <c r="O222" i="3"/>
  <c r="N222" i="3"/>
  <c r="M222" i="3"/>
  <c r="L222" i="3"/>
  <c r="K222" i="3"/>
  <c r="J222" i="3"/>
  <c r="O221" i="3"/>
  <c r="N221" i="3"/>
  <c r="M221" i="3"/>
  <c r="L221" i="3"/>
  <c r="K221" i="3"/>
  <c r="J221" i="3"/>
  <c r="O220" i="3"/>
  <c r="N220" i="3"/>
  <c r="M220" i="3"/>
  <c r="L220" i="3"/>
  <c r="K220" i="3"/>
  <c r="J220" i="3"/>
  <c r="O219" i="3"/>
  <c r="N219" i="3"/>
  <c r="M219" i="3"/>
  <c r="L219" i="3"/>
  <c r="K219" i="3"/>
  <c r="J219" i="3"/>
  <c r="O218" i="3"/>
  <c r="N218" i="3"/>
  <c r="M218" i="3"/>
  <c r="L218" i="3"/>
  <c r="K218" i="3"/>
  <c r="J218" i="3"/>
  <c r="O217" i="3"/>
  <c r="N217" i="3"/>
  <c r="M217" i="3"/>
  <c r="L217" i="3"/>
  <c r="K217" i="3"/>
  <c r="J217" i="3"/>
  <c r="O216" i="3"/>
  <c r="N216" i="3"/>
  <c r="M216" i="3"/>
  <c r="L216" i="3"/>
  <c r="K216" i="3"/>
  <c r="J216" i="3"/>
  <c r="O215" i="3"/>
  <c r="N215" i="3"/>
  <c r="M215" i="3"/>
  <c r="L215" i="3"/>
  <c r="K215" i="3"/>
  <c r="J215" i="3"/>
  <c r="O214" i="3"/>
  <c r="N214" i="3"/>
  <c r="M214" i="3"/>
  <c r="L214" i="3"/>
  <c r="K214" i="3"/>
  <c r="J214" i="3"/>
  <c r="O213" i="3"/>
  <c r="N213" i="3"/>
  <c r="M213" i="3"/>
  <c r="L213" i="3"/>
  <c r="K213" i="3"/>
  <c r="J213" i="3"/>
  <c r="O212" i="3"/>
  <c r="N212" i="3"/>
  <c r="M212" i="3"/>
  <c r="L212" i="3"/>
  <c r="K212" i="3"/>
  <c r="J212" i="3"/>
  <c r="O211" i="3"/>
  <c r="N211" i="3"/>
  <c r="M211" i="3"/>
  <c r="L211" i="3"/>
  <c r="K211" i="3"/>
  <c r="J211" i="3"/>
  <c r="O210" i="3"/>
  <c r="N210" i="3"/>
  <c r="M210" i="3"/>
  <c r="L210" i="3"/>
  <c r="K210" i="3"/>
  <c r="J210" i="3"/>
  <c r="O209" i="3"/>
  <c r="N209" i="3"/>
  <c r="M209" i="3"/>
  <c r="L209" i="3"/>
  <c r="K209" i="3"/>
  <c r="J209" i="3"/>
  <c r="O208" i="3"/>
  <c r="N208" i="3"/>
  <c r="M208" i="3"/>
  <c r="L208" i="3"/>
  <c r="K208" i="3"/>
  <c r="J208" i="3"/>
  <c r="O207" i="3"/>
  <c r="N207" i="3"/>
  <c r="M207" i="3"/>
  <c r="L207" i="3"/>
  <c r="K207" i="3"/>
  <c r="J207" i="3"/>
  <c r="O206" i="3"/>
  <c r="N206" i="3"/>
  <c r="M206" i="3"/>
  <c r="L206" i="3"/>
  <c r="K206" i="3"/>
  <c r="J206" i="3"/>
  <c r="O205" i="3"/>
  <c r="N205" i="3"/>
  <c r="M205" i="3"/>
  <c r="L205" i="3"/>
  <c r="K205" i="3"/>
  <c r="J205" i="3"/>
  <c r="O204" i="3"/>
  <c r="N204" i="3"/>
  <c r="M204" i="3"/>
  <c r="L204" i="3"/>
  <c r="K204" i="3"/>
  <c r="J204" i="3"/>
  <c r="O203" i="3"/>
  <c r="N203" i="3"/>
  <c r="M203" i="3"/>
  <c r="L203" i="3"/>
  <c r="K203" i="3"/>
  <c r="J203" i="3"/>
  <c r="O202" i="3"/>
  <c r="N202" i="3"/>
  <c r="M202" i="3"/>
  <c r="L202" i="3"/>
  <c r="K202" i="3"/>
  <c r="J202" i="3"/>
  <c r="O201" i="3"/>
  <c r="N201" i="3"/>
  <c r="M201" i="3"/>
  <c r="L201" i="3"/>
  <c r="K201" i="3"/>
  <c r="J201" i="3"/>
  <c r="O200" i="3"/>
  <c r="N200" i="3"/>
  <c r="M200" i="3"/>
  <c r="L200" i="3"/>
  <c r="K200" i="3"/>
  <c r="J200" i="3"/>
  <c r="O199" i="3"/>
  <c r="N199" i="3"/>
  <c r="M199" i="3"/>
  <c r="L199" i="3"/>
  <c r="K199" i="3"/>
  <c r="J199" i="3"/>
  <c r="O198" i="3"/>
  <c r="N198" i="3"/>
  <c r="M198" i="3"/>
  <c r="L198" i="3"/>
  <c r="K198" i="3"/>
  <c r="J198" i="3"/>
  <c r="O197" i="3"/>
  <c r="N197" i="3"/>
  <c r="M197" i="3"/>
  <c r="L197" i="3"/>
  <c r="K197" i="3"/>
  <c r="J197" i="3"/>
  <c r="O196" i="3"/>
  <c r="N196" i="3"/>
  <c r="M196" i="3"/>
  <c r="L196" i="3"/>
  <c r="K196" i="3"/>
  <c r="J196" i="3"/>
  <c r="O195" i="3"/>
  <c r="N195" i="3"/>
  <c r="M195" i="3"/>
  <c r="L195" i="3"/>
  <c r="K195" i="3"/>
  <c r="J195" i="3"/>
  <c r="O194" i="3"/>
  <c r="N194" i="3"/>
  <c r="M194" i="3"/>
  <c r="L194" i="3"/>
  <c r="K194" i="3"/>
  <c r="J194" i="3"/>
  <c r="O193" i="3"/>
  <c r="N193" i="3"/>
  <c r="M193" i="3"/>
  <c r="L193" i="3"/>
  <c r="K193" i="3"/>
  <c r="J193" i="3"/>
  <c r="O192" i="3"/>
  <c r="N192" i="3"/>
  <c r="M192" i="3"/>
  <c r="L192" i="3"/>
  <c r="K192" i="3"/>
  <c r="J192" i="3"/>
  <c r="O191" i="3"/>
  <c r="N191" i="3"/>
  <c r="M191" i="3"/>
  <c r="L191" i="3"/>
  <c r="K191" i="3"/>
  <c r="J191" i="3"/>
  <c r="O190" i="3"/>
  <c r="N190" i="3"/>
  <c r="M190" i="3"/>
  <c r="L190" i="3"/>
  <c r="K190" i="3"/>
  <c r="J190" i="3"/>
  <c r="O189" i="3"/>
  <c r="N189" i="3"/>
  <c r="M189" i="3"/>
  <c r="L189" i="3"/>
  <c r="K189" i="3"/>
  <c r="J189" i="3"/>
  <c r="O188" i="3"/>
  <c r="N188" i="3"/>
  <c r="M188" i="3"/>
  <c r="L188" i="3"/>
  <c r="K188" i="3"/>
  <c r="J188" i="3"/>
  <c r="O187" i="3"/>
  <c r="N187" i="3"/>
  <c r="M187" i="3"/>
  <c r="L187" i="3"/>
  <c r="K187" i="3"/>
  <c r="J187" i="3"/>
  <c r="O186" i="3"/>
  <c r="N186" i="3"/>
  <c r="M186" i="3"/>
  <c r="L186" i="3"/>
  <c r="K186" i="3"/>
  <c r="J186" i="3"/>
  <c r="O185" i="3"/>
  <c r="N185" i="3"/>
  <c r="M185" i="3"/>
  <c r="L185" i="3"/>
  <c r="K185" i="3"/>
  <c r="J185" i="3"/>
  <c r="O184" i="3"/>
  <c r="N184" i="3"/>
  <c r="M184" i="3"/>
  <c r="L184" i="3"/>
  <c r="K184" i="3"/>
  <c r="J184" i="3"/>
  <c r="O183" i="3"/>
  <c r="N183" i="3"/>
  <c r="M183" i="3"/>
  <c r="L183" i="3"/>
  <c r="K183" i="3"/>
  <c r="J183" i="3"/>
  <c r="O182" i="3"/>
  <c r="N182" i="3"/>
  <c r="M182" i="3"/>
  <c r="L182" i="3"/>
  <c r="K182" i="3"/>
  <c r="J182" i="3"/>
  <c r="O181" i="3"/>
  <c r="N181" i="3"/>
  <c r="M181" i="3"/>
  <c r="L181" i="3"/>
  <c r="K181" i="3"/>
  <c r="J181" i="3"/>
  <c r="O180" i="3"/>
  <c r="N180" i="3"/>
  <c r="M180" i="3"/>
  <c r="L180" i="3"/>
  <c r="K180" i="3"/>
  <c r="J180" i="3"/>
  <c r="O179" i="3"/>
  <c r="N179" i="3"/>
  <c r="M179" i="3"/>
  <c r="L179" i="3"/>
  <c r="K179" i="3"/>
  <c r="J179" i="3"/>
  <c r="O178" i="3"/>
  <c r="N178" i="3"/>
  <c r="M178" i="3"/>
  <c r="L178" i="3"/>
  <c r="K178" i="3"/>
  <c r="J178" i="3"/>
  <c r="O177" i="3"/>
  <c r="N177" i="3"/>
  <c r="M177" i="3"/>
  <c r="L177" i="3"/>
  <c r="K177" i="3"/>
  <c r="J177" i="3"/>
  <c r="O176" i="3"/>
  <c r="N176" i="3"/>
  <c r="M176" i="3"/>
  <c r="L176" i="3"/>
  <c r="K176" i="3"/>
  <c r="J176" i="3"/>
  <c r="O175" i="3"/>
  <c r="N175" i="3"/>
  <c r="M175" i="3"/>
  <c r="L175" i="3"/>
  <c r="K175" i="3"/>
  <c r="J175" i="3"/>
  <c r="O174" i="3"/>
  <c r="N174" i="3"/>
  <c r="M174" i="3"/>
  <c r="L174" i="3"/>
  <c r="K174" i="3"/>
  <c r="J174" i="3"/>
  <c r="O173" i="3"/>
  <c r="N173" i="3"/>
  <c r="M173" i="3"/>
  <c r="L173" i="3"/>
  <c r="K173" i="3"/>
  <c r="J173" i="3"/>
  <c r="O172" i="3"/>
  <c r="N172" i="3"/>
  <c r="M172" i="3"/>
  <c r="L172" i="3"/>
  <c r="K172" i="3"/>
  <c r="J172" i="3"/>
  <c r="O171" i="3"/>
  <c r="N171" i="3"/>
  <c r="M171" i="3"/>
  <c r="L171" i="3"/>
  <c r="K171" i="3"/>
  <c r="J171" i="3"/>
  <c r="O170" i="3"/>
  <c r="N170" i="3"/>
  <c r="M170" i="3"/>
  <c r="L170" i="3"/>
  <c r="K170" i="3"/>
  <c r="J170" i="3"/>
  <c r="O169" i="3"/>
  <c r="N169" i="3"/>
  <c r="M169" i="3"/>
  <c r="L169" i="3"/>
  <c r="K169" i="3"/>
  <c r="J169" i="3"/>
  <c r="O168" i="3"/>
  <c r="N168" i="3"/>
  <c r="M168" i="3"/>
  <c r="L168" i="3"/>
  <c r="K168" i="3"/>
  <c r="J168" i="3"/>
  <c r="O167" i="3"/>
  <c r="N167" i="3"/>
  <c r="M167" i="3"/>
  <c r="L167" i="3"/>
  <c r="K167" i="3"/>
  <c r="J167" i="3"/>
  <c r="O166" i="3"/>
  <c r="N166" i="3"/>
  <c r="M166" i="3"/>
  <c r="L166" i="3"/>
  <c r="K166" i="3"/>
  <c r="J166" i="3"/>
  <c r="O165" i="3"/>
  <c r="N165" i="3"/>
  <c r="M165" i="3"/>
  <c r="L165" i="3"/>
  <c r="K165" i="3"/>
  <c r="J165" i="3"/>
  <c r="O164" i="3"/>
  <c r="N164" i="3"/>
  <c r="M164" i="3"/>
  <c r="L164" i="3"/>
  <c r="K164" i="3"/>
  <c r="J164" i="3"/>
  <c r="O163" i="3"/>
  <c r="N163" i="3"/>
  <c r="M163" i="3"/>
  <c r="L163" i="3"/>
  <c r="K163" i="3"/>
  <c r="J163" i="3"/>
  <c r="O162" i="3"/>
  <c r="N162" i="3"/>
  <c r="M162" i="3"/>
  <c r="L162" i="3"/>
  <c r="K162" i="3"/>
  <c r="J162" i="3"/>
  <c r="O161" i="3"/>
  <c r="N161" i="3"/>
  <c r="M161" i="3"/>
  <c r="L161" i="3"/>
  <c r="K161" i="3"/>
  <c r="J161" i="3"/>
  <c r="O160" i="3"/>
  <c r="N160" i="3"/>
  <c r="M160" i="3"/>
  <c r="L160" i="3"/>
  <c r="K160" i="3"/>
  <c r="J160" i="3"/>
  <c r="O159" i="3"/>
  <c r="N159" i="3"/>
  <c r="M159" i="3"/>
  <c r="L159" i="3"/>
  <c r="K159" i="3"/>
  <c r="J159" i="3"/>
  <c r="O158" i="3"/>
  <c r="N158" i="3"/>
  <c r="M158" i="3"/>
  <c r="L158" i="3"/>
  <c r="K158" i="3"/>
  <c r="J158" i="3"/>
  <c r="O157" i="3"/>
  <c r="N157" i="3"/>
  <c r="M157" i="3"/>
  <c r="L157" i="3"/>
  <c r="K157" i="3"/>
  <c r="J157" i="3"/>
  <c r="O156" i="3"/>
  <c r="N156" i="3"/>
  <c r="M156" i="3"/>
  <c r="L156" i="3"/>
  <c r="K156" i="3"/>
  <c r="J156" i="3"/>
  <c r="O155" i="3"/>
  <c r="N155" i="3"/>
  <c r="M155" i="3"/>
  <c r="L155" i="3"/>
  <c r="K155" i="3"/>
  <c r="J155" i="3"/>
  <c r="O154" i="3"/>
  <c r="N154" i="3"/>
  <c r="M154" i="3"/>
  <c r="L154" i="3"/>
  <c r="K154" i="3"/>
  <c r="J154" i="3"/>
  <c r="O153" i="3"/>
  <c r="N153" i="3"/>
  <c r="M153" i="3"/>
  <c r="L153" i="3"/>
  <c r="K153" i="3"/>
  <c r="J153" i="3"/>
  <c r="O152" i="3"/>
  <c r="N152" i="3"/>
  <c r="M152" i="3"/>
  <c r="L152" i="3"/>
  <c r="K152" i="3"/>
  <c r="J152" i="3"/>
  <c r="O151" i="3"/>
  <c r="N151" i="3"/>
  <c r="M151" i="3"/>
  <c r="L151" i="3"/>
  <c r="K151" i="3"/>
  <c r="J151" i="3"/>
  <c r="O150" i="3"/>
  <c r="N150" i="3"/>
  <c r="M150" i="3"/>
  <c r="L150" i="3"/>
  <c r="K150" i="3"/>
  <c r="J150" i="3"/>
  <c r="O149" i="3"/>
  <c r="N149" i="3"/>
  <c r="M149" i="3"/>
  <c r="L149" i="3"/>
  <c r="K149" i="3"/>
  <c r="J149" i="3"/>
  <c r="O148" i="3"/>
  <c r="N148" i="3"/>
  <c r="M148" i="3"/>
  <c r="L148" i="3"/>
  <c r="K148" i="3"/>
  <c r="J148" i="3"/>
  <c r="O147" i="3"/>
  <c r="N147" i="3"/>
  <c r="M147" i="3"/>
  <c r="L147" i="3"/>
  <c r="K147" i="3"/>
  <c r="J147" i="3"/>
  <c r="O146" i="3"/>
  <c r="N146" i="3"/>
  <c r="M146" i="3"/>
  <c r="L146" i="3"/>
  <c r="K146" i="3"/>
  <c r="J146" i="3"/>
  <c r="O145" i="3"/>
  <c r="N145" i="3"/>
  <c r="M145" i="3"/>
  <c r="L145" i="3"/>
  <c r="K145" i="3"/>
  <c r="J145" i="3"/>
  <c r="O144" i="3"/>
  <c r="N144" i="3"/>
  <c r="M144" i="3"/>
  <c r="L144" i="3"/>
  <c r="K144" i="3"/>
  <c r="J144" i="3"/>
  <c r="O143" i="3"/>
  <c r="N143" i="3"/>
  <c r="M143" i="3"/>
  <c r="L143" i="3"/>
  <c r="K143" i="3"/>
  <c r="J143" i="3"/>
  <c r="O142" i="3"/>
  <c r="N142" i="3"/>
  <c r="M142" i="3"/>
  <c r="L142" i="3"/>
  <c r="K142" i="3"/>
  <c r="J142" i="3"/>
  <c r="O141" i="3"/>
  <c r="N141" i="3"/>
  <c r="M141" i="3"/>
  <c r="L141" i="3"/>
  <c r="K141" i="3"/>
  <c r="J141" i="3"/>
  <c r="O140" i="3"/>
  <c r="N140" i="3"/>
  <c r="M140" i="3"/>
  <c r="L140" i="3"/>
  <c r="K140" i="3"/>
  <c r="J140" i="3"/>
  <c r="O139" i="3"/>
  <c r="N139" i="3"/>
  <c r="M139" i="3"/>
  <c r="L139" i="3"/>
  <c r="K139" i="3"/>
  <c r="J139" i="3"/>
  <c r="O138" i="3"/>
  <c r="N138" i="3"/>
  <c r="M138" i="3"/>
  <c r="L138" i="3"/>
  <c r="K138" i="3"/>
  <c r="J138" i="3"/>
  <c r="O137" i="3"/>
  <c r="N137" i="3"/>
  <c r="M137" i="3"/>
  <c r="L137" i="3"/>
  <c r="K137" i="3"/>
  <c r="J137" i="3"/>
  <c r="O136" i="3"/>
  <c r="N136" i="3"/>
  <c r="M136" i="3"/>
  <c r="L136" i="3"/>
  <c r="K136" i="3"/>
  <c r="J136" i="3"/>
  <c r="O135" i="3"/>
  <c r="N135" i="3"/>
  <c r="M135" i="3"/>
  <c r="L135" i="3"/>
  <c r="K135" i="3"/>
  <c r="J135" i="3"/>
  <c r="O134" i="3"/>
  <c r="N134" i="3"/>
  <c r="M134" i="3"/>
  <c r="L134" i="3"/>
  <c r="K134" i="3"/>
  <c r="J134" i="3"/>
  <c r="O133" i="3"/>
  <c r="N133" i="3"/>
  <c r="M133" i="3"/>
  <c r="L133" i="3"/>
  <c r="K133" i="3"/>
  <c r="J133" i="3"/>
  <c r="O132" i="3"/>
  <c r="N132" i="3"/>
  <c r="M132" i="3"/>
  <c r="L132" i="3"/>
  <c r="K132" i="3"/>
  <c r="J132" i="3"/>
  <c r="O131" i="3"/>
  <c r="N131" i="3"/>
  <c r="M131" i="3"/>
  <c r="L131" i="3"/>
  <c r="K131" i="3"/>
  <c r="J131" i="3"/>
  <c r="O130" i="3"/>
  <c r="N130" i="3"/>
  <c r="M130" i="3"/>
  <c r="L130" i="3"/>
  <c r="K130" i="3"/>
  <c r="J130" i="3"/>
  <c r="O129" i="3"/>
  <c r="N129" i="3"/>
  <c r="M129" i="3"/>
  <c r="L129" i="3"/>
  <c r="K129" i="3"/>
  <c r="J129" i="3"/>
  <c r="O128" i="3"/>
  <c r="N128" i="3"/>
  <c r="M128" i="3"/>
  <c r="L128" i="3"/>
  <c r="K128" i="3"/>
  <c r="J128" i="3"/>
  <c r="O127" i="3"/>
  <c r="N127" i="3"/>
  <c r="M127" i="3"/>
  <c r="L127" i="3"/>
  <c r="K127" i="3"/>
  <c r="J127" i="3"/>
  <c r="O126" i="3"/>
  <c r="N126" i="3"/>
  <c r="M126" i="3"/>
  <c r="L126" i="3"/>
  <c r="K126" i="3"/>
  <c r="J126" i="3"/>
  <c r="O125" i="3"/>
  <c r="N125" i="3"/>
  <c r="M125" i="3"/>
  <c r="L125" i="3"/>
  <c r="K125" i="3"/>
  <c r="J125" i="3"/>
  <c r="O124" i="3"/>
  <c r="N124" i="3"/>
  <c r="M124" i="3"/>
  <c r="L124" i="3"/>
  <c r="K124" i="3"/>
  <c r="J124" i="3"/>
  <c r="O123" i="3"/>
  <c r="N123" i="3"/>
  <c r="M123" i="3"/>
  <c r="L123" i="3"/>
  <c r="K123" i="3"/>
  <c r="J123" i="3"/>
  <c r="O122" i="3"/>
  <c r="N122" i="3"/>
  <c r="M122" i="3"/>
  <c r="L122" i="3"/>
  <c r="K122" i="3"/>
  <c r="J122" i="3"/>
  <c r="O121" i="3"/>
  <c r="N121" i="3"/>
  <c r="M121" i="3"/>
  <c r="L121" i="3"/>
  <c r="K121" i="3"/>
  <c r="J121" i="3"/>
  <c r="O120" i="3"/>
  <c r="N120" i="3"/>
  <c r="M120" i="3"/>
  <c r="L120" i="3"/>
  <c r="K120" i="3"/>
  <c r="J120" i="3"/>
  <c r="O119" i="3"/>
  <c r="N119" i="3"/>
  <c r="M119" i="3"/>
  <c r="L119" i="3"/>
  <c r="K119" i="3"/>
  <c r="J119" i="3"/>
  <c r="O118" i="3"/>
  <c r="N118" i="3"/>
  <c r="M118" i="3"/>
  <c r="L118" i="3"/>
  <c r="K118" i="3"/>
  <c r="J118" i="3"/>
  <c r="O117" i="3"/>
  <c r="N117" i="3"/>
  <c r="M117" i="3"/>
  <c r="L117" i="3"/>
  <c r="K117" i="3"/>
  <c r="J117" i="3"/>
  <c r="O116" i="3"/>
  <c r="N116" i="3"/>
  <c r="M116" i="3"/>
  <c r="L116" i="3"/>
  <c r="K116" i="3"/>
  <c r="J116" i="3"/>
  <c r="O115" i="3"/>
  <c r="N115" i="3"/>
  <c r="M115" i="3"/>
  <c r="L115" i="3"/>
  <c r="K115" i="3"/>
  <c r="J115" i="3"/>
  <c r="O114" i="3"/>
  <c r="N114" i="3"/>
  <c r="M114" i="3"/>
  <c r="L114" i="3"/>
  <c r="K114" i="3"/>
  <c r="J114" i="3"/>
  <c r="O113" i="3"/>
  <c r="N113" i="3"/>
  <c r="M113" i="3"/>
  <c r="L113" i="3"/>
  <c r="K113" i="3"/>
  <c r="J113" i="3"/>
  <c r="O112" i="3"/>
  <c r="N112" i="3"/>
  <c r="M112" i="3"/>
  <c r="L112" i="3"/>
  <c r="K112" i="3"/>
  <c r="J112" i="3"/>
  <c r="O111" i="3"/>
  <c r="N111" i="3"/>
  <c r="M111" i="3"/>
  <c r="L111" i="3"/>
  <c r="K111" i="3"/>
  <c r="J111" i="3"/>
  <c r="O110" i="3"/>
  <c r="N110" i="3"/>
  <c r="M110" i="3"/>
  <c r="L110" i="3"/>
  <c r="K110" i="3"/>
  <c r="J110" i="3"/>
  <c r="O109" i="3"/>
  <c r="N109" i="3"/>
  <c r="M109" i="3"/>
  <c r="L109" i="3"/>
  <c r="K109" i="3"/>
  <c r="J109" i="3"/>
  <c r="O108" i="3"/>
  <c r="N108" i="3"/>
  <c r="M108" i="3"/>
  <c r="L108" i="3"/>
  <c r="K108" i="3"/>
  <c r="J108" i="3"/>
  <c r="O107" i="3"/>
  <c r="N107" i="3"/>
  <c r="M107" i="3"/>
  <c r="L107" i="3"/>
  <c r="K107" i="3"/>
  <c r="J107" i="3"/>
  <c r="O106" i="3"/>
  <c r="N106" i="3"/>
  <c r="M106" i="3"/>
  <c r="L106" i="3"/>
  <c r="K106" i="3"/>
  <c r="J106" i="3"/>
  <c r="O105" i="3"/>
  <c r="N105" i="3"/>
  <c r="M105" i="3"/>
  <c r="L105" i="3"/>
  <c r="K105" i="3"/>
  <c r="J105" i="3"/>
  <c r="O104" i="3"/>
  <c r="N104" i="3"/>
  <c r="M104" i="3"/>
  <c r="L104" i="3"/>
  <c r="K104" i="3"/>
  <c r="J104" i="3"/>
  <c r="O103" i="3"/>
  <c r="N103" i="3"/>
  <c r="M103" i="3"/>
  <c r="L103" i="3"/>
  <c r="K103" i="3"/>
  <c r="J103" i="3"/>
  <c r="O102" i="3"/>
  <c r="N102" i="3"/>
  <c r="M102" i="3"/>
  <c r="L102" i="3"/>
  <c r="K102" i="3"/>
  <c r="J102" i="3"/>
  <c r="O101" i="3"/>
  <c r="N101" i="3"/>
  <c r="M101" i="3"/>
  <c r="L101" i="3"/>
  <c r="K101" i="3"/>
  <c r="J101" i="3"/>
  <c r="O100" i="3"/>
  <c r="N100" i="3"/>
  <c r="M100" i="3"/>
  <c r="L100" i="3"/>
  <c r="K100" i="3"/>
  <c r="J100" i="3"/>
  <c r="O99" i="3"/>
  <c r="N99" i="3"/>
  <c r="M99" i="3"/>
  <c r="L99" i="3"/>
  <c r="K99" i="3"/>
  <c r="J99" i="3"/>
  <c r="O98" i="3"/>
  <c r="N98" i="3"/>
  <c r="M98" i="3"/>
  <c r="L98" i="3"/>
  <c r="K98" i="3"/>
  <c r="J98" i="3"/>
  <c r="O97" i="3"/>
  <c r="N97" i="3"/>
  <c r="M97" i="3"/>
  <c r="L97" i="3"/>
  <c r="K97" i="3"/>
  <c r="J97" i="3"/>
  <c r="O96" i="3"/>
  <c r="N96" i="3"/>
  <c r="M96" i="3"/>
  <c r="L96" i="3"/>
  <c r="K96" i="3"/>
  <c r="J96" i="3"/>
  <c r="O95" i="3"/>
  <c r="N95" i="3"/>
  <c r="M95" i="3"/>
  <c r="L95" i="3"/>
  <c r="K95" i="3"/>
  <c r="J95" i="3"/>
  <c r="O94" i="3"/>
  <c r="N94" i="3"/>
  <c r="M94" i="3"/>
  <c r="L94" i="3"/>
  <c r="K94" i="3"/>
  <c r="J94" i="3"/>
  <c r="O93" i="3"/>
  <c r="N93" i="3"/>
  <c r="M93" i="3"/>
  <c r="L93" i="3"/>
  <c r="K93" i="3"/>
  <c r="J93" i="3"/>
  <c r="O92" i="3"/>
  <c r="N92" i="3"/>
  <c r="M92" i="3"/>
  <c r="L92" i="3"/>
  <c r="K92" i="3"/>
  <c r="J92" i="3"/>
  <c r="O91" i="3"/>
  <c r="N91" i="3"/>
  <c r="M91" i="3"/>
  <c r="L91" i="3"/>
  <c r="K91" i="3"/>
  <c r="J91" i="3"/>
  <c r="O90" i="3"/>
  <c r="N90" i="3"/>
  <c r="M90" i="3"/>
  <c r="L90" i="3"/>
  <c r="K90" i="3"/>
  <c r="J90" i="3"/>
  <c r="O89" i="3"/>
  <c r="N89" i="3"/>
  <c r="M89" i="3"/>
  <c r="L89" i="3"/>
  <c r="K89" i="3"/>
  <c r="J89" i="3"/>
  <c r="O88" i="3"/>
  <c r="N88" i="3"/>
  <c r="M88" i="3"/>
  <c r="L88" i="3"/>
  <c r="K88" i="3"/>
  <c r="J88" i="3"/>
  <c r="O87" i="3"/>
  <c r="N87" i="3"/>
  <c r="M87" i="3"/>
  <c r="L87" i="3"/>
  <c r="K87" i="3"/>
  <c r="J87" i="3"/>
  <c r="O86" i="3"/>
  <c r="N86" i="3"/>
  <c r="M86" i="3"/>
  <c r="L86" i="3"/>
  <c r="K86" i="3"/>
  <c r="J86" i="3"/>
  <c r="O85" i="3"/>
  <c r="N85" i="3"/>
  <c r="M85" i="3"/>
  <c r="L85" i="3"/>
  <c r="K85" i="3"/>
  <c r="J85" i="3"/>
  <c r="O84" i="3"/>
  <c r="N84" i="3"/>
  <c r="M84" i="3"/>
  <c r="L84" i="3"/>
  <c r="K84" i="3"/>
  <c r="J84" i="3"/>
  <c r="O83" i="3"/>
  <c r="N83" i="3"/>
  <c r="M83" i="3"/>
  <c r="L83" i="3"/>
  <c r="K83" i="3"/>
  <c r="J83" i="3"/>
  <c r="O82" i="3"/>
  <c r="N82" i="3"/>
  <c r="M82" i="3"/>
  <c r="L82" i="3"/>
  <c r="K82" i="3"/>
  <c r="J82" i="3"/>
  <c r="O81" i="3"/>
  <c r="N81" i="3"/>
  <c r="M81" i="3"/>
  <c r="L81" i="3"/>
  <c r="K81" i="3"/>
  <c r="J81" i="3"/>
  <c r="O80" i="3"/>
  <c r="N80" i="3"/>
  <c r="M80" i="3"/>
  <c r="L80" i="3"/>
  <c r="K80" i="3"/>
  <c r="J80" i="3"/>
  <c r="O79" i="3"/>
  <c r="N79" i="3"/>
  <c r="M79" i="3"/>
  <c r="L79" i="3"/>
  <c r="K79" i="3"/>
  <c r="J79" i="3"/>
  <c r="O78" i="3"/>
  <c r="N78" i="3"/>
  <c r="M78" i="3"/>
  <c r="L78" i="3"/>
  <c r="K78" i="3"/>
  <c r="J78" i="3"/>
  <c r="O77" i="3"/>
  <c r="N77" i="3"/>
  <c r="M77" i="3"/>
  <c r="L77" i="3"/>
  <c r="K77" i="3"/>
  <c r="J77" i="3"/>
  <c r="O76" i="3"/>
  <c r="N76" i="3"/>
  <c r="M76" i="3"/>
  <c r="L76" i="3"/>
  <c r="K76" i="3"/>
  <c r="J76" i="3"/>
  <c r="O75" i="3"/>
  <c r="N75" i="3"/>
  <c r="M75" i="3"/>
  <c r="L75" i="3"/>
  <c r="K75" i="3"/>
  <c r="J75" i="3"/>
  <c r="O74" i="3"/>
  <c r="N74" i="3"/>
  <c r="M74" i="3"/>
  <c r="L74" i="3"/>
  <c r="K74" i="3"/>
  <c r="J74" i="3"/>
  <c r="O73" i="3"/>
  <c r="N73" i="3"/>
  <c r="M73" i="3"/>
  <c r="L73" i="3"/>
  <c r="K73" i="3"/>
  <c r="J73" i="3"/>
  <c r="O72" i="3"/>
  <c r="N72" i="3"/>
  <c r="M72" i="3"/>
  <c r="L72" i="3"/>
  <c r="K72" i="3"/>
  <c r="J72" i="3"/>
  <c r="O71" i="3"/>
  <c r="N71" i="3"/>
  <c r="M71" i="3"/>
  <c r="L71" i="3"/>
  <c r="K71" i="3"/>
  <c r="J71" i="3"/>
  <c r="O70" i="3"/>
  <c r="N70" i="3"/>
  <c r="M70" i="3"/>
  <c r="L70" i="3"/>
  <c r="K70" i="3"/>
  <c r="J70" i="3"/>
  <c r="O69" i="3"/>
  <c r="N69" i="3"/>
  <c r="M69" i="3"/>
  <c r="L69" i="3"/>
  <c r="K69" i="3"/>
  <c r="J69" i="3"/>
  <c r="O68" i="3"/>
  <c r="N68" i="3"/>
  <c r="M68" i="3"/>
  <c r="L68" i="3"/>
  <c r="K68" i="3"/>
  <c r="J68" i="3"/>
  <c r="O67" i="3"/>
  <c r="N67" i="3"/>
  <c r="M67" i="3"/>
  <c r="L67" i="3"/>
  <c r="K67" i="3"/>
  <c r="J67" i="3"/>
  <c r="O66" i="3"/>
  <c r="N66" i="3"/>
  <c r="M66" i="3"/>
  <c r="L66" i="3"/>
  <c r="K66" i="3"/>
  <c r="J66" i="3"/>
  <c r="O65" i="3"/>
  <c r="N65" i="3"/>
  <c r="M65" i="3"/>
  <c r="L65" i="3"/>
  <c r="K65" i="3"/>
  <c r="J65" i="3"/>
  <c r="O64" i="3"/>
  <c r="N64" i="3"/>
  <c r="M64" i="3"/>
  <c r="L64" i="3"/>
  <c r="K64" i="3"/>
  <c r="J64" i="3"/>
  <c r="O63" i="3"/>
  <c r="N63" i="3"/>
  <c r="M63" i="3"/>
  <c r="L63" i="3"/>
  <c r="K63" i="3"/>
  <c r="J63" i="3"/>
  <c r="O62" i="3"/>
  <c r="N62" i="3"/>
  <c r="M62" i="3"/>
  <c r="L62" i="3"/>
  <c r="K62" i="3"/>
  <c r="J62" i="3"/>
  <c r="O61" i="3"/>
  <c r="N61" i="3"/>
  <c r="M61" i="3"/>
  <c r="L61" i="3"/>
  <c r="K61" i="3"/>
  <c r="J61" i="3"/>
  <c r="O60" i="3"/>
  <c r="N60" i="3"/>
  <c r="M60" i="3"/>
  <c r="L60" i="3"/>
  <c r="K60" i="3"/>
  <c r="J60" i="3"/>
  <c r="O59" i="3"/>
  <c r="N59" i="3"/>
  <c r="M59" i="3"/>
  <c r="L59" i="3"/>
  <c r="K59" i="3"/>
  <c r="J59" i="3"/>
  <c r="O58" i="3"/>
  <c r="N58" i="3"/>
  <c r="M58" i="3"/>
  <c r="L58" i="3"/>
  <c r="K58" i="3"/>
  <c r="J58" i="3"/>
  <c r="O57" i="3"/>
  <c r="N57" i="3"/>
  <c r="M57" i="3"/>
  <c r="L57" i="3"/>
  <c r="K57" i="3"/>
  <c r="J57" i="3"/>
  <c r="O56" i="3"/>
  <c r="N56" i="3"/>
  <c r="M56" i="3"/>
  <c r="L56" i="3"/>
  <c r="K56" i="3"/>
  <c r="J56" i="3"/>
  <c r="O55" i="3"/>
  <c r="N55" i="3"/>
  <c r="M55" i="3"/>
  <c r="L55" i="3"/>
  <c r="K55" i="3"/>
  <c r="J55" i="3"/>
  <c r="O54" i="3"/>
  <c r="N54" i="3"/>
  <c r="M54" i="3"/>
  <c r="L54" i="3"/>
  <c r="K54" i="3"/>
  <c r="J54" i="3"/>
  <c r="O53" i="3"/>
  <c r="N53" i="3"/>
  <c r="M53" i="3"/>
  <c r="L53" i="3"/>
  <c r="K53" i="3"/>
  <c r="J53" i="3"/>
  <c r="O52" i="3"/>
  <c r="N52" i="3"/>
  <c r="M52" i="3"/>
  <c r="L52" i="3"/>
  <c r="K52" i="3"/>
  <c r="J52" i="3"/>
  <c r="O51" i="3"/>
  <c r="N51" i="3"/>
  <c r="M51" i="3"/>
  <c r="L51" i="3"/>
  <c r="K51" i="3"/>
  <c r="J51" i="3"/>
  <c r="O50" i="3"/>
  <c r="N50" i="3"/>
  <c r="M50" i="3"/>
  <c r="L50" i="3"/>
  <c r="K50" i="3"/>
  <c r="J50" i="3"/>
  <c r="O49" i="3"/>
  <c r="N49" i="3"/>
  <c r="M49" i="3"/>
  <c r="L49" i="3"/>
  <c r="K49" i="3"/>
  <c r="J49" i="3"/>
  <c r="O48" i="3"/>
  <c r="N48" i="3"/>
  <c r="M48" i="3"/>
  <c r="L48" i="3"/>
  <c r="K48" i="3"/>
  <c r="J48" i="3"/>
  <c r="O47" i="3"/>
  <c r="N47" i="3"/>
  <c r="M47" i="3"/>
  <c r="L47" i="3"/>
  <c r="K47" i="3"/>
  <c r="J47" i="3"/>
  <c r="O46" i="3"/>
  <c r="N46" i="3"/>
  <c r="M46" i="3"/>
  <c r="L46" i="3"/>
  <c r="K46" i="3"/>
  <c r="J46" i="3"/>
  <c r="O45" i="3"/>
  <c r="N45" i="3"/>
  <c r="M45" i="3"/>
  <c r="L45" i="3"/>
  <c r="K45" i="3"/>
  <c r="J45" i="3"/>
  <c r="O44" i="3"/>
  <c r="N44" i="3"/>
  <c r="M44" i="3"/>
  <c r="L44" i="3"/>
  <c r="K44" i="3"/>
  <c r="J44" i="3"/>
  <c r="O43" i="3"/>
  <c r="N43" i="3"/>
  <c r="M43" i="3"/>
  <c r="L43" i="3"/>
  <c r="K43" i="3"/>
  <c r="J43" i="3"/>
  <c r="O42" i="3"/>
  <c r="N42" i="3"/>
  <c r="M42" i="3"/>
  <c r="L42" i="3"/>
  <c r="K42" i="3"/>
  <c r="J42" i="3"/>
  <c r="O41" i="3"/>
  <c r="N41" i="3"/>
  <c r="M41" i="3"/>
  <c r="L41" i="3"/>
  <c r="K41" i="3"/>
  <c r="J41" i="3"/>
  <c r="O40" i="3"/>
  <c r="N40" i="3"/>
  <c r="M40" i="3"/>
  <c r="L40" i="3"/>
  <c r="K40" i="3"/>
  <c r="J40" i="3"/>
  <c r="O39" i="3"/>
  <c r="N39" i="3"/>
  <c r="M39" i="3"/>
  <c r="L39" i="3"/>
  <c r="K39" i="3"/>
  <c r="J39" i="3"/>
  <c r="O38" i="3"/>
  <c r="N38" i="3"/>
  <c r="M38" i="3"/>
  <c r="L38" i="3"/>
  <c r="K38" i="3"/>
  <c r="J38" i="3"/>
  <c r="O37" i="3"/>
  <c r="N37" i="3"/>
  <c r="M37" i="3"/>
  <c r="L37" i="3"/>
  <c r="K37" i="3"/>
  <c r="J37" i="3"/>
  <c r="O36" i="3"/>
  <c r="N36" i="3"/>
  <c r="M36" i="3"/>
  <c r="L36" i="3"/>
  <c r="K36" i="3"/>
  <c r="J36" i="3"/>
  <c r="O35" i="3"/>
  <c r="N35" i="3"/>
  <c r="M35" i="3"/>
  <c r="L35" i="3"/>
  <c r="K35" i="3"/>
  <c r="J35" i="3"/>
  <c r="O34" i="3"/>
  <c r="N34" i="3"/>
  <c r="M34" i="3"/>
  <c r="L34" i="3"/>
  <c r="K34" i="3"/>
  <c r="J34" i="3"/>
  <c r="O33" i="3"/>
  <c r="N33" i="3"/>
  <c r="M33" i="3"/>
  <c r="L33" i="3"/>
  <c r="K33" i="3"/>
  <c r="J33" i="3"/>
  <c r="O32" i="3"/>
  <c r="N32" i="3"/>
  <c r="M32" i="3"/>
  <c r="L32" i="3"/>
  <c r="K32" i="3"/>
  <c r="J32" i="3"/>
  <c r="O31" i="3"/>
  <c r="N31" i="3"/>
  <c r="M31" i="3"/>
  <c r="L31" i="3"/>
  <c r="K31" i="3"/>
  <c r="J31" i="3"/>
  <c r="O30" i="3"/>
  <c r="N30" i="3"/>
  <c r="M30" i="3"/>
  <c r="L30" i="3"/>
  <c r="K30" i="3"/>
  <c r="J30" i="3"/>
  <c r="O29" i="3"/>
  <c r="N29" i="3"/>
  <c r="M29" i="3"/>
  <c r="L29" i="3"/>
  <c r="K29" i="3"/>
  <c r="J29" i="3"/>
  <c r="O28" i="3"/>
  <c r="N28" i="3"/>
  <c r="M28" i="3"/>
  <c r="L28" i="3"/>
  <c r="K28" i="3"/>
  <c r="J28" i="3"/>
  <c r="O27" i="3"/>
  <c r="N27" i="3"/>
  <c r="M27" i="3"/>
  <c r="L27" i="3"/>
  <c r="K27" i="3"/>
  <c r="J27" i="3"/>
  <c r="O26" i="3"/>
  <c r="N26" i="3"/>
  <c r="M26" i="3"/>
  <c r="L26" i="3"/>
  <c r="K26" i="3"/>
  <c r="J26" i="3"/>
  <c r="O25" i="3"/>
  <c r="N25" i="3"/>
  <c r="M25" i="3"/>
  <c r="L25" i="3"/>
  <c r="K25" i="3"/>
  <c r="J25" i="3"/>
  <c r="O24" i="3"/>
  <c r="N24" i="3"/>
  <c r="M24" i="3"/>
  <c r="L24" i="3"/>
  <c r="K24" i="3"/>
  <c r="J24" i="3"/>
  <c r="O23" i="3"/>
  <c r="N23" i="3"/>
  <c r="M23" i="3"/>
  <c r="L23" i="3"/>
  <c r="K23" i="3"/>
  <c r="J2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7" i="3"/>
  <c r="N17" i="3"/>
  <c r="M17" i="3"/>
  <c r="L17" i="3"/>
  <c r="K17" i="3"/>
  <c r="J17" i="3"/>
  <c r="O16" i="3"/>
  <c r="N16" i="3"/>
  <c r="M16" i="3"/>
  <c r="L16" i="3"/>
  <c r="K16" i="3"/>
  <c r="J16" i="3"/>
  <c r="O15" i="3"/>
  <c r="N15" i="3"/>
  <c r="M15" i="3"/>
  <c r="L15" i="3"/>
  <c r="K15" i="3"/>
  <c r="J15" i="3"/>
  <c r="O14" i="3"/>
  <c r="N14" i="3"/>
  <c r="M14" i="3"/>
  <c r="L14" i="3"/>
  <c r="K14" i="3"/>
  <c r="J14" i="3"/>
  <c r="O13" i="3"/>
  <c r="N13" i="3"/>
  <c r="M13" i="3"/>
  <c r="L13" i="3"/>
  <c r="K13" i="3"/>
  <c r="J13" i="3"/>
  <c r="O12" i="3"/>
  <c r="N12" i="3"/>
  <c r="M12" i="3"/>
  <c r="L12" i="3"/>
  <c r="K12" i="3"/>
  <c r="J12" i="3"/>
  <c r="O11" i="3"/>
  <c r="N11" i="3"/>
  <c r="M11" i="3"/>
  <c r="L11" i="3"/>
  <c r="K11" i="3"/>
  <c r="J11" i="3"/>
  <c r="O10" i="3"/>
  <c r="N10" i="3"/>
  <c r="M10" i="3"/>
  <c r="L10" i="3"/>
  <c r="K10" i="3"/>
  <c r="J10" i="3"/>
  <c r="O9" i="3"/>
  <c r="N9" i="3"/>
  <c r="M9" i="3"/>
  <c r="L9" i="3"/>
  <c r="K9" i="3"/>
  <c r="J9" i="3"/>
  <c r="O8" i="3"/>
  <c r="N8" i="3"/>
  <c r="M8" i="3"/>
  <c r="L8" i="3"/>
  <c r="K8" i="3"/>
  <c r="J8" i="3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E1" i="3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N4" i="2"/>
  <c r="M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4" i="2"/>
  <c r="E1" i="2"/>
  <c r="I292" i="2" s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L4" i="2"/>
  <c r="K4" i="2"/>
  <c r="I715" i="4" l="1"/>
  <c r="I711" i="4"/>
  <c r="I707" i="4"/>
  <c r="I703" i="4"/>
  <c r="I699" i="4"/>
  <c r="I695" i="4"/>
  <c r="I691" i="4"/>
  <c r="I687" i="4"/>
  <c r="I683" i="4"/>
  <c r="I679" i="4"/>
  <c r="I675" i="4"/>
  <c r="I671" i="4"/>
  <c r="I714" i="4"/>
  <c r="I710" i="4"/>
  <c r="I706" i="4"/>
  <c r="I702" i="4"/>
  <c r="I698" i="4"/>
  <c r="I694" i="4"/>
  <c r="I690" i="4"/>
  <c r="I686" i="4"/>
  <c r="I682" i="4"/>
  <c r="I678" i="4"/>
  <c r="I674" i="4"/>
  <c r="I670" i="4"/>
  <c r="I713" i="4"/>
  <c r="I709" i="4"/>
  <c r="I705" i="4"/>
  <c r="I701" i="4"/>
  <c r="I697" i="4"/>
  <c r="I693" i="4"/>
  <c r="I689" i="4"/>
  <c r="I685" i="4"/>
  <c r="I681" i="4"/>
  <c r="I677" i="4"/>
  <c r="I673" i="4"/>
  <c r="I669" i="4"/>
  <c r="I712" i="4"/>
  <c r="I708" i="4"/>
  <c r="I704" i="4"/>
  <c r="I700" i="4"/>
  <c r="I696" i="4"/>
  <c r="I692" i="4"/>
  <c r="I688" i="4"/>
  <c r="I684" i="4"/>
  <c r="I680" i="4"/>
  <c r="I676" i="4"/>
  <c r="I672" i="4"/>
  <c r="I668" i="4"/>
  <c r="I665" i="4"/>
  <c r="I661" i="4"/>
  <c r="I657" i="4"/>
  <c r="I653" i="4"/>
  <c r="I649" i="4"/>
  <c r="I645" i="4"/>
  <c r="I641" i="4"/>
  <c r="I637" i="4"/>
  <c r="I633" i="4"/>
  <c r="I629" i="4"/>
  <c r="I625" i="4"/>
  <c r="I664" i="4"/>
  <c r="I660" i="4"/>
  <c r="I656" i="4"/>
  <c r="I652" i="4"/>
  <c r="I648" i="4"/>
  <c r="I644" i="4"/>
  <c r="I640" i="4"/>
  <c r="I636" i="4"/>
  <c r="I632" i="4"/>
  <c r="I628" i="4"/>
  <c r="I624" i="4"/>
  <c r="I620" i="4"/>
  <c r="I667" i="4"/>
  <c r="I663" i="4"/>
  <c r="I659" i="4"/>
  <c r="I655" i="4"/>
  <c r="I651" i="4"/>
  <c r="I647" i="4"/>
  <c r="I643" i="4"/>
  <c r="I639" i="4"/>
  <c r="I635" i="4"/>
  <c r="I631" i="4"/>
  <c r="I627" i="4"/>
  <c r="I623" i="4"/>
  <c r="I666" i="4"/>
  <c r="I662" i="4"/>
  <c r="I658" i="4"/>
  <c r="I654" i="4"/>
  <c r="I650" i="4"/>
  <c r="I646" i="4"/>
  <c r="I642" i="4"/>
  <c r="I638" i="4"/>
  <c r="I634" i="4"/>
  <c r="I630" i="4"/>
  <c r="I626" i="4"/>
  <c r="I622" i="4"/>
  <c r="I617" i="4"/>
  <c r="I613" i="4"/>
  <c r="I609" i="4"/>
  <c r="I605" i="4"/>
  <c r="I601" i="4"/>
  <c r="I597" i="4"/>
  <c r="I593" i="4"/>
  <c r="I589" i="4"/>
  <c r="I585" i="4"/>
  <c r="I581" i="4"/>
  <c r="I577" i="4"/>
  <c r="I573" i="4"/>
  <c r="I619" i="4"/>
  <c r="I618" i="4"/>
  <c r="I616" i="4"/>
  <c r="I612" i="4"/>
  <c r="I608" i="4"/>
  <c r="I604" i="4"/>
  <c r="I600" i="4"/>
  <c r="I596" i="4"/>
  <c r="I592" i="4"/>
  <c r="I588" i="4"/>
  <c r="I584" i="4"/>
  <c r="I580" i="4"/>
  <c r="I576" i="4"/>
  <c r="I572" i="4"/>
  <c r="I568" i="4"/>
  <c r="I621" i="4"/>
  <c r="I615" i="4"/>
  <c r="I611" i="4"/>
  <c r="I607" i="4"/>
  <c r="I603" i="4"/>
  <c r="I599" i="4"/>
  <c r="I595" i="4"/>
  <c r="I591" i="4"/>
  <c r="I587" i="4"/>
  <c r="I583" i="4"/>
  <c r="I579" i="4"/>
  <c r="I575" i="4"/>
  <c r="I571" i="4"/>
  <c r="I614" i="4"/>
  <c r="I610" i="4"/>
  <c r="I606" i="4"/>
  <c r="I602" i="4"/>
  <c r="I598" i="4"/>
  <c r="I594" i="4"/>
  <c r="I590" i="4"/>
  <c r="I586" i="4"/>
  <c r="I582" i="4"/>
  <c r="I578" i="4"/>
  <c r="I574" i="4"/>
  <c r="I570" i="4"/>
  <c r="I564" i="4"/>
  <c r="I560" i="4"/>
  <c r="I556" i="4"/>
  <c r="I552" i="4"/>
  <c r="I548" i="4"/>
  <c r="I544" i="4"/>
  <c r="I540" i="4"/>
  <c r="I536" i="4"/>
  <c r="I532" i="4"/>
  <c r="I528" i="4"/>
  <c r="I524" i="4"/>
  <c r="I520" i="4"/>
  <c r="I516" i="4"/>
  <c r="I512" i="4"/>
  <c r="I508" i="4"/>
  <c r="I504" i="4"/>
  <c r="I500" i="4"/>
  <c r="I496" i="4"/>
  <c r="I492" i="4"/>
  <c r="I488" i="4"/>
  <c r="I484" i="4"/>
  <c r="I480" i="4"/>
  <c r="I476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479" i="4"/>
  <c r="I475" i="4"/>
  <c r="I567" i="4"/>
  <c r="I566" i="4"/>
  <c r="I562" i="4"/>
  <c r="I558" i="4"/>
  <c r="I554" i="4"/>
  <c r="I550" i="4"/>
  <c r="I546" i="4"/>
  <c r="I542" i="4"/>
  <c r="I538" i="4"/>
  <c r="I534" i="4"/>
  <c r="I530" i="4"/>
  <c r="I526" i="4"/>
  <c r="I522" i="4"/>
  <c r="I518" i="4"/>
  <c r="I514" i="4"/>
  <c r="I510" i="4"/>
  <c r="I506" i="4"/>
  <c r="I502" i="4"/>
  <c r="I498" i="4"/>
  <c r="I494" i="4"/>
  <c r="I490" i="4"/>
  <c r="I486" i="4"/>
  <c r="I482" i="4"/>
  <c r="I478" i="4"/>
  <c r="I474" i="4"/>
  <c r="I569" i="4"/>
  <c r="I565" i="4"/>
  <c r="I561" i="4"/>
  <c r="I557" i="4"/>
  <c r="I553" i="4"/>
  <c r="I549" i="4"/>
  <c r="I545" i="4"/>
  <c r="I541" i="4"/>
  <c r="I537" i="4"/>
  <c r="I533" i="4"/>
  <c r="I529" i="4"/>
  <c r="I525" i="4"/>
  <c r="I521" i="4"/>
  <c r="I517" i="4"/>
  <c r="I513" i="4"/>
  <c r="I509" i="4"/>
  <c r="I505" i="4"/>
  <c r="I501" i="4"/>
  <c r="I497" i="4"/>
  <c r="I493" i="4"/>
  <c r="I489" i="4"/>
  <c r="I485" i="4"/>
  <c r="I481" i="4"/>
  <c r="I477" i="4"/>
  <c r="I473" i="4"/>
  <c r="I469" i="4"/>
  <c r="I465" i="4"/>
  <c r="I461" i="4"/>
  <c r="I457" i="4"/>
  <c r="I453" i="4"/>
  <c r="I449" i="4"/>
  <c r="I445" i="4"/>
  <c r="I441" i="4"/>
  <c r="I437" i="4"/>
  <c r="I433" i="4"/>
  <c r="I429" i="4"/>
  <c r="I425" i="4"/>
  <c r="I421" i="4"/>
  <c r="I417" i="4"/>
  <c r="I413" i="4"/>
  <c r="I409" i="4"/>
  <c r="I405" i="4"/>
  <c r="I401" i="4"/>
  <c r="I397" i="4"/>
  <c r="I393" i="4"/>
  <c r="I389" i="4"/>
  <c r="I385" i="4"/>
  <c r="I468" i="4"/>
  <c r="I464" i="4"/>
  <c r="I460" i="4"/>
  <c r="I456" i="4"/>
  <c r="I452" i="4"/>
  <c r="I448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472" i="4"/>
  <c r="I471" i="4"/>
  <c r="I467" i="4"/>
  <c r="I463" i="4"/>
  <c r="I459" i="4"/>
  <c r="I455" i="4"/>
  <c r="I451" i="4"/>
  <c r="I447" i="4"/>
  <c r="I443" i="4"/>
  <c r="I439" i="4"/>
  <c r="I435" i="4"/>
  <c r="I431" i="4"/>
  <c r="I427" i="4"/>
  <c r="I423" i="4"/>
  <c r="I419" i="4"/>
  <c r="I415" i="4"/>
  <c r="I411" i="4"/>
  <c r="I407" i="4"/>
  <c r="I403" i="4"/>
  <c r="I399" i="4"/>
  <c r="I395" i="4"/>
  <c r="I391" i="4"/>
  <c r="I387" i="4"/>
  <c r="I383" i="4"/>
  <c r="I379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5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377" i="4"/>
  <c r="I373" i="4"/>
  <c r="I369" i="4"/>
  <c r="I365" i="4"/>
  <c r="I361" i="4"/>
  <c r="I357" i="4"/>
  <c r="I353" i="4"/>
  <c r="I349" i="4"/>
  <c r="I345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289" i="4"/>
  <c r="I285" i="4"/>
  <c r="I281" i="4"/>
  <c r="I381" i="4"/>
  <c r="I372" i="4"/>
  <c r="I368" i="4"/>
  <c r="I364" i="4"/>
  <c r="I360" i="4"/>
  <c r="I356" i="4"/>
  <c r="I352" i="4"/>
  <c r="I348" i="4"/>
  <c r="I344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8" i="4"/>
  <c r="I284" i="4"/>
  <c r="I371" i="4"/>
  <c r="I367" i="4"/>
  <c r="I363" i="4"/>
  <c r="I359" i="4"/>
  <c r="I355" i="4"/>
  <c r="I351" i="4"/>
  <c r="I347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87" i="4"/>
  <c r="I280" i="4"/>
  <c r="I278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291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295" i="4"/>
  <c r="I279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283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6" i="4"/>
  <c r="I10" i="4"/>
  <c r="I14" i="4"/>
  <c r="I18" i="4"/>
  <c r="I22" i="4"/>
  <c r="I26" i="4"/>
  <c r="I30" i="4"/>
  <c r="I34" i="4"/>
  <c r="I38" i="4"/>
  <c r="I42" i="4"/>
  <c r="I46" i="4"/>
  <c r="I50" i="4"/>
  <c r="I54" i="4"/>
  <c r="I58" i="4"/>
  <c r="I62" i="4"/>
  <c r="I66" i="4"/>
  <c r="I70" i="4"/>
  <c r="I74" i="4"/>
  <c r="I78" i="4"/>
  <c r="I82" i="4"/>
  <c r="I86" i="4"/>
  <c r="I7" i="4"/>
  <c r="I11" i="4"/>
  <c r="I15" i="4"/>
  <c r="I19" i="4"/>
  <c r="I23" i="4"/>
  <c r="I27" i="4"/>
  <c r="I31" i="4"/>
  <c r="I35" i="4"/>
  <c r="I39" i="4"/>
  <c r="I43" i="4"/>
  <c r="I47" i="4"/>
  <c r="I51" i="4"/>
  <c r="I55" i="4"/>
  <c r="I59" i="4"/>
  <c r="I63" i="4"/>
  <c r="I67" i="4"/>
  <c r="I71" i="4"/>
  <c r="I75" i="4"/>
  <c r="I79" i="4"/>
  <c r="I83" i="4"/>
  <c r="I87" i="4"/>
  <c r="I4" i="4"/>
  <c r="I8" i="4"/>
  <c r="I12" i="4"/>
  <c r="I16" i="4"/>
  <c r="I20" i="4"/>
  <c r="I24" i="4"/>
  <c r="I28" i="4"/>
  <c r="I32" i="4"/>
  <c r="I36" i="4"/>
  <c r="I40" i="4"/>
  <c r="I44" i="4"/>
  <c r="I48" i="4"/>
  <c r="I52" i="4"/>
  <c r="I56" i="4"/>
  <c r="I60" i="4"/>
  <c r="I64" i="4"/>
  <c r="I68" i="4"/>
  <c r="I72" i="4"/>
  <c r="I76" i="4"/>
  <c r="I80" i="4"/>
  <c r="I84" i="4"/>
  <c r="I88" i="4"/>
  <c r="I92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77" i="4"/>
  <c r="I81" i="4"/>
  <c r="I85" i="4"/>
  <c r="I90" i="4"/>
  <c r="I715" i="3"/>
  <c r="I711" i="3"/>
  <c r="I707" i="3"/>
  <c r="I703" i="3"/>
  <c r="I699" i="3"/>
  <c r="I695" i="3"/>
  <c r="I691" i="3"/>
  <c r="I687" i="3"/>
  <c r="I683" i="3"/>
  <c r="I679" i="3"/>
  <c r="I675" i="3"/>
  <c r="I671" i="3"/>
  <c r="I667" i="3"/>
  <c r="I663" i="3"/>
  <c r="I659" i="3"/>
  <c r="I655" i="3"/>
  <c r="I651" i="3"/>
  <c r="I647" i="3"/>
  <c r="I643" i="3"/>
  <c r="I639" i="3"/>
  <c r="I635" i="3"/>
  <c r="I631" i="3"/>
  <c r="I627" i="3"/>
  <c r="I623" i="3"/>
  <c r="I619" i="3"/>
  <c r="I615" i="3"/>
  <c r="I611" i="3"/>
  <c r="I607" i="3"/>
  <c r="I714" i="3"/>
  <c r="I710" i="3"/>
  <c r="I706" i="3"/>
  <c r="I702" i="3"/>
  <c r="I698" i="3"/>
  <c r="I694" i="3"/>
  <c r="I690" i="3"/>
  <c r="I686" i="3"/>
  <c r="I682" i="3"/>
  <c r="I678" i="3"/>
  <c r="I674" i="3"/>
  <c r="I670" i="3"/>
  <c r="I666" i="3"/>
  <c r="I662" i="3"/>
  <c r="I658" i="3"/>
  <c r="I654" i="3"/>
  <c r="I650" i="3"/>
  <c r="I646" i="3"/>
  <c r="I642" i="3"/>
  <c r="I638" i="3"/>
  <c r="I634" i="3"/>
  <c r="I630" i="3"/>
  <c r="I626" i="3"/>
  <c r="I622" i="3"/>
  <c r="I618" i="3"/>
  <c r="I614" i="3"/>
  <c r="I610" i="3"/>
  <c r="I606" i="3"/>
  <c r="I713" i="3"/>
  <c r="I709" i="3"/>
  <c r="I705" i="3"/>
  <c r="I701" i="3"/>
  <c r="I697" i="3"/>
  <c r="I693" i="3"/>
  <c r="I689" i="3"/>
  <c r="I685" i="3"/>
  <c r="I681" i="3"/>
  <c r="I677" i="3"/>
  <c r="I673" i="3"/>
  <c r="I669" i="3"/>
  <c r="I665" i="3"/>
  <c r="I661" i="3"/>
  <c r="I657" i="3"/>
  <c r="I653" i="3"/>
  <c r="I649" i="3"/>
  <c r="I645" i="3"/>
  <c r="I641" i="3"/>
  <c r="I637" i="3"/>
  <c r="I633" i="3"/>
  <c r="I629" i="3"/>
  <c r="I625" i="3"/>
  <c r="I621" i="3"/>
  <c r="I617" i="3"/>
  <c r="I613" i="3"/>
  <c r="I609" i="3"/>
  <c r="I704" i="3"/>
  <c r="I688" i="3"/>
  <c r="I672" i="3"/>
  <c r="I656" i="3"/>
  <c r="I640" i="3"/>
  <c r="I624" i="3"/>
  <c r="I608" i="3"/>
  <c r="I603" i="3"/>
  <c r="I599" i="3"/>
  <c r="I595" i="3"/>
  <c r="I591" i="3"/>
  <c r="I587" i="3"/>
  <c r="I583" i="3"/>
  <c r="I579" i="3"/>
  <c r="I575" i="3"/>
  <c r="I571" i="3"/>
  <c r="I567" i="3"/>
  <c r="I563" i="3"/>
  <c r="I559" i="3"/>
  <c r="I555" i="3"/>
  <c r="I551" i="3"/>
  <c r="I547" i="3"/>
  <c r="I543" i="3"/>
  <c r="I539" i="3"/>
  <c r="I535" i="3"/>
  <c r="I531" i="3"/>
  <c r="I527" i="3"/>
  <c r="I523" i="3"/>
  <c r="I708" i="3"/>
  <c r="I692" i="3"/>
  <c r="I676" i="3"/>
  <c r="I660" i="3"/>
  <c r="I644" i="3"/>
  <c r="I628" i="3"/>
  <c r="I612" i="3"/>
  <c r="I605" i="3"/>
  <c r="I604" i="3"/>
  <c r="I602" i="3"/>
  <c r="I598" i="3"/>
  <c r="I594" i="3"/>
  <c r="I590" i="3"/>
  <c r="I586" i="3"/>
  <c r="I582" i="3"/>
  <c r="I578" i="3"/>
  <c r="I574" i="3"/>
  <c r="I570" i="3"/>
  <c r="I566" i="3"/>
  <c r="I562" i="3"/>
  <c r="I558" i="3"/>
  <c r="I554" i="3"/>
  <c r="I550" i="3"/>
  <c r="I546" i="3"/>
  <c r="I542" i="3"/>
  <c r="I538" i="3"/>
  <c r="I534" i="3"/>
  <c r="I530" i="3"/>
  <c r="I526" i="3"/>
  <c r="I522" i="3"/>
  <c r="I712" i="3"/>
  <c r="I696" i="3"/>
  <c r="I680" i="3"/>
  <c r="I664" i="3"/>
  <c r="I648" i="3"/>
  <c r="I632" i="3"/>
  <c r="I616" i="3"/>
  <c r="I601" i="3"/>
  <c r="I597" i="3"/>
  <c r="I593" i="3"/>
  <c r="I589" i="3"/>
  <c r="I585" i="3"/>
  <c r="I581" i="3"/>
  <c r="I577" i="3"/>
  <c r="I573" i="3"/>
  <c r="I569" i="3"/>
  <c r="I565" i="3"/>
  <c r="I561" i="3"/>
  <c r="I557" i="3"/>
  <c r="I553" i="3"/>
  <c r="I549" i="3"/>
  <c r="I545" i="3"/>
  <c r="I541" i="3"/>
  <c r="I537" i="3"/>
  <c r="I533" i="3"/>
  <c r="I529" i="3"/>
  <c r="I525" i="3"/>
  <c r="I668" i="3"/>
  <c r="I592" i="3"/>
  <c r="I576" i="3"/>
  <c r="I560" i="3"/>
  <c r="I544" i="3"/>
  <c r="I528" i="3"/>
  <c r="I517" i="3"/>
  <c r="I513" i="3"/>
  <c r="I509" i="3"/>
  <c r="I505" i="3"/>
  <c r="I501" i="3"/>
  <c r="I497" i="3"/>
  <c r="I493" i="3"/>
  <c r="I489" i="3"/>
  <c r="I485" i="3"/>
  <c r="I481" i="3"/>
  <c r="I477" i="3"/>
  <c r="I473" i="3"/>
  <c r="I469" i="3"/>
  <c r="I465" i="3"/>
  <c r="I461" i="3"/>
  <c r="I457" i="3"/>
  <c r="I453" i="3"/>
  <c r="I449" i="3"/>
  <c r="I445" i="3"/>
  <c r="I441" i="3"/>
  <c r="I437" i="3"/>
  <c r="I433" i="3"/>
  <c r="I429" i="3"/>
  <c r="I425" i="3"/>
  <c r="I421" i="3"/>
  <c r="I417" i="3"/>
  <c r="I413" i="3"/>
  <c r="I409" i="3"/>
  <c r="I405" i="3"/>
  <c r="I401" i="3"/>
  <c r="I397" i="3"/>
  <c r="I393" i="3"/>
  <c r="I389" i="3"/>
  <c r="I385" i="3"/>
  <c r="I381" i="3"/>
  <c r="I377" i="3"/>
  <c r="I373" i="3"/>
  <c r="I369" i="3"/>
  <c r="I365" i="3"/>
  <c r="I361" i="3"/>
  <c r="I357" i="3"/>
  <c r="I353" i="3"/>
  <c r="I349" i="3"/>
  <c r="I345" i="3"/>
  <c r="I341" i="3"/>
  <c r="I337" i="3"/>
  <c r="I333" i="3"/>
  <c r="I329" i="3"/>
  <c r="I325" i="3"/>
  <c r="I684" i="3"/>
  <c r="I620" i="3"/>
  <c r="I596" i="3"/>
  <c r="I580" i="3"/>
  <c r="I564" i="3"/>
  <c r="I548" i="3"/>
  <c r="I532" i="3"/>
  <c r="I516" i="3"/>
  <c r="I512" i="3"/>
  <c r="I508" i="3"/>
  <c r="I504" i="3"/>
  <c r="I500" i="3"/>
  <c r="I496" i="3"/>
  <c r="I492" i="3"/>
  <c r="I488" i="3"/>
  <c r="I484" i="3"/>
  <c r="I480" i="3"/>
  <c r="I476" i="3"/>
  <c r="I472" i="3"/>
  <c r="I468" i="3"/>
  <c r="I464" i="3"/>
  <c r="I460" i="3"/>
  <c r="I456" i="3"/>
  <c r="I452" i="3"/>
  <c r="I448" i="3"/>
  <c r="I444" i="3"/>
  <c r="I440" i="3"/>
  <c r="I436" i="3"/>
  <c r="I432" i="3"/>
  <c r="I428" i="3"/>
  <c r="I424" i="3"/>
  <c r="I420" i="3"/>
  <c r="I416" i="3"/>
  <c r="I412" i="3"/>
  <c r="I408" i="3"/>
  <c r="I404" i="3"/>
  <c r="I400" i="3"/>
  <c r="I396" i="3"/>
  <c r="I392" i="3"/>
  <c r="I388" i="3"/>
  <c r="I384" i="3"/>
  <c r="I380" i="3"/>
  <c r="I376" i="3"/>
  <c r="I372" i="3"/>
  <c r="I368" i="3"/>
  <c r="I364" i="3"/>
  <c r="I360" i="3"/>
  <c r="I356" i="3"/>
  <c r="I352" i="3"/>
  <c r="I348" i="3"/>
  <c r="I344" i="3"/>
  <c r="I340" i="3"/>
  <c r="I336" i="3"/>
  <c r="I332" i="3"/>
  <c r="I328" i="3"/>
  <c r="I324" i="3"/>
  <c r="I700" i="3"/>
  <c r="I636" i="3"/>
  <c r="I600" i="3"/>
  <c r="I584" i="3"/>
  <c r="I568" i="3"/>
  <c r="I552" i="3"/>
  <c r="I536" i="3"/>
  <c r="I515" i="3"/>
  <c r="I511" i="3"/>
  <c r="I507" i="3"/>
  <c r="I503" i="3"/>
  <c r="I499" i="3"/>
  <c r="I495" i="3"/>
  <c r="I491" i="3"/>
  <c r="I487" i="3"/>
  <c r="I483" i="3"/>
  <c r="I479" i="3"/>
  <c r="I475" i="3"/>
  <c r="I471" i="3"/>
  <c r="I467" i="3"/>
  <c r="I463" i="3"/>
  <c r="I459" i="3"/>
  <c r="I455" i="3"/>
  <c r="I451" i="3"/>
  <c r="I447" i="3"/>
  <c r="I443" i="3"/>
  <c r="I439" i="3"/>
  <c r="I435" i="3"/>
  <c r="I431" i="3"/>
  <c r="I427" i="3"/>
  <c r="I423" i="3"/>
  <c r="I419" i="3"/>
  <c r="I415" i="3"/>
  <c r="I411" i="3"/>
  <c r="I407" i="3"/>
  <c r="I403" i="3"/>
  <c r="I399" i="3"/>
  <c r="I395" i="3"/>
  <c r="I391" i="3"/>
  <c r="I387" i="3"/>
  <c r="I383" i="3"/>
  <c r="I379" i="3"/>
  <c r="I375" i="3"/>
  <c r="I371" i="3"/>
  <c r="I367" i="3"/>
  <c r="I363" i="3"/>
  <c r="I359" i="3"/>
  <c r="I355" i="3"/>
  <c r="I351" i="3"/>
  <c r="I347" i="3"/>
  <c r="I343" i="3"/>
  <c r="I339" i="3"/>
  <c r="I335" i="3"/>
  <c r="I331" i="3"/>
  <c r="I556" i="3"/>
  <c r="I520" i="3"/>
  <c r="I510" i="3"/>
  <c r="I494" i="3"/>
  <c r="I478" i="3"/>
  <c r="I462" i="3"/>
  <c r="I446" i="3"/>
  <c r="I430" i="3"/>
  <c r="I414" i="3"/>
  <c r="I398" i="3"/>
  <c r="I382" i="3"/>
  <c r="I366" i="3"/>
  <c r="I350" i="3"/>
  <c r="I334" i="3"/>
  <c r="I322" i="3"/>
  <c r="I318" i="3"/>
  <c r="I314" i="3"/>
  <c r="I310" i="3"/>
  <c r="I306" i="3"/>
  <c r="I302" i="3"/>
  <c r="I298" i="3"/>
  <c r="I294" i="3"/>
  <c r="I290" i="3"/>
  <c r="I286" i="3"/>
  <c r="I282" i="3"/>
  <c r="I278" i="3"/>
  <c r="I274" i="3"/>
  <c r="I270" i="3"/>
  <c r="I266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572" i="3"/>
  <c r="I521" i="3"/>
  <c r="I514" i="3"/>
  <c r="I498" i="3"/>
  <c r="I482" i="3"/>
  <c r="I466" i="3"/>
  <c r="I450" i="3"/>
  <c r="I434" i="3"/>
  <c r="I418" i="3"/>
  <c r="I402" i="3"/>
  <c r="I386" i="3"/>
  <c r="I370" i="3"/>
  <c r="I354" i="3"/>
  <c r="I338" i="3"/>
  <c r="I327" i="3"/>
  <c r="I326" i="3"/>
  <c r="I321" i="3"/>
  <c r="I317" i="3"/>
  <c r="I313" i="3"/>
  <c r="I309" i="3"/>
  <c r="I305" i="3"/>
  <c r="I301" i="3"/>
  <c r="I297" i="3"/>
  <c r="I293" i="3"/>
  <c r="I289" i="3"/>
  <c r="I285" i="3"/>
  <c r="I652" i="3"/>
  <c r="I588" i="3"/>
  <c r="I524" i="3"/>
  <c r="I518" i="3"/>
  <c r="I502" i="3"/>
  <c r="I486" i="3"/>
  <c r="I470" i="3"/>
  <c r="I454" i="3"/>
  <c r="I438" i="3"/>
  <c r="I422" i="3"/>
  <c r="I406" i="3"/>
  <c r="I390" i="3"/>
  <c r="I374" i="3"/>
  <c r="I358" i="3"/>
  <c r="I342" i="3"/>
  <c r="I320" i="3"/>
  <c r="I316" i="3"/>
  <c r="I312" i="3"/>
  <c r="I308" i="3"/>
  <c r="I304" i="3"/>
  <c r="I300" i="3"/>
  <c r="I296" i="3"/>
  <c r="I292" i="3"/>
  <c r="I288" i="3"/>
  <c r="I284" i="3"/>
  <c r="I280" i="3"/>
  <c r="I276" i="3"/>
  <c r="I272" i="3"/>
  <c r="I268" i="3"/>
  <c r="I264" i="3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540" i="3"/>
  <c r="I519" i="3"/>
  <c r="I506" i="3"/>
  <c r="I490" i="3"/>
  <c r="I474" i="3"/>
  <c r="I458" i="3"/>
  <c r="I442" i="3"/>
  <c r="I426" i="3"/>
  <c r="I410" i="3"/>
  <c r="I394" i="3"/>
  <c r="I378" i="3"/>
  <c r="I362" i="3"/>
  <c r="I346" i="3"/>
  <c r="I330" i="3"/>
  <c r="I323" i="3"/>
  <c r="I319" i="3"/>
  <c r="I315" i="3"/>
  <c r="I311" i="3"/>
  <c r="I307" i="3"/>
  <c r="I303" i="3"/>
  <c r="I299" i="3"/>
  <c r="I295" i="3"/>
  <c r="I291" i="3"/>
  <c r="I287" i="3"/>
  <c r="I283" i="3"/>
  <c r="I279" i="3"/>
  <c r="I275" i="3"/>
  <c r="I271" i="3"/>
  <c r="I269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273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5" i="3"/>
  <c r="I151" i="3"/>
  <c r="I147" i="3"/>
  <c r="I143" i="3"/>
  <c r="I139" i="3"/>
  <c r="I135" i="3"/>
  <c r="I131" i="3"/>
  <c r="I127" i="3"/>
  <c r="I123" i="3"/>
  <c r="I119" i="3"/>
  <c r="I115" i="3"/>
  <c r="I111" i="3"/>
  <c r="I107" i="3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277" i="3"/>
  <c r="I265" i="3"/>
  <c r="I257" i="3"/>
  <c r="I249" i="3"/>
  <c r="I241" i="3"/>
  <c r="I233" i="3"/>
  <c r="I225" i="3"/>
  <c r="I281" i="3"/>
  <c r="I267" i="3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3" i="3"/>
  <c r="I149" i="3"/>
  <c r="I145" i="3"/>
  <c r="I141" i="3"/>
  <c r="I137" i="3"/>
  <c r="I133" i="3"/>
  <c r="I129" i="3"/>
  <c r="I125" i="3"/>
  <c r="I121" i="3"/>
  <c r="I117" i="3"/>
  <c r="I113" i="3"/>
  <c r="I109" i="3"/>
  <c r="I105" i="3"/>
  <c r="I18" i="3"/>
  <c r="I26" i="3"/>
  <c r="I38" i="3"/>
  <c r="I42" i="3"/>
  <c r="I50" i="3"/>
  <c r="I57" i="3"/>
  <c r="I58" i="3"/>
  <c r="I65" i="3"/>
  <c r="I89" i="3"/>
  <c r="I90" i="3"/>
  <c r="I98" i="3"/>
  <c r="I142" i="3"/>
  <c r="I161" i="3"/>
  <c r="I193" i="3"/>
  <c r="I4" i="3"/>
  <c r="I11" i="3"/>
  <c r="I15" i="3"/>
  <c r="I19" i="3"/>
  <c r="I23" i="3"/>
  <c r="I27" i="3"/>
  <c r="I31" i="3"/>
  <c r="I35" i="3"/>
  <c r="I39" i="3"/>
  <c r="I43" i="3"/>
  <c r="I47" i="3"/>
  <c r="I106" i="3"/>
  <c r="I122" i="3"/>
  <c r="I138" i="3"/>
  <c r="I154" i="3"/>
  <c r="I185" i="3"/>
  <c r="I217" i="3"/>
  <c r="I7" i="3"/>
  <c r="I10" i="3"/>
  <c r="I22" i="3"/>
  <c r="I30" i="3"/>
  <c r="I34" i="3"/>
  <c r="I5" i="3"/>
  <c r="I8" i="3"/>
  <c r="I12" i="3"/>
  <c r="I16" i="3"/>
  <c r="I20" i="3"/>
  <c r="I24" i="3"/>
  <c r="I28" i="3"/>
  <c r="I32" i="3"/>
  <c r="I36" i="3"/>
  <c r="I40" i="3"/>
  <c r="I44" i="3"/>
  <c r="I48" i="3"/>
  <c r="I53" i="3"/>
  <c r="I54" i="3"/>
  <c r="I61" i="3"/>
  <c r="I62" i="3"/>
  <c r="I69" i="3"/>
  <c r="I70" i="3"/>
  <c r="I77" i="3"/>
  <c r="I78" i="3"/>
  <c r="I85" i="3"/>
  <c r="I86" i="3"/>
  <c r="I93" i="3"/>
  <c r="I94" i="3"/>
  <c r="I101" i="3"/>
  <c r="I102" i="3"/>
  <c r="I118" i="3"/>
  <c r="I134" i="3"/>
  <c r="I150" i="3"/>
  <c r="I177" i="3"/>
  <c r="I209" i="3"/>
  <c r="I14" i="3"/>
  <c r="I46" i="3"/>
  <c r="I66" i="3"/>
  <c r="I73" i="3"/>
  <c r="I74" i="3"/>
  <c r="I81" i="3"/>
  <c r="I82" i="3"/>
  <c r="I97" i="3"/>
  <c r="I110" i="3"/>
  <c r="I126" i="3"/>
  <c r="I6" i="3"/>
  <c r="I9" i="3"/>
  <c r="I13" i="3"/>
  <c r="I17" i="3"/>
  <c r="I21" i="3"/>
  <c r="I25" i="3"/>
  <c r="I29" i="3"/>
  <c r="I33" i="3"/>
  <c r="I37" i="3"/>
  <c r="I41" i="3"/>
  <c r="I45" i="3"/>
  <c r="I49" i="3"/>
  <c r="I114" i="3"/>
  <c r="I130" i="3"/>
  <c r="I146" i="3"/>
  <c r="I169" i="3"/>
  <c r="I201" i="3"/>
  <c r="AC292" i="2"/>
  <c r="AD292" i="2" s="1"/>
  <c r="I712" i="2"/>
  <c r="AC712" i="2" s="1"/>
  <c r="AD712" i="2" s="1"/>
  <c r="I707" i="2"/>
  <c r="AC707" i="2" s="1"/>
  <c r="AD707" i="2" s="1"/>
  <c r="I699" i="2"/>
  <c r="AC699" i="2" s="1"/>
  <c r="AD699" i="2" s="1"/>
  <c r="I691" i="2"/>
  <c r="AC691" i="2" s="1"/>
  <c r="AD691" i="2" s="1"/>
  <c r="I683" i="2"/>
  <c r="AC683" i="2" s="1"/>
  <c r="AD683" i="2" s="1"/>
  <c r="I675" i="2"/>
  <c r="AC675" i="2" s="1"/>
  <c r="AD675" i="2" s="1"/>
  <c r="I667" i="2"/>
  <c r="AC667" i="2" s="1"/>
  <c r="AD667" i="2" s="1"/>
  <c r="I659" i="2"/>
  <c r="AC659" i="2" s="1"/>
  <c r="AD659" i="2" s="1"/>
  <c r="I651" i="2"/>
  <c r="AC651" i="2" s="1"/>
  <c r="AD651" i="2" s="1"/>
  <c r="I643" i="2"/>
  <c r="AC643" i="2" s="1"/>
  <c r="AD643" i="2" s="1"/>
  <c r="I635" i="2"/>
  <c r="AC635" i="2" s="1"/>
  <c r="AD635" i="2" s="1"/>
  <c r="I627" i="2"/>
  <c r="AC627" i="2" s="1"/>
  <c r="AD627" i="2" s="1"/>
  <c r="I619" i="2"/>
  <c r="AC619" i="2" s="1"/>
  <c r="AD619" i="2" s="1"/>
  <c r="I611" i="2"/>
  <c r="AC611" i="2" s="1"/>
  <c r="AD611" i="2" s="1"/>
  <c r="I603" i="2"/>
  <c r="AC603" i="2" s="1"/>
  <c r="AD603" i="2" s="1"/>
  <c r="I595" i="2"/>
  <c r="AC595" i="2" s="1"/>
  <c r="AD595" i="2" s="1"/>
  <c r="I4" i="2"/>
  <c r="AC4" i="2" s="1"/>
  <c r="AD4" i="2" s="1"/>
  <c r="I711" i="2"/>
  <c r="AC711" i="2" s="1"/>
  <c r="AD711" i="2" s="1"/>
  <c r="I704" i="2"/>
  <c r="AC704" i="2" s="1"/>
  <c r="AD704" i="2" s="1"/>
  <c r="I696" i="2"/>
  <c r="AC696" i="2" s="1"/>
  <c r="AD696" i="2" s="1"/>
  <c r="I688" i="2"/>
  <c r="AC688" i="2" s="1"/>
  <c r="AD688" i="2" s="1"/>
  <c r="I680" i="2"/>
  <c r="AC680" i="2" s="1"/>
  <c r="AD680" i="2" s="1"/>
  <c r="I672" i="2"/>
  <c r="AC672" i="2" s="1"/>
  <c r="AD672" i="2" s="1"/>
  <c r="I664" i="2"/>
  <c r="AC664" i="2" s="1"/>
  <c r="AD664" i="2" s="1"/>
  <c r="I656" i="2"/>
  <c r="AC656" i="2" s="1"/>
  <c r="AD656" i="2" s="1"/>
  <c r="I648" i="2"/>
  <c r="AC648" i="2" s="1"/>
  <c r="AD648" i="2" s="1"/>
  <c r="I640" i="2"/>
  <c r="AC640" i="2" s="1"/>
  <c r="AD640" i="2" s="1"/>
  <c r="I632" i="2"/>
  <c r="AC632" i="2" s="1"/>
  <c r="AD632" i="2" s="1"/>
  <c r="I624" i="2"/>
  <c r="AC624" i="2" s="1"/>
  <c r="AD624" i="2" s="1"/>
  <c r="I616" i="2"/>
  <c r="AC616" i="2" s="1"/>
  <c r="AD616" i="2" s="1"/>
  <c r="I608" i="2"/>
  <c r="AC608" i="2" s="1"/>
  <c r="AD608" i="2" s="1"/>
  <c r="I600" i="2"/>
  <c r="AC600" i="2" s="1"/>
  <c r="AD600" i="2" s="1"/>
  <c r="I592" i="2"/>
  <c r="AC592" i="2" s="1"/>
  <c r="AD592" i="2" s="1"/>
  <c r="I715" i="2"/>
  <c r="AC715" i="2" s="1"/>
  <c r="AD715" i="2" s="1"/>
  <c r="I710" i="2"/>
  <c r="AC710" i="2" s="1"/>
  <c r="AD710" i="2" s="1"/>
  <c r="I703" i="2"/>
  <c r="AC703" i="2" s="1"/>
  <c r="AD703" i="2" s="1"/>
  <c r="I695" i="2"/>
  <c r="AC695" i="2" s="1"/>
  <c r="AD695" i="2" s="1"/>
  <c r="I687" i="2"/>
  <c r="AC687" i="2" s="1"/>
  <c r="AD687" i="2" s="1"/>
  <c r="I679" i="2"/>
  <c r="AC679" i="2" s="1"/>
  <c r="AD679" i="2" s="1"/>
  <c r="I671" i="2"/>
  <c r="AC671" i="2" s="1"/>
  <c r="AD671" i="2" s="1"/>
  <c r="I663" i="2"/>
  <c r="AC663" i="2" s="1"/>
  <c r="AD663" i="2" s="1"/>
  <c r="I655" i="2"/>
  <c r="AC655" i="2" s="1"/>
  <c r="AD655" i="2" s="1"/>
  <c r="I647" i="2"/>
  <c r="AC647" i="2" s="1"/>
  <c r="AD647" i="2" s="1"/>
  <c r="I639" i="2"/>
  <c r="AC639" i="2" s="1"/>
  <c r="AD639" i="2" s="1"/>
  <c r="I631" i="2"/>
  <c r="AC631" i="2" s="1"/>
  <c r="AD631" i="2" s="1"/>
  <c r="I623" i="2"/>
  <c r="AC623" i="2" s="1"/>
  <c r="AD623" i="2" s="1"/>
  <c r="I615" i="2"/>
  <c r="AC615" i="2" s="1"/>
  <c r="AD615" i="2" s="1"/>
  <c r="I607" i="2"/>
  <c r="AC607" i="2" s="1"/>
  <c r="AD607" i="2" s="1"/>
  <c r="I599" i="2"/>
  <c r="AC599" i="2" s="1"/>
  <c r="AD599" i="2" s="1"/>
  <c r="I588" i="2"/>
  <c r="AC588" i="2" s="1"/>
  <c r="AD588" i="2" s="1"/>
  <c r="I714" i="2"/>
  <c r="AC714" i="2" s="1"/>
  <c r="AD714" i="2" s="1"/>
  <c r="I708" i="2"/>
  <c r="AC708" i="2" s="1"/>
  <c r="AD708" i="2" s="1"/>
  <c r="I700" i="2"/>
  <c r="AC700" i="2" s="1"/>
  <c r="AD700" i="2" s="1"/>
  <c r="I692" i="2"/>
  <c r="AC692" i="2" s="1"/>
  <c r="AD692" i="2" s="1"/>
  <c r="I684" i="2"/>
  <c r="AC684" i="2" s="1"/>
  <c r="AD684" i="2" s="1"/>
  <c r="I676" i="2"/>
  <c r="AC676" i="2" s="1"/>
  <c r="AD676" i="2" s="1"/>
  <c r="I668" i="2"/>
  <c r="AC668" i="2" s="1"/>
  <c r="AD668" i="2" s="1"/>
  <c r="I660" i="2"/>
  <c r="AC660" i="2" s="1"/>
  <c r="AD660" i="2" s="1"/>
  <c r="I652" i="2"/>
  <c r="AC652" i="2" s="1"/>
  <c r="AD652" i="2" s="1"/>
  <c r="I644" i="2"/>
  <c r="AC644" i="2" s="1"/>
  <c r="AD644" i="2" s="1"/>
  <c r="I636" i="2"/>
  <c r="AC636" i="2" s="1"/>
  <c r="AD636" i="2" s="1"/>
  <c r="I628" i="2"/>
  <c r="AC628" i="2" s="1"/>
  <c r="AD628" i="2" s="1"/>
  <c r="I620" i="2"/>
  <c r="AC620" i="2" s="1"/>
  <c r="AD620" i="2" s="1"/>
  <c r="I612" i="2"/>
  <c r="AC612" i="2" s="1"/>
  <c r="AD612" i="2" s="1"/>
  <c r="I604" i="2"/>
  <c r="AC604" i="2" s="1"/>
  <c r="AD604" i="2" s="1"/>
  <c r="I596" i="2"/>
  <c r="AC596" i="2" s="1"/>
  <c r="AD596" i="2" s="1"/>
  <c r="I584" i="2"/>
  <c r="AC584" i="2" s="1"/>
  <c r="AD584" i="2" s="1"/>
  <c r="I591" i="2"/>
  <c r="AC591" i="2" s="1"/>
  <c r="AD591" i="2" s="1"/>
  <c r="I587" i="2"/>
  <c r="AC587" i="2" s="1"/>
  <c r="AD587" i="2" s="1"/>
  <c r="I583" i="2"/>
  <c r="AC583" i="2" s="1"/>
  <c r="AD583" i="2" s="1"/>
  <c r="I579" i="2"/>
  <c r="AC579" i="2" s="1"/>
  <c r="AD579" i="2" s="1"/>
  <c r="I575" i="2"/>
  <c r="AC575" i="2" s="1"/>
  <c r="AD575" i="2" s="1"/>
  <c r="I571" i="2"/>
  <c r="AC571" i="2" s="1"/>
  <c r="AD571" i="2" s="1"/>
  <c r="I567" i="2"/>
  <c r="AC567" i="2" s="1"/>
  <c r="AD567" i="2" s="1"/>
  <c r="I563" i="2"/>
  <c r="AC563" i="2" s="1"/>
  <c r="AD563" i="2" s="1"/>
  <c r="I559" i="2"/>
  <c r="AC559" i="2" s="1"/>
  <c r="AD559" i="2" s="1"/>
  <c r="I555" i="2"/>
  <c r="AC555" i="2" s="1"/>
  <c r="AD555" i="2" s="1"/>
  <c r="I551" i="2"/>
  <c r="AC551" i="2" s="1"/>
  <c r="AD551" i="2" s="1"/>
  <c r="I547" i="2"/>
  <c r="AC547" i="2" s="1"/>
  <c r="AD547" i="2" s="1"/>
  <c r="I543" i="2"/>
  <c r="AC543" i="2" s="1"/>
  <c r="AD543" i="2" s="1"/>
  <c r="I539" i="2"/>
  <c r="AC539" i="2" s="1"/>
  <c r="AD539" i="2" s="1"/>
  <c r="I535" i="2"/>
  <c r="AC535" i="2" s="1"/>
  <c r="AD535" i="2" s="1"/>
  <c r="I531" i="2"/>
  <c r="AC531" i="2" s="1"/>
  <c r="AD531" i="2" s="1"/>
  <c r="I527" i="2"/>
  <c r="AC527" i="2" s="1"/>
  <c r="AD527" i="2" s="1"/>
  <c r="I523" i="2"/>
  <c r="AC523" i="2" s="1"/>
  <c r="AD523" i="2" s="1"/>
  <c r="I519" i="2"/>
  <c r="AC519" i="2" s="1"/>
  <c r="AD519" i="2" s="1"/>
  <c r="I515" i="2"/>
  <c r="AC515" i="2" s="1"/>
  <c r="AD515" i="2" s="1"/>
  <c r="I511" i="2"/>
  <c r="AC511" i="2" s="1"/>
  <c r="AD511" i="2" s="1"/>
  <c r="I507" i="2"/>
  <c r="AC507" i="2" s="1"/>
  <c r="AD507" i="2" s="1"/>
  <c r="I503" i="2"/>
  <c r="AC503" i="2" s="1"/>
  <c r="AD503" i="2" s="1"/>
  <c r="I499" i="2"/>
  <c r="AC499" i="2" s="1"/>
  <c r="AD499" i="2" s="1"/>
  <c r="I495" i="2"/>
  <c r="AC495" i="2" s="1"/>
  <c r="AD495" i="2" s="1"/>
  <c r="I491" i="2"/>
  <c r="AC491" i="2" s="1"/>
  <c r="AD491" i="2" s="1"/>
  <c r="I487" i="2"/>
  <c r="AC487" i="2" s="1"/>
  <c r="AD487" i="2" s="1"/>
  <c r="I483" i="2"/>
  <c r="AC483" i="2" s="1"/>
  <c r="AD483" i="2" s="1"/>
  <c r="I479" i="2"/>
  <c r="AC479" i="2" s="1"/>
  <c r="AD479" i="2" s="1"/>
  <c r="I475" i="2"/>
  <c r="AC475" i="2" s="1"/>
  <c r="AD475" i="2" s="1"/>
  <c r="I471" i="2"/>
  <c r="AC471" i="2" s="1"/>
  <c r="AD471" i="2" s="1"/>
  <c r="I467" i="2"/>
  <c r="AC467" i="2" s="1"/>
  <c r="AD467" i="2" s="1"/>
  <c r="I463" i="2"/>
  <c r="AC463" i="2" s="1"/>
  <c r="AD463" i="2" s="1"/>
  <c r="I459" i="2"/>
  <c r="AC459" i="2" s="1"/>
  <c r="AD459" i="2" s="1"/>
  <c r="I455" i="2"/>
  <c r="AC455" i="2" s="1"/>
  <c r="AD455" i="2" s="1"/>
  <c r="I451" i="2"/>
  <c r="AC451" i="2" s="1"/>
  <c r="AD451" i="2" s="1"/>
  <c r="I447" i="2"/>
  <c r="AC447" i="2" s="1"/>
  <c r="AD447" i="2" s="1"/>
  <c r="I443" i="2"/>
  <c r="AC443" i="2" s="1"/>
  <c r="AD443" i="2" s="1"/>
  <c r="I439" i="2"/>
  <c r="AC439" i="2" s="1"/>
  <c r="AD439" i="2" s="1"/>
  <c r="I435" i="2"/>
  <c r="AC435" i="2" s="1"/>
  <c r="AD435" i="2" s="1"/>
  <c r="I431" i="2"/>
  <c r="AC431" i="2" s="1"/>
  <c r="AD431" i="2" s="1"/>
  <c r="I425" i="2"/>
  <c r="AC425" i="2" s="1"/>
  <c r="AD425" i="2" s="1"/>
  <c r="I420" i="2"/>
  <c r="AC420" i="2" s="1"/>
  <c r="AD420" i="2" s="1"/>
  <c r="I412" i="2"/>
  <c r="AC412" i="2" s="1"/>
  <c r="AD412" i="2" s="1"/>
  <c r="I404" i="2"/>
  <c r="AC404" i="2" s="1"/>
  <c r="AD404" i="2" s="1"/>
  <c r="I396" i="2"/>
  <c r="AC396" i="2" s="1"/>
  <c r="AD396" i="2" s="1"/>
  <c r="I388" i="2"/>
  <c r="AC388" i="2" s="1"/>
  <c r="AD388" i="2" s="1"/>
  <c r="I380" i="2"/>
  <c r="AC380" i="2" s="1"/>
  <c r="AD380" i="2" s="1"/>
  <c r="I372" i="2"/>
  <c r="AC372" i="2" s="1"/>
  <c r="AD372" i="2" s="1"/>
  <c r="I364" i="2"/>
  <c r="AC364" i="2" s="1"/>
  <c r="AD364" i="2" s="1"/>
  <c r="I356" i="2"/>
  <c r="AC356" i="2" s="1"/>
  <c r="AD356" i="2" s="1"/>
  <c r="I348" i="2"/>
  <c r="AC348" i="2" s="1"/>
  <c r="AD348" i="2" s="1"/>
  <c r="I339" i="2"/>
  <c r="AC339" i="2" s="1"/>
  <c r="AD339" i="2" s="1"/>
  <c r="I328" i="2"/>
  <c r="AC328" i="2" s="1"/>
  <c r="AD328" i="2" s="1"/>
  <c r="I318" i="2"/>
  <c r="AC318" i="2" s="1"/>
  <c r="AD318" i="2" s="1"/>
  <c r="I298" i="2"/>
  <c r="AC298" i="2" s="1"/>
  <c r="AD298" i="2" s="1"/>
  <c r="I706" i="2"/>
  <c r="AC706" i="2" s="1"/>
  <c r="AD706" i="2" s="1"/>
  <c r="I702" i="2"/>
  <c r="AC702" i="2" s="1"/>
  <c r="AD702" i="2" s="1"/>
  <c r="I698" i="2"/>
  <c r="AC698" i="2" s="1"/>
  <c r="AD698" i="2" s="1"/>
  <c r="I694" i="2"/>
  <c r="AC694" i="2" s="1"/>
  <c r="AD694" i="2" s="1"/>
  <c r="I690" i="2"/>
  <c r="AC690" i="2" s="1"/>
  <c r="AD690" i="2" s="1"/>
  <c r="I686" i="2"/>
  <c r="AC686" i="2" s="1"/>
  <c r="AD686" i="2" s="1"/>
  <c r="I682" i="2"/>
  <c r="AC682" i="2" s="1"/>
  <c r="AD682" i="2" s="1"/>
  <c r="I678" i="2"/>
  <c r="AC678" i="2" s="1"/>
  <c r="AD678" i="2" s="1"/>
  <c r="I674" i="2"/>
  <c r="AC674" i="2" s="1"/>
  <c r="AD674" i="2" s="1"/>
  <c r="I670" i="2"/>
  <c r="AC670" i="2" s="1"/>
  <c r="AD670" i="2" s="1"/>
  <c r="I666" i="2"/>
  <c r="AC666" i="2" s="1"/>
  <c r="AD666" i="2" s="1"/>
  <c r="I662" i="2"/>
  <c r="AC662" i="2" s="1"/>
  <c r="AD662" i="2" s="1"/>
  <c r="I658" i="2"/>
  <c r="AC658" i="2" s="1"/>
  <c r="AD658" i="2" s="1"/>
  <c r="I654" i="2"/>
  <c r="AC654" i="2" s="1"/>
  <c r="AD654" i="2" s="1"/>
  <c r="I650" i="2"/>
  <c r="AC650" i="2" s="1"/>
  <c r="AD650" i="2" s="1"/>
  <c r="I646" i="2"/>
  <c r="AC646" i="2" s="1"/>
  <c r="AD646" i="2" s="1"/>
  <c r="I642" i="2"/>
  <c r="AC642" i="2" s="1"/>
  <c r="AD642" i="2" s="1"/>
  <c r="I638" i="2"/>
  <c r="AC638" i="2" s="1"/>
  <c r="AD638" i="2" s="1"/>
  <c r="I634" i="2"/>
  <c r="AC634" i="2" s="1"/>
  <c r="AD634" i="2" s="1"/>
  <c r="I630" i="2"/>
  <c r="AC630" i="2" s="1"/>
  <c r="AD630" i="2" s="1"/>
  <c r="I626" i="2"/>
  <c r="AC626" i="2" s="1"/>
  <c r="AD626" i="2" s="1"/>
  <c r="I622" i="2"/>
  <c r="AC622" i="2" s="1"/>
  <c r="AD622" i="2" s="1"/>
  <c r="I618" i="2"/>
  <c r="AC618" i="2" s="1"/>
  <c r="AD618" i="2" s="1"/>
  <c r="I614" i="2"/>
  <c r="AC614" i="2" s="1"/>
  <c r="AD614" i="2" s="1"/>
  <c r="I610" i="2"/>
  <c r="AC610" i="2" s="1"/>
  <c r="AD610" i="2" s="1"/>
  <c r="I606" i="2"/>
  <c r="AC606" i="2" s="1"/>
  <c r="AD606" i="2" s="1"/>
  <c r="I602" i="2"/>
  <c r="AC602" i="2" s="1"/>
  <c r="AD602" i="2" s="1"/>
  <c r="I598" i="2"/>
  <c r="AC598" i="2" s="1"/>
  <c r="AD598" i="2" s="1"/>
  <c r="I594" i="2"/>
  <c r="AC594" i="2" s="1"/>
  <c r="AD594" i="2" s="1"/>
  <c r="I590" i="2"/>
  <c r="AC590" i="2" s="1"/>
  <c r="AD590" i="2" s="1"/>
  <c r="I586" i="2"/>
  <c r="AC586" i="2" s="1"/>
  <c r="AD586" i="2" s="1"/>
  <c r="I582" i="2"/>
  <c r="AC582" i="2" s="1"/>
  <c r="AD582" i="2" s="1"/>
  <c r="I578" i="2"/>
  <c r="AC578" i="2" s="1"/>
  <c r="AD578" i="2" s="1"/>
  <c r="I574" i="2"/>
  <c r="AC574" i="2" s="1"/>
  <c r="AD574" i="2" s="1"/>
  <c r="I570" i="2"/>
  <c r="AC570" i="2" s="1"/>
  <c r="AD570" i="2" s="1"/>
  <c r="I566" i="2"/>
  <c r="AC566" i="2" s="1"/>
  <c r="AD566" i="2" s="1"/>
  <c r="I562" i="2"/>
  <c r="AC562" i="2" s="1"/>
  <c r="AD562" i="2" s="1"/>
  <c r="I558" i="2"/>
  <c r="AC558" i="2" s="1"/>
  <c r="AD558" i="2" s="1"/>
  <c r="I554" i="2"/>
  <c r="AC554" i="2" s="1"/>
  <c r="AD554" i="2" s="1"/>
  <c r="I550" i="2"/>
  <c r="AC550" i="2" s="1"/>
  <c r="AD550" i="2" s="1"/>
  <c r="I546" i="2"/>
  <c r="AC546" i="2" s="1"/>
  <c r="AD546" i="2" s="1"/>
  <c r="I542" i="2"/>
  <c r="AC542" i="2" s="1"/>
  <c r="AD542" i="2" s="1"/>
  <c r="I538" i="2"/>
  <c r="AC538" i="2" s="1"/>
  <c r="AD538" i="2" s="1"/>
  <c r="I534" i="2"/>
  <c r="AC534" i="2" s="1"/>
  <c r="AD534" i="2" s="1"/>
  <c r="I530" i="2"/>
  <c r="AC530" i="2" s="1"/>
  <c r="AD530" i="2" s="1"/>
  <c r="I526" i="2"/>
  <c r="AC526" i="2" s="1"/>
  <c r="AD526" i="2" s="1"/>
  <c r="I522" i="2"/>
  <c r="AC522" i="2" s="1"/>
  <c r="AD522" i="2" s="1"/>
  <c r="I518" i="2"/>
  <c r="AC518" i="2" s="1"/>
  <c r="AD518" i="2" s="1"/>
  <c r="I514" i="2"/>
  <c r="AC514" i="2" s="1"/>
  <c r="AD514" i="2" s="1"/>
  <c r="I510" i="2"/>
  <c r="AC510" i="2" s="1"/>
  <c r="AD510" i="2" s="1"/>
  <c r="I506" i="2"/>
  <c r="AC506" i="2" s="1"/>
  <c r="AD506" i="2" s="1"/>
  <c r="I502" i="2"/>
  <c r="AC502" i="2" s="1"/>
  <c r="AD502" i="2" s="1"/>
  <c r="I498" i="2"/>
  <c r="AC498" i="2" s="1"/>
  <c r="AD498" i="2" s="1"/>
  <c r="I494" i="2"/>
  <c r="AC494" i="2" s="1"/>
  <c r="AD494" i="2" s="1"/>
  <c r="I490" i="2"/>
  <c r="AC490" i="2" s="1"/>
  <c r="AD490" i="2" s="1"/>
  <c r="I486" i="2"/>
  <c r="AC486" i="2" s="1"/>
  <c r="AD486" i="2" s="1"/>
  <c r="I482" i="2"/>
  <c r="AC482" i="2" s="1"/>
  <c r="AD482" i="2" s="1"/>
  <c r="I478" i="2"/>
  <c r="AC478" i="2" s="1"/>
  <c r="AD478" i="2" s="1"/>
  <c r="I474" i="2"/>
  <c r="AC474" i="2" s="1"/>
  <c r="AD474" i="2" s="1"/>
  <c r="I470" i="2"/>
  <c r="AC470" i="2" s="1"/>
  <c r="AD470" i="2" s="1"/>
  <c r="I466" i="2"/>
  <c r="AC466" i="2" s="1"/>
  <c r="AD466" i="2" s="1"/>
  <c r="I462" i="2"/>
  <c r="AC462" i="2" s="1"/>
  <c r="AD462" i="2" s="1"/>
  <c r="I458" i="2"/>
  <c r="AC458" i="2" s="1"/>
  <c r="AD458" i="2" s="1"/>
  <c r="I454" i="2"/>
  <c r="AC454" i="2" s="1"/>
  <c r="AD454" i="2" s="1"/>
  <c r="I450" i="2"/>
  <c r="AC450" i="2" s="1"/>
  <c r="AD450" i="2" s="1"/>
  <c r="I446" i="2"/>
  <c r="AC446" i="2" s="1"/>
  <c r="AD446" i="2" s="1"/>
  <c r="I442" i="2"/>
  <c r="AC442" i="2" s="1"/>
  <c r="AD442" i="2" s="1"/>
  <c r="I438" i="2"/>
  <c r="AC438" i="2" s="1"/>
  <c r="AD438" i="2" s="1"/>
  <c r="I434" i="2"/>
  <c r="AC434" i="2" s="1"/>
  <c r="AD434" i="2" s="1"/>
  <c r="I429" i="2"/>
  <c r="AC429" i="2" s="1"/>
  <c r="AD429" i="2" s="1"/>
  <c r="I424" i="2"/>
  <c r="AC424" i="2" s="1"/>
  <c r="AD424" i="2" s="1"/>
  <c r="I417" i="2"/>
  <c r="AC417" i="2" s="1"/>
  <c r="AD417" i="2" s="1"/>
  <c r="I409" i="2"/>
  <c r="AC409" i="2" s="1"/>
  <c r="AD409" i="2" s="1"/>
  <c r="I401" i="2"/>
  <c r="AC401" i="2" s="1"/>
  <c r="AD401" i="2" s="1"/>
  <c r="I393" i="2"/>
  <c r="AC393" i="2" s="1"/>
  <c r="AD393" i="2" s="1"/>
  <c r="I385" i="2"/>
  <c r="AC385" i="2" s="1"/>
  <c r="AD385" i="2" s="1"/>
  <c r="I377" i="2"/>
  <c r="AC377" i="2" s="1"/>
  <c r="AD377" i="2" s="1"/>
  <c r="I369" i="2"/>
  <c r="AC369" i="2" s="1"/>
  <c r="AD369" i="2" s="1"/>
  <c r="I361" i="2"/>
  <c r="AC361" i="2" s="1"/>
  <c r="AD361" i="2" s="1"/>
  <c r="I353" i="2"/>
  <c r="AC353" i="2" s="1"/>
  <c r="AD353" i="2" s="1"/>
  <c r="I345" i="2"/>
  <c r="AC345" i="2" s="1"/>
  <c r="AD345" i="2" s="1"/>
  <c r="I335" i="2"/>
  <c r="AC335" i="2" s="1"/>
  <c r="AD335" i="2" s="1"/>
  <c r="I324" i="2"/>
  <c r="AC324" i="2" s="1"/>
  <c r="AD324" i="2" s="1"/>
  <c r="I314" i="2"/>
  <c r="AC314" i="2" s="1"/>
  <c r="AD314" i="2" s="1"/>
  <c r="I5" i="2"/>
  <c r="AC5" i="2" s="1"/>
  <c r="AD5" i="2" s="1"/>
  <c r="I9" i="2"/>
  <c r="AC9" i="2" s="1"/>
  <c r="AD9" i="2" s="1"/>
  <c r="I13" i="2"/>
  <c r="AC13" i="2" s="1"/>
  <c r="AD13" i="2" s="1"/>
  <c r="I17" i="2"/>
  <c r="AC17" i="2" s="1"/>
  <c r="AD17" i="2" s="1"/>
  <c r="I21" i="2"/>
  <c r="AC21" i="2" s="1"/>
  <c r="AD21" i="2" s="1"/>
  <c r="I25" i="2"/>
  <c r="AC25" i="2" s="1"/>
  <c r="AD25" i="2" s="1"/>
  <c r="I29" i="2"/>
  <c r="AC29" i="2" s="1"/>
  <c r="AD29" i="2" s="1"/>
  <c r="I33" i="2"/>
  <c r="AC33" i="2" s="1"/>
  <c r="AD33" i="2" s="1"/>
  <c r="I37" i="2"/>
  <c r="AC37" i="2" s="1"/>
  <c r="AD37" i="2" s="1"/>
  <c r="I41" i="2"/>
  <c r="AC41" i="2" s="1"/>
  <c r="AD41" i="2" s="1"/>
  <c r="I45" i="2"/>
  <c r="AC45" i="2" s="1"/>
  <c r="AD45" i="2" s="1"/>
  <c r="I49" i="2"/>
  <c r="AC49" i="2" s="1"/>
  <c r="AD49" i="2" s="1"/>
  <c r="I53" i="2"/>
  <c r="AC53" i="2" s="1"/>
  <c r="AD53" i="2" s="1"/>
  <c r="I57" i="2"/>
  <c r="AC57" i="2" s="1"/>
  <c r="AD57" i="2" s="1"/>
  <c r="I61" i="2"/>
  <c r="AC61" i="2" s="1"/>
  <c r="AD61" i="2" s="1"/>
  <c r="I65" i="2"/>
  <c r="AC65" i="2" s="1"/>
  <c r="AD65" i="2" s="1"/>
  <c r="I69" i="2"/>
  <c r="AC69" i="2" s="1"/>
  <c r="AD69" i="2" s="1"/>
  <c r="I73" i="2"/>
  <c r="AC73" i="2" s="1"/>
  <c r="AD73" i="2" s="1"/>
  <c r="I77" i="2"/>
  <c r="AC77" i="2" s="1"/>
  <c r="AD77" i="2" s="1"/>
  <c r="I81" i="2"/>
  <c r="AC81" i="2" s="1"/>
  <c r="AD81" i="2" s="1"/>
  <c r="I85" i="2"/>
  <c r="AC85" i="2" s="1"/>
  <c r="AD85" i="2" s="1"/>
  <c r="I89" i="2"/>
  <c r="AC89" i="2" s="1"/>
  <c r="AD89" i="2" s="1"/>
  <c r="I93" i="2"/>
  <c r="AC93" i="2" s="1"/>
  <c r="AD93" i="2" s="1"/>
  <c r="I97" i="2"/>
  <c r="AC97" i="2" s="1"/>
  <c r="AD97" i="2" s="1"/>
  <c r="I101" i="2"/>
  <c r="AC101" i="2" s="1"/>
  <c r="AD101" i="2" s="1"/>
  <c r="I105" i="2"/>
  <c r="AC105" i="2" s="1"/>
  <c r="AD105" i="2" s="1"/>
  <c r="I109" i="2"/>
  <c r="AC109" i="2" s="1"/>
  <c r="AD109" i="2" s="1"/>
  <c r="I113" i="2"/>
  <c r="AC113" i="2" s="1"/>
  <c r="AD113" i="2" s="1"/>
  <c r="I117" i="2"/>
  <c r="AC117" i="2" s="1"/>
  <c r="AD117" i="2" s="1"/>
  <c r="I121" i="2"/>
  <c r="AC121" i="2" s="1"/>
  <c r="AD121" i="2" s="1"/>
  <c r="I125" i="2"/>
  <c r="AC125" i="2" s="1"/>
  <c r="AD125" i="2" s="1"/>
  <c r="I129" i="2"/>
  <c r="AC129" i="2" s="1"/>
  <c r="AD129" i="2" s="1"/>
  <c r="I133" i="2"/>
  <c r="AC133" i="2" s="1"/>
  <c r="AD133" i="2" s="1"/>
  <c r="I137" i="2"/>
  <c r="AC137" i="2" s="1"/>
  <c r="AD137" i="2" s="1"/>
  <c r="I141" i="2"/>
  <c r="AC141" i="2" s="1"/>
  <c r="AD141" i="2" s="1"/>
  <c r="I145" i="2"/>
  <c r="AC145" i="2" s="1"/>
  <c r="AD145" i="2" s="1"/>
  <c r="I149" i="2"/>
  <c r="AC149" i="2" s="1"/>
  <c r="AD149" i="2" s="1"/>
  <c r="I153" i="2"/>
  <c r="AC153" i="2" s="1"/>
  <c r="AD153" i="2" s="1"/>
  <c r="I157" i="2"/>
  <c r="AC157" i="2" s="1"/>
  <c r="AD157" i="2" s="1"/>
  <c r="I161" i="2"/>
  <c r="AC161" i="2" s="1"/>
  <c r="AD161" i="2" s="1"/>
  <c r="I165" i="2"/>
  <c r="AC165" i="2" s="1"/>
  <c r="AD165" i="2" s="1"/>
  <c r="I169" i="2"/>
  <c r="AC169" i="2" s="1"/>
  <c r="AD169" i="2" s="1"/>
  <c r="I173" i="2"/>
  <c r="AC173" i="2" s="1"/>
  <c r="AD173" i="2" s="1"/>
  <c r="I177" i="2"/>
  <c r="AC177" i="2" s="1"/>
  <c r="AD177" i="2" s="1"/>
  <c r="I181" i="2"/>
  <c r="AC181" i="2" s="1"/>
  <c r="AD181" i="2" s="1"/>
  <c r="I185" i="2"/>
  <c r="AC185" i="2" s="1"/>
  <c r="AD185" i="2" s="1"/>
  <c r="I189" i="2"/>
  <c r="AC189" i="2" s="1"/>
  <c r="AD189" i="2" s="1"/>
  <c r="I193" i="2"/>
  <c r="AC193" i="2" s="1"/>
  <c r="AD193" i="2" s="1"/>
  <c r="I197" i="2"/>
  <c r="AC197" i="2" s="1"/>
  <c r="AD197" i="2" s="1"/>
  <c r="I201" i="2"/>
  <c r="AC201" i="2" s="1"/>
  <c r="AD201" i="2" s="1"/>
  <c r="I205" i="2"/>
  <c r="AC205" i="2" s="1"/>
  <c r="AD205" i="2" s="1"/>
  <c r="I209" i="2"/>
  <c r="AC209" i="2" s="1"/>
  <c r="AD209" i="2" s="1"/>
  <c r="I213" i="2"/>
  <c r="AC213" i="2" s="1"/>
  <c r="AD213" i="2" s="1"/>
  <c r="I217" i="2"/>
  <c r="AC217" i="2" s="1"/>
  <c r="AD217" i="2" s="1"/>
  <c r="I221" i="2"/>
  <c r="AC221" i="2" s="1"/>
  <c r="AD221" i="2" s="1"/>
  <c r="I225" i="2"/>
  <c r="AC225" i="2" s="1"/>
  <c r="AD225" i="2" s="1"/>
  <c r="I229" i="2"/>
  <c r="AC229" i="2" s="1"/>
  <c r="AD229" i="2" s="1"/>
  <c r="I233" i="2"/>
  <c r="AC233" i="2" s="1"/>
  <c r="AD233" i="2" s="1"/>
  <c r="I237" i="2"/>
  <c r="AC237" i="2" s="1"/>
  <c r="AD237" i="2" s="1"/>
  <c r="I241" i="2"/>
  <c r="AC241" i="2" s="1"/>
  <c r="AD241" i="2" s="1"/>
  <c r="I245" i="2"/>
  <c r="AC245" i="2" s="1"/>
  <c r="AD245" i="2" s="1"/>
  <c r="I249" i="2"/>
  <c r="AC249" i="2" s="1"/>
  <c r="AD249" i="2" s="1"/>
  <c r="I253" i="2"/>
  <c r="AC253" i="2" s="1"/>
  <c r="AD253" i="2" s="1"/>
  <c r="I257" i="2"/>
  <c r="AC257" i="2" s="1"/>
  <c r="AD257" i="2" s="1"/>
  <c r="I261" i="2"/>
  <c r="AC261" i="2" s="1"/>
  <c r="AD261" i="2" s="1"/>
  <c r="I265" i="2"/>
  <c r="AC265" i="2" s="1"/>
  <c r="AD265" i="2" s="1"/>
  <c r="I269" i="2"/>
  <c r="AC269" i="2" s="1"/>
  <c r="AD269" i="2" s="1"/>
  <c r="I273" i="2"/>
  <c r="AC273" i="2" s="1"/>
  <c r="AD273" i="2" s="1"/>
  <c r="I277" i="2"/>
  <c r="AC277" i="2" s="1"/>
  <c r="AD277" i="2" s="1"/>
  <c r="I281" i="2"/>
  <c r="AC281" i="2" s="1"/>
  <c r="AD281" i="2" s="1"/>
  <c r="I285" i="2"/>
  <c r="AC285" i="2" s="1"/>
  <c r="AD285" i="2" s="1"/>
  <c r="I289" i="2"/>
  <c r="AC289" i="2" s="1"/>
  <c r="AD289" i="2" s="1"/>
  <c r="I293" i="2"/>
  <c r="AC293" i="2" s="1"/>
  <c r="AD293" i="2" s="1"/>
  <c r="I297" i="2"/>
  <c r="AC297" i="2" s="1"/>
  <c r="AD297" i="2" s="1"/>
  <c r="I301" i="2"/>
  <c r="AC301" i="2" s="1"/>
  <c r="AD301" i="2" s="1"/>
  <c r="I305" i="2"/>
  <c r="AC305" i="2" s="1"/>
  <c r="AD305" i="2" s="1"/>
  <c r="I309" i="2"/>
  <c r="AC309" i="2" s="1"/>
  <c r="AD309" i="2" s="1"/>
  <c r="I313" i="2"/>
  <c r="AC313" i="2" s="1"/>
  <c r="AD313" i="2" s="1"/>
  <c r="I317" i="2"/>
  <c r="AC317" i="2" s="1"/>
  <c r="AD317" i="2" s="1"/>
  <c r="I321" i="2"/>
  <c r="AC321" i="2" s="1"/>
  <c r="AD321" i="2" s="1"/>
  <c r="I325" i="2"/>
  <c r="AC325" i="2" s="1"/>
  <c r="AD325" i="2" s="1"/>
  <c r="I329" i="2"/>
  <c r="AC329" i="2" s="1"/>
  <c r="AD329" i="2" s="1"/>
  <c r="I333" i="2"/>
  <c r="AC333" i="2" s="1"/>
  <c r="AD333" i="2" s="1"/>
  <c r="I337" i="2"/>
  <c r="AC337" i="2" s="1"/>
  <c r="AD337" i="2" s="1"/>
  <c r="I341" i="2"/>
  <c r="AC341" i="2" s="1"/>
  <c r="AD341" i="2" s="1"/>
  <c r="I6" i="2"/>
  <c r="AC6" i="2" s="1"/>
  <c r="AD6" i="2" s="1"/>
  <c r="I7" i="2"/>
  <c r="AC7" i="2" s="1"/>
  <c r="AD7" i="2" s="1"/>
  <c r="I8" i="2"/>
  <c r="AC8" i="2" s="1"/>
  <c r="AD8" i="2" s="1"/>
  <c r="I10" i="2"/>
  <c r="AC10" i="2" s="1"/>
  <c r="AD10" i="2" s="1"/>
  <c r="I15" i="2"/>
  <c r="AC15" i="2" s="1"/>
  <c r="AD15" i="2" s="1"/>
  <c r="I20" i="2"/>
  <c r="AC20" i="2" s="1"/>
  <c r="AD20" i="2" s="1"/>
  <c r="I26" i="2"/>
  <c r="AC26" i="2" s="1"/>
  <c r="AD26" i="2" s="1"/>
  <c r="I31" i="2"/>
  <c r="AC31" i="2" s="1"/>
  <c r="AD31" i="2" s="1"/>
  <c r="I36" i="2"/>
  <c r="AC36" i="2" s="1"/>
  <c r="AD36" i="2" s="1"/>
  <c r="I42" i="2"/>
  <c r="AC42" i="2" s="1"/>
  <c r="AD42" i="2" s="1"/>
  <c r="I47" i="2"/>
  <c r="AC47" i="2" s="1"/>
  <c r="AD47" i="2" s="1"/>
  <c r="I52" i="2"/>
  <c r="AC52" i="2" s="1"/>
  <c r="AD52" i="2" s="1"/>
  <c r="I58" i="2"/>
  <c r="AC58" i="2" s="1"/>
  <c r="AD58" i="2" s="1"/>
  <c r="I63" i="2"/>
  <c r="AC63" i="2" s="1"/>
  <c r="AD63" i="2" s="1"/>
  <c r="I68" i="2"/>
  <c r="AC68" i="2" s="1"/>
  <c r="AD68" i="2" s="1"/>
  <c r="I74" i="2"/>
  <c r="AC74" i="2" s="1"/>
  <c r="AD74" i="2" s="1"/>
  <c r="I79" i="2"/>
  <c r="AC79" i="2" s="1"/>
  <c r="AD79" i="2" s="1"/>
  <c r="I84" i="2"/>
  <c r="AC84" i="2" s="1"/>
  <c r="AD84" i="2" s="1"/>
  <c r="I90" i="2"/>
  <c r="AC90" i="2" s="1"/>
  <c r="AD90" i="2" s="1"/>
  <c r="I95" i="2"/>
  <c r="AC95" i="2" s="1"/>
  <c r="AD95" i="2" s="1"/>
  <c r="I100" i="2"/>
  <c r="AC100" i="2" s="1"/>
  <c r="AD100" i="2" s="1"/>
  <c r="I106" i="2"/>
  <c r="AC106" i="2" s="1"/>
  <c r="AD106" i="2" s="1"/>
  <c r="I111" i="2"/>
  <c r="AC111" i="2" s="1"/>
  <c r="AD111" i="2" s="1"/>
  <c r="I116" i="2"/>
  <c r="AC116" i="2" s="1"/>
  <c r="AD116" i="2" s="1"/>
  <c r="I122" i="2"/>
  <c r="AC122" i="2" s="1"/>
  <c r="AD122" i="2" s="1"/>
  <c r="I127" i="2"/>
  <c r="AC127" i="2" s="1"/>
  <c r="AD127" i="2" s="1"/>
  <c r="I132" i="2"/>
  <c r="AC132" i="2" s="1"/>
  <c r="AD132" i="2" s="1"/>
  <c r="I138" i="2"/>
  <c r="AC138" i="2" s="1"/>
  <c r="AD138" i="2" s="1"/>
  <c r="I143" i="2"/>
  <c r="AC143" i="2" s="1"/>
  <c r="AD143" i="2" s="1"/>
  <c r="I148" i="2"/>
  <c r="AC148" i="2" s="1"/>
  <c r="AD148" i="2" s="1"/>
  <c r="I154" i="2"/>
  <c r="AC154" i="2" s="1"/>
  <c r="AD154" i="2" s="1"/>
  <c r="I159" i="2"/>
  <c r="AC159" i="2" s="1"/>
  <c r="AD159" i="2" s="1"/>
  <c r="I164" i="2"/>
  <c r="AC164" i="2" s="1"/>
  <c r="AD164" i="2" s="1"/>
  <c r="I170" i="2"/>
  <c r="AC170" i="2" s="1"/>
  <c r="AD170" i="2" s="1"/>
  <c r="I175" i="2"/>
  <c r="AC175" i="2" s="1"/>
  <c r="AD175" i="2" s="1"/>
  <c r="I180" i="2"/>
  <c r="AC180" i="2" s="1"/>
  <c r="AD180" i="2" s="1"/>
  <c r="I186" i="2"/>
  <c r="AC186" i="2" s="1"/>
  <c r="AD186" i="2" s="1"/>
  <c r="I191" i="2"/>
  <c r="AC191" i="2" s="1"/>
  <c r="AD191" i="2" s="1"/>
  <c r="I196" i="2"/>
  <c r="AC196" i="2" s="1"/>
  <c r="AD196" i="2" s="1"/>
  <c r="I202" i="2"/>
  <c r="AC202" i="2" s="1"/>
  <c r="AD202" i="2" s="1"/>
  <c r="I207" i="2"/>
  <c r="AC207" i="2" s="1"/>
  <c r="AD207" i="2" s="1"/>
  <c r="I212" i="2"/>
  <c r="AC212" i="2" s="1"/>
  <c r="AD212" i="2" s="1"/>
  <c r="I218" i="2"/>
  <c r="AC218" i="2" s="1"/>
  <c r="AD218" i="2" s="1"/>
  <c r="I223" i="2"/>
  <c r="AC223" i="2" s="1"/>
  <c r="AD223" i="2" s="1"/>
  <c r="I228" i="2"/>
  <c r="AC228" i="2" s="1"/>
  <c r="AD228" i="2" s="1"/>
  <c r="I234" i="2"/>
  <c r="AC234" i="2" s="1"/>
  <c r="AD234" i="2" s="1"/>
  <c r="I239" i="2"/>
  <c r="AC239" i="2" s="1"/>
  <c r="AD239" i="2" s="1"/>
  <c r="I244" i="2"/>
  <c r="AC244" i="2" s="1"/>
  <c r="AD244" i="2" s="1"/>
  <c r="I250" i="2"/>
  <c r="AC250" i="2" s="1"/>
  <c r="AD250" i="2" s="1"/>
  <c r="I255" i="2"/>
  <c r="AC255" i="2" s="1"/>
  <c r="AD255" i="2" s="1"/>
  <c r="I260" i="2"/>
  <c r="AC260" i="2" s="1"/>
  <c r="AD260" i="2" s="1"/>
  <c r="I266" i="2"/>
  <c r="AC266" i="2" s="1"/>
  <c r="AD266" i="2" s="1"/>
  <c r="I271" i="2"/>
  <c r="AC271" i="2" s="1"/>
  <c r="AD271" i="2" s="1"/>
  <c r="I276" i="2"/>
  <c r="AC276" i="2" s="1"/>
  <c r="AD276" i="2" s="1"/>
  <c r="I11" i="2"/>
  <c r="AC11" i="2" s="1"/>
  <c r="AD11" i="2" s="1"/>
  <c r="I16" i="2"/>
  <c r="AC16" i="2" s="1"/>
  <c r="AD16" i="2" s="1"/>
  <c r="I22" i="2"/>
  <c r="AC22" i="2" s="1"/>
  <c r="AD22" i="2" s="1"/>
  <c r="I27" i="2"/>
  <c r="AC27" i="2" s="1"/>
  <c r="AD27" i="2" s="1"/>
  <c r="I32" i="2"/>
  <c r="AC32" i="2" s="1"/>
  <c r="AD32" i="2" s="1"/>
  <c r="I38" i="2"/>
  <c r="AC38" i="2" s="1"/>
  <c r="AD38" i="2" s="1"/>
  <c r="I43" i="2"/>
  <c r="AC43" i="2" s="1"/>
  <c r="AD43" i="2" s="1"/>
  <c r="I48" i="2"/>
  <c r="AC48" i="2" s="1"/>
  <c r="AD48" i="2" s="1"/>
  <c r="I54" i="2"/>
  <c r="AC54" i="2" s="1"/>
  <c r="AD54" i="2" s="1"/>
  <c r="I59" i="2"/>
  <c r="AC59" i="2" s="1"/>
  <c r="AD59" i="2" s="1"/>
  <c r="I64" i="2"/>
  <c r="AC64" i="2" s="1"/>
  <c r="AD64" i="2" s="1"/>
  <c r="I70" i="2"/>
  <c r="AC70" i="2" s="1"/>
  <c r="AD70" i="2" s="1"/>
  <c r="I75" i="2"/>
  <c r="AC75" i="2" s="1"/>
  <c r="AD75" i="2" s="1"/>
  <c r="I80" i="2"/>
  <c r="AC80" i="2" s="1"/>
  <c r="AD80" i="2" s="1"/>
  <c r="I86" i="2"/>
  <c r="AC86" i="2" s="1"/>
  <c r="AD86" i="2" s="1"/>
  <c r="I91" i="2"/>
  <c r="AC91" i="2" s="1"/>
  <c r="AD91" i="2" s="1"/>
  <c r="I96" i="2"/>
  <c r="AC96" i="2" s="1"/>
  <c r="AD96" i="2" s="1"/>
  <c r="I102" i="2"/>
  <c r="AC102" i="2" s="1"/>
  <c r="AD102" i="2" s="1"/>
  <c r="I107" i="2"/>
  <c r="AC107" i="2" s="1"/>
  <c r="AD107" i="2" s="1"/>
  <c r="I112" i="2"/>
  <c r="AC112" i="2" s="1"/>
  <c r="AD112" i="2" s="1"/>
  <c r="I118" i="2"/>
  <c r="AC118" i="2" s="1"/>
  <c r="AD118" i="2" s="1"/>
  <c r="I123" i="2"/>
  <c r="AC123" i="2" s="1"/>
  <c r="AD123" i="2" s="1"/>
  <c r="I128" i="2"/>
  <c r="AC128" i="2" s="1"/>
  <c r="AD128" i="2" s="1"/>
  <c r="I134" i="2"/>
  <c r="AC134" i="2" s="1"/>
  <c r="AD134" i="2" s="1"/>
  <c r="I139" i="2"/>
  <c r="AC139" i="2" s="1"/>
  <c r="AD139" i="2" s="1"/>
  <c r="I144" i="2"/>
  <c r="AC144" i="2" s="1"/>
  <c r="AD144" i="2" s="1"/>
  <c r="I150" i="2"/>
  <c r="AC150" i="2" s="1"/>
  <c r="AD150" i="2" s="1"/>
  <c r="I155" i="2"/>
  <c r="AC155" i="2" s="1"/>
  <c r="AD155" i="2" s="1"/>
  <c r="I160" i="2"/>
  <c r="AC160" i="2" s="1"/>
  <c r="AD160" i="2" s="1"/>
  <c r="I166" i="2"/>
  <c r="AC166" i="2" s="1"/>
  <c r="AD166" i="2" s="1"/>
  <c r="I171" i="2"/>
  <c r="AC171" i="2" s="1"/>
  <c r="AD171" i="2" s="1"/>
  <c r="I176" i="2"/>
  <c r="AC176" i="2" s="1"/>
  <c r="AD176" i="2" s="1"/>
  <c r="I182" i="2"/>
  <c r="AC182" i="2" s="1"/>
  <c r="AD182" i="2" s="1"/>
  <c r="I187" i="2"/>
  <c r="AC187" i="2" s="1"/>
  <c r="AD187" i="2" s="1"/>
  <c r="I192" i="2"/>
  <c r="AC192" i="2" s="1"/>
  <c r="AD192" i="2" s="1"/>
  <c r="I198" i="2"/>
  <c r="AC198" i="2" s="1"/>
  <c r="AD198" i="2" s="1"/>
  <c r="I203" i="2"/>
  <c r="AC203" i="2" s="1"/>
  <c r="AD203" i="2" s="1"/>
  <c r="I208" i="2"/>
  <c r="AC208" i="2" s="1"/>
  <c r="AD208" i="2" s="1"/>
  <c r="I214" i="2"/>
  <c r="AC214" i="2" s="1"/>
  <c r="AD214" i="2" s="1"/>
  <c r="I219" i="2"/>
  <c r="AC219" i="2" s="1"/>
  <c r="AD219" i="2" s="1"/>
  <c r="I224" i="2"/>
  <c r="AC224" i="2" s="1"/>
  <c r="AD224" i="2" s="1"/>
  <c r="I230" i="2"/>
  <c r="AC230" i="2" s="1"/>
  <c r="AD230" i="2" s="1"/>
  <c r="I235" i="2"/>
  <c r="AC235" i="2" s="1"/>
  <c r="AD235" i="2" s="1"/>
  <c r="I240" i="2"/>
  <c r="AC240" i="2" s="1"/>
  <c r="AD240" i="2" s="1"/>
  <c r="I246" i="2"/>
  <c r="AC246" i="2" s="1"/>
  <c r="AD246" i="2" s="1"/>
  <c r="I251" i="2"/>
  <c r="AC251" i="2" s="1"/>
  <c r="AD251" i="2" s="1"/>
  <c r="I256" i="2"/>
  <c r="AC256" i="2" s="1"/>
  <c r="AD256" i="2" s="1"/>
  <c r="I262" i="2"/>
  <c r="AC262" i="2" s="1"/>
  <c r="AD262" i="2" s="1"/>
  <c r="I267" i="2"/>
  <c r="AC267" i="2" s="1"/>
  <c r="AD267" i="2" s="1"/>
  <c r="I272" i="2"/>
  <c r="AC272" i="2" s="1"/>
  <c r="AD272" i="2" s="1"/>
  <c r="I278" i="2"/>
  <c r="AC278" i="2" s="1"/>
  <c r="AD278" i="2" s="1"/>
  <c r="I283" i="2"/>
  <c r="AC283" i="2" s="1"/>
  <c r="AD283" i="2" s="1"/>
  <c r="I288" i="2"/>
  <c r="AC288" i="2" s="1"/>
  <c r="AD288" i="2" s="1"/>
  <c r="I294" i="2"/>
  <c r="AC294" i="2" s="1"/>
  <c r="AD294" i="2" s="1"/>
  <c r="I299" i="2"/>
  <c r="AC299" i="2" s="1"/>
  <c r="AD299" i="2" s="1"/>
  <c r="I304" i="2"/>
  <c r="AC304" i="2" s="1"/>
  <c r="AD304" i="2" s="1"/>
  <c r="I310" i="2"/>
  <c r="AC310" i="2" s="1"/>
  <c r="AD310" i="2" s="1"/>
  <c r="I315" i="2"/>
  <c r="AC315" i="2" s="1"/>
  <c r="AD315" i="2" s="1"/>
  <c r="I320" i="2"/>
  <c r="AC320" i="2" s="1"/>
  <c r="AD320" i="2" s="1"/>
  <c r="I326" i="2"/>
  <c r="AC326" i="2" s="1"/>
  <c r="AD326" i="2" s="1"/>
  <c r="I331" i="2"/>
  <c r="AC331" i="2" s="1"/>
  <c r="AD331" i="2" s="1"/>
  <c r="I336" i="2"/>
  <c r="AC336" i="2" s="1"/>
  <c r="AD336" i="2" s="1"/>
  <c r="I342" i="2"/>
  <c r="AC342" i="2" s="1"/>
  <c r="AD342" i="2" s="1"/>
  <c r="I346" i="2"/>
  <c r="AC346" i="2" s="1"/>
  <c r="AD346" i="2" s="1"/>
  <c r="I350" i="2"/>
  <c r="AC350" i="2" s="1"/>
  <c r="AD350" i="2" s="1"/>
  <c r="I354" i="2"/>
  <c r="AC354" i="2" s="1"/>
  <c r="AD354" i="2" s="1"/>
  <c r="I358" i="2"/>
  <c r="AC358" i="2" s="1"/>
  <c r="AD358" i="2" s="1"/>
  <c r="I362" i="2"/>
  <c r="AC362" i="2" s="1"/>
  <c r="AD362" i="2" s="1"/>
  <c r="I366" i="2"/>
  <c r="AC366" i="2" s="1"/>
  <c r="AD366" i="2" s="1"/>
  <c r="I370" i="2"/>
  <c r="AC370" i="2" s="1"/>
  <c r="AD370" i="2" s="1"/>
  <c r="I374" i="2"/>
  <c r="AC374" i="2" s="1"/>
  <c r="AD374" i="2" s="1"/>
  <c r="I378" i="2"/>
  <c r="AC378" i="2" s="1"/>
  <c r="AD378" i="2" s="1"/>
  <c r="I382" i="2"/>
  <c r="AC382" i="2" s="1"/>
  <c r="AD382" i="2" s="1"/>
  <c r="I386" i="2"/>
  <c r="AC386" i="2" s="1"/>
  <c r="AD386" i="2" s="1"/>
  <c r="I390" i="2"/>
  <c r="AC390" i="2" s="1"/>
  <c r="AD390" i="2" s="1"/>
  <c r="I394" i="2"/>
  <c r="AC394" i="2" s="1"/>
  <c r="AD394" i="2" s="1"/>
  <c r="I398" i="2"/>
  <c r="AC398" i="2" s="1"/>
  <c r="AD398" i="2" s="1"/>
  <c r="I402" i="2"/>
  <c r="AC402" i="2" s="1"/>
  <c r="AD402" i="2" s="1"/>
  <c r="I406" i="2"/>
  <c r="AC406" i="2" s="1"/>
  <c r="AD406" i="2" s="1"/>
  <c r="I410" i="2"/>
  <c r="AC410" i="2" s="1"/>
  <c r="AD410" i="2" s="1"/>
  <c r="I414" i="2"/>
  <c r="AC414" i="2" s="1"/>
  <c r="AD414" i="2" s="1"/>
  <c r="I418" i="2"/>
  <c r="AC418" i="2" s="1"/>
  <c r="AD418" i="2" s="1"/>
  <c r="I422" i="2"/>
  <c r="AC422" i="2" s="1"/>
  <c r="AD422" i="2" s="1"/>
  <c r="I426" i="2"/>
  <c r="AC426" i="2" s="1"/>
  <c r="AD426" i="2" s="1"/>
  <c r="I430" i="2"/>
  <c r="AC430" i="2" s="1"/>
  <c r="AD430" i="2" s="1"/>
  <c r="I12" i="2"/>
  <c r="AC12" i="2" s="1"/>
  <c r="AD12" i="2" s="1"/>
  <c r="I18" i="2"/>
  <c r="AC18" i="2" s="1"/>
  <c r="AD18" i="2" s="1"/>
  <c r="I23" i="2"/>
  <c r="AC23" i="2" s="1"/>
  <c r="AD23" i="2" s="1"/>
  <c r="I28" i="2"/>
  <c r="AC28" i="2" s="1"/>
  <c r="AD28" i="2" s="1"/>
  <c r="I34" i="2"/>
  <c r="AC34" i="2" s="1"/>
  <c r="AD34" i="2" s="1"/>
  <c r="I39" i="2"/>
  <c r="AC39" i="2" s="1"/>
  <c r="AD39" i="2" s="1"/>
  <c r="I44" i="2"/>
  <c r="AC44" i="2" s="1"/>
  <c r="AD44" i="2" s="1"/>
  <c r="I50" i="2"/>
  <c r="AC50" i="2" s="1"/>
  <c r="AD50" i="2" s="1"/>
  <c r="I55" i="2"/>
  <c r="AC55" i="2" s="1"/>
  <c r="AD55" i="2" s="1"/>
  <c r="I60" i="2"/>
  <c r="AC60" i="2" s="1"/>
  <c r="AD60" i="2" s="1"/>
  <c r="I66" i="2"/>
  <c r="AC66" i="2" s="1"/>
  <c r="AD66" i="2" s="1"/>
  <c r="I71" i="2"/>
  <c r="AC71" i="2" s="1"/>
  <c r="AD71" i="2" s="1"/>
  <c r="I76" i="2"/>
  <c r="AC76" i="2" s="1"/>
  <c r="AD76" i="2" s="1"/>
  <c r="I82" i="2"/>
  <c r="AC82" i="2" s="1"/>
  <c r="AD82" i="2" s="1"/>
  <c r="I87" i="2"/>
  <c r="AC87" i="2" s="1"/>
  <c r="AD87" i="2" s="1"/>
  <c r="I92" i="2"/>
  <c r="AC92" i="2" s="1"/>
  <c r="AD92" i="2" s="1"/>
  <c r="I98" i="2"/>
  <c r="AC98" i="2" s="1"/>
  <c r="AD98" i="2" s="1"/>
  <c r="I103" i="2"/>
  <c r="AC103" i="2" s="1"/>
  <c r="AD103" i="2" s="1"/>
  <c r="I108" i="2"/>
  <c r="AC108" i="2" s="1"/>
  <c r="AD108" i="2" s="1"/>
  <c r="I114" i="2"/>
  <c r="AC114" i="2" s="1"/>
  <c r="AD114" i="2" s="1"/>
  <c r="I119" i="2"/>
  <c r="AC119" i="2" s="1"/>
  <c r="AD119" i="2" s="1"/>
  <c r="I124" i="2"/>
  <c r="AC124" i="2" s="1"/>
  <c r="AD124" i="2" s="1"/>
  <c r="I130" i="2"/>
  <c r="AC130" i="2" s="1"/>
  <c r="AD130" i="2" s="1"/>
  <c r="I135" i="2"/>
  <c r="AC135" i="2" s="1"/>
  <c r="AD135" i="2" s="1"/>
  <c r="I140" i="2"/>
  <c r="AC140" i="2" s="1"/>
  <c r="AD140" i="2" s="1"/>
  <c r="I146" i="2"/>
  <c r="AC146" i="2" s="1"/>
  <c r="AD146" i="2" s="1"/>
  <c r="I151" i="2"/>
  <c r="AC151" i="2" s="1"/>
  <c r="AD151" i="2" s="1"/>
  <c r="I156" i="2"/>
  <c r="AC156" i="2" s="1"/>
  <c r="AD156" i="2" s="1"/>
  <c r="I162" i="2"/>
  <c r="AC162" i="2" s="1"/>
  <c r="AD162" i="2" s="1"/>
  <c r="I167" i="2"/>
  <c r="AC167" i="2" s="1"/>
  <c r="AD167" i="2" s="1"/>
  <c r="I172" i="2"/>
  <c r="AC172" i="2" s="1"/>
  <c r="AD172" i="2" s="1"/>
  <c r="I178" i="2"/>
  <c r="AC178" i="2" s="1"/>
  <c r="AD178" i="2" s="1"/>
  <c r="I183" i="2"/>
  <c r="AC183" i="2" s="1"/>
  <c r="AD183" i="2" s="1"/>
  <c r="I188" i="2"/>
  <c r="AC188" i="2" s="1"/>
  <c r="AD188" i="2" s="1"/>
  <c r="I194" i="2"/>
  <c r="AC194" i="2" s="1"/>
  <c r="AD194" i="2" s="1"/>
  <c r="I199" i="2"/>
  <c r="AC199" i="2" s="1"/>
  <c r="AD199" i="2" s="1"/>
  <c r="I204" i="2"/>
  <c r="AC204" i="2" s="1"/>
  <c r="AD204" i="2" s="1"/>
  <c r="I210" i="2"/>
  <c r="AC210" i="2" s="1"/>
  <c r="AD210" i="2" s="1"/>
  <c r="I215" i="2"/>
  <c r="AC215" i="2" s="1"/>
  <c r="AD215" i="2" s="1"/>
  <c r="I220" i="2"/>
  <c r="AC220" i="2" s="1"/>
  <c r="AD220" i="2" s="1"/>
  <c r="I226" i="2"/>
  <c r="AC226" i="2" s="1"/>
  <c r="AD226" i="2" s="1"/>
  <c r="I231" i="2"/>
  <c r="AC231" i="2" s="1"/>
  <c r="AD231" i="2" s="1"/>
  <c r="I236" i="2"/>
  <c r="AC236" i="2" s="1"/>
  <c r="AD236" i="2" s="1"/>
  <c r="I242" i="2"/>
  <c r="AC242" i="2" s="1"/>
  <c r="AD242" i="2" s="1"/>
  <c r="I247" i="2"/>
  <c r="AC247" i="2" s="1"/>
  <c r="AD247" i="2" s="1"/>
  <c r="I252" i="2"/>
  <c r="AC252" i="2" s="1"/>
  <c r="AD252" i="2" s="1"/>
  <c r="I258" i="2"/>
  <c r="AC258" i="2" s="1"/>
  <c r="AD258" i="2" s="1"/>
  <c r="I263" i="2"/>
  <c r="AC263" i="2" s="1"/>
  <c r="AD263" i="2" s="1"/>
  <c r="I268" i="2"/>
  <c r="AC268" i="2" s="1"/>
  <c r="AD268" i="2" s="1"/>
  <c r="I274" i="2"/>
  <c r="AC274" i="2" s="1"/>
  <c r="AD274" i="2" s="1"/>
  <c r="I279" i="2"/>
  <c r="AC279" i="2" s="1"/>
  <c r="AD279" i="2" s="1"/>
  <c r="I284" i="2"/>
  <c r="AC284" i="2" s="1"/>
  <c r="AD284" i="2" s="1"/>
  <c r="I290" i="2"/>
  <c r="AC290" i="2" s="1"/>
  <c r="AD290" i="2" s="1"/>
  <c r="I295" i="2"/>
  <c r="AC295" i="2" s="1"/>
  <c r="AD295" i="2" s="1"/>
  <c r="I300" i="2"/>
  <c r="AC300" i="2" s="1"/>
  <c r="AD300" i="2" s="1"/>
  <c r="I306" i="2"/>
  <c r="AC306" i="2" s="1"/>
  <c r="AD306" i="2" s="1"/>
  <c r="I311" i="2"/>
  <c r="AC311" i="2" s="1"/>
  <c r="AD311" i="2" s="1"/>
  <c r="I316" i="2"/>
  <c r="AC316" i="2" s="1"/>
  <c r="AD316" i="2" s="1"/>
  <c r="I322" i="2"/>
  <c r="AC322" i="2" s="1"/>
  <c r="AD322" i="2" s="1"/>
  <c r="I327" i="2"/>
  <c r="AC327" i="2" s="1"/>
  <c r="AD327" i="2" s="1"/>
  <c r="I332" i="2"/>
  <c r="AC332" i="2" s="1"/>
  <c r="AD332" i="2" s="1"/>
  <c r="I338" i="2"/>
  <c r="AC338" i="2" s="1"/>
  <c r="AD338" i="2" s="1"/>
  <c r="I343" i="2"/>
  <c r="AC343" i="2" s="1"/>
  <c r="AD343" i="2" s="1"/>
  <c r="I347" i="2"/>
  <c r="AC347" i="2" s="1"/>
  <c r="AD347" i="2" s="1"/>
  <c r="I351" i="2"/>
  <c r="AC351" i="2" s="1"/>
  <c r="AD351" i="2" s="1"/>
  <c r="I355" i="2"/>
  <c r="AC355" i="2" s="1"/>
  <c r="AD355" i="2" s="1"/>
  <c r="I359" i="2"/>
  <c r="AC359" i="2" s="1"/>
  <c r="AD359" i="2" s="1"/>
  <c r="I363" i="2"/>
  <c r="AC363" i="2" s="1"/>
  <c r="AD363" i="2" s="1"/>
  <c r="I367" i="2"/>
  <c r="AC367" i="2" s="1"/>
  <c r="AD367" i="2" s="1"/>
  <c r="I371" i="2"/>
  <c r="AC371" i="2" s="1"/>
  <c r="AD371" i="2" s="1"/>
  <c r="I375" i="2"/>
  <c r="AC375" i="2" s="1"/>
  <c r="AD375" i="2" s="1"/>
  <c r="I379" i="2"/>
  <c r="AC379" i="2" s="1"/>
  <c r="AD379" i="2" s="1"/>
  <c r="I383" i="2"/>
  <c r="AC383" i="2" s="1"/>
  <c r="AD383" i="2" s="1"/>
  <c r="I387" i="2"/>
  <c r="AC387" i="2" s="1"/>
  <c r="AD387" i="2" s="1"/>
  <c r="I391" i="2"/>
  <c r="AC391" i="2" s="1"/>
  <c r="AD391" i="2" s="1"/>
  <c r="I395" i="2"/>
  <c r="AC395" i="2" s="1"/>
  <c r="AD395" i="2" s="1"/>
  <c r="I399" i="2"/>
  <c r="AC399" i="2" s="1"/>
  <c r="AD399" i="2" s="1"/>
  <c r="I403" i="2"/>
  <c r="AC403" i="2" s="1"/>
  <c r="AD403" i="2" s="1"/>
  <c r="I407" i="2"/>
  <c r="AC407" i="2" s="1"/>
  <c r="AD407" i="2" s="1"/>
  <c r="I411" i="2"/>
  <c r="AC411" i="2" s="1"/>
  <c r="AD411" i="2" s="1"/>
  <c r="I415" i="2"/>
  <c r="AC415" i="2" s="1"/>
  <c r="AD415" i="2" s="1"/>
  <c r="I419" i="2"/>
  <c r="AC419" i="2" s="1"/>
  <c r="AD419" i="2" s="1"/>
  <c r="I14" i="2"/>
  <c r="AC14" i="2" s="1"/>
  <c r="AD14" i="2" s="1"/>
  <c r="I19" i="2"/>
  <c r="AC19" i="2" s="1"/>
  <c r="AD19" i="2" s="1"/>
  <c r="I24" i="2"/>
  <c r="AC24" i="2" s="1"/>
  <c r="AD24" i="2" s="1"/>
  <c r="I30" i="2"/>
  <c r="AC30" i="2" s="1"/>
  <c r="AD30" i="2" s="1"/>
  <c r="I35" i="2"/>
  <c r="AC35" i="2" s="1"/>
  <c r="AD35" i="2" s="1"/>
  <c r="I40" i="2"/>
  <c r="AC40" i="2" s="1"/>
  <c r="AD40" i="2" s="1"/>
  <c r="I46" i="2"/>
  <c r="AC46" i="2" s="1"/>
  <c r="AD46" i="2" s="1"/>
  <c r="I51" i="2"/>
  <c r="AC51" i="2" s="1"/>
  <c r="AD51" i="2" s="1"/>
  <c r="I56" i="2"/>
  <c r="AC56" i="2" s="1"/>
  <c r="AD56" i="2" s="1"/>
  <c r="I62" i="2"/>
  <c r="AC62" i="2" s="1"/>
  <c r="AD62" i="2" s="1"/>
  <c r="I67" i="2"/>
  <c r="AC67" i="2" s="1"/>
  <c r="AD67" i="2" s="1"/>
  <c r="I72" i="2"/>
  <c r="AC72" i="2" s="1"/>
  <c r="AD72" i="2" s="1"/>
  <c r="I78" i="2"/>
  <c r="AC78" i="2" s="1"/>
  <c r="AD78" i="2" s="1"/>
  <c r="I83" i="2"/>
  <c r="AC83" i="2" s="1"/>
  <c r="AD83" i="2" s="1"/>
  <c r="I88" i="2"/>
  <c r="AC88" i="2" s="1"/>
  <c r="AD88" i="2" s="1"/>
  <c r="I94" i="2"/>
  <c r="AC94" i="2" s="1"/>
  <c r="AD94" i="2" s="1"/>
  <c r="I99" i="2"/>
  <c r="AC99" i="2" s="1"/>
  <c r="AD99" i="2" s="1"/>
  <c r="I104" i="2"/>
  <c r="AC104" i="2" s="1"/>
  <c r="AD104" i="2" s="1"/>
  <c r="I110" i="2"/>
  <c r="AC110" i="2" s="1"/>
  <c r="AD110" i="2" s="1"/>
  <c r="I115" i="2"/>
  <c r="AC115" i="2" s="1"/>
  <c r="AD115" i="2" s="1"/>
  <c r="I120" i="2"/>
  <c r="AC120" i="2" s="1"/>
  <c r="AD120" i="2" s="1"/>
  <c r="I126" i="2"/>
  <c r="AC126" i="2" s="1"/>
  <c r="AD126" i="2" s="1"/>
  <c r="I131" i="2"/>
  <c r="AC131" i="2" s="1"/>
  <c r="AD131" i="2" s="1"/>
  <c r="I136" i="2"/>
  <c r="AC136" i="2" s="1"/>
  <c r="AD136" i="2" s="1"/>
  <c r="I142" i="2"/>
  <c r="AC142" i="2" s="1"/>
  <c r="AD142" i="2" s="1"/>
  <c r="I147" i="2"/>
  <c r="AC147" i="2" s="1"/>
  <c r="AD147" i="2" s="1"/>
  <c r="I152" i="2"/>
  <c r="AC152" i="2" s="1"/>
  <c r="AD152" i="2" s="1"/>
  <c r="I158" i="2"/>
  <c r="AC158" i="2" s="1"/>
  <c r="AD158" i="2" s="1"/>
  <c r="I163" i="2"/>
  <c r="AC163" i="2" s="1"/>
  <c r="AD163" i="2" s="1"/>
  <c r="I168" i="2"/>
  <c r="AC168" i="2" s="1"/>
  <c r="AD168" i="2" s="1"/>
  <c r="I174" i="2"/>
  <c r="AC174" i="2" s="1"/>
  <c r="AD174" i="2" s="1"/>
  <c r="I179" i="2"/>
  <c r="AC179" i="2" s="1"/>
  <c r="AD179" i="2" s="1"/>
  <c r="I184" i="2"/>
  <c r="AC184" i="2" s="1"/>
  <c r="AD184" i="2" s="1"/>
  <c r="I190" i="2"/>
  <c r="AC190" i="2" s="1"/>
  <c r="AD190" i="2" s="1"/>
  <c r="I195" i="2"/>
  <c r="AC195" i="2" s="1"/>
  <c r="AD195" i="2" s="1"/>
  <c r="I200" i="2"/>
  <c r="AC200" i="2" s="1"/>
  <c r="AD200" i="2" s="1"/>
  <c r="I206" i="2"/>
  <c r="AC206" i="2" s="1"/>
  <c r="AD206" i="2" s="1"/>
  <c r="I211" i="2"/>
  <c r="AC211" i="2" s="1"/>
  <c r="AD211" i="2" s="1"/>
  <c r="I216" i="2"/>
  <c r="AC216" i="2" s="1"/>
  <c r="AD216" i="2" s="1"/>
  <c r="I222" i="2"/>
  <c r="AC222" i="2" s="1"/>
  <c r="AD222" i="2" s="1"/>
  <c r="I227" i="2"/>
  <c r="AC227" i="2" s="1"/>
  <c r="AD227" i="2" s="1"/>
  <c r="I232" i="2"/>
  <c r="AC232" i="2" s="1"/>
  <c r="AD232" i="2" s="1"/>
  <c r="I238" i="2"/>
  <c r="AC238" i="2" s="1"/>
  <c r="AD238" i="2" s="1"/>
  <c r="I243" i="2"/>
  <c r="AC243" i="2" s="1"/>
  <c r="AD243" i="2" s="1"/>
  <c r="I248" i="2"/>
  <c r="AC248" i="2" s="1"/>
  <c r="AD248" i="2" s="1"/>
  <c r="I254" i="2"/>
  <c r="AC254" i="2" s="1"/>
  <c r="AD254" i="2" s="1"/>
  <c r="I259" i="2"/>
  <c r="AC259" i="2" s="1"/>
  <c r="AD259" i="2" s="1"/>
  <c r="I264" i="2"/>
  <c r="AC264" i="2" s="1"/>
  <c r="AD264" i="2" s="1"/>
  <c r="I270" i="2"/>
  <c r="AC270" i="2" s="1"/>
  <c r="AD270" i="2" s="1"/>
  <c r="I275" i="2"/>
  <c r="AC275" i="2" s="1"/>
  <c r="AD275" i="2" s="1"/>
  <c r="I280" i="2"/>
  <c r="AC280" i="2" s="1"/>
  <c r="AD280" i="2" s="1"/>
  <c r="I286" i="2"/>
  <c r="AC286" i="2" s="1"/>
  <c r="AD286" i="2" s="1"/>
  <c r="I291" i="2"/>
  <c r="AC291" i="2" s="1"/>
  <c r="AD291" i="2" s="1"/>
  <c r="I296" i="2"/>
  <c r="AC296" i="2" s="1"/>
  <c r="AD296" i="2" s="1"/>
  <c r="I302" i="2"/>
  <c r="AC302" i="2" s="1"/>
  <c r="AD302" i="2" s="1"/>
  <c r="I307" i="2"/>
  <c r="AC307" i="2" s="1"/>
  <c r="AD307" i="2" s="1"/>
  <c r="I312" i="2"/>
  <c r="AC312" i="2" s="1"/>
  <c r="AD312" i="2" s="1"/>
  <c r="I713" i="2"/>
  <c r="AC713" i="2" s="1"/>
  <c r="AD713" i="2" s="1"/>
  <c r="I709" i="2"/>
  <c r="AC709" i="2" s="1"/>
  <c r="AD709" i="2" s="1"/>
  <c r="I705" i="2"/>
  <c r="AC705" i="2" s="1"/>
  <c r="AD705" i="2" s="1"/>
  <c r="I701" i="2"/>
  <c r="AC701" i="2" s="1"/>
  <c r="AD701" i="2" s="1"/>
  <c r="I697" i="2"/>
  <c r="AC697" i="2" s="1"/>
  <c r="AD697" i="2" s="1"/>
  <c r="I693" i="2"/>
  <c r="AC693" i="2" s="1"/>
  <c r="AD693" i="2" s="1"/>
  <c r="I689" i="2"/>
  <c r="AC689" i="2" s="1"/>
  <c r="AD689" i="2" s="1"/>
  <c r="I685" i="2"/>
  <c r="AC685" i="2" s="1"/>
  <c r="AD685" i="2" s="1"/>
  <c r="I681" i="2"/>
  <c r="AC681" i="2" s="1"/>
  <c r="AD681" i="2" s="1"/>
  <c r="I677" i="2"/>
  <c r="AC677" i="2" s="1"/>
  <c r="AD677" i="2" s="1"/>
  <c r="I673" i="2"/>
  <c r="AC673" i="2" s="1"/>
  <c r="AD673" i="2" s="1"/>
  <c r="I669" i="2"/>
  <c r="AC669" i="2" s="1"/>
  <c r="AD669" i="2" s="1"/>
  <c r="I665" i="2"/>
  <c r="AC665" i="2" s="1"/>
  <c r="AD665" i="2" s="1"/>
  <c r="I661" i="2"/>
  <c r="AC661" i="2" s="1"/>
  <c r="AD661" i="2" s="1"/>
  <c r="I657" i="2"/>
  <c r="AC657" i="2" s="1"/>
  <c r="AD657" i="2" s="1"/>
  <c r="I653" i="2"/>
  <c r="AC653" i="2" s="1"/>
  <c r="AD653" i="2" s="1"/>
  <c r="I649" i="2"/>
  <c r="AC649" i="2" s="1"/>
  <c r="AD649" i="2" s="1"/>
  <c r="I645" i="2"/>
  <c r="AC645" i="2" s="1"/>
  <c r="AD645" i="2" s="1"/>
  <c r="I641" i="2"/>
  <c r="AC641" i="2" s="1"/>
  <c r="AD641" i="2" s="1"/>
  <c r="I637" i="2"/>
  <c r="AC637" i="2" s="1"/>
  <c r="AD637" i="2" s="1"/>
  <c r="I633" i="2"/>
  <c r="AC633" i="2" s="1"/>
  <c r="AD633" i="2" s="1"/>
  <c r="I629" i="2"/>
  <c r="AC629" i="2" s="1"/>
  <c r="AD629" i="2" s="1"/>
  <c r="I625" i="2"/>
  <c r="AC625" i="2" s="1"/>
  <c r="AD625" i="2" s="1"/>
  <c r="I621" i="2"/>
  <c r="AC621" i="2" s="1"/>
  <c r="AD621" i="2" s="1"/>
  <c r="I617" i="2"/>
  <c r="AC617" i="2" s="1"/>
  <c r="AD617" i="2" s="1"/>
  <c r="I613" i="2"/>
  <c r="AC613" i="2" s="1"/>
  <c r="AD613" i="2" s="1"/>
  <c r="I609" i="2"/>
  <c r="AC609" i="2" s="1"/>
  <c r="AD609" i="2" s="1"/>
  <c r="I605" i="2"/>
  <c r="AC605" i="2" s="1"/>
  <c r="AD605" i="2" s="1"/>
  <c r="I601" i="2"/>
  <c r="AC601" i="2" s="1"/>
  <c r="AD601" i="2" s="1"/>
  <c r="I597" i="2"/>
  <c r="AC597" i="2" s="1"/>
  <c r="AD597" i="2" s="1"/>
  <c r="I593" i="2"/>
  <c r="AC593" i="2" s="1"/>
  <c r="AD593" i="2" s="1"/>
  <c r="I589" i="2"/>
  <c r="AC589" i="2" s="1"/>
  <c r="AD589" i="2" s="1"/>
  <c r="I585" i="2"/>
  <c r="AC585" i="2" s="1"/>
  <c r="AD585" i="2" s="1"/>
  <c r="I581" i="2"/>
  <c r="AC581" i="2" s="1"/>
  <c r="AD581" i="2" s="1"/>
  <c r="I577" i="2"/>
  <c r="AC577" i="2" s="1"/>
  <c r="AD577" i="2" s="1"/>
  <c r="I573" i="2"/>
  <c r="AC573" i="2" s="1"/>
  <c r="AD573" i="2" s="1"/>
  <c r="I569" i="2"/>
  <c r="AC569" i="2" s="1"/>
  <c r="AD569" i="2" s="1"/>
  <c r="I565" i="2"/>
  <c r="AC565" i="2" s="1"/>
  <c r="AD565" i="2" s="1"/>
  <c r="I561" i="2"/>
  <c r="AC561" i="2" s="1"/>
  <c r="AD561" i="2" s="1"/>
  <c r="I557" i="2"/>
  <c r="AC557" i="2" s="1"/>
  <c r="AD557" i="2" s="1"/>
  <c r="I553" i="2"/>
  <c r="AC553" i="2" s="1"/>
  <c r="AD553" i="2" s="1"/>
  <c r="I549" i="2"/>
  <c r="AC549" i="2" s="1"/>
  <c r="AD549" i="2" s="1"/>
  <c r="I545" i="2"/>
  <c r="AC545" i="2" s="1"/>
  <c r="AD545" i="2" s="1"/>
  <c r="I541" i="2"/>
  <c r="AC541" i="2" s="1"/>
  <c r="AD541" i="2" s="1"/>
  <c r="I537" i="2"/>
  <c r="AC537" i="2" s="1"/>
  <c r="AD537" i="2" s="1"/>
  <c r="I533" i="2"/>
  <c r="AC533" i="2" s="1"/>
  <c r="AD533" i="2" s="1"/>
  <c r="I529" i="2"/>
  <c r="AC529" i="2" s="1"/>
  <c r="AD529" i="2" s="1"/>
  <c r="I525" i="2"/>
  <c r="AC525" i="2" s="1"/>
  <c r="AD525" i="2" s="1"/>
  <c r="I521" i="2"/>
  <c r="AC521" i="2" s="1"/>
  <c r="AD521" i="2" s="1"/>
  <c r="I517" i="2"/>
  <c r="AC517" i="2" s="1"/>
  <c r="AD517" i="2" s="1"/>
  <c r="I513" i="2"/>
  <c r="AC513" i="2" s="1"/>
  <c r="AD513" i="2" s="1"/>
  <c r="I509" i="2"/>
  <c r="AC509" i="2" s="1"/>
  <c r="AD509" i="2" s="1"/>
  <c r="I505" i="2"/>
  <c r="AC505" i="2" s="1"/>
  <c r="AD505" i="2" s="1"/>
  <c r="I501" i="2"/>
  <c r="AC501" i="2" s="1"/>
  <c r="AD501" i="2" s="1"/>
  <c r="I497" i="2"/>
  <c r="AC497" i="2" s="1"/>
  <c r="AD497" i="2" s="1"/>
  <c r="I493" i="2"/>
  <c r="AC493" i="2" s="1"/>
  <c r="AD493" i="2" s="1"/>
  <c r="I489" i="2"/>
  <c r="AC489" i="2" s="1"/>
  <c r="AD489" i="2" s="1"/>
  <c r="I485" i="2"/>
  <c r="AC485" i="2" s="1"/>
  <c r="AD485" i="2" s="1"/>
  <c r="I481" i="2"/>
  <c r="AC481" i="2" s="1"/>
  <c r="AD481" i="2" s="1"/>
  <c r="I477" i="2"/>
  <c r="AC477" i="2" s="1"/>
  <c r="AD477" i="2" s="1"/>
  <c r="I473" i="2"/>
  <c r="AC473" i="2" s="1"/>
  <c r="AD473" i="2" s="1"/>
  <c r="I469" i="2"/>
  <c r="AC469" i="2" s="1"/>
  <c r="AD469" i="2" s="1"/>
  <c r="I465" i="2"/>
  <c r="AC465" i="2" s="1"/>
  <c r="AD465" i="2" s="1"/>
  <c r="I461" i="2"/>
  <c r="AC461" i="2" s="1"/>
  <c r="AD461" i="2" s="1"/>
  <c r="I457" i="2"/>
  <c r="AC457" i="2" s="1"/>
  <c r="AD457" i="2" s="1"/>
  <c r="I453" i="2"/>
  <c r="AC453" i="2" s="1"/>
  <c r="AD453" i="2" s="1"/>
  <c r="I449" i="2"/>
  <c r="AC449" i="2" s="1"/>
  <c r="AD449" i="2" s="1"/>
  <c r="I445" i="2"/>
  <c r="AC445" i="2" s="1"/>
  <c r="AD445" i="2" s="1"/>
  <c r="I441" i="2"/>
  <c r="AC441" i="2" s="1"/>
  <c r="AD441" i="2" s="1"/>
  <c r="I437" i="2"/>
  <c r="AC437" i="2" s="1"/>
  <c r="AD437" i="2" s="1"/>
  <c r="I433" i="2"/>
  <c r="AC433" i="2" s="1"/>
  <c r="AD433" i="2" s="1"/>
  <c r="I428" i="2"/>
  <c r="AC428" i="2" s="1"/>
  <c r="AD428" i="2" s="1"/>
  <c r="I423" i="2"/>
  <c r="AC423" i="2" s="1"/>
  <c r="AD423" i="2" s="1"/>
  <c r="I416" i="2"/>
  <c r="AC416" i="2" s="1"/>
  <c r="AD416" i="2" s="1"/>
  <c r="I408" i="2"/>
  <c r="AC408" i="2" s="1"/>
  <c r="AD408" i="2" s="1"/>
  <c r="I400" i="2"/>
  <c r="AC400" i="2" s="1"/>
  <c r="AD400" i="2" s="1"/>
  <c r="I392" i="2"/>
  <c r="AC392" i="2" s="1"/>
  <c r="AD392" i="2" s="1"/>
  <c r="I384" i="2"/>
  <c r="AC384" i="2" s="1"/>
  <c r="AD384" i="2" s="1"/>
  <c r="I376" i="2"/>
  <c r="AC376" i="2" s="1"/>
  <c r="AD376" i="2" s="1"/>
  <c r="I368" i="2"/>
  <c r="AC368" i="2" s="1"/>
  <c r="AD368" i="2" s="1"/>
  <c r="I360" i="2"/>
  <c r="AC360" i="2" s="1"/>
  <c r="AD360" i="2" s="1"/>
  <c r="I352" i="2"/>
  <c r="AC352" i="2" s="1"/>
  <c r="AD352" i="2" s="1"/>
  <c r="I344" i="2"/>
  <c r="AC344" i="2" s="1"/>
  <c r="AD344" i="2" s="1"/>
  <c r="I334" i="2"/>
  <c r="AC334" i="2" s="1"/>
  <c r="AD334" i="2" s="1"/>
  <c r="I323" i="2"/>
  <c r="AC323" i="2" s="1"/>
  <c r="AD323" i="2" s="1"/>
  <c r="I308" i="2"/>
  <c r="AC308" i="2" s="1"/>
  <c r="AD308" i="2" s="1"/>
  <c r="I287" i="2"/>
  <c r="AC287" i="2" s="1"/>
  <c r="AD287" i="2" s="1"/>
  <c r="I580" i="2"/>
  <c r="AC580" i="2" s="1"/>
  <c r="AD580" i="2" s="1"/>
  <c r="I576" i="2"/>
  <c r="AC576" i="2" s="1"/>
  <c r="AD576" i="2" s="1"/>
  <c r="I572" i="2"/>
  <c r="AC572" i="2" s="1"/>
  <c r="AD572" i="2" s="1"/>
  <c r="I568" i="2"/>
  <c r="AC568" i="2" s="1"/>
  <c r="AD568" i="2" s="1"/>
  <c r="I564" i="2"/>
  <c r="AC564" i="2" s="1"/>
  <c r="AD564" i="2" s="1"/>
  <c r="I560" i="2"/>
  <c r="AC560" i="2" s="1"/>
  <c r="AD560" i="2" s="1"/>
  <c r="I556" i="2"/>
  <c r="AC556" i="2" s="1"/>
  <c r="AD556" i="2" s="1"/>
  <c r="I552" i="2"/>
  <c r="AC552" i="2" s="1"/>
  <c r="AD552" i="2" s="1"/>
  <c r="I548" i="2"/>
  <c r="AC548" i="2" s="1"/>
  <c r="AD548" i="2" s="1"/>
  <c r="I544" i="2"/>
  <c r="AC544" i="2" s="1"/>
  <c r="AD544" i="2" s="1"/>
  <c r="I540" i="2"/>
  <c r="AC540" i="2" s="1"/>
  <c r="AD540" i="2" s="1"/>
  <c r="I536" i="2"/>
  <c r="AC536" i="2" s="1"/>
  <c r="AD536" i="2" s="1"/>
  <c r="I532" i="2"/>
  <c r="AC532" i="2" s="1"/>
  <c r="AD532" i="2" s="1"/>
  <c r="I528" i="2"/>
  <c r="AC528" i="2" s="1"/>
  <c r="AD528" i="2" s="1"/>
  <c r="I524" i="2"/>
  <c r="AC524" i="2" s="1"/>
  <c r="AD524" i="2" s="1"/>
  <c r="I520" i="2"/>
  <c r="AC520" i="2" s="1"/>
  <c r="AD520" i="2" s="1"/>
  <c r="I516" i="2"/>
  <c r="AC516" i="2" s="1"/>
  <c r="AD516" i="2" s="1"/>
  <c r="I512" i="2"/>
  <c r="AC512" i="2" s="1"/>
  <c r="AD512" i="2" s="1"/>
  <c r="I508" i="2"/>
  <c r="AC508" i="2" s="1"/>
  <c r="AD508" i="2" s="1"/>
  <c r="I504" i="2"/>
  <c r="AC504" i="2" s="1"/>
  <c r="AD504" i="2" s="1"/>
  <c r="I500" i="2"/>
  <c r="AC500" i="2" s="1"/>
  <c r="AD500" i="2" s="1"/>
  <c r="I496" i="2"/>
  <c r="AC496" i="2" s="1"/>
  <c r="AD496" i="2" s="1"/>
  <c r="I492" i="2"/>
  <c r="AC492" i="2" s="1"/>
  <c r="AD492" i="2" s="1"/>
  <c r="I488" i="2"/>
  <c r="AC488" i="2" s="1"/>
  <c r="AD488" i="2" s="1"/>
  <c r="I484" i="2"/>
  <c r="AC484" i="2" s="1"/>
  <c r="AD484" i="2" s="1"/>
  <c r="I480" i="2"/>
  <c r="AC480" i="2" s="1"/>
  <c r="AD480" i="2" s="1"/>
  <c r="I476" i="2"/>
  <c r="AC476" i="2" s="1"/>
  <c r="AD476" i="2" s="1"/>
  <c r="I472" i="2"/>
  <c r="AC472" i="2" s="1"/>
  <c r="AD472" i="2" s="1"/>
  <c r="I468" i="2"/>
  <c r="AC468" i="2" s="1"/>
  <c r="AD468" i="2" s="1"/>
  <c r="I464" i="2"/>
  <c r="AC464" i="2" s="1"/>
  <c r="AD464" i="2" s="1"/>
  <c r="I460" i="2"/>
  <c r="AC460" i="2" s="1"/>
  <c r="AD460" i="2" s="1"/>
  <c r="I456" i="2"/>
  <c r="AC456" i="2" s="1"/>
  <c r="AD456" i="2" s="1"/>
  <c r="I452" i="2"/>
  <c r="AC452" i="2" s="1"/>
  <c r="AD452" i="2" s="1"/>
  <c r="I448" i="2"/>
  <c r="AC448" i="2" s="1"/>
  <c r="AD448" i="2" s="1"/>
  <c r="I444" i="2"/>
  <c r="AC444" i="2" s="1"/>
  <c r="AD444" i="2" s="1"/>
  <c r="I440" i="2"/>
  <c r="AC440" i="2" s="1"/>
  <c r="AD440" i="2" s="1"/>
  <c r="I436" i="2"/>
  <c r="AC436" i="2" s="1"/>
  <c r="AD436" i="2" s="1"/>
  <c r="I432" i="2"/>
  <c r="AC432" i="2" s="1"/>
  <c r="AD432" i="2" s="1"/>
  <c r="I427" i="2"/>
  <c r="AC427" i="2" s="1"/>
  <c r="AD427" i="2" s="1"/>
  <c r="I421" i="2"/>
  <c r="AC421" i="2" s="1"/>
  <c r="AD421" i="2" s="1"/>
  <c r="I413" i="2"/>
  <c r="AC413" i="2" s="1"/>
  <c r="AD413" i="2" s="1"/>
  <c r="I405" i="2"/>
  <c r="AC405" i="2" s="1"/>
  <c r="AD405" i="2" s="1"/>
  <c r="I397" i="2"/>
  <c r="AC397" i="2" s="1"/>
  <c r="AD397" i="2" s="1"/>
  <c r="I389" i="2"/>
  <c r="AC389" i="2" s="1"/>
  <c r="AD389" i="2" s="1"/>
  <c r="I381" i="2"/>
  <c r="AC381" i="2" s="1"/>
  <c r="AD381" i="2" s="1"/>
  <c r="I373" i="2"/>
  <c r="AC373" i="2" s="1"/>
  <c r="AD373" i="2" s="1"/>
  <c r="I365" i="2"/>
  <c r="AC365" i="2" s="1"/>
  <c r="AD365" i="2" s="1"/>
  <c r="I357" i="2"/>
  <c r="AC357" i="2" s="1"/>
  <c r="AD357" i="2" s="1"/>
  <c r="I349" i="2"/>
  <c r="AC349" i="2" s="1"/>
  <c r="AD349" i="2" s="1"/>
  <c r="I340" i="2"/>
  <c r="AC340" i="2" s="1"/>
  <c r="AD340" i="2" s="1"/>
  <c r="I330" i="2"/>
  <c r="AC330" i="2" s="1"/>
  <c r="AD330" i="2" s="1"/>
  <c r="I319" i="2"/>
  <c r="AC319" i="2" s="1"/>
  <c r="AD319" i="2" s="1"/>
  <c r="I303" i="2"/>
  <c r="AC303" i="2" s="1"/>
  <c r="AD303" i="2" s="1"/>
  <c r="I282" i="2"/>
  <c r="AC282" i="2" s="1"/>
  <c r="AD282" i="2" s="1"/>
  <c r="X90" i="4" l="1"/>
  <c r="Y90" i="4"/>
  <c r="Y25" i="4"/>
  <c r="X25" i="4"/>
  <c r="Y20" i="4"/>
  <c r="X20" i="4"/>
  <c r="Y27" i="4"/>
  <c r="X27" i="4"/>
  <c r="X14" i="4"/>
  <c r="Y14" i="4"/>
  <c r="X141" i="4"/>
  <c r="Y141" i="4"/>
  <c r="X189" i="4"/>
  <c r="Y189" i="4"/>
  <c r="X269" i="4"/>
  <c r="Y269" i="4"/>
  <c r="Y142" i="4"/>
  <c r="X142" i="4"/>
  <c r="Y190" i="4"/>
  <c r="X190" i="4"/>
  <c r="Y270" i="4"/>
  <c r="X270" i="4"/>
  <c r="Y171" i="4"/>
  <c r="X171" i="4"/>
  <c r="Y267" i="4"/>
  <c r="X267" i="4"/>
  <c r="Y176" i="4"/>
  <c r="X176" i="4"/>
  <c r="Y272" i="4"/>
  <c r="X272" i="4"/>
  <c r="Y284" i="4"/>
  <c r="X284" i="4"/>
  <c r="Y364" i="4"/>
  <c r="X364" i="4"/>
  <c r="Y345" i="4"/>
  <c r="X345" i="4"/>
  <c r="Y326" i="4"/>
  <c r="X326" i="4"/>
  <c r="Y374" i="4"/>
  <c r="X374" i="4"/>
  <c r="X386" i="4"/>
  <c r="Y386" i="4"/>
  <c r="X402" i="4"/>
  <c r="Y402" i="4"/>
  <c r="X450" i="4"/>
  <c r="Y450" i="4"/>
  <c r="X466" i="4"/>
  <c r="Y466" i="4"/>
  <c r="Y387" i="4"/>
  <c r="X387" i="4"/>
  <c r="Y403" i="4"/>
  <c r="X403" i="4"/>
  <c r="Y419" i="4"/>
  <c r="X419" i="4"/>
  <c r="Y435" i="4"/>
  <c r="X435" i="4"/>
  <c r="Y451" i="4"/>
  <c r="X451" i="4"/>
  <c r="Y467" i="4"/>
  <c r="X467" i="4"/>
  <c r="Y380" i="4"/>
  <c r="X380" i="4"/>
  <c r="Y396" i="4"/>
  <c r="X396" i="4"/>
  <c r="Y412" i="4"/>
  <c r="X412" i="4"/>
  <c r="Y428" i="4"/>
  <c r="X428" i="4"/>
  <c r="Y460" i="4"/>
  <c r="X460" i="4"/>
  <c r="Y389" i="4"/>
  <c r="X389" i="4"/>
  <c r="Y405" i="4"/>
  <c r="X405" i="4"/>
  <c r="Y421" i="4"/>
  <c r="X421" i="4"/>
  <c r="Y437" i="4"/>
  <c r="X437" i="4"/>
  <c r="Y453" i="4"/>
  <c r="X453" i="4"/>
  <c r="Y469" i="4"/>
  <c r="X469" i="4"/>
  <c r="X485" i="4"/>
  <c r="Y485" i="4"/>
  <c r="X501" i="4"/>
  <c r="Y501" i="4"/>
  <c r="X517" i="4"/>
  <c r="Y517" i="4"/>
  <c r="X533" i="4"/>
  <c r="Y533" i="4"/>
  <c r="X549" i="4"/>
  <c r="Y549" i="4"/>
  <c r="X565" i="4"/>
  <c r="Y565" i="4"/>
  <c r="Y482" i="4"/>
  <c r="X482" i="4"/>
  <c r="Y498" i="4"/>
  <c r="X498" i="4"/>
  <c r="Y514" i="4"/>
  <c r="X514" i="4"/>
  <c r="Y530" i="4"/>
  <c r="X530" i="4"/>
  <c r="Y546" i="4"/>
  <c r="X546" i="4"/>
  <c r="Y562" i="4"/>
  <c r="X562" i="4"/>
  <c r="Y479" i="4"/>
  <c r="X479" i="4"/>
  <c r="Y495" i="4"/>
  <c r="X495" i="4"/>
  <c r="Y511" i="4"/>
  <c r="X511" i="4"/>
  <c r="Y527" i="4"/>
  <c r="X527" i="4"/>
  <c r="Y543" i="4"/>
  <c r="X543" i="4"/>
  <c r="Y559" i="4"/>
  <c r="X559" i="4"/>
  <c r="Y484" i="4"/>
  <c r="X484" i="4"/>
  <c r="Y500" i="4"/>
  <c r="X500" i="4"/>
  <c r="Y516" i="4"/>
  <c r="X516" i="4"/>
  <c r="Y532" i="4"/>
  <c r="X532" i="4"/>
  <c r="Y548" i="4"/>
  <c r="X548" i="4"/>
  <c r="Y564" i="4"/>
  <c r="X564" i="4"/>
  <c r="X614" i="4"/>
  <c r="Y614" i="4"/>
  <c r="Y583" i="4"/>
  <c r="X583" i="4"/>
  <c r="Y599" i="4"/>
  <c r="X599" i="4"/>
  <c r="Y615" i="4"/>
  <c r="X615" i="4"/>
  <c r="Y576" i="4"/>
  <c r="X576" i="4"/>
  <c r="Y592" i="4"/>
  <c r="X592" i="4"/>
  <c r="Y608" i="4"/>
  <c r="X608" i="4"/>
  <c r="Y619" i="4"/>
  <c r="X619" i="4"/>
  <c r="Y585" i="4"/>
  <c r="X585" i="4"/>
  <c r="Y601" i="4"/>
  <c r="X601" i="4"/>
  <c r="X617" i="4"/>
  <c r="Y617" i="4"/>
  <c r="X634" i="4"/>
  <c r="Y634" i="4"/>
  <c r="X650" i="4"/>
  <c r="Y650" i="4"/>
  <c r="X666" i="4"/>
  <c r="Y666" i="4"/>
  <c r="Y635" i="4"/>
  <c r="X635" i="4"/>
  <c r="Y651" i="4"/>
  <c r="X651" i="4"/>
  <c r="Y667" i="4"/>
  <c r="X667" i="4"/>
  <c r="Y632" i="4"/>
  <c r="X632" i="4"/>
  <c r="Y648" i="4"/>
  <c r="X648" i="4"/>
  <c r="Y664" i="4"/>
  <c r="X664" i="4"/>
  <c r="Y637" i="4"/>
  <c r="X637" i="4"/>
  <c r="Y653" i="4"/>
  <c r="X653" i="4"/>
  <c r="X668" i="4"/>
  <c r="Y668" i="4"/>
  <c r="X684" i="4"/>
  <c r="Y684" i="4"/>
  <c r="X700" i="4"/>
  <c r="Y700" i="4"/>
  <c r="Y669" i="4"/>
  <c r="X669" i="4"/>
  <c r="Y685" i="4"/>
  <c r="X685" i="4"/>
  <c r="Y701" i="4"/>
  <c r="X701" i="4"/>
  <c r="Y670" i="4"/>
  <c r="X670" i="4"/>
  <c r="Y686" i="4"/>
  <c r="X686" i="4"/>
  <c r="Y702" i="4"/>
  <c r="X702" i="4"/>
  <c r="Y671" i="4"/>
  <c r="X671" i="4"/>
  <c r="Y687" i="4"/>
  <c r="X687" i="4"/>
  <c r="Y703" i="4"/>
  <c r="X703" i="4"/>
  <c r="Y73" i="4"/>
  <c r="X73" i="4"/>
  <c r="Y9" i="4"/>
  <c r="X9" i="4"/>
  <c r="Y52" i="4"/>
  <c r="X52" i="4"/>
  <c r="Y75" i="4"/>
  <c r="X75" i="4"/>
  <c r="Y11" i="4"/>
  <c r="X11" i="4"/>
  <c r="X62" i="4"/>
  <c r="Y62" i="4"/>
  <c r="X93" i="4"/>
  <c r="Y93" i="4"/>
  <c r="X125" i="4"/>
  <c r="Y125" i="4"/>
  <c r="X173" i="4"/>
  <c r="Y173" i="4"/>
  <c r="X221" i="4"/>
  <c r="Y221" i="4"/>
  <c r="X253" i="4"/>
  <c r="Y253" i="4"/>
  <c r="Y110" i="4"/>
  <c r="X110" i="4"/>
  <c r="Y158" i="4"/>
  <c r="X158" i="4"/>
  <c r="Y206" i="4"/>
  <c r="X206" i="4"/>
  <c r="Y238" i="4"/>
  <c r="X238" i="4"/>
  <c r="Y91" i="4"/>
  <c r="X91" i="4"/>
  <c r="Y123" i="4"/>
  <c r="X123" i="4"/>
  <c r="Y155" i="4"/>
  <c r="X155" i="4"/>
  <c r="Y203" i="4"/>
  <c r="X203" i="4"/>
  <c r="Y235" i="4"/>
  <c r="X235" i="4"/>
  <c r="Y96" i="4"/>
  <c r="X96" i="4"/>
  <c r="Y128" i="4"/>
  <c r="X128" i="4"/>
  <c r="Y192" i="4"/>
  <c r="X192" i="4"/>
  <c r="Y224" i="4"/>
  <c r="X224" i="4"/>
  <c r="Y256" i="4"/>
  <c r="X256" i="4"/>
  <c r="X311" i="4"/>
  <c r="Y311" i="4"/>
  <c r="X343" i="4"/>
  <c r="Y343" i="4"/>
  <c r="Y300" i="4"/>
  <c r="X300" i="4"/>
  <c r="Y332" i="4"/>
  <c r="X332" i="4"/>
  <c r="Y281" i="4"/>
  <c r="X281" i="4"/>
  <c r="Y313" i="4"/>
  <c r="X313" i="4"/>
  <c r="X377" i="4"/>
  <c r="Y377" i="4"/>
  <c r="Y310" i="4"/>
  <c r="X310" i="4"/>
  <c r="Y342" i="4"/>
  <c r="X342" i="4"/>
  <c r="X418" i="4"/>
  <c r="Y418" i="4"/>
  <c r="X598" i="4"/>
  <c r="Y598" i="4"/>
  <c r="Y85" i="4"/>
  <c r="X85" i="4"/>
  <c r="Y69" i="4"/>
  <c r="X69" i="4"/>
  <c r="Y53" i="4"/>
  <c r="X53" i="4"/>
  <c r="Y37" i="4"/>
  <c r="X37" i="4"/>
  <c r="Y21" i="4"/>
  <c r="X21" i="4"/>
  <c r="Y5" i="4"/>
  <c r="X5" i="4"/>
  <c r="Y80" i="4"/>
  <c r="X80" i="4"/>
  <c r="Y64" i="4"/>
  <c r="X64" i="4"/>
  <c r="Y48" i="4"/>
  <c r="X48" i="4"/>
  <c r="Y32" i="4"/>
  <c r="X32" i="4"/>
  <c r="Y16" i="4"/>
  <c r="X16" i="4"/>
  <c r="Y87" i="4"/>
  <c r="X87" i="4"/>
  <c r="Y71" i="4"/>
  <c r="X71" i="4"/>
  <c r="Y55" i="4"/>
  <c r="X55" i="4"/>
  <c r="Y39" i="4"/>
  <c r="X39" i="4"/>
  <c r="Y23" i="4"/>
  <c r="X23" i="4"/>
  <c r="Y7" i="4"/>
  <c r="X7" i="4"/>
  <c r="X74" i="4"/>
  <c r="Y74" i="4"/>
  <c r="X58" i="4"/>
  <c r="Y58" i="4"/>
  <c r="X42" i="4"/>
  <c r="Y42" i="4"/>
  <c r="X26" i="4"/>
  <c r="Y26" i="4"/>
  <c r="X10" i="4"/>
  <c r="Y10" i="4"/>
  <c r="X97" i="4"/>
  <c r="Y97" i="4"/>
  <c r="X113" i="4"/>
  <c r="Y113" i="4"/>
  <c r="X129" i="4"/>
  <c r="Y129" i="4"/>
  <c r="X145" i="4"/>
  <c r="Y145" i="4"/>
  <c r="X161" i="4"/>
  <c r="Y161" i="4"/>
  <c r="X177" i="4"/>
  <c r="Y177" i="4"/>
  <c r="X193" i="4"/>
  <c r="Y193" i="4"/>
  <c r="X209" i="4"/>
  <c r="Y209" i="4"/>
  <c r="X225" i="4"/>
  <c r="Y225" i="4"/>
  <c r="X241" i="4"/>
  <c r="Y241" i="4"/>
  <c r="X257" i="4"/>
  <c r="Y257" i="4"/>
  <c r="X273" i="4"/>
  <c r="Y273" i="4"/>
  <c r="Y98" i="4"/>
  <c r="X98" i="4"/>
  <c r="Y114" i="4"/>
  <c r="X114" i="4"/>
  <c r="Y130" i="4"/>
  <c r="X130" i="4"/>
  <c r="Y146" i="4"/>
  <c r="X146" i="4"/>
  <c r="Y162" i="4"/>
  <c r="X162" i="4"/>
  <c r="Y178" i="4"/>
  <c r="X178" i="4"/>
  <c r="Y194" i="4"/>
  <c r="X194" i="4"/>
  <c r="Y210" i="4"/>
  <c r="X210" i="4"/>
  <c r="Y226" i="4"/>
  <c r="X226" i="4"/>
  <c r="Y242" i="4"/>
  <c r="X242" i="4"/>
  <c r="Y258" i="4"/>
  <c r="X258" i="4"/>
  <c r="Y274" i="4"/>
  <c r="X274" i="4"/>
  <c r="Y95" i="4"/>
  <c r="X95" i="4"/>
  <c r="Y111" i="4"/>
  <c r="X111" i="4"/>
  <c r="Y127" i="4"/>
  <c r="X127" i="4"/>
  <c r="Y143" i="4"/>
  <c r="X143" i="4"/>
  <c r="Y159" i="4"/>
  <c r="X159" i="4"/>
  <c r="Y175" i="4"/>
  <c r="X175" i="4"/>
  <c r="Y191" i="4"/>
  <c r="X191" i="4"/>
  <c r="Y207" i="4"/>
  <c r="X207" i="4"/>
  <c r="Y223" i="4"/>
  <c r="X223" i="4"/>
  <c r="Y239" i="4"/>
  <c r="X239" i="4"/>
  <c r="Y255" i="4"/>
  <c r="X255" i="4"/>
  <c r="Y271" i="4"/>
  <c r="X271" i="4"/>
  <c r="Y100" i="4"/>
  <c r="X100" i="4"/>
  <c r="Y116" i="4"/>
  <c r="X116" i="4"/>
  <c r="Y132" i="4"/>
  <c r="X132" i="4"/>
  <c r="Y148" i="4"/>
  <c r="X148" i="4"/>
  <c r="Y164" i="4"/>
  <c r="X164" i="4"/>
  <c r="Y180" i="4"/>
  <c r="X180" i="4"/>
  <c r="Y196" i="4"/>
  <c r="X196" i="4"/>
  <c r="Y212" i="4"/>
  <c r="X212" i="4"/>
  <c r="Y228" i="4"/>
  <c r="X228" i="4"/>
  <c r="Y244" i="4"/>
  <c r="X244" i="4"/>
  <c r="Y260" i="4"/>
  <c r="X260" i="4"/>
  <c r="Y276" i="4"/>
  <c r="X276" i="4"/>
  <c r="X299" i="4"/>
  <c r="Y299" i="4"/>
  <c r="X315" i="4"/>
  <c r="Y315" i="4"/>
  <c r="X331" i="4"/>
  <c r="Y331" i="4"/>
  <c r="X347" i="4"/>
  <c r="Y347" i="4"/>
  <c r="X363" i="4"/>
  <c r="Y363" i="4"/>
  <c r="Y288" i="4"/>
  <c r="X288" i="4"/>
  <c r="Y304" i="4"/>
  <c r="X304" i="4"/>
  <c r="Y320" i="4"/>
  <c r="X320" i="4"/>
  <c r="Y336" i="4"/>
  <c r="X336" i="4"/>
  <c r="Y352" i="4"/>
  <c r="X352" i="4"/>
  <c r="Y368" i="4"/>
  <c r="X368" i="4"/>
  <c r="Y285" i="4"/>
  <c r="X285" i="4"/>
  <c r="Y301" i="4"/>
  <c r="X301" i="4"/>
  <c r="Y317" i="4"/>
  <c r="X317" i="4"/>
  <c r="Y333" i="4"/>
  <c r="X333" i="4"/>
  <c r="Y349" i="4"/>
  <c r="X349" i="4"/>
  <c r="Y365" i="4"/>
  <c r="X365" i="4"/>
  <c r="Y282" i="4"/>
  <c r="X282" i="4"/>
  <c r="Y298" i="4"/>
  <c r="X298" i="4"/>
  <c r="Y314" i="4"/>
  <c r="X314" i="4"/>
  <c r="Y330" i="4"/>
  <c r="X330" i="4"/>
  <c r="Y346" i="4"/>
  <c r="X346" i="4"/>
  <c r="Y362" i="4"/>
  <c r="X362" i="4"/>
  <c r="Y375" i="4"/>
  <c r="X375" i="4"/>
  <c r="X390" i="4"/>
  <c r="Y390" i="4"/>
  <c r="X406" i="4"/>
  <c r="Y406" i="4"/>
  <c r="X422" i="4"/>
  <c r="Y422" i="4"/>
  <c r="X438" i="4"/>
  <c r="Y438" i="4"/>
  <c r="X454" i="4"/>
  <c r="Y454" i="4"/>
  <c r="X470" i="4"/>
  <c r="Y470" i="4"/>
  <c r="Y391" i="4"/>
  <c r="X391" i="4"/>
  <c r="Y407" i="4"/>
  <c r="X407" i="4"/>
  <c r="Y423" i="4"/>
  <c r="X423" i="4"/>
  <c r="Y439" i="4"/>
  <c r="X439" i="4"/>
  <c r="Y455" i="4"/>
  <c r="X455" i="4"/>
  <c r="Y471" i="4"/>
  <c r="X471" i="4"/>
  <c r="Y384" i="4"/>
  <c r="X384" i="4"/>
  <c r="Y400" i="4"/>
  <c r="X400" i="4"/>
  <c r="Y416" i="4"/>
  <c r="X416" i="4"/>
  <c r="Y432" i="4"/>
  <c r="X432" i="4"/>
  <c r="Y448" i="4"/>
  <c r="X448" i="4"/>
  <c r="Y464" i="4"/>
  <c r="X464" i="4"/>
  <c r="Y393" i="4"/>
  <c r="X393" i="4"/>
  <c r="Y409" i="4"/>
  <c r="X409" i="4"/>
  <c r="Y425" i="4"/>
  <c r="X425" i="4"/>
  <c r="Y441" i="4"/>
  <c r="X441" i="4"/>
  <c r="Y457" i="4"/>
  <c r="X457" i="4"/>
  <c r="X473" i="4"/>
  <c r="Y473" i="4"/>
  <c r="X489" i="4"/>
  <c r="Y489" i="4"/>
  <c r="X505" i="4"/>
  <c r="Y505" i="4"/>
  <c r="X521" i="4"/>
  <c r="Y521" i="4"/>
  <c r="X537" i="4"/>
  <c r="Y537" i="4"/>
  <c r="X553" i="4"/>
  <c r="Y553" i="4"/>
  <c r="X569" i="4"/>
  <c r="Y569" i="4"/>
  <c r="Y486" i="4"/>
  <c r="X486" i="4"/>
  <c r="Y502" i="4"/>
  <c r="X502" i="4"/>
  <c r="Y518" i="4"/>
  <c r="X518" i="4"/>
  <c r="Y534" i="4"/>
  <c r="X534" i="4"/>
  <c r="Y550" i="4"/>
  <c r="X550" i="4"/>
  <c r="Y566" i="4"/>
  <c r="X566" i="4"/>
  <c r="Y483" i="4"/>
  <c r="X483" i="4"/>
  <c r="Y499" i="4"/>
  <c r="X499" i="4"/>
  <c r="Y515" i="4"/>
  <c r="X515" i="4"/>
  <c r="Y531" i="4"/>
  <c r="X531" i="4"/>
  <c r="Y547" i="4"/>
  <c r="X547" i="4"/>
  <c r="Y563" i="4"/>
  <c r="X563" i="4"/>
  <c r="Y488" i="4"/>
  <c r="X488" i="4"/>
  <c r="Y504" i="4"/>
  <c r="X504" i="4"/>
  <c r="Y520" i="4"/>
  <c r="X520" i="4"/>
  <c r="Y536" i="4"/>
  <c r="X536" i="4"/>
  <c r="Y552" i="4"/>
  <c r="X552" i="4"/>
  <c r="X570" i="4"/>
  <c r="Y570" i="4"/>
  <c r="X586" i="4"/>
  <c r="Y586" i="4"/>
  <c r="X602" i="4"/>
  <c r="Y602" i="4"/>
  <c r="Y571" i="4"/>
  <c r="X571" i="4"/>
  <c r="Y587" i="4"/>
  <c r="X587" i="4"/>
  <c r="Y603" i="4"/>
  <c r="X603" i="4"/>
  <c r="Y621" i="4"/>
  <c r="X621" i="4"/>
  <c r="Y580" i="4"/>
  <c r="X580" i="4"/>
  <c r="Y596" i="4"/>
  <c r="X596" i="4"/>
  <c r="Y612" i="4"/>
  <c r="X612" i="4"/>
  <c r="Y573" i="4"/>
  <c r="X573" i="4"/>
  <c r="Y589" i="4"/>
  <c r="X589" i="4"/>
  <c r="Y605" i="4"/>
  <c r="X605" i="4"/>
  <c r="X622" i="4"/>
  <c r="Y622" i="4"/>
  <c r="X638" i="4"/>
  <c r="Y638" i="4"/>
  <c r="X654" i="4"/>
  <c r="Y654" i="4"/>
  <c r="Y623" i="4"/>
  <c r="X623" i="4"/>
  <c r="Y639" i="4"/>
  <c r="X639" i="4"/>
  <c r="Y655" i="4"/>
  <c r="X655" i="4"/>
  <c r="Y620" i="4"/>
  <c r="X620" i="4"/>
  <c r="Y636" i="4"/>
  <c r="X636" i="4"/>
  <c r="Y652" i="4"/>
  <c r="X652" i="4"/>
  <c r="Y625" i="4"/>
  <c r="X625" i="4"/>
  <c r="Y641" i="4"/>
  <c r="X641" i="4"/>
  <c r="Y657" i="4"/>
  <c r="X657" i="4"/>
  <c r="X672" i="4"/>
  <c r="Y672" i="4"/>
  <c r="X688" i="4"/>
  <c r="Y688" i="4"/>
  <c r="X704" i="4"/>
  <c r="Y704" i="4"/>
  <c r="Y673" i="4"/>
  <c r="X673" i="4"/>
  <c r="Y689" i="4"/>
  <c r="X689" i="4"/>
  <c r="Y705" i="4"/>
  <c r="X705" i="4"/>
  <c r="Y674" i="4"/>
  <c r="X674" i="4"/>
  <c r="Y690" i="4"/>
  <c r="X690" i="4"/>
  <c r="Y706" i="4"/>
  <c r="X706" i="4"/>
  <c r="Y675" i="4"/>
  <c r="X675" i="4"/>
  <c r="Y691" i="4"/>
  <c r="X691" i="4"/>
  <c r="Y707" i="4"/>
  <c r="X707" i="4"/>
  <c r="Y57" i="4"/>
  <c r="X57" i="4"/>
  <c r="Y84" i="4"/>
  <c r="X84" i="4"/>
  <c r="Y36" i="4"/>
  <c r="X36" i="4"/>
  <c r="Y59" i="4"/>
  <c r="X59" i="4"/>
  <c r="X78" i="4"/>
  <c r="Y78" i="4"/>
  <c r="X30" i="4"/>
  <c r="Y30" i="4"/>
  <c r="X109" i="4"/>
  <c r="Y109" i="4"/>
  <c r="X157" i="4"/>
  <c r="Y157" i="4"/>
  <c r="X205" i="4"/>
  <c r="Y205" i="4"/>
  <c r="X237" i="4"/>
  <c r="Y237" i="4"/>
  <c r="Y126" i="4"/>
  <c r="X126" i="4"/>
  <c r="Y174" i="4"/>
  <c r="X174" i="4"/>
  <c r="Y222" i="4"/>
  <c r="X222" i="4"/>
  <c r="Y254" i="4"/>
  <c r="X254" i="4"/>
  <c r="Y107" i="4"/>
  <c r="X107" i="4"/>
  <c r="Y139" i="4"/>
  <c r="X139" i="4"/>
  <c r="Y187" i="4"/>
  <c r="X187" i="4"/>
  <c r="Y219" i="4"/>
  <c r="X219" i="4"/>
  <c r="Y251" i="4"/>
  <c r="X251" i="4"/>
  <c r="Y112" i="4"/>
  <c r="X112" i="4"/>
  <c r="Y144" i="4"/>
  <c r="X144" i="4"/>
  <c r="Y160" i="4"/>
  <c r="X160" i="4"/>
  <c r="Y208" i="4"/>
  <c r="X208" i="4"/>
  <c r="Y240" i="4"/>
  <c r="X240" i="4"/>
  <c r="X287" i="4"/>
  <c r="Y287" i="4"/>
  <c r="X327" i="4"/>
  <c r="Y327" i="4"/>
  <c r="X359" i="4"/>
  <c r="Y359" i="4"/>
  <c r="Y316" i="4"/>
  <c r="X316" i="4"/>
  <c r="Y348" i="4"/>
  <c r="X348" i="4"/>
  <c r="Y297" i="4"/>
  <c r="X297" i="4"/>
  <c r="Y329" i="4"/>
  <c r="X329" i="4"/>
  <c r="Y361" i="4"/>
  <c r="X361" i="4"/>
  <c r="Y294" i="4"/>
  <c r="X294" i="4"/>
  <c r="Y358" i="4"/>
  <c r="X358" i="4"/>
  <c r="X434" i="4"/>
  <c r="Y434" i="4"/>
  <c r="X582" i="4"/>
  <c r="Y582" i="4"/>
  <c r="Y81" i="4"/>
  <c r="X81" i="4"/>
  <c r="Y65" i="4"/>
  <c r="X65" i="4"/>
  <c r="Y49" i="4"/>
  <c r="X49" i="4"/>
  <c r="Y33" i="4"/>
  <c r="X33" i="4"/>
  <c r="Y17" i="4"/>
  <c r="X17" i="4"/>
  <c r="Y92" i="4"/>
  <c r="X92" i="4"/>
  <c r="Y76" i="4"/>
  <c r="X76" i="4"/>
  <c r="Y60" i="4"/>
  <c r="X60" i="4"/>
  <c r="Y44" i="4"/>
  <c r="X44" i="4"/>
  <c r="Y28" i="4"/>
  <c r="X28" i="4"/>
  <c r="Y12" i="4"/>
  <c r="X12" i="4"/>
  <c r="Y83" i="4"/>
  <c r="X83" i="4"/>
  <c r="Y67" i="4"/>
  <c r="X67" i="4"/>
  <c r="Y51" i="4"/>
  <c r="X51" i="4"/>
  <c r="Y35" i="4"/>
  <c r="X35" i="4"/>
  <c r="Y19" i="4"/>
  <c r="X19" i="4"/>
  <c r="X86" i="4"/>
  <c r="Y86" i="4"/>
  <c r="X70" i="4"/>
  <c r="Y70" i="4"/>
  <c r="X54" i="4"/>
  <c r="Y54" i="4"/>
  <c r="X38" i="4"/>
  <c r="Y38" i="4"/>
  <c r="X22" i="4"/>
  <c r="Y22" i="4"/>
  <c r="X6" i="4"/>
  <c r="Y6" i="4"/>
  <c r="X101" i="4"/>
  <c r="Y101" i="4"/>
  <c r="X117" i="4"/>
  <c r="Y117" i="4"/>
  <c r="X133" i="4"/>
  <c r="Y133" i="4"/>
  <c r="X149" i="4"/>
  <c r="Y149" i="4"/>
  <c r="X165" i="4"/>
  <c r="Y165" i="4"/>
  <c r="X181" i="4"/>
  <c r="Y181" i="4"/>
  <c r="X197" i="4"/>
  <c r="Y197" i="4"/>
  <c r="X213" i="4"/>
  <c r="Y213" i="4"/>
  <c r="X229" i="4"/>
  <c r="Y229" i="4"/>
  <c r="X245" i="4"/>
  <c r="Y245" i="4"/>
  <c r="X261" i="4"/>
  <c r="Y261" i="4"/>
  <c r="Y277" i="4"/>
  <c r="X277" i="4"/>
  <c r="Y102" i="4"/>
  <c r="X102" i="4"/>
  <c r="Y118" i="4"/>
  <c r="X118" i="4"/>
  <c r="Y134" i="4"/>
  <c r="X134" i="4"/>
  <c r="Y150" i="4"/>
  <c r="X150" i="4"/>
  <c r="Y166" i="4"/>
  <c r="X166" i="4"/>
  <c r="Y182" i="4"/>
  <c r="X182" i="4"/>
  <c r="Y198" i="4"/>
  <c r="X198" i="4"/>
  <c r="Y214" i="4"/>
  <c r="X214" i="4"/>
  <c r="Y230" i="4"/>
  <c r="X230" i="4"/>
  <c r="Y246" i="4"/>
  <c r="X246" i="4"/>
  <c r="Y262" i="4"/>
  <c r="X262" i="4"/>
  <c r="X279" i="4"/>
  <c r="Y279" i="4"/>
  <c r="Y99" i="4"/>
  <c r="X99" i="4"/>
  <c r="Y115" i="4"/>
  <c r="X115" i="4"/>
  <c r="Y131" i="4"/>
  <c r="X131" i="4"/>
  <c r="Y147" i="4"/>
  <c r="X147" i="4"/>
  <c r="Y163" i="4"/>
  <c r="X163" i="4"/>
  <c r="Y179" i="4"/>
  <c r="X179" i="4"/>
  <c r="Y195" i="4"/>
  <c r="X195" i="4"/>
  <c r="Y211" i="4"/>
  <c r="X211" i="4"/>
  <c r="Y227" i="4"/>
  <c r="X227" i="4"/>
  <c r="Y243" i="4"/>
  <c r="X243" i="4"/>
  <c r="Y259" i="4"/>
  <c r="X259" i="4"/>
  <c r="Y275" i="4"/>
  <c r="X275" i="4"/>
  <c r="Y104" i="4"/>
  <c r="X104" i="4"/>
  <c r="Y120" i="4"/>
  <c r="X120" i="4"/>
  <c r="Y136" i="4"/>
  <c r="X136" i="4"/>
  <c r="Y152" i="4"/>
  <c r="X152" i="4"/>
  <c r="Y168" i="4"/>
  <c r="X168" i="4"/>
  <c r="Y184" i="4"/>
  <c r="X184" i="4"/>
  <c r="Y200" i="4"/>
  <c r="X200" i="4"/>
  <c r="Y216" i="4"/>
  <c r="X216" i="4"/>
  <c r="Y232" i="4"/>
  <c r="X232" i="4"/>
  <c r="Y248" i="4"/>
  <c r="X248" i="4"/>
  <c r="Y264" i="4"/>
  <c r="X264" i="4"/>
  <c r="X278" i="4"/>
  <c r="Y278" i="4"/>
  <c r="X303" i="4"/>
  <c r="Y303" i="4"/>
  <c r="X319" i="4"/>
  <c r="Y319" i="4"/>
  <c r="X335" i="4"/>
  <c r="Y335" i="4"/>
  <c r="X351" i="4"/>
  <c r="Y351" i="4"/>
  <c r="X367" i="4"/>
  <c r="Y367" i="4"/>
  <c r="Y292" i="4"/>
  <c r="X292" i="4"/>
  <c r="Y308" i="4"/>
  <c r="X308" i="4"/>
  <c r="Y324" i="4"/>
  <c r="X324" i="4"/>
  <c r="Y340" i="4"/>
  <c r="X340" i="4"/>
  <c r="Y356" i="4"/>
  <c r="X356" i="4"/>
  <c r="Y372" i="4"/>
  <c r="X372" i="4"/>
  <c r="Y289" i="4"/>
  <c r="X289" i="4"/>
  <c r="Y305" i="4"/>
  <c r="X305" i="4"/>
  <c r="Y321" i="4"/>
  <c r="X321" i="4"/>
  <c r="Y337" i="4"/>
  <c r="X337" i="4"/>
  <c r="Y353" i="4"/>
  <c r="X353" i="4"/>
  <c r="Y369" i="4"/>
  <c r="X369" i="4"/>
  <c r="Y286" i="4"/>
  <c r="X286" i="4"/>
  <c r="Y302" i="4"/>
  <c r="X302" i="4"/>
  <c r="Y318" i="4"/>
  <c r="X318" i="4"/>
  <c r="Y334" i="4"/>
  <c r="X334" i="4"/>
  <c r="Y350" i="4"/>
  <c r="X350" i="4"/>
  <c r="Y366" i="4"/>
  <c r="X366" i="4"/>
  <c r="Y378" i="4"/>
  <c r="X378" i="4"/>
  <c r="X394" i="4"/>
  <c r="Y394" i="4"/>
  <c r="X410" i="4"/>
  <c r="Y410" i="4"/>
  <c r="X426" i="4"/>
  <c r="Y426" i="4"/>
  <c r="X442" i="4"/>
  <c r="Y442" i="4"/>
  <c r="X458" i="4"/>
  <c r="Y458" i="4"/>
  <c r="Y379" i="4"/>
  <c r="X379" i="4"/>
  <c r="Y395" i="4"/>
  <c r="X395" i="4"/>
  <c r="Y411" i="4"/>
  <c r="X411" i="4"/>
  <c r="Y427" i="4"/>
  <c r="X427" i="4"/>
  <c r="Y443" i="4"/>
  <c r="X443" i="4"/>
  <c r="Y459" i="4"/>
  <c r="X459" i="4"/>
  <c r="X472" i="4"/>
  <c r="Y472" i="4"/>
  <c r="Y388" i="4"/>
  <c r="X388" i="4"/>
  <c r="Y404" i="4"/>
  <c r="X404" i="4"/>
  <c r="Y420" i="4"/>
  <c r="X420" i="4"/>
  <c r="Y436" i="4"/>
  <c r="X436" i="4"/>
  <c r="Y452" i="4"/>
  <c r="X452" i="4"/>
  <c r="Y468" i="4"/>
  <c r="X468" i="4"/>
  <c r="Y397" i="4"/>
  <c r="X397" i="4"/>
  <c r="Y413" i="4"/>
  <c r="X413" i="4"/>
  <c r="Y429" i="4"/>
  <c r="X429" i="4"/>
  <c r="Y445" i="4"/>
  <c r="X445" i="4"/>
  <c r="Y461" i="4"/>
  <c r="X461" i="4"/>
  <c r="X477" i="4"/>
  <c r="Y477" i="4"/>
  <c r="X493" i="4"/>
  <c r="Y493" i="4"/>
  <c r="X509" i="4"/>
  <c r="Y509" i="4"/>
  <c r="X525" i="4"/>
  <c r="Y525" i="4"/>
  <c r="X541" i="4"/>
  <c r="Y541" i="4"/>
  <c r="X557" i="4"/>
  <c r="Y557" i="4"/>
  <c r="Y474" i="4"/>
  <c r="X474" i="4"/>
  <c r="Y490" i="4"/>
  <c r="X490" i="4"/>
  <c r="Y506" i="4"/>
  <c r="X506" i="4"/>
  <c r="Y522" i="4"/>
  <c r="X522" i="4"/>
  <c r="Y538" i="4"/>
  <c r="X538" i="4"/>
  <c r="Y554" i="4"/>
  <c r="X554" i="4"/>
  <c r="Y567" i="4"/>
  <c r="X567" i="4"/>
  <c r="Y487" i="4"/>
  <c r="X487" i="4"/>
  <c r="Y503" i="4"/>
  <c r="X503" i="4"/>
  <c r="Y519" i="4"/>
  <c r="X519" i="4"/>
  <c r="Y535" i="4"/>
  <c r="X535" i="4"/>
  <c r="Y551" i="4"/>
  <c r="X551" i="4"/>
  <c r="Y476" i="4"/>
  <c r="X476" i="4"/>
  <c r="Y492" i="4"/>
  <c r="X492" i="4"/>
  <c r="Y508" i="4"/>
  <c r="X508" i="4"/>
  <c r="Y524" i="4"/>
  <c r="X524" i="4"/>
  <c r="Y540" i="4"/>
  <c r="X540" i="4"/>
  <c r="Y556" i="4"/>
  <c r="X556" i="4"/>
  <c r="X574" i="4"/>
  <c r="Y574" i="4"/>
  <c r="X590" i="4"/>
  <c r="Y590" i="4"/>
  <c r="X606" i="4"/>
  <c r="Y606" i="4"/>
  <c r="Y575" i="4"/>
  <c r="X575" i="4"/>
  <c r="Y591" i="4"/>
  <c r="X591" i="4"/>
  <c r="Y607" i="4"/>
  <c r="X607" i="4"/>
  <c r="Y568" i="4"/>
  <c r="X568" i="4"/>
  <c r="Y584" i="4"/>
  <c r="X584" i="4"/>
  <c r="Y600" i="4"/>
  <c r="X600" i="4"/>
  <c r="Y616" i="4"/>
  <c r="X616" i="4"/>
  <c r="Y577" i="4"/>
  <c r="X577" i="4"/>
  <c r="Y593" i="4"/>
  <c r="X593" i="4"/>
  <c r="Y609" i="4"/>
  <c r="X609" i="4"/>
  <c r="X626" i="4"/>
  <c r="Y626" i="4"/>
  <c r="X642" i="4"/>
  <c r="Y642" i="4"/>
  <c r="X658" i="4"/>
  <c r="Y658" i="4"/>
  <c r="Y627" i="4"/>
  <c r="X627" i="4"/>
  <c r="Y643" i="4"/>
  <c r="X643" i="4"/>
  <c r="Y659" i="4"/>
  <c r="X659" i="4"/>
  <c r="Y624" i="4"/>
  <c r="X624" i="4"/>
  <c r="Y640" i="4"/>
  <c r="X640" i="4"/>
  <c r="Y656" i="4"/>
  <c r="X656" i="4"/>
  <c r="Y629" i="4"/>
  <c r="X629" i="4"/>
  <c r="Y645" i="4"/>
  <c r="X645" i="4"/>
  <c r="Y661" i="4"/>
  <c r="X661" i="4"/>
  <c r="X676" i="4"/>
  <c r="Y676" i="4"/>
  <c r="X692" i="4"/>
  <c r="Y692" i="4"/>
  <c r="X708" i="4"/>
  <c r="Y708" i="4"/>
  <c r="Y677" i="4"/>
  <c r="X677" i="4"/>
  <c r="Y693" i="4"/>
  <c r="X693" i="4"/>
  <c r="Y709" i="4"/>
  <c r="X709" i="4"/>
  <c r="Y678" i="4"/>
  <c r="X678" i="4"/>
  <c r="Y694" i="4"/>
  <c r="X694" i="4"/>
  <c r="Y710" i="4"/>
  <c r="X710" i="4"/>
  <c r="Y679" i="4"/>
  <c r="X679" i="4"/>
  <c r="Y695" i="4"/>
  <c r="X695" i="4"/>
  <c r="Y711" i="4"/>
  <c r="X711" i="4"/>
  <c r="Y41" i="4"/>
  <c r="X41" i="4"/>
  <c r="Y68" i="4"/>
  <c r="X68" i="4"/>
  <c r="Y4" i="4"/>
  <c r="X4" i="4"/>
  <c r="Y43" i="4"/>
  <c r="X43" i="4"/>
  <c r="X46" i="4"/>
  <c r="Y46" i="4"/>
  <c r="Y94" i="4"/>
  <c r="X94" i="4"/>
  <c r="Y444" i="4"/>
  <c r="X444" i="4"/>
  <c r="Y77" i="4"/>
  <c r="X77" i="4"/>
  <c r="Y61" i="4"/>
  <c r="X61" i="4"/>
  <c r="Y45" i="4"/>
  <c r="X45" i="4"/>
  <c r="Y29" i="4"/>
  <c r="X29" i="4"/>
  <c r="Y13" i="4"/>
  <c r="X13" i="4"/>
  <c r="Y88" i="4"/>
  <c r="X88" i="4"/>
  <c r="Y72" i="4"/>
  <c r="X72" i="4"/>
  <c r="Y56" i="4"/>
  <c r="X56" i="4"/>
  <c r="Y40" i="4"/>
  <c r="X40" i="4"/>
  <c r="Y24" i="4"/>
  <c r="X24" i="4"/>
  <c r="Y8" i="4"/>
  <c r="X8" i="4"/>
  <c r="Y79" i="4"/>
  <c r="X79" i="4"/>
  <c r="Y63" i="4"/>
  <c r="X63" i="4"/>
  <c r="Y47" i="4"/>
  <c r="X47" i="4"/>
  <c r="Y31" i="4"/>
  <c r="X31" i="4"/>
  <c r="Y15" i="4"/>
  <c r="X15" i="4"/>
  <c r="X82" i="4"/>
  <c r="Y82" i="4"/>
  <c r="X66" i="4"/>
  <c r="Y66" i="4"/>
  <c r="X50" i="4"/>
  <c r="Y50" i="4"/>
  <c r="X34" i="4"/>
  <c r="Y34" i="4"/>
  <c r="X18" i="4"/>
  <c r="Y18" i="4"/>
  <c r="Y89" i="4"/>
  <c r="X89" i="4"/>
  <c r="X105" i="4"/>
  <c r="Y105" i="4"/>
  <c r="X121" i="4"/>
  <c r="Y121" i="4"/>
  <c r="X137" i="4"/>
  <c r="Y137" i="4"/>
  <c r="X153" i="4"/>
  <c r="Y153" i="4"/>
  <c r="X169" i="4"/>
  <c r="Y169" i="4"/>
  <c r="X185" i="4"/>
  <c r="Y185" i="4"/>
  <c r="X201" i="4"/>
  <c r="Y201" i="4"/>
  <c r="X217" i="4"/>
  <c r="Y217" i="4"/>
  <c r="X233" i="4"/>
  <c r="Y233" i="4"/>
  <c r="X249" i="4"/>
  <c r="Y249" i="4"/>
  <c r="X265" i="4"/>
  <c r="Y265" i="4"/>
  <c r="X283" i="4"/>
  <c r="Y283" i="4"/>
  <c r="Y106" i="4"/>
  <c r="X106" i="4"/>
  <c r="Y122" i="4"/>
  <c r="X122" i="4"/>
  <c r="Y138" i="4"/>
  <c r="X138" i="4"/>
  <c r="Y154" i="4"/>
  <c r="X154" i="4"/>
  <c r="Y170" i="4"/>
  <c r="X170" i="4"/>
  <c r="Y186" i="4"/>
  <c r="X186" i="4"/>
  <c r="Y202" i="4"/>
  <c r="X202" i="4"/>
  <c r="Y218" i="4"/>
  <c r="X218" i="4"/>
  <c r="Y234" i="4"/>
  <c r="X234" i="4"/>
  <c r="Y250" i="4"/>
  <c r="X250" i="4"/>
  <c r="Y266" i="4"/>
  <c r="X266" i="4"/>
  <c r="X295" i="4"/>
  <c r="Y295" i="4"/>
  <c r="Y103" i="4"/>
  <c r="X103" i="4"/>
  <c r="Y119" i="4"/>
  <c r="X119" i="4"/>
  <c r="Y135" i="4"/>
  <c r="X135" i="4"/>
  <c r="Y151" i="4"/>
  <c r="X151" i="4"/>
  <c r="Y167" i="4"/>
  <c r="X167" i="4"/>
  <c r="Y183" i="4"/>
  <c r="X183" i="4"/>
  <c r="Y199" i="4"/>
  <c r="X199" i="4"/>
  <c r="Y215" i="4"/>
  <c r="X215" i="4"/>
  <c r="Y231" i="4"/>
  <c r="X231" i="4"/>
  <c r="Y247" i="4"/>
  <c r="X247" i="4"/>
  <c r="Y263" i="4"/>
  <c r="X263" i="4"/>
  <c r="X291" i="4"/>
  <c r="Y291" i="4"/>
  <c r="Y108" i="4"/>
  <c r="X108" i="4"/>
  <c r="Y124" i="4"/>
  <c r="X124" i="4"/>
  <c r="Y140" i="4"/>
  <c r="X140" i="4"/>
  <c r="Y156" i="4"/>
  <c r="X156" i="4"/>
  <c r="Y172" i="4"/>
  <c r="X172" i="4"/>
  <c r="Y188" i="4"/>
  <c r="X188" i="4"/>
  <c r="Y204" i="4"/>
  <c r="X204" i="4"/>
  <c r="Y220" i="4"/>
  <c r="X220" i="4"/>
  <c r="Y236" i="4"/>
  <c r="X236" i="4"/>
  <c r="Y252" i="4"/>
  <c r="X252" i="4"/>
  <c r="Y268" i="4"/>
  <c r="X268" i="4"/>
  <c r="Y280" i="4"/>
  <c r="X280" i="4"/>
  <c r="X307" i="4"/>
  <c r="Y307" i="4"/>
  <c r="X323" i="4"/>
  <c r="Y323" i="4"/>
  <c r="X339" i="4"/>
  <c r="Y339" i="4"/>
  <c r="X355" i="4"/>
  <c r="Y355" i="4"/>
  <c r="X371" i="4"/>
  <c r="Y371" i="4"/>
  <c r="Y296" i="4"/>
  <c r="X296" i="4"/>
  <c r="Y312" i="4"/>
  <c r="X312" i="4"/>
  <c r="Y328" i="4"/>
  <c r="X328" i="4"/>
  <c r="Y344" i="4"/>
  <c r="X344" i="4"/>
  <c r="Y360" i="4"/>
  <c r="X360" i="4"/>
  <c r="Y381" i="4"/>
  <c r="X381" i="4"/>
  <c r="Y293" i="4"/>
  <c r="X293" i="4"/>
  <c r="Y309" i="4"/>
  <c r="X309" i="4"/>
  <c r="Y325" i="4"/>
  <c r="X325" i="4"/>
  <c r="Y341" i="4"/>
  <c r="X341" i="4"/>
  <c r="Y357" i="4"/>
  <c r="X357" i="4"/>
  <c r="Y373" i="4"/>
  <c r="X373" i="4"/>
  <c r="Y290" i="4"/>
  <c r="X290" i="4"/>
  <c r="Y306" i="4"/>
  <c r="X306" i="4"/>
  <c r="Y322" i="4"/>
  <c r="X322" i="4"/>
  <c r="Y338" i="4"/>
  <c r="X338" i="4"/>
  <c r="Y354" i="4"/>
  <c r="X354" i="4"/>
  <c r="Y370" i="4"/>
  <c r="X370" i="4"/>
  <c r="X382" i="4"/>
  <c r="Y382" i="4"/>
  <c r="X398" i="4"/>
  <c r="Y398" i="4"/>
  <c r="X414" i="4"/>
  <c r="Y414" i="4"/>
  <c r="X430" i="4"/>
  <c r="Y430" i="4"/>
  <c r="X446" i="4"/>
  <c r="Y446" i="4"/>
  <c r="X462" i="4"/>
  <c r="Y462" i="4"/>
  <c r="Y383" i="4"/>
  <c r="X383" i="4"/>
  <c r="Y399" i="4"/>
  <c r="X399" i="4"/>
  <c r="Y415" i="4"/>
  <c r="X415" i="4"/>
  <c r="Y431" i="4"/>
  <c r="X431" i="4"/>
  <c r="Y447" i="4"/>
  <c r="X447" i="4"/>
  <c r="Y463" i="4"/>
  <c r="X463" i="4"/>
  <c r="Y376" i="4"/>
  <c r="X376" i="4"/>
  <c r="Y392" i="4"/>
  <c r="X392" i="4"/>
  <c r="Y408" i="4"/>
  <c r="X408" i="4"/>
  <c r="Y424" i="4"/>
  <c r="X424" i="4"/>
  <c r="Y440" i="4"/>
  <c r="X440" i="4"/>
  <c r="Y456" i="4"/>
  <c r="X456" i="4"/>
  <c r="Y385" i="4"/>
  <c r="X385" i="4"/>
  <c r="Y401" i="4"/>
  <c r="X401" i="4"/>
  <c r="Y417" i="4"/>
  <c r="X417" i="4"/>
  <c r="Y433" i="4"/>
  <c r="X433" i="4"/>
  <c r="Y449" i="4"/>
  <c r="X449" i="4"/>
  <c r="Y465" i="4"/>
  <c r="X465" i="4"/>
  <c r="X481" i="4"/>
  <c r="Y481" i="4"/>
  <c r="X497" i="4"/>
  <c r="Y497" i="4"/>
  <c r="X513" i="4"/>
  <c r="Y513" i="4"/>
  <c r="X529" i="4"/>
  <c r="Y529" i="4"/>
  <c r="X545" i="4"/>
  <c r="Y545" i="4"/>
  <c r="X561" i="4"/>
  <c r="Y561" i="4"/>
  <c r="Y478" i="4"/>
  <c r="X478" i="4"/>
  <c r="Y494" i="4"/>
  <c r="X494" i="4"/>
  <c r="Y510" i="4"/>
  <c r="X510" i="4"/>
  <c r="Y526" i="4"/>
  <c r="X526" i="4"/>
  <c r="Y542" i="4"/>
  <c r="X542" i="4"/>
  <c r="Y558" i="4"/>
  <c r="X558" i="4"/>
  <c r="Y475" i="4"/>
  <c r="X475" i="4"/>
  <c r="Y491" i="4"/>
  <c r="X491" i="4"/>
  <c r="Y507" i="4"/>
  <c r="X507" i="4"/>
  <c r="Y523" i="4"/>
  <c r="X523" i="4"/>
  <c r="Y539" i="4"/>
  <c r="X539" i="4"/>
  <c r="Y555" i="4"/>
  <c r="X555" i="4"/>
  <c r="Y480" i="4"/>
  <c r="X480" i="4"/>
  <c r="Y496" i="4"/>
  <c r="X496" i="4"/>
  <c r="Y512" i="4"/>
  <c r="X512" i="4"/>
  <c r="Y528" i="4"/>
  <c r="X528" i="4"/>
  <c r="Y544" i="4"/>
  <c r="X544" i="4"/>
  <c r="Y560" i="4"/>
  <c r="X560" i="4"/>
  <c r="X578" i="4"/>
  <c r="Y578" i="4"/>
  <c r="X594" i="4"/>
  <c r="Y594" i="4"/>
  <c r="X610" i="4"/>
  <c r="Y610" i="4"/>
  <c r="Y579" i="4"/>
  <c r="X579" i="4"/>
  <c r="Y595" i="4"/>
  <c r="X595" i="4"/>
  <c r="Y611" i="4"/>
  <c r="X611" i="4"/>
  <c r="Y572" i="4"/>
  <c r="X572" i="4"/>
  <c r="Y588" i="4"/>
  <c r="X588" i="4"/>
  <c r="Y604" i="4"/>
  <c r="X604" i="4"/>
  <c r="Y618" i="4"/>
  <c r="X618" i="4"/>
  <c r="Y581" i="4"/>
  <c r="X581" i="4"/>
  <c r="Y597" i="4"/>
  <c r="X597" i="4"/>
  <c r="Y613" i="4"/>
  <c r="X613" i="4"/>
  <c r="X630" i="4"/>
  <c r="Y630" i="4"/>
  <c r="X646" i="4"/>
  <c r="Y646" i="4"/>
  <c r="X662" i="4"/>
  <c r="Y662" i="4"/>
  <c r="Y631" i="4"/>
  <c r="X631" i="4"/>
  <c r="Y647" i="4"/>
  <c r="X647" i="4"/>
  <c r="Y663" i="4"/>
  <c r="X663" i="4"/>
  <c r="Y628" i="4"/>
  <c r="X628" i="4"/>
  <c r="Y644" i="4"/>
  <c r="X644" i="4"/>
  <c r="Y660" i="4"/>
  <c r="X660" i="4"/>
  <c r="Y633" i="4"/>
  <c r="X633" i="4"/>
  <c r="Y649" i="4"/>
  <c r="X649" i="4"/>
  <c r="Y665" i="4"/>
  <c r="X665" i="4"/>
  <c r="X680" i="4"/>
  <c r="Y680" i="4"/>
  <c r="X696" i="4"/>
  <c r="Y696" i="4"/>
  <c r="X712" i="4"/>
  <c r="Y712" i="4"/>
  <c r="Y681" i="4"/>
  <c r="X681" i="4"/>
  <c r="Y697" i="4"/>
  <c r="X697" i="4"/>
  <c r="Y713" i="4"/>
  <c r="X713" i="4"/>
  <c r="Y682" i="4"/>
  <c r="X682" i="4"/>
  <c r="Y698" i="4"/>
  <c r="X698" i="4"/>
  <c r="Y714" i="4"/>
  <c r="X714" i="4"/>
  <c r="Y683" i="4"/>
  <c r="X683" i="4"/>
  <c r="Y699" i="4"/>
  <c r="X699" i="4"/>
  <c r="Y715" i="4"/>
  <c r="X715" i="4"/>
  <c r="AC201" i="3"/>
  <c r="AD201" i="3"/>
  <c r="AF201" i="3" s="1"/>
  <c r="AC114" i="3"/>
  <c r="AD114" i="3"/>
  <c r="AF114" i="3" s="1"/>
  <c r="AC37" i="3"/>
  <c r="AD37" i="3"/>
  <c r="AF37" i="3" s="1"/>
  <c r="AC21" i="3"/>
  <c r="AD21" i="3"/>
  <c r="AF21" i="3" s="1"/>
  <c r="AC6" i="3"/>
  <c r="AD6" i="3"/>
  <c r="AF6" i="3" s="1"/>
  <c r="AC82" i="3"/>
  <c r="AD82" i="3"/>
  <c r="AF82" i="3" s="1"/>
  <c r="AC66" i="3"/>
  <c r="AD66" i="3"/>
  <c r="AF66" i="3" s="1"/>
  <c r="AC177" i="3"/>
  <c r="AD177" i="3"/>
  <c r="AF177" i="3" s="1"/>
  <c r="AC102" i="3"/>
  <c r="AD102" i="3"/>
  <c r="AF102" i="3" s="1"/>
  <c r="AC86" i="3"/>
  <c r="AD86" i="3"/>
  <c r="AF86" i="3" s="1"/>
  <c r="AC70" i="3"/>
  <c r="AD70" i="3"/>
  <c r="AF70" i="3" s="1"/>
  <c r="AC54" i="3"/>
  <c r="AD54" i="3"/>
  <c r="AF54" i="3" s="1"/>
  <c r="AC40" i="3"/>
  <c r="AD40" i="3"/>
  <c r="AF40" i="3" s="1"/>
  <c r="AC24" i="3"/>
  <c r="AD24" i="3"/>
  <c r="AF24" i="3" s="1"/>
  <c r="AC8" i="3"/>
  <c r="AD8" i="3"/>
  <c r="AF8" i="3" s="1"/>
  <c r="AC22" i="3"/>
  <c r="AD22" i="3"/>
  <c r="AF22" i="3" s="1"/>
  <c r="AC185" i="3"/>
  <c r="AD185" i="3"/>
  <c r="AF185" i="3" s="1"/>
  <c r="AC106" i="3"/>
  <c r="AD106" i="3"/>
  <c r="AF106" i="3" s="1"/>
  <c r="AC35" i="3"/>
  <c r="AD35" i="3"/>
  <c r="AF35" i="3" s="1"/>
  <c r="AC19" i="3"/>
  <c r="AD19" i="3"/>
  <c r="AF19" i="3" s="1"/>
  <c r="AC193" i="3"/>
  <c r="AD193" i="3"/>
  <c r="AF193" i="3" s="1"/>
  <c r="AC90" i="3"/>
  <c r="AD90" i="3"/>
  <c r="AF90" i="3" s="1"/>
  <c r="AC57" i="3"/>
  <c r="AD57" i="3"/>
  <c r="AF57" i="3" s="1"/>
  <c r="AC26" i="3"/>
  <c r="AD26" i="3"/>
  <c r="AF26" i="3" s="1"/>
  <c r="AC113" i="3"/>
  <c r="AD113" i="3"/>
  <c r="AF113" i="3" s="1"/>
  <c r="AC129" i="3"/>
  <c r="AD129" i="3"/>
  <c r="AF129" i="3" s="1"/>
  <c r="AC145" i="3"/>
  <c r="AD145" i="3"/>
  <c r="AF145" i="3" s="1"/>
  <c r="AC171" i="3"/>
  <c r="AD171" i="3"/>
  <c r="AF171" i="3" s="1"/>
  <c r="AC203" i="3"/>
  <c r="AD203" i="3"/>
  <c r="AF203" i="3" s="1"/>
  <c r="AC235" i="3"/>
  <c r="AD235" i="3"/>
  <c r="AF235" i="3" s="1"/>
  <c r="AC267" i="3"/>
  <c r="AD267" i="3"/>
  <c r="AF267" i="3" s="1"/>
  <c r="AC241" i="3"/>
  <c r="AD241" i="3"/>
  <c r="AF241" i="3" s="1"/>
  <c r="AC277" i="3"/>
  <c r="AD277" i="3"/>
  <c r="AF277" i="3" s="1"/>
  <c r="AC63" i="3"/>
  <c r="AD63" i="3"/>
  <c r="AF63" i="3" s="1"/>
  <c r="AC79" i="3"/>
  <c r="AD79" i="3"/>
  <c r="AF79" i="3" s="1"/>
  <c r="AC95" i="3"/>
  <c r="AD95" i="3"/>
  <c r="AF95" i="3" s="1"/>
  <c r="AC111" i="3"/>
  <c r="AD111" i="3"/>
  <c r="AF111" i="3" s="1"/>
  <c r="AC127" i="3"/>
  <c r="AD127" i="3"/>
  <c r="AF127" i="3" s="1"/>
  <c r="AC143" i="3"/>
  <c r="AD143" i="3"/>
  <c r="AF143" i="3" s="1"/>
  <c r="AC159" i="3"/>
  <c r="AD159" i="3"/>
  <c r="AF159" i="3" s="1"/>
  <c r="AC191" i="3"/>
  <c r="AD191" i="3"/>
  <c r="AF191" i="3" s="1"/>
  <c r="AC223" i="3"/>
  <c r="AD223" i="3"/>
  <c r="AF223" i="3" s="1"/>
  <c r="AC255" i="3"/>
  <c r="AD255" i="3"/>
  <c r="AF255" i="3" s="1"/>
  <c r="AC56" i="3"/>
  <c r="AD56" i="3"/>
  <c r="AF56" i="3" s="1"/>
  <c r="AC72" i="3"/>
  <c r="AD72" i="3"/>
  <c r="AF72" i="3" s="1"/>
  <c r="AC88" i="3"/>
  <c r="AD88" i="3"/>
  <c r="AF88" i="3" s="1"/>
  <c r="AC104" i="3"/>
  <c r="AD104" i="3"/>
  <c r="AF104" i="3" s="1"/>
  <c r="AC120" i="3"/>
  <c r="AD120" i="3"/>
  <c r="AF120" i="3" s="1"/>
  <c r="AC136" i="3"/>
  <c r="AD136" i="3"/>
  <c r="AF136" i="3" s="1"/>
  <c r="AC152" i="3"/>
  <c r="AD152" i="3"/>
  <c r="AF152" i="3" s="1"/>
  <c r="AC173" i="3"/>
  <c r="AD173" i="3"/>
  <c r="AF173" i="3" s="1"/>
  <c r="AC205" i="3"/>
  <c r="AD205" i="3"/>
  <c r="AF205" i="3" s="1"/>
  <c r="AC237" i="3"/>
  <c r="AD237" i="3"/>
  <c r="AF237" i="3" s="1"/>
  <c r="AC269" i="3"/>
  <c r="AD269" i="3"/>
  <c r="AF269" i="3" s="1"/>
  <c r="AC283" i="3"/>
  <c r="AD283" i="3"/>
  <c r="AF283" i="3" s="1"/>
  <c r="AC299" i="3"/>
  <c r="AD299" i="3"/>
  <c r="AF299" i="3" s="1"/>
  <c r="AC315" i="3"/>
  <c r="AD315" i="3"/>
  <c r="AF315" i="3" s="1"/>
  <c r="AC346" i="3"/>
  <c r="AD346" i="3"/>
  <c r="AF346" i="3" s="1"/>
  <c r="AC410" i="3"/>
  <c r="AD410" i="3"/>
  <c r="AF410" i="3" s="1"/>
  <c r="AC474" i="3"/>
  <c r="AD474" i="3"/>
  <c r="AF474" i="3" s="1"/>
  <c r="AC540" i="3"/>
  <c r="AD540" i="3"/>
  <c r="AF540" i="3" s="1"/>
  <c r="AC172" i="3"/>
  <c r="AD172" i="3"/>
  <c r="AF172" i="3" s="1"/>
  <c r="AC188" i="3"/>
  <c r="AD188" i="3"/>
  <c r="AF188" i="3" s="1"/>
  <c r="AC204" i="3"/>
  <c r="AD204" i="3"/>
  <c r="AF204" i="3" s="1"/>
  <c r="AC220" i="3"/>
  <c r="AD220" i="3"/>
  <c r="AF220" i="3" s="1"/>
  <c r="AC236" i="3"/>
  <c r="AD236" i="3"/>
  <c r="AF236" i="3" s="1"/>
  <c r="AC252" i="3"/>
  <c r="AD252" i="3"/>
  <c r="AF252" i="3" s="1"/>
  <c r="AC268" i="3"/>
  <c r="AD268" i="3"/>
  <c r="AF268" i="3" s="1"/>
  <c r="AC284" i="3"/>
  <c r="AD284" i="3"/>
  <c r="AF284" i="3" s="1"/>
  <c r="AC300" i="3"/>
  <c r="AD300" i="3"/>
  <c r="AF300" i="3" s="1"/>
  <c r="AC316" i="3"/>
  <c r="AD316" i="3"/>
  <c r="AF316" i="3" s="1"/>
  <c r="AC374" i="3"/>
  <c r="AD374" i="3"/>
  <c r="AF374" i="3" s="1"/>
  <c r="AC438" i="3"/>
  <c r="AD438" i="3"/>
  <c r="AF438" i="3" s="1"/>
  <c r="AC502" i="3"/>
  <c r="AD502" i="3"/>
  <c r="AF502" i="3" s="1"/>
  <c r="AC652" i="3"/>
  <c r="AD652" i="3"/>
  <c r="AF652" i="3" s="1"/>
  <c r="AC297" i="3"/>
  <c r="AD297" i="3"/>
  <c r="AF297" i="3" s="1"/>
  <c r="AC313" i="3"/>
  <c r="AD313" i="3"/>
  <c r="AF313" i="3" s="1"/>
  <c r="AC327" i="3"/>
  <c r="AD327" i="3"/>
  <c r="AF327" i="3" s="1"/>
  <c r="AC386" i="3"/>
  <c r="AD386" i="3"/>
  <c r="AF386" i="3" s="1"/>
  <c r="AC450" i="3"/>
  <c r="AD450" i="3"/>
  <c r="AF450" i="3" s="1"/>
  <c r="AC514" i="3"/>
  <c r="AD514" i="3"/>
  <c r="AF514" i="3" s="1"/>
  <c r="AC162" i="3"/>
  <c r="AD162" i="3"/>
  <c r="AF162" i="3" s="1"/>
  <c r="AC178" i="3"/>
  <c r="AD178" i="3"/>
  <c r="AF178" i="3" s="1"/>
  <c r="AC194" i="3"/>
  <c r="AD194" i="3"/>
  <c r="AF194" i="3" s="1"/>
  <c r="AC210" i="3"/>
  <c r="AD210" i="3"/>
  <c r="AF210" i="3" s="1"/>
  <c r="AC226" i="3"/>
  <c r="AD226" i="3"/>
  <c r="AF226" i="3" s="1"/>
  <c r="AC242" i="3"/>
  <c r="AD242" i="3"/>
  <c r="AF242" i="3" s="1"/>
  <c r="AC258" i="3"/>
  <c r="AD258" i="3"/>
  <c r="AF258" i="3" s="1"/>
  <c r="AC274" i="3"/>
  <c r="AD274" i="3"/>
  <c r="AF274" i="3" s="1"/>
  <c r="AC290" i="3"/>
  <c r="AD290" i="3"/>
  <c r="AF290" i="3" s="1"/>
  <c r="AC306" i="3"/>
  <c r="AD306" i="3"/>
  <c r="AF306" i="3" s="1"/>
  <c r="AC322" i="3"/>
  <c r="AD322" i="3"/>
  <c r="AF322" i="3" s="1"/>
  <c r="AC382" i="3"/>
  <c r="AD382" i="3"/>
  <c r="AF382" i="3" s="1"/>
  <c r="AC446" i="3"/>
  <c r="AD446" i="3"/>
  <c r="AF446" i="3" s="1"/>
  <c r="AC510" i="3"/>
  <c r="AD510" i="3"/>
  <c r="AF510" i="3" s="1"/>
  <c r="AC335" i="3"/>
  <c r="AD335" i="3"/>
  <c r="AF335" i="3" s="1"/>
  <c r="AC351" i="3"/>
  <c r="AD351" i="3"/>
  <c r="AF351" i="3" s="1"/>
  <c r="AC367" i="3"/>
  <c r="AD367" i="3"/>
  <c r="AF367" i="3" s="1"/>
  <c r="AC383" i="3"/>
  <c r="AD383" i="3"/>
  <c r="AF383" i="3" s="1"/>
  <c r="AC399" i="3"/>
  <c r="AD399" i="3"/>
  <c r="AF399" i="3" s="1"/>
  <c r="AC415" i="3"/>
  <c r="AD415" i="3"/>
  <c r="AF415" i="3" s="1"/>
  <c r="AC431" i="3"/>
  <c r="AD431" i="3"/>
  <c r="AF431" i="3" s="1"/>
  <c r="AC447" i="3"/>
  <c r="AD447" i="3"/>
  <c r="AF447" i="3" s="1"/>
  <c r="AC463" i="3"/>
  <c r="AD463" i="3"/>
  <c r="AF463" i="3" s="1"/>
  <c r="AC479" i="3"/>
  <c r="AD479" i="3"/>
  <c r="AF479" i="3" s="1"/>
  <c r="AC495" i="3"/>
  <c r="AD495" i="3"/>
  <c r="AF495" i="3" s="1"/>
  <c r="AC511" i="3"/>
  <c r="AD511" i="3"/>
  <c r="AF511" i="3" s="1"/>
  <c r="AC568" i="3"/>
  <c r="AD568" i="3"/>
  <c r="AF568" i="3" s="1"/>
  <c r="AC700" i="3"/>
  <c r="AD700" i="3"/>
  <c r="AF700" i="3" s="1"/>
  <c r="AC336" i="3"/>
  <c r="AD336" i="3"/>
  <c r="AF336" i="3" s="1"/>
  <c r="AC352" i="3"/>
  <c r="AD352" i="3"/>
  <c r="AF352" i="3" s="1"/>
  <c r="AC368" i="3"/>
  <c r="AD368" i="3"/>
  <c r="AF368" i="3" s="1"/>
  <c r="AC384" i="3"/>
  <c r="AD384" i="3"/>
  <c r="AF384" i="3" s="1"/>
  <c r="AC400" i="3"/>
  <c r="AD400" i="3"/>
  <c r="AF400" i="3" s="1"/>
  <c r="AC416" i="3"/>
  <c r="AD416" i="3"/>
  <c r="AF416" i="3" s="1"/>
  <c r="AC432" i="3"/>
  <c r="AD432" i="3"/>
  <c r="AF432" i="3" s="1"/>
  <c r="AC448" i="3"/>
  <c r="AD448" i="3"/>
  <c r="AF448" i="3" s="1"/>
  <c r="AC464" i="3"/>
  <c r="AD464" i="3"/>
  <c r="AF464" i="3" s="1"/>
  <c r="AC480" i="3"/>
  <c r="AD480" i="3"/>
  <c r="AF480" i="3" s="1"/>
  <c r="AC496" i="3"/>
  <c r="AD496" i="3"/>
  <c r="AF496" i="3" s="1"/>
  <c r="AC512" i="3"/>
  <c r="AD512" i="3"/>
  <c r="AF512" i="3" s="1"/>
  <c r="AC564" i="3"/>
  <c r="AD564" i="3"/>
  <c r="AF564" i="3" s="1"/>
  <c r="AC684" i="3"/>
  <c r="AD684" i="3"/>
  <c r="AF684" i="3" s="1"/>
  <c r="AC337" i="3"/>
  <c r="AD337" i="3"/>
  <c r="AF337" i="3" s="1"/>
  <c r="AC353" i="3"/>
  <c r="AD353" i="3"/>
  <c r="AF353" i="3" s="1"/>
  <c r="AC369" i="3"/>
  <c r="AD369" i="3"/>
  <c r="AF369" i="3" s="1"/>
  <c r="AC385" i="3"/>
  <c r="AD385" i="3"/>
  <c r="AF385" i="3" s="1"/>
  <c r="AC401" i="3"/>
  <c r="AD401" i="3"/>
  <c r="AF401" i="3" s="1"/>
  <c r="AC417" i="3"/>
  <c r="AD417" i="3"/>
  <c r="AF417" i="3" s="1"/>
  <c r="AC433" i="3"/>
  <c r="AD433" i="3"/>
  <c r="AF433" i="3" s="1"/>
  <c r="AC449" i="3"/>
  <c r="AD449" i="3"/>
  <c r="AF449" i="3" s="1"/>
  <c r="AC465" i="3"/>
  <c r="AD465" i="3"/>
  <c r="AF465" i="3" s="1"/>
  <c r="AC481" i="3"/>
  <c r="AD481" i="3"/>
  <c r="AF481" i="3" s="1"/>
  <c r="AC497" i="3"/>
  <c r="AD497" i="3"/>
  <c r="AF497" i="3" s="1"/>
  <c r="AC513" i="3"/>
  <c r="AD513" i="3"/>
  <c r="AF513" i="3" s="1"/>
  <c r="AC560" i="3"/>
  <c r="AD560" i="3"/>
  <c r="AF560" i="3" s="1"/>
  <c r="AC525" i="3"/>
  <c r="AD525" i="3"/>
  <c r="AF525" i="3" s="1"/>
  <c r="AC541" i="3"/>
  <c r="AD541" i="3"/>
  <c r="AF541" i="3" s="1"/>
  <c r="AC557" i="3"/>
  <c r="AD557" i="3"/>
  <c r="AF557" i="3" s="1"/>
  <c r="AC573" i="3"/>
  <c r="AD573" i="3"/>
  <c r="AF573" i="3" s="1"/>
  <c r="AC589" i="3"/>
  <c r="AD589" i="3"/>
  <c r="AF589" i="3" s="1"/>
  <c r="AC616" i="3"/>
  <c r="AD616" i="3"/>
  <c r="AF616" i="3" s="1"/>
  <c r="AC680" i="3"/>
  <c r="AD680" i="3"/>
  <c r="AF680" i="3" s="1"/>
  <c r="AC526" i="3"/>
  <c r="AD526" i="3"/>
  <c r="AF526" i="3" s="1"/>
  <c r="AC542" i="3"/>
  <c r="AD542" i="3"/>
  <c r="AF542" i="3" s="1"/>
  <c r="AC558" i="3"/>
  <c r="AD558" i="3"/>
  <c r="AF558" i="3" s="1"/>
  <c r="AC574" i="3"/>
  <c r="AD574" i="3"/>
  <c r="AF574" i="3" s="1"/>
  <c r="AC590" i="3"/>
  <c r="AD590" i="3"/>
  <c r="AF590" i="3" s="1"/>
  <c r="AC604" i="3"/>
  <c r="AD604" i="3"/>
  <c r="AF604" i="3" s="1"/>
  <c r="AC644" i="3"/>
  <c r="AD644" i="3"/>
  <c r="AF644" i="3" s="1"/>
  <c r="AC708" i="3"/>
  <c r="AD708" i="3"/>
  <c r="AF708" i="3" s="1"/>
  <c r="AC535" i="3"/>
  <c r="AD535" i="3"/>
  <c r="AF535" i="3" s="1"/>
  <c r="AC551" i="3"/>
  <c r="AD551" i="3"/>
  <c r="AF551" i="3" s="1"/>
  <c r="AC567" i="3"/>
  <c r="AD567" i="3"/>
  <c r="AF567" i="3" s="1"/>
  <c r="AC583" i="3"/>
  <c r="AD583" i="3"/>
  <c r="AF583" i="3" s="1"/>
  <c r="AC599" i="3"/>
  <c r="AD599" i="3"/>
  <c r="AF599" i="3" s="1"/>
  <c r="AC640" i="3"/>
  <c r="AD640" i="3"/>
  <c r="AF640" i="3" s="1"/>
  <c r="AC704" i="3"/>
  <c r="AD704" i="3"/>
  <c r="AF704" i="3" s="1"/>
  <c r="AC621" i="3"/>
  <c r="AD621" i="3"/>
  <c r="AF621" i="3" s="1"/>
  <c r="AC637" i="3"/>
  <c r="AD637" i="3"/>
  <c r="AF637" i="3" s="1"/>
  <c r="AC653" i="3"/>
  <c r="AD653" i="3"/>
  <c r="AF653" i="3" s="1"/>
  <c r="AC669" i="3"/>
  <c r="AD669" i="3"/>
  <c r="AF669" i="3" s="1"/>
  <c r="AC685" i="3"/>
  <c r="AD685" i="3"/>
  <c r="AF685" i="3" s="1"/>
  <c r="AC701" i="3"/>
  <c r="AD701" i="3"/>
  <c r="AF701" i="3" s="1"/>
  <c r="AC606" i="3"/>
  <c r="AD606" i="3"/>
  <c r="AF606" i="3" s="1"/>
  <c r="AC622" i="3"/>
  <c r="AD622" i="3"/>
  <c r="AF622" i="3" s="1"/>
  <c r="AC638" i="3"/>
  <c r="AD638" i="3"/>
  <c r="AF638" i="3" s="1"/>
  <c r="AC654" i="3"/>
  <c r="AD654" i="3"/>
  <c r="AF654" i="3" s="1"/>
  <c r="AC670" i="3"/>
  <c r="AD670" i="3"/>
  <c r="AF670" i="3" s="1"/>
  <c r="AC686" i="3"/>
  <c r="AD686" i="3"/>
  <c r="AF686" i="3" s="1"/>
  <c r="AC702" i="3"/>
  <c r="AD702" i="3"/>
  <c r="AF702" i="3" s="1"/>
  <c r="AC607" i="3"/>
  <c r="AD607" i="3"/>
  <c r="AF607" i="3" s="1"/>
  <c r="AC623" i="3"/>
  <c r="AD623" i="3"/>
  <c r="AF623" i="3" s="1"/>
  <c r="AC639" i="3"/>
  <c r="AD639" i="3"/>
  <c r="AF639" i="3" s="1"/>
  <c r="AC655" i="3"/>
  <c r="AD655" i="3"/>
  <c r="AF655" i="3" s="1"/>
  <c r="AC671" i="3"/>
  <c r="AD671" i="3"/>
  <c r="AF671" i="3" s="1"/>
  <c r="AC687" i="3"/>
  <c r="AD687" i="3"/>
  <c r="AF687" i="3" s="1"/>
  <c r="AC703" i="3"/>
  <c r="AD703" i="3"/>
  <c r="AF703" i="3" s="1"/>
  <c r="AC169" i="3"/>
  <c r="AD169" i="3"/>
  <c r="AF169" i="3" s="1"/>
  <c r="AC49" i="3"/>
  <c r="AD49" i="3"/>
  <c r="AF49" i="3" s="1"/>
  <c r="AC33" i="3"/>
  <c r="AD33" i="3"/>
  <c r="AF33" i="3" s="1"/>
  <c r="AC17" i="3"/>
  <c r="AD17" i="3"/>
  <c r="AF17" i="3" s="1"/>
  <c r="AC126" i="3"/>
  <c r="AD126" i="3"/>
  <c r="AF126" i="3" s="1"/>
  <c r="AC81" i="3"/>
  <c r="AD81" i="3"/>
  <c r="AF81" i="3" s="1"/>
  <c r="AC46" i="3"/>
  <c r="AD46" i="3"/>
  <c r="AF46" i="3" s="1"/>
  <c r="AC150" i="3"/>
  <c r="AD150" i="3"/>
  <c r="AF150" i="3" s="1"/>
  <c r="AC101" i="3"/>
  <c r="AD101" i="3"/>
  <c r="AF101" i="3" s="1"/>
  <c r="AC85" i="3"/>
  <c r="AD85" i="3"/>
  <c r="AF85" i="3" s="1"/>
  <c r="AC69" i="3"/>
  <c r="AD69" i="3"/>
  <c r="AF69" i="3" s="1"/>
  <c r="AC53" i="3"/>
  <c r="AD53" i="3"/>
  <c r="AF53" i="3" s="1"/>
  <c r="AC36" i="3"/>
  <c r="AD36" i="3"/>
  <c r="AF36" i="3" s="1"/>
  <c r="AC20" i="3"/>
  <c r="AD20" i="3"/>
  <c r="AF20" i="3" s="1"/>
  <c r="AC5" i="3"/>
  <c r="AD5" i="3"/>
  <c r="AF5" i="3" s="1"/>
  <c r="AC10" i="3"/>
  <c r="AD10" i="3"/>
  <c r="AF10" i="3" s="1"/>
  <c r="AC154" i="3"/>
  <c r="AD154" i="3"/>
  <c r="AF154" i="3" s="1"/>
  <c r="AC47" i="3"/>
  <c r="AD47" i="3"/>
  <c r="AF47" i="3" s="1"/>
  <c r="AC31" i="3"/>
  <c r="AD31" i="3"/>
  <c r="AF31" i="3" s="1"/>
  <c r="AC15" i="3"/>
  <c r="AD15" i="3"/>
  <c r="AF15" i="3" s="1"/>
  <c r="AC161" i="3"/>
  <c r="AD161" i="3"/>
  <c r="AF161" i="3" s="1"/>
  <c r="AC89" i="3"/>
  <c r="AD89" i="3"/>
  <c r="AF89" i="3" s="1"/>
  <c r="AC50" i="3"/>
  <c r="AD50" i="3"/>
  <c r="AF50" i="3" s="1"/>
  <c r="AC18" i="3"/>
  <c r="AD18" i="3"/>
  <c r="AF18" i="3" s="1"/>
  <c r="AC117" i="3"/>
  <c r="AD117" i="3"/>
  <c r="AF117" i="3" s="1"/>
  <c r="AC133" i="3"/>
  <c r="AD133" i="3"/>
  <c r="AF133" i="3" s="1"/>
  <c r="AC149" i="3"/>
  <c r="AD149" i="3"/>
  <c r="AF149" i="3" s="1"/>
  <c r="AC179" i="3"/>
  <c r="AD179" i="3"/>
  <c r="AF179" i="3" s="1"/>
  <c r="AC211" i="3"/>
  <c r="AD211" i="3"/>
  <c r="AF211" i="3" s="1"/>
  <c r="AC243" i="3"/>
  <c r="AD243" i="3"/>
  <c r="AF243" i="3" s="1"/>
  <c r="AC281" i="3"/>
  <c r="AD281" i="3"/>
  <c r="AF281" i="3" s="1"/>
  <c r="AC249" i="3"/>
  <c r="AD249" i="3"/>
  <c r="AF249" i="3" s="1"/>
  <c r="AC51" i="3"/>
  <c r="AD51" i="3"/>
  <c r="AF51" i="3" s="1"/>
  <c r="AC67" i="3"/>
  <c r="AD67" i="3"/>
  <c r="AF67" i="3" s="1"/>
  <c r="AC83" i="3"/>
  <c r="AD83" i="3"/>
  <c r="AF83" i="3" s="1"/>
  <c r="AC99" i="3"/>
  <c r="AD99" i="3"/>
  <c r="AF99" i="3" s="1"/>
  <c r="AC115" i="3"/>
  <c r="AD115" i="3"/>
  <c r="AF115" i="3" s="1"/>
  <c r="AC131" i="3"/>
  <c r="AD131" i="3"/>
  <c r="AF131" i="3" s="1"/>
  <c r="AC147" i="3"/>
  <c r="AD147" i="3"/>
  <c r="AF147" i="3" s="1"/>
  <c r="AC167" i="3"/>
  <c r="AD167" i="3"/>
  <c r="AF167" i="3" s="1"/>
  <c r="AC199" i="3"/>
  <c r="AD199" i="3"/>
  <c r="AF199" i="3" s="1"/>
  <c r="AC231" i="3"/>
  <c r="AD231" i="3"/>
  <c r="AF231" i="3" s="1"/>
  <c r="AC263" i="3"/>
  <c r="AD263" i="3"/>
  <c r="AF263" i="3" s="1"/>
  <c r="AC60" i="3"/>
  <c r="AD60" i="3"/>
  <c r="AF60" i="3" s="1"/>
  <c r="AC76" i="3"/>
  <c r="AD76" i="3"/>
  <c r="AF76" i="3" s="1"/>
  <c r="AC92" i="3"/>
  <c r="AD92" i="3"/>
  <c r="AF92" i="3" s="1"/>
  <c r="AC108" i="3"/>
  <c r="AD108" i="3"/>
  <c r="AF108" i="3" s="1"/>
  <c r="AC124" i="3"/>
  <c r="AD124" i="3"/>
  <c r="AF124" i="3" s="1"/>
  <c r="AC140" i="3"/>
  <c r="AD140" i="3"/>
  <c r="AF140" i="3" s="1"/>
  <c r="AC156" i="3"/>
  <c r="AD156" i="3"/>
  <c r="AF156" i="3" s="1"/>
  <c r="AC181" i="3"/>
  <c r="AD181" i="3"/>
  <c r="AF181" i="3" s="1"/>
  <c r="AC213" i="3"/>
  <c r="AD213" i="3"/>
  <c r="AF213" i="3" s="1"/>
  <c r="AC245" i="3"/>
  <c r="AD245" i="3"/>
  <c r="AF245" i="3" s="1"/>
  <c r="AC271" i="3"/>
  <c r="AD271" i="3"/>
  <c r="AF271" i="3" s="1"/>
  <c r="AC287" i="3"/>
  <c r="AD287" i="3"/>
  <c r="AF287" i="3" s="1"/>
  <c r="AC303" i="3"/>
  <c r="AD303" i="3"/>
  <c r="AF303" i="3" s="1"/>
  <c r="AC319" i="3"/>
  <c r="AD319" i="3"/>
  <c r="AF319" i="3" s="1"/>
  <c r="AC362" i="3"/>
  <c r="AD362" i="3"/>
  <c r="AF362" i="3" s="1"/>
  <c r="AC426" i="3"/>
  <c r="AD426" i="3"/>
  <c r="AF426" i="3" s="1"/>
  <c r="AC490" i="3"/>
  <c r="AD490" i="3"/>
  <c r="AF490" i="3" s="1"/>
  <c r="AC160" i="3"/>
  <c r="AD160" i="3"/>
  <c r="AF160" i="3" s="1"/>
  <c r="AC176" i="3"/>
  <c r="AD176" i="3"/>
  <c r="AF176" i="3" s="1"/>
  <c r="AC192" i="3"/>
  <c r="AD192" i="3"/>
  <c r="AF192" i="3" s="1"/>
  <c r="AC208" i="3"/>
  <c r="AD208" i="3"/>
  <c r="AF208" i="3" s="1"/>
  <c r="AC224" i="3"/>
  <c r="AD224" i="3"/>
  <c r="AF224" i="3" s="1"/>
  <c r="AC240" i="3"/>
  <c r="AD240" i="3"/>
  <c r="AF240" i="3" s="1"/>
  <c r="AC256" i="3"/>
  <c r="AD256" i="3"/>
  <c r="AF256" i="3" s="1"/>
  <c r="AC272" i="3"/>
  <c r="AD272" i="3"/>
  <c r="AF272" i="3" s="1"/>
  <c r="AC288" i="3"/>
  <c r="AD288" i="3"/>
  <c r="AF288" i="3" s="1"/>
  <c r="AC304" i="3"/>
  <c r="AD304" i="3"/>
  <c r="AF304" i="3" s="1"/>
  <c r="AC320" i="3"/>
  <c r="AD320" i="3"/>
  <c r="AF320" i="3" s="1"/>
  <c r="AC390" i="3"/>
  <c r="AD390" i="3"/>
  <c r="AF390" i="3" s="1"/>
  <c r="AC454" i="3"/>
  <c r="AD454" i="3"/>
  <c r="AF454" i="3" s="1"/>
  <c r="AC518" i="3"/>
  <c r="AD518" i="3"/>
  <c r="AF518" i="3" s="1"/>
  <c r="AC285" i="3"/>
  <c r="AD285" i="3"/>
  <c r="AF285" i="3" s="1"/>
  <c r="AC301" i="3"/>
  <c r="AD301" i="3"/>
  <c r="AF301" i="3" s="1"/>
  <c r="AC317" i="3"/>
  <c r="AD317" i="3"/>
  <c r="AF317" i="3" s="1"/>
  <c r="AC338" i="3"/>
  <c r="AD338" i="3"/>
  <c r="AF338" i="3" s="1"/>
  <c r="AC402" i="3"/>
  <c r="AD402" i="3"/>
  <c r="AF402" i="3" s="1"/>
  <c r="AC466" i="3"/>
  <c r="AD466" i="3"/>
  <c r="AF466" i="3" s="1"/>
  <c r="AC521" i="3"/>
  <c r="AD521" i="3"/>
  <c r="AF521" i="3" s="1"/>
  <c r="AC166" i="3"/>
  <c r="AD166" i="3"/>
  <c r="AF166" i="3" s="1"/>
  <c r="AC182" i="3"/>
  <c r="AD182" i="3"/>
  <c r="AF182" i="3" s="1"/>
  <c r="AC198" i="3"/>
  <c r="AD198" i="3"/>
  <c r="AF198" i="3" s="1"/>
  <c r="AC214" i="3"/>
  <c r="AD214" i="3"/>
  <c r="AF214" i="3" s="1"/>
  <c r="AC230" i="3"/>
  <c r="AD230" i="3"/>
  <c r="AF230" i="3" s="1"/>
  <c r="AC246" i="3"/>
  <c r="AD246" i="3"/>
  <c r="AF246" i="3" s="1"/>
  <c r="AC262" i="3"/>
  <c r="AD262" i="3"/>
  <c r="AF262" i="3" s="1"/>
  <c r="AC278" i="3"/>
  <c r="AD278" i="3"/>
  <c r="AF278" i="3" s="1"/>
  <c r="AC294" i="3"/>
  <c r="AD294" i="3"/>
  <c r="AF294" i="3" s="1"/>
  <c r="AC310" i="3"/>
  <c r="AD310" i="3"/>
  <c r="AF310" i="3" s="1"/>
  <c r="AC334" i="3"/>
  <c r="AD334" i="3"/>
  <c r="AF334" i="3" s="1"/>
  <c r="AC398" i="3"/>
  <c r="AD398" i="3"/>
  <c r="AF398" i="3" s="1"/>
  <c r="AC462" i="3"/>
  <c r="AD462" i="3"/>
  <c r="AF462" i="3" s="1"/>
  <c r="AC520" i="3"/>
  <c r="AD520" i="3"/>
  <c r="AF520" i="3" s="1"/>
  <c r="AC339" i="3"/>
  <c r="AD339" i="3"/>
  <c r="AF339" i="3" s="1"/>
  <c r="AC355" i="3"/>
  <c r="AD355" i="3"/>
  <c r="AF355" i="3" s="1"/>
  <c r="AC371" i="3"/>
  <c r="AD371" i="3"/>
  <c r="AF371" i="3" s="1"/>
  <c r="AC387" i="3"/>
  <c r="AD387" i="3"/>
  <c r="AF387" i="3" s="1"/>
  <c r="AC403" i="3"/>
  <c r="AD403" i="3"/>
  <c r="AF403" i="3" s="1"/>
  <c r="AC419" i="3"/>
  <c r="AD419" i="3"/>
  <c r="AF419" i="3" s="1"/>
  <c r="AC435" i="3"/>
  <c r="AD435" i="3"/>
  <c r="AF435" i="3" s="1"/>
  <c r="AC451" i="3"/>
  <c r="AD451" i="3"/>
  <c r="AF451" i="3" s="1"/>
  <c r="AC467" i="3"/>
  <c r="AD467" i="3"/>
  <c r="AF467" i="3" s="1"/>
  <c r="AC483" i="3"/>
  <c r="AD483" i="3"/>
  <c r="AF483" i="3" s="1"/>
  <c r="AC499" i="3"/>
  <c r="AD499" i="3"/>
  <c r="AF499" i="3" s="1"/>
  <c r="AC515" i="3"/>
  <c r="AD515" i="3"/>
  <c r="AF515" i="3" s="1"/>
  <c r="AC584" i="3"/>
  <c r="AD584" i="3"/>
  <c r="AF584" i="3" s="1"/>
  <c r="AC324" i="3"/>
  <c r="AD324" i="3"/>
  <c r="AF324" i="3" s="1"/>
  <c r="AC340" i="3"/>
  <c r="AD340" i="3"/>
  <c r="AF340" i="3" s="1"/>
  <c r="AC356" i="3"/>
  <c r="AD356" i="3"/>
  <c r="AF356" i="3" s="1"/>
  <c r="AC372" i="3"/>
  <c r="AD372" i="3"/>
  <c r="AF372" i="3" s="1"/>
  <c r="AC388" i="3"/>
  <c r="AD388" i="3"/>
  <c r="AF388" i="3" s="1"/>
  <c r="AC404" i="3"/>
  <c r="AD404" i="3"/>
  <c r="AF404" i="3" s="1"/>
  <c r="AC420" i="3"/>
  <c r="AD420" i="3"/>
  <c r="AF420" i="3" s="1"/>
  <c r="AC436" i="3"/>
  <c r="AD436" i="3"/>
  <c r="AF436" i="3" s="1"/>
  <c r="AC452" i="3"/>
  <c r="AD452" i="3"/>
  <c r="AF452" i="3" s="1"/>
  <c r="AC468" i="3"/>
  <c r="AD468" i="3"/>
  <c r="AF468" i="3" s="1"/>
  <c r="AC484" i="3"/>
  <c r="AD484" i="3"/>
  <c r="AF484" i="3" s="1"/>
  <c r="AC500" i="3"/>
  <c r="AD500" i="3"/>
  <c r="AF500" i="3" s="1"/>
  <c r="AC516" i="3"/>
  <c r="AD516" i="3"/>
  <c r="AF516" i="3" s="1"/>
  <c r="AC580" i="3"/>
  <c r="AD580" i="3"/>
  <c r="AF580" i="3" s="1"/>
  <c r="AC325" i="3"/>
  <c r="AD325" i="3"/>
  <c r="AF325" i="3" s="1"/>
  <c r="AC341" i="3"/>
  <c r="AD341" i="3"/>
  <c r="AF341" i="3" s="1"/>
  <c r="AC357" i="3"/>
  <c r="AD357" i="3"/>
  <c r="AF357" i="3" s="1"/>
  <c r="AC373" i="3"/>
  <c r="AD373" i="3"/>
  <c r="AF373" i="3" s="1"/>
  <c r="AC389" i="3"/>
  <c r="AD389" i="3"/>
  <c r="AF389" i="3" s="1"/>
  <c r="AC405" i="3"/>
  <c r="AD405" i="3"/>
  <c r="AF405" i="3" s="1"/>
  <c r="AC421" i="3"/>
  <c r="AD421" i="3"/>
  <c r="AF421" i="3" s="1"/>
  <c r="AC437" i="3"/>
  <c r="AD437" i="3"/>
  <c r="AF437" i="3" s="1"/>
  <c r="AC453" i="3"/>
  <c r="AD453" i="3"/>
  <c r="AF453" i="3" s="1"/>
  <c r="AC469" i="3"/>
  <c r="AD469" i="3"/>
  <c r="AF469" i="3" s="1"/>
  <c r="AC485" i="3"/>
  <c r="AD485" i="3"/>
  <c r="AF485" i="3" s="1"/>
  <c r="AC501" i="3"/>
  <c r="AD501" i="3"/>
  <c r="AF501" i="3" s="1"/>
  <c r="AC517" i="3"/>
  <c r="AD517" i="3"/>
  <c r="AF517" i="3" s="1"/>
  <c r="AC576" i="3"/>
  <c r="AD576" i="3"/>
  <c r="AF576" i="3" s="1"/>
  <c r="AC529" i="3"/>
  <c r="AD529" i="3"/>
  <c r="AF529" i="3" s="1"/>
  <c r="AC545" i="3"/>
  <c r="AD545" i="3"/>
  <c r="AF545" i="3" s="1"/>
  <c r="AC561" i="3"/>
  <c r="AD561" i="3"/>
  <c r="AF561" i="3" s="1"/>
  <c r="AC577" i="3"/>
  <c r="AD577" i="3"/>
  <c r="AF577" i="3" s="1"/>
  <c r="AC593" i="3"/>
  <c r="AD593" i="3"/>
  <c r="AF593" i="3" s="1"/>
  <c r="AC632" i="3"/>
  <c r="AD632" i="3"/>
  <c r="AF632" i="3" s="1"/>
  <c r="AC696" i="3"/>
  <c r="AD696" i="3"/>
  <c r="AF696" i="3" s="1"/>
  <c r="AC530" i="3"/>
  <c r="AD530" i="3"/>
  <c r="AF530" i="3" s="1"/>
  <c r="AC546" i="3"/>
  <c r="AD546" i="3"/>
  <c r="AF546" i="3" s="1"/>
  <c r="AC562" i="3"/>
  <c r="AD562" i="3"/>
  <c r="AF562" i="3" s="1"/>
  <c r="AC578" i="3"/>
  <c r="AD578" i="3"/>
  <c r="AF578" i="3" s="1"/>
  <c r="AC594" i="3"/>
  <c r="AD594" i="3"/>
  <c r="AF594" i="3" s="1"/>
  <c r="AC605" i="3"/>
  <c r="AD605" i="3"/>
  <c r="AF605" i="3" s="1"/>
  <c r="AC660" i="3"/>
  <c r="AD660" i="3"/>
  <c r="AF660" i="3" s="1"/>
  <c r="AC523" i="3"/>
  <c r="AD523" i="3"/>
  <c r="AF523" i="3" s="1"/>
  <c r="AC539" i="3"/>
  <c r="AD539" i="3"/>
  <c r="AF539" i="3" s="1"/>
  <c r="AC555" i="3"/>
  <c r="AD555" i="3"/>
  <c r="AF555" i="3" s="1"/>
  <c r="AC571" i="3"/>
  <c r="AD571" i="3"/>
  <c r="AF571" i="3" s="1"/>
  <c r="AC587" i="3"/>
  <c r="AD587" i="3"/>
  <c r="AF587" i="3" s="1"/>
  <c r="AC603" i="3"/>
  <c r="AD603" i="3"/>
  <c r="AF603" i="3" s="1"/>
  <c r="AC656" i="3"/>
  <c r="AD656" i="3"/>
  <c r="AF656" i="3" s="1"/>
  <c r="AC609" i="3"/>
  <c r="AD609" i="3"/>
  <c r="AF609" i="3" s="1"/>
  <c r="AC625" i="3"/>
  <c r="AD625" i="3"/>
  <c r="AF625" i="3" s="1"/>
  <c r="AC641" i="3"/>
  <c r="AD641" i="3"/>
  <c r="AF641" i="3" s="1"/>
  <c r="AC657" i="3"/>
  <c r="AD657" i="3"/>
  <c r="AF657" i="3" s="1"/>
  <c r="AC673" i="3"/>
  <c r="AD673" i="3"/>
  <c r="AF673" i="3" s="1"/>
  <c r="AC689" i="3"/>
  <c r="AD689" i="3"/>
  <c r="AF689" i="3" s="1"/>
  <c r="AC705" i="3"/>
  <c r="AD705" i="3"/>
  <c r="AF705" i="3" s="1"/>
  <c r="AC610" i="3"/>
  <c r="AD610" i="3"/>
  <c r="AF610" i="3" s="1"/>
  <c r="AC626" i="3"/>
  <c r="AD626" i="3"/>
  <c r="AF626" i="3" s="1"/>
  <c r="AC642" i="3"/>
  <c r="AD642" i="3"/>
  <c r="AF642" i="3" s="1"/>
  <c r="AC658" i="3"/>
  <c r="AD658" i="3"/>
  <c r="AF658" i="3" s="1"/>
  <c r="AC674" i="3"/>
  <c r="AD674" i="3"/>
  <c r="AF674" i="3" s="1"/>
  <c r="AC690" i="3"/>
  <c r="AD690" i="3"/>
  <c r="AF690" i="3" s="1"/>
  <c r="AC706" i="3"/>
  <c r="AD706" i="3"/>
  <c r="AF706" i="3" s="1"/>
  <c r="AC611" i="3"/>
  <c r="AD611" i="3"/>
  <c r="AF611" i="3" s="1"/>
  <c r="AC627" i="3"/>
  <c r="AD627" i="3"/>
  <c r="AF627" i="3" s="1"/>
  <c r="AC643" i="3"/>
  <c r="AD643" i="3"/>
  <c r="AF643" i="3" s="1"/>
  <c r="AC659" i="3"/>
  <c r="AD659" i="3"/>
  <c r="AF659" i="3" s="1"/>
  <c r="AC675" i="3"/>
  <c r="AD675" i="3"/>
  <c r="AF675" i="3" s="1"/>
  <c r="AC691" i="3"/>
  <c r="AD691" i="3"/>
  <c r="AF691" i="3" s="1"/>
  <c r="AC707" i="3"/>
  <c r="AD707" i="3"/>
  <c r="AF707" i="3" s="1"/>
  <c r="AC146" i="3"/>
  <c r="AD146" i="3"/>
  <c r="AF146" i="3" s="1"/>
  <c r="AC45" i="3"/>
  <c r="AD45" i="3"/>
  <c r="AF45" i="3" s="1"/>
  <c r="AC29" i="3"/>
  <c r="AD29" i="3"/>
  <c r="AF29" i="3" s="1"/>
  <c r="AC13" i="3"/>
  <c r="AD13" i="3"/>
  <c r="AF13" i="3" s="1"/>
  <c r="AC110" i="3"/>
  <c r="AD110" i="3"/>
  <c r="AF110" i="3" s="1"/>
  <c r="AC74" i="3"/>
  <c r="AD74" i="3"/>
  <c r="AF74" i="3" s="1"/>
  <c r="AC14" i="3"/>
  <c r="AD14" i="3"/>
  <c r="AF14" i="3" s="1"/>
  <c r="AC134" i="3"/>
  <c r="AD134" i="3"/>
  <c r="AF134" i="3" s="1"/>
  <c r="AC94" i="3"/>
  <c r="AD94" i="3"/>
  <c r="AF94" i="3" s="1"/>
  <c r="AC78" i="3"/>
  <c r="AD78" i="3"/>
  <c r="AF78" i="3" s="1"/>
  <c r="AC62" i="3"/>
  <c r="AD62" i="3"/>
  <c r="AF62" i="3" s="1"/>
  <c r="AC48" i="3"/>
  <c r="AD48" i="3"/>
  <c r="AF48" i="3" s="1"/>
  <c r="AC32" i="3"/>
  <c r="AD32" i="3"/>
  <c r="AF32" i="3" s="1"/>
  <c r="AC16" i="3"/>
  <c r="AD16" i="3"/>
  <c r="AF16" i="3" s="1"/>
  <c r="AC34" i="3"/>
  <c r="AD34" i="3"/>
  <c r="AF34" i="3" s="1"/>
  <c r="AC7" i="3"/>
  <c r="AD7" i="3"/>
  <c r="AF7" i="3" s="1"/>
  <c r="AC138" i="3"/>
  <c r="AD138" i="3"/>
  <c r="AF138" i="3" s="1"/>
  <c r="AC43" i="3"/>
  <c r="AD43" i="3"/>
  <c r="AF43" i="3" s="1"/>
  <c r="AC27" i="3"/>
  <c r="AD27" i="3"/>
  <c r="AF27" i="3" s="1"/>
  <c r="AC11" i="3"/>
  <c r="AD11" i="3"/>
  <c r="AF11" i="3" s="1"/>
  <c r="AC142" i="3"/>
  <c r="AD142" i="3"/>
  <c r="AF142" i="3" s="1"/>
  <c r="AC65" i="3"/>
  <c r="AD65" i="3"/>
  <c r="AF65" i="3" s="1"/>
  <c r="AC42" i="3"/>
  <c r="AD42" i="3"/>
  <c r="AF42" i="3" s="1"/>
  <c r="AC105" i="3"/>
  <c r="AD105" i="3"/>
  <c r="AF105" i="3" s="1"/>
  <c r="AC121" i="3"/>
  <c r="AD121" i="3"/>
  <c r="AF121" i="3" s="1"/>
  <c r="AC137" i="3"/>
  <c r="AD137" i="3"/>
  <c r="AF137" i="3" s="1"/>
  <c r="AC153" i="3"/>
  <c r="AD153" i="3"/>
  <c r="AF153" i="3" s="1"/>
  <c r="AC187" i="3"/>
  <c r="AD187" i="3"/>
  <c r="AF187" i="3" s="1"/>
  <c r="AC219" i="3"/>
  <c r="AD219" i="3"/>
  <c r="AF219" i="3" s="1"/>
  <c r="AC251" i="3"/>
  <c r="AD251" i="3"/>
  <c r="AF251" i="3" s="1"/>
  <c r="AC225" i="3"/>
  <c r="AD225" i="3"/>
  <c r="AF225" i="3" s="1"/>
  <c r="AC257" i="3"/>
  <c r="AD257" i="3"/>
  <c r="AF257" i="3" s="1"/>
  <c r="AC55" i="3"/>
  <c r="AD55" i="3"/>
  <c r="AF55" i="3" s="1"/>
  <c r="AC71" i="3"/>
  <c r="AD71" i="3"/>
  <c r="AF71" i="3" s="1"/>
  <c r="AC87" i="3"/>
  <c r="AD87" i="3"/>
  <c r="AF87" i="3" s="1"/>
  <c r="AC103" i="3"/>
  <c r="AD103" i="3"/>
  <c r="AF103" i="3" s="1"/>
  <c r="AC119" i="3"/>
  <c r="AD119" i="3"/>
  <c r="AF119" i="3" s="1"/>
  <c r="AC135" i="3"/>
  <c r="AD135" i="3"/>
  <c r="AF135" i="3" s="1"/>
  <c r="AC151" i="3"/>
  <c r="AD151" i="3"/>
  <c r="AF151" i="3" s="1"/>
  <c r="AC175" i="3"/>
  <c r="AD175" i="3"/>
  <c r="AF175" i="3" s="1"/>
  <c r="AC207" i="3"/>
  <c r="AD207" i="3"/>
  <c r="AF207" i="3" s="1"/>
  <c r="AC239" i="3"/>
  <c r="AD239" i="3"/>
  <c r="AF239" i="3" s="1"/>
  <c r="AC273" i="3"/>
  <c r="AD273" i="3"/>
  <c r="AF273" i="3" s="1"/>
  <c r="AC64" i="3"/>
  <c r="AD64" i="3"/>
  <c r="AF64" i="3" s="1"/>
  <c r="AC80" i="3"/>
  <c r="AD80" i="3"/>
  <c r="AF80" i="3" s="1"/>
  <c r="AC96" i="3"/>
  <c r="AD96" i="3"/>
  <c r="AF96" i="3" s="1"/>
  <c r="AC112" i="3"/>
  <c r="AD112" i="3"/>
  <c r="AF112" i="3" s="1"/>
  <c r="AC128" i="3"/>
  <c r="AD128" i="3"/>
  <c r="AF128" i="3" s="1"/>
  <c r="AC144" i="3"/>
  <c r="AD144" i="3"/>
  <c r="AF144" i="3" s="1"/>
  <c r="AC157" i="3"/>
  <c r="AD157" i="3"/>
  <c r="AF157" i="3" s="1"/>
  <c r="AC189" i="3"/>
  <c r="AD189" i="3"/>
  <c r="AF189" i="3" s="1"/>
  <c r="AC221" i="3"/>
  <c r="AD221" i="3"/>
  <c r="AF221" i="3" s="1"/>
  <c r="AC253" i="3"/>
  <c r="AD253" i="3"/>
  <c r="AF253" i="3" s="1"/>
  <c r="AC275" i="3"/>
  <c r="AD275" i="3"/>
  <c r="AF275" i="3" s="1"/>
  <c r="AC291" i="3"/>
  <c r="AD291" i="3"/>
  <c r="AF291" i="3" s="1"/>
  <c r="AC307" i="3"/>
  <c r="AD307" i="3"/>
  <c r="AF307" i="3" s="1"/>
  <c r="AC323" i="3"/>
  <c r="AD323" i="3"/>
  <c r="AF323" i="3" s="1"/>
  <c r="AC378" i="3"/>
  <c r="AD378" i="3"/>
  <c r="AF378" i="3" s="1"/>
  <c r="AC442" i="3"/>
  <c r="AD442" i="3"/>
  <c r="AF442" i="3" s="1"/>
  <c r="AC506" i="3"/>
  <c r="AD506" i="3"/>
  <c r="AF506" i="3" s="1"/>
  <c r="AC164" i="3"/>
  <c r="AD164" i="3"/>
  <c r="AF164" i="3" s="1"/>
  <c r="AC180" i="3"/>
  <c r="AD180" i="3"/>
  <c r="AF180" i="3" s="1"/>
  <c r="AC196" i="3"/>
  <c r="AD196" i="3"/>
  <c r="AF196" i="3" s="1"/>
  <c r="AC212" i="3"/>
  <c r="AD212" i="3"/>
  <c r="AF212" i="3" s="1"/>
  <c r="AC228" i="3"/>
  <c r="AD228" i="3"/>
  <c r="AF228" i="3" s="1"/>
  <c r="AC244" i="3"/>
  <c r="AD244" i="3"/>
  <c r="AF244" i="3" s="1"/>
  <c r="AC260" i="3"/>
  <c r="AD260" i="3"/>
  <c r="AF260" i="3" s="1"/>
  <c r="AC276" i="3"/>
  <c r="AD276" i="3"/>
  <c r="AF276" i="3" s="1"/>
  <c r="AC292" i="3"/>
  <c r="AD292" i="3"/>
  <c r="AF292" i="3" s="1"/>
  <c r="AC308" i="3"/>
  <c r="AD308" i="3"/>
  <c r="AF308" i="3" s="1"/>
  <c r="AC342" i="3"/>
  <c r="AD342" i="3"/>
  <c r="AF342" i="3" s="1"/>
  <c r="AC406" i="3"/>
  <c r="AD406" i="3"/>
  <c r="AF406" i="3" s="1"/>
  <c r="AC470" i="3"/>
  <c r="AD470" i="3"/>
  <c r="AF470" i="3" s="1"/>
  <c r="AC524" i="3"/>
  <c r="AD524" i="3"/>
  <c r="AF524" i="3" s="1"/>
  <c r="AC289" i="3"/>
  <c r="AD289" i="3"/>
  <c r="AF289" i="3" s="1"/>
  <c r="AC305" i="3"/>
  <c r="AD305" i="3"/>
  <c r="AF305" i="3" s="1"/>
  <c r="AC321" i="3"/>
  <c r="AD321" i="3"/>
  <c r="AF321" i="3" s="1"/>
  <c r="AC354" i="3"/>
  <c r="AD354" i="3"/>
  <c r="AF354" i="3" s="1"/>
  <c r="AC418" i="3"/>
  <c r="AD418" i="3"/>
  <c r="AF418" i="3" s="1"/>
  <c r="AC482" i="3"/>
  <c r="AD482" i="3"/>
  <c r="AF482" i="3" s="1"/>
  <c r="AC572" i="3"/>
  <c r="AD572" i="3"/>
  <c r="AF572" i="3" s="1"/>
  <c r="AC170" i="3"/>
  <c r="AD170" i="3"/>
  <c r="AF170" i="3" s="1"/>
  <c r="AC186" i="3"/>
  <c r="AD186" i="3"/>
  <c r="AF186" i="3" s="1"/>
  <c r="AC202" i="3"/>
  <c r="AD202" i="3"/>
  <c r="AF202" i="3" s="1"/>
  <c r="AC218" i="3"/>
  <c r="AD218" i="3"/>
  <c r="AF218" i="3" s="1"/>
  <c r="AC234" i="3"/>
  <c r="AD234" i="3"/>
  <c r="AF234" i="3" s="1"/>
  <c r="AC250" i="3"/>
  <c r="AD250" i="3"/>
  <c r="AF250" i="3" s="1"/>
  <c r="AC266" i="3"/>
  <c r="AD266" i="3"/>
  <c r="AF266" i="3" s="1"/>
  <c r="AC282" i="3"/>
  <c r="AD282" i="3"/>
  <c r="AF282" i="3" s="1"/>
  <c r="AC298" i="3"/>
  <c r="AD298" i="3"/>
  <c r="AF298" i="3" s="1"/>
  <c r="AC314" i="3"/>
  <c r="AD314" i="3"/>
  <c r="AF314" i="3" s="1"/>
  <c r="AC350" i="3"/>
  <c r="AD350" i="3"/>
  <c r="AF350" i="3" s="1"/>
  <c r="AC414" i="3"/>
  <c r="AD414" i="3"/>
  <c r="AF414" i="3" s="1"/>
  <c r="AC478" i="3"/>
  <c r="AD478" i="3"/>
  <c r="AF478" i="3" s="1"/>
  <c r="AC556" i="3"/>
  <c r="AD556" i="3"/>
  <c r="AF556" i="3" s="1"/>
  <c r="AC343" i="3"/>
  <c r="AD343" i="3"/>
  <c r="AF343" i="3" s="1"/>
  <c r="AC359" i="3"/>
  <c r="AD359" i="3"/>
  <c r="AF359" i="3" s="1"/>
  <c r="AC375" i="3"/>
  <c r="AD375" i="3"/>
  <c r="AF375" i="3" s="1"/>
  <c r="AC391" i="3"/>
  <c r="AD391" i="3"/>
  <c r="AF391" i="3" s="1"/>
  <c r="AC407" i="3"/>
  <c r="AD407" i="3"/>
  <c r="AF407" i="3" s="1"/>
  <c r="AC423" i="3"/>
  <c r="AD423" i="3"/>
  <c r="AF423" i="3" s="1"/>
  <c r="AC439" i="3"/>
  <c r="AD439" i="3"/>
  <c r="AF439" i="3" s="1"/>
  <c r="AC455" i="3"/>
  <c r="AD455" i="3"/>
  <c r="AF455" i="3" s="1"/>
  <c r="AC471" i="3"/>
  <c r="AD471" i="3"/>
  <c r="AF471" i="3" s="1"/>
  <c r="AC487" i="3"/>
  <c r="AD487" i="3"/>
  <c r="AF487" i="3" s="1"/>
  <c r="AC503" i="3"/>
  <c r="AD503" i="3"/>
  <c r="AF503" i="3" s="1"/>
  <c r="AC536" i="3"/>
  <c r="AD536" i="3"/>
  <c r="AF536" i="3" s="1"/>
  <c r="AC600" i="3"/>
  <c r="AD600" i="3"/>
  <c r="AF600" i="3" s="1"/>
  <c r="AC328" i="3"/>
  <c r="AD328" i="3"/>
  <c r="AF328" i="3" s="1"/>
  <c r="AC344" i="3"/>
  <c r="AD344" i="3"/>
  <c r="AF344" i="3" s="1"/>
  <c r="AC360" i="3"/>
  <c r="AD360" i="3"/>
  <c r="AF360" i="3" s="1"/>
  <c r="AC376" i="3"/>
  <c r="AD376" i="3"/>
  <c r="AF376" i="3" s="1"/>
  <c r="AC392" i="3"/>
  <c r="AD392" i="3"/>
  <c r="AF392" i="3" s="1"/>
  <c r="AC408" i="3"/>
  <c r="AD408" i="3"/>
  <c r="AF408" i="3" s="1"/>
  <c r="AC424" i="3"/>
  <c r="AD424" i="3"/>
  <c r="AF424" i="3" s="1"/>
  <c r="AC440" i="3"/>
  <c r="AD440" i="3"/>
  <c r="AF440" i="3" s="1"/>
  <c r="AC456" i="3"/>
  <c r="AD456" i="3"/>
  <c r="AF456" i="3" s="1"/>
  <c r="AC472" i="3"/>
  <c r="AD472" i="3"/>
  <c r="AF472" i="3" s="1"/>
  <c r="AC488" i="3"/>
  <c r="AD488" i="3"/>
  <c r="AF488" i="3" s="1"/>
  <c r="AC504" i="3"/>
  <c r="AD504" i="3"/>
  <c r="AF504" i="3" s="1"/>
  <c r="AC532" i="3"/>
  <c r="AD532" i="3"/>
  <c r="AF532" i="3" s="1"/>
  <c r="AC596" i="3"/>
  <c r="AD596" i="3"/>
  <c r="AF596" i="3" s="1"/>
  <c r="AC329" i="3"/>
  <c r="AD329" i="3"/>
  <c r="AF329" i="3" s="1"/>
  <c r="AC345" i="3"/>
  <c r="AD345" i="3"/>
  <c r="AF345" i="3" s="1"/>
  <c r="AC361" i="3"/>
  <c r="AD361" i="3"/>
  <c r="AF361" i="3" s="1"/>
  <c r="AC377" i="3"/>
  <c r="AD377" i="3"/>
  <c r="AF377" i="3" s="1"/>
  <c r="AC393" i="3"/>
  <c r="AD393" i="3"/>
  <c r="AF393" i="3" s="1"/>
  <c r="AC409" i="3"/>
  <c r="AD409" i="3"/>
  <c r="AF409" i="3" s="1"/>
  <c r="AC425" i="3"/>
  <c r="AD425" i="3"/>
  <c r="AF425" i="3" s="1"/>
  <c r="AC441" i="3"/>
  <c r="AD441" i="3"/>
  <c r="AF441" i="3" s="1"/>
  <c r="AC457" i="3"/>
  <c r="AD457" i="3"/>
  <c r="AF457" i="3" s="1"/>
  <c r="AC473" i="3"/>
  <c r="AD473" i="3"/>
  <c r="AF473" i="3" s="1"/>
  <c r="AC489" i="3"/>
  <c r="AD489" i="3"/>
  <c r="AF489" i="3" s="1"/>
  <c r="AC505" i="3"/>
  <c r="AD505" i="3"/>
  <c r="AF505" i="3" s="1"/>
  <c r="AC528" i="3"/>
  <c r="AD528" i="3"/>
  <c r="AF528" i="3" s="1"/>
  <c r="AC592" i="3"/>
  <c r="AD592" i="3"/>
  <c r="AF592" i="3" s="1"/>
  <c r="AC533" i="3"/>
  <c r="AD533" i="3"/>
  <c r="AF533" i="3" s="1"/>
  <c r="AC549" i="3"/>
  <c r="AD549" i="3"/>
  <c r="AF549" i="3" s="1"/>
  <c r="AC565" i="3"/>
  <c r="AD565" i="3"/>
  <c r="AF565" i="3" s="1"/>
  <c r="AC581" i="3"/>
  <c r="AD581" i="3"/>
  <c r="AF581" i="3" s="1"/>
  <c r="AC597" i="3"/>
  <c r="AD597" i="3"/>
  <c r="AF597" i="3" s="1"/>
  <c r="AC648" i="3"/>
  <c r="AD648" i="3"/>
  <c r="AF648" i="3" s="1"/>
  <c r="AC712" i="3"/>
  <c r="AD712" i="3"/>
  <c r="AF712" i="3" s="1"/>
  <c r="AC534" i="3"/>
  <c r="AD534" i="3"/>
  <c r="AF534" i="3" s="1"/>
  <c r="AC550" i="3"/>
  <c r="AD550" i="3"/>
  <c r="AF550" i="3" s="1"/>
  <c r="AC566" i="3"/>
  <c r="AD566" i="3"/>
  <c r="AF566" i="3" s="1"/>
  <c r="AC582" i="3"/>
  <c r="AD582" i="3"/>
  <c r="AF582" i="3" s="1"/>
  <c r="AC598" i="3"/>
  <c r="AD598" i="3"/>
  <c r="AF598" i="3" s="1"/>
  <c r="AC612" i="3"/>
  <c r="AD612" i="3"/>
  <c r="AF612" i="3" s="1"/>
  <c r="AC676" i="3"/>
  <c r="AD676" i="3"/>
  <c r="AF676" i="3" s="1"/>
  <c r="AC527" i="3"/>
  <c r="AD527" i="3"/>
  <c r="AF527" i="3" s="1"/>
  <c r="AC543" i="3"/>
  <c r="AD543" i="3"/>
  <c r="AF543" i="3" s="1"/>
  <c r="AC559" i="3"/>
  <c r="AD559" i="3"/>
  <c r="AF559" i="3" s="1"/>
  <c r="AC575" i="3"/>
  <c r="AD575" i="3"/>
  <c r="AF575" i="3" s="1"/>
  <c r="AC591" i="3"/>
  <c r="AD591" i="3"/>
  <c r="AF591" i="3" s="1"/>
  <c r="AC608" i="3"/>
  <c r="AD608" i="3"/>
  <c r="AF608" i="3" s="1"/>
  <c r="AC672" i="3"/>
  <c r="AD672" i="3"/>
  <c r="AF672" i="3" s="1"/>
  <c r="AC613" i="3"/>
  <c r="AD613" i="3"/>
  <c r="AF613" i="3" s="1"/>
  <c r="AC629" i="3"/>
  <c r="AD629" i="3"/>
  <c r="AF629" i="3" s="1"/>
  <c r="AC645" i="3"/>
  <c r="AD645" i="3"/>
  <c r="AF645" i="3" s="1"/>
  <c r="AC661" i="3"/>
  <c r="AD661" i="3"/>
  <c r="AF661" i="3" s="1"/>
  <c r="AC677" i="3"/>
  <c r="AD677" i="3"/>
  <c r="AF677" i="3" s="1"/>
  <c r="AC693" i="3"/>
  <c r="AD693" i="3"/>
  <c r="AF693" i="3" s="1"/>
  <c r="AC709" i="3"/>
  <c r="AD709" i="3"/>
  <c r="AF709" i="3" s="1"/>
  <c r="AC614" i="3"/>
  <c r="AD614" i="3"/>
  <c r="AF614" i="3" s="1"/>
  <c r="AC630" i="3"/>
  <c r="AD630" i="3"/>
  <c r="AF630" i="3" s="1"/>
  <c r="AC646" i="3"/>
  <c r="AD646" i="3"/>
  <c r="AF646" i="3" s="1"/>
  <c r="AC662" i="3"/>
  <c r="AD662" i="3"/>
  <c r="AF662" i="3" s="1"/>
  <c r="AC678" i="3"/>
  <c r="AD678" i="3"/>
  <c r="AF678" i="3" s="1"/>
  <c r="AC694" i="3"/>
  <c r="AD694" i="3"/>
  <c r="AF694" i="3" s="1"/>
  <c r="AC710" i="3"/>
  <c r="AD710" i="3"/>
  <c r="AF710" i="3" s="1"/>
  <c r="AC615" i="3"/>
  <c r="AD615" i="3"/>
  <c r="AF615" i="3" s="1"/>
  <c r="AC631" i="3"/>
  <c r="AD631" i="3"/>
  <c r="AF631" i="3" s="1"/>
  <c r="AC647" i="3"/>
  <c r="AD647" i="3"/>
  <c r="AF647" i="3" s="1"/>
  <c r="AC663" i="3"/>
  <c r="AD663" i="3"/>
  <c r="AF663" i="3" s="1"/>
  <c r="AC679" i="3"/>
  <c r="AD679" i="3"/>
  <c r="AF679" i="3" s="1"/>
  <c r="AC695" i="3"/>
  <c r="AD695" i="3"/>
  <c r="AF695" i="3" s="1"/>
  <c r="AC711" i="3"/>
  <c r="AD711" i="3"/>
  <c r="AF711" i="3" s="1"/>
  <c r="AC130" i="3"/>
  <c r="AD130" i="3"/>
  <c r="AF130" i="3" s="1"/>
  <c r="AC41" i="3"/>
  <c r="AD41" i="3"/>
  <c r="AF41" i="3" s="1"/>
  <c r="AC25" i="3"/>
  <c r="AD25" i="3"/>
  <c r="AF25" i="3" s="1"/>
  <c r="AC9" i="3"/>
  <c r="AD9" i="3"/>
  <c r="AF9" i="3" s="1"/>
  <c r="AC97" i="3"/>
  <c r="AD97" i="3"/>
  <c r="AF97" i="3" s="1"/>
  <c r="AC73" i="3"/>
  <c r="AD73" i="3"/>
  <c r="AF73" i="3" s="1"/>
  <c r="AC209" i="3"/>
  <c r="AD209" i="3"/>
  <c r="AF209" i="3" s="1"/>
  <c r="AC118" i="3"/>
  <c r="AD118" i="3"/>
  <c r="AF118" i="3" s="1"/>
  <c r="AC93" i="3"/>
  <c r="AD93" i="3"/>
  <c r="AF93" i="3" s="1"/>
  <c r="AC77" i="3"/>
  <c r="AD77" i="3"/>
  <c r="AF77" i="3" s="1"/>
  <c r="AC61" i="3"/>
  <c r="AD61" i="3"/>
  <c r="AF61" i="3" s="1"/>
  <c r="AC44" i="3"/>
  <c r="AD44" i="3"/>
  <c r="AF44" i="3" s="1"/>
  <c r="AC28" i="3"/>
  <c r="AD28" i="3"/>
  <c r="AF28" i="3" s="1"/>
  <c r="AC12" i="3"/>
  <c r="AD12" i="3"/>
  <c r="AF12" i="3" s="1"/>
  <c r="AC30" i="3"/>
  <c r="AD30" i="3"/>
  <c r="AF30" i="3" s="1"/>
  <c r="AC217" i="3"/>
  <c r="AD217" i="3"/>
  <c r="AF217" i="3" s="1"/>
  <c r="AC122" i="3"/>
  <c r="AD122" i="3"/>
  <c r="AF122" i="3" s="1"/>
  <c r="AC39" i="3"/>
  <c r="AD39" i="3"/>
  <c r="AF39" i="3" s="1"/>
  <c r="AC23" i="3"/>
  <c r="AD23" i="3"/>
  <c r="AF23" i="3" s="1"/>
  <c r="AD4" i="3"/>
  <c r="AF4" i="3" s="1"/>
  <c r="AC4" i="3"/>
  <c r="AE4" i="3" s="1"/>
  <c r="AC98" i="3"/>
  <c r="AD98" i="3"/>
  <c r="AF98" i="3" s="1"/>
  <c r="AC58" i="3"/>
  <c r="AD58" i="3"/>
  <c r="AF58" i="3" s="1"/>
  <c r="AC38" i="3"/>
  <c r="AD38" i="3"/>
  <c r="AF38" i="3" s="1"/>
  <c r="AC109" i="3"/>
  <c r="AD109" i="3"/>
  <c r="AF109" i="3" s="1"/>
  <c r="AC125" i="3"/>
  <c r="AD125" i="3"/>
  <c r="AF125" i="3" s="1"/>
  <c r="AC141" i="3"/>
  <c r="AD141" i="3"/>
  <c r="AF141" i="3" s="1"/>
  <c r="AC163" i="3"/>
  <c r="AD163" i="3"/>
  <c r="AF163" i="3" s="1"/>
  <c r="AC195" i="3"/>
  <c r="AD195" i="3"/>
  <c r="AF195" i="3" s="1"/>
  <c r="AC227" i="3"/>
  <c r="AD227" i="3"/>
  <c r="AF227" i="3" s="1"/>
  <c r="AC259" i="3"/>
  <c r="AD259" i="3"/>
  <c r="AF259" i="3" s="1"/>
  <c r="AC233" i="3"/>
  <c r="AD233" i="3"/>
  <c r="AF233" i="3" s="1"/>
  <c r="AC265" i="3"/>
  <c r="AD265" i="3"/>
  <c r="AF265" i="3" s="1"/>
  <c r="AC59" i="3"/>
  <c r="AD59" i="3"/>
  <c r="AF59" i="3" s="1"/>
  <c r="AC75" i="3"/>
  <c r="AD75" i="3"/>
  <c r="AF75" i="3" s="1"/>
  <c r="AC91" i="3"/>
  <c r="AD91" i="3"/>
  <c r="AF91" i="3" s="1"/>
  <c r="AC107" i="3"/>
  <c r="AD107" i="3"/>
  <c r="AF107" i="3" s="1"/>
  <c r="AC123" i="3"/>
  <c r="AD123" i="3"/>
  <c r="AF123" i="3" s="1"/>
  <c r="AC139" i="3"/>
  <c r="AD139" i="3"/>
  <c r="AF139" i="3" s="1"/>
  <c r="AC155" i="3"/>
  <c r="AD155" i="3"/>
  <c r="AF155" i="3" s="1"/>
  <c r="AC183" i="3"/>
  <c r="AD183" i="3"/>
  <c r="AF183" i="3" s="1"/>
  <c r="AC215" i="3"/>
  <c r="AD215" i="3"/>
  <c r="AF215" i="3" s="1"/>
  <c r="AC247" i="3"/>
  <c r="AD247" i="3"/>
  <c r="AF247" i="3" s="1"/>
  <c r="AC52" i="3"/>
  <c r="AD52" i="3"/>
  <c r="AF52" i="3" s="1"/>
  <c r="AC68" i="3"/>
  <c r="AD68" i="3"/>
  <c r="AF68" i="3" s="1"/>
  <c r="AC84" i="3"/>
  <c r="AD84" i="3"/>
  <c r="AF84" i="3" s="1"/>
  <c r="AC100" i="3"/>
  <c r="AD100" i="3"/>
  <c r="AF100" i="3" s="1"/>
  <c r="AC116" i="3"/>
  <c r="AD116" i="3"/>
  <c r="AF116" i="3" s="1"/>
  <c r="AC132" i="3"/>
  <c r="AD132" i="3"/>
  <c r="AF132" i="3" s="1"/>
  <c r="AC148" i="3"/>
  <c r="AD148" i="3"/>
  <c r="AF148" i="3" s="1"/>
  <c r="AC165" i="3"/>
  <c r="AD165" i="3"/>
  <c r="AF165" i="3" s="1"/>
  <c r="AC197" i="3"/>
  <c r="AD197" i="3"/>
  <c r="AF197" i="3" s="1"/>
  <c r="AC229" i="3"/>
  <c r="AD229" i="3"/>
  <c r="AF229" i="3" s="1"/>
  <c r="AC261" i="3"/>
  <c r="AD261" i="3"/>
  <c r="AF261" i="3" s="1"/>
  <c r="AC279" i="3"/>
  <c r="AD279" i="3"/>
  <c r="AF279" i="3" s="1"/>
  <c r="AC295" i="3"/>
  <c r="AD295" i="3"/>
  <c r="AF295" i="3" s="1"/>
  <c r="AC311" i="3"/>
  <c r="AD311" i="3"/>
  <c r="AF311" i="3" s="1"/>
  <c r="AC330" i="3"/>
  <c r="AD330" i="3"/>
  <c r="AF330" i="3" s="1"/>
  <c r="AC394" i="3"/>
  <c r="AD394" i="3"/>
  <c r="AF394" i="3" s="1"/>
  <c r="AC458" i="3"/>
  <c r="AD458" i="3"/>
  <c r="AF458" i="3" s="1"/>
  <c r="AC519" i="3"/>
  <c r="AD519" i="3"/>
  <c r="AF519" i="3" s="1"/>
  <c r="AC168" i="3"/>
  <c r="AD168" i="3"/>
  <c r="AF168" i="3" s="1"/>
  <c r="AC184" i="3"/>
  <c r="AD184" i="3"/>
  <c r="AF184" i="3" s="1"/>
  <c r="AC200" i="3"/>
  <c r="AD200" i="3"/>
  <c r="AF200" i="3" s="1"/>
  <c r="AC216" i="3"/>
  <c r="AD216" i="3"/>
  <c r="AF216" i="3" s="1"/>
  <c r="AC232" i="3"/>
  <c r="AD232" i="3"/>
  <c r="AF232" i="3" s="1"/>
  <c r="AC248" i="3"/>
  <c r="AD248" i="3"/>
  <c r="AF248" i="3" s="1"/>
  <c r="AC264" i="3"/>
  <c r="AD264" i="3"/>
  <c r="AF264" i="3" s="1"/>
  <c r="AC280" i="3"/>
  <c r="AD280" i="3"/>
  <c r="AF280" i="3" s="1"/>
  <c r="AC296" i="3"/>
  <c r="AD296" i="3"/>
  <c r="AF296" i="3" s="1"/>
  <c r="AC312" i="3"/>
  <c r="AD312" i="3"/>
  <c r="AF312" i="3" s="1"/>
  <c r="AC358" i="3"/>
  <c r="AD358" i="3"/>
  <c r="AF358" i="3" s="1"/>
  <c r="AC422" i="3"/>
  <c r="AD422" i="3"/>
  <c r="AF422" i="3" s="1"/>
  <c r="AC486" i="3"/>
  <c r="AD486" i="3"/>
  <c r="AF486" i="3" s="1"/>
  <c r="AC588" i="3"/>
  <c r="AD588" i="3"/>
  <c r="AF588" i="3" s="1"/>
  <c r="AC293" i="3"/>
  <c r="AD293" i="3"/>
  <c r="AF293" i="3" s="1"/>
  <c r="AC309" i="3"/>
  <c r="AD309" i="3"/>
  <c r="AF309" i="3" s="1"/>
  <c r="AC326" i="3"/>
  <c r="AD326" i="3"/>
  <c r="AF326" i="3" s="1"/>
  <c r="AC370" i="3"/>
  <c r="AD370" i="3"/>
  <c r="AF370" i="3" s="1"/>
  <c r="AC434" i="3"/>
  <c r="AD434" i="3"/>
  <c r="AF434" i="3" s="1"/>
  <c r="AC498" i="3"/>
  <c r="AD498" i="3"/>
  <c r="AF498" i="3" s="1"/>
  <c r="AC158" i="3"/>
  <c r="AD158" i="3"/>
  <c r="AF158" i="3" s="1"/>
  <c r="AC174" i="3"/>
  <c r="AD174" i="3"/>
  <c r="AF174" i="3" s="1"/>
  <c r="AC190" i="3"/>
  <c r="AD190" i="3"/>
  <c r="AF190" i="3" s="1"/>
  <c r="AC206" i="3"/>
  <c r="AD206" i="3"/>
  <c r="AF206" i="3" s="1"/>
  <c r="AC222" i="3"/>
  <c r="AD222" i="3"/>
  <c r="AF222" i="3" s="1"/>
  <c r="AC238" i="3"/>
  <c r="AD238" i="3"/>
  <c r="AF238" i="3" s="1"/>
  <c r="AC254" i="3"/>
  <c r="AD254" i="3"/>
  <c r="AF254" i="3" s="1"/>
  <c r="AC270" i="3"/>
  <c r="AD270" i="3"/>
  <c r="AF270" i="3" s="1"/>
  <c r="AC286" i="3"/>
  <c r="AD286" i="3"/>
  <c r="AF286" i="3" s="1"/>
  <c r="AC302" i="3"/>
  <c r="AD302" i="3"/>
  <c r="AF302" i="3" s="1"/>
  <c r="AC318" i="3"/>
  <c r="AD318" i="3"/>
  <c r="AF318" i="3" s="1"/>
  <c r="AC366" i="3"/>
  <c r="AD366" i="3"/>
  <c r="AF366" i="3" s="1"/>
  <c r="AC430" i="3"/>
  <c r="AD430" i="3"/>
  <c r="AF430" i="3" s="1"/>
  <c r="AC494" i="3"/>
  <c r="AD494" i="3"/>
  <c r="AF494" i="3" s="1"/>
  <c r="AC331" i="3"/>
  <c r="AD331" i="3"/>
  <c r="AF331" i="3" s="1"/>
  <c r="AC347" i="3"/>
  <c r="AD347" i="3"/>
  <c r="AF347" i="3" s="1"/>
  <c r="AC363" i="3"/>
  <c r="AD363" i="3"/>
  <c r="AF363" i="3" s="1"/>
  <c r="AC379" i="3"/>
  <c r="AD379" i="3"/>
  <c r="AF379" i="3" s="1"/>
  <c r="AC395" i="3"/>
  <c r="AD395" i="3"/>
  <c r="AF395" i="3" s="1"/>
  <c r="AC411" i="3"/>
  <c r="AD411" i="3"/>
  <c r="AF411" i="3" s="1"/>
  <c r="AC427" i="3"/>
  <c r="AD427" i="3"/>
  <c r="AF427" i="3" s="1"/>
  <c r="AC443" i="3"/>
  <c r="AD443" i="3"/>
  <c r="AF443" i="3" s="1"/>
  <c r="AC459" i="3"/>
  <c r="AD459" i="3"/>
  <c r="AF459" i="3" s="1"/>
  <c r="AC475" i="3"/>
  <c r="AD475" i="3"/>
  <c r="AF475" i="3" s="1"/>
  <c r="AC491" i="3"/>
  <c r="AD491" i="3"/>
  <c r="AF491" i="3" s="1"/>
  <c r="AC507" i="3"/>
  <c r="AD507" i="3"/>
  <c r="AF507" i="3" s="1"/>
  <c r="AC552" i="3"/>
  <c r="AD552" i="3"/>
  <c r="AF552" i="3" s="1"/>
  <c r="AC636" i="3"/>
  <c r="AD636" i="3"/>
  <c r="AF636" i="3" s="1"/>
  <c r="AC332" i="3"/>
  <c r="AD332" i="3"/>
  <c r="AF332" i="3" s="1"/>
  <c r="AC348" i="3"/>
  <c r="AD348" i="3"/>
  <c r="AF348" i="3" s="1"/>
  <c r="AC364" i="3"/>
  <c r="AD364" i="3"/>
  <c r="AF364" i="3" s="1"/>
  <c r="AC380" i="3"/>
  <c r="AD380" i="3"/>
  <c r="AF380" i="3" s="1"/>
  <c r="AC396" i="3"/>
  <c r="AD396" i="3"/>
  <c r="AF396" i="3" s="1"/>
  <c r="AC412" i="3"/>
  <c r="AD412" i="3"/>
  <c r="AF412" i="3" s="1"/>
  <c r="AC428" i="3"/>
  <c r="AD428" i="3"/>
  <c r="AF428" i="3" s="1"/>
  <c r="AC444" i="3"/>
  <c r="AD444" i="3"/>
  <c r="AF444" i="3" s="1"/>
  <c r="AC460" i="3"/>
  <c r="AD460" i="3"/>
  <c r="AF460" i="3" s="1"/>
  <c r="AC476" i="3"/>
  <c r="AD476" i="3"/>
  <c r="AF476" i="3" s="1"/>
  <c r="AC492" i="3"/>
  <c r="AD492" i="3"/>
  <c r="AF492" i="3" s="1"/>
  <c r="AC508" i="3"/>
  <c r="AD508" i="3"/>
  <c r="AF508" i="3" s="1"/>
  <c r="AC548" i="3"/>
  <c r="AD548" i="3"/>
  <c r="AF548" i="3" s="1"/>
  <c r="AC620" i="3"/>
  <c r="AD620" i="3"/>
  <c r="AF620" i="3" s="1"/>
  <c r="AC333" i="3"/>
  <c r="AD333" i="3"/>
  <c r="AF333" i="3" s="1"/>
  <c r="AC349" i="3"/>
  <c r="AD349" i="3"/>
  <c r="AF349" i="3" s="1"/>
  <c r="AC365" i="3"/>
  <c r="AD365" i="3"/>
  <c r="AF365" i="3" s="1"/>
  <c r="AC381" i="3"/>
  <c r="AD381" i="3"/>
  <c r="AF381" i="3" s="1"/>
  <c r="AC397" i="3"/>
  <c r="AD397" i="3"/>
  <c r="AF397" i="3" s="1"/>
  <c r="AC413" i="3"/>
  <c r="AD413" i="3"/>
  <c r="AF413" i="3" s="1"/>
  <c r="AC429" i="3"/>
  <c r="AD429" i="3"/>
  <c r="AF429" i="3" s="1"/>
  <c r="AC445" i="3"/>
  <c r="AD445" i="3"/>
  <c r="AF445" i="3" s="1"/>
  <c r="AC461" i="3"/>
  <c r="AD461" i="3"/>
  <c r="AF461" i="3" s="1"/>
  <c r="AC477" i="3"/>
  <c r="AD477" i="3"/>
  <c r="AF477" i="3" s="1"/>
  <c r="AC493" i="3"/>
  <c r="AD493" i="3"/>
  <c r="AF493" i="3" s="1"/>
  <c r="AC509" i="3"/>
  <c r="AD509" i="3"/>
  <c r="AF509" i="3" s="1"/>
  <c r="AC544" i="3"/>
  <c r="AD544" i="3"/>
  <c r="AF544" i="3" s="1"/>
  <c r="AC668" i="3"/>
  <c r="AD668" i="3"/>
  <c r="AF668" i="3" s="1"/>
  <c r="AC537" i="3"/>
  <c r="AD537" i="3"/>
  <c r="AF537" i="3" s="1"/>
  <c r="AC553" i="3"/>
  <c r="AD553" i="3"/>
  <c r="AF553" i="3" s="1"/>
  <c r="AC569" i="3"/>
  <c r="AD569" i="3"/>
  <c r="AF569" i="3" s="1"/>
  <c r="AC585" i="3"/>
  <c r="AD585" i="3"/>
  <c r="AF585" i="3" s="1"/>
  <c r="AC601" i="3"/>
  <c r="AD601" i="3"/>
  <c r="AF601" i="3" s="1"/>
  <c r="AC664" i="3"/>
  <c r="AD664" i="3"/>
  <c r="AF664" i="3" s="1"/>
  <c r="AC522" i="3"/>
  <c r="AD522" i="3"/>
  <c r="AF522" i="3" s="1"/>
  <c r="AC538" i="3"/>
  <c r="AD538" i="3"/>
  <c r="AF538" i="3" s="1"/>
  <c r="AC554" i="3"/>
  <c r="AD554" i="3"/>
  <c r="AF554" i="3" s="1"/>
  <c r="AC570" i="3"/>
  <c r="AD570" i="3"/>
  <c r="AF570" i="3" s="1"/>
  <c r="AC586" i="3"/>
  <c r="AD586" i="3"/>
  <c r="AF586" i="3" s="1"/>
  <c r="AC602" i="3"/>
  <c r="AD602" i="3"/>
  <c r="AF602" i="3" s="1"/>
  <c r="AC628" i="3"/>
  <c r="AD628" i="3"/>
  <c r="AF628" i="3" s="1"/>
  <c r="AC692" i="3"/>
  <c r="AD692" i="3"/>
  <c r="AF692" i="3" s="1"/>
  <c r="AC531" i="3"/>
  <c r="AD531" i="3"/>
  <c r="AF531" i="3" s="1"/>
  <c r="AC547" i="3"/>
  <c r="AD547" i="3"/>
  <c r="AF547" i="3" s="1"/>
  <c r="AC563" i="3"/>
  <c r="AD563" i="3"/>
  <c r="AF563" i="3" s="1"/>
  <c r="AC579" i="3"/>
  <c r="AD579" i="3"/>
  <c r="AF579" i="3" s="1"/>
  <c r="AC595" i="3"/>
  <c r="AD595" i="3"/>
  <c r="AF595" i="3" s="1"/>
  <c r="AC624" i="3"/>
  <c r="AD624" i="3"/>
  <c r="AF624" i="3" s="1"/>
  <c r="AC688" i="3"/>
  <c r="AD688" i="3"/>
  <c r="AF688" i="3" s="1"/>
  <c r="AC617" i="3"/>
  <c r="AD617" i="3"/>
  <c r="AF617" i="3" s="1"/>
  <c r="AC633" i="3"/>
  <c r="AD633" i="3"/>
  <c r="AF633" i="3" s="1"/>
  <c r="AC649" i="3"/>
  <c r="AD649" i="3"/>
  <c r="AF649" i="3" s="1"/>
  <c r="AC665" i="3"/>
  <c r="AD665" i="3"/>
  <c r="AF665" i="3" s="1"/>
  <c r="AC681" i="3"/>
  <c r="AD681" i="3"/>
  <c r="AF681" i="3" s="1"/>
  <c r="AC697" i="3"/>
  <c r="AD697" i="3"/>
  <c r="AF697" i="3" s="1"/>
  <c r="AC713" i="3"/>
  <c r="AD713" i="3"/>
  <c r="AF713" i="3" s="1"/>
  <c r="AC618" i="3"/>
  <c r="AD618" i="3"/>
  <c r="AF618" i="3" s="1"/>
  <c r="AC634" i="3"/>
  <c r="AD634" i="3"/>
  <c r="AF634" i="3" s="1"/>
  <c r="AC650" i="3"/>
  <c r="AD650" i="3"/>
  <c r="AF650" i="3" s="1"/>
  <c r="AC666" i="3"/>
  <c r="AD666" i="3"/>
  <c r="AF666" i="3" s="1"/>
  <c r="AC682" i="3"/>
  <c r="AD682" i="3"/>
  <c r="AF682" i="3" s="1"/>
  <c r="AC698" i="3"/>
  <c r="AD698" i="3"/>
  <c r="AF698" i="3" s="1"/>
  <c r="AC714" i="3"/>
  <c r="AD714" i="3"/>
  <c r="AF714" i="3" s="1"/>
  <c r="AC619" i="3"/>
  <c r="AD619" i="3"/>
  <c r="AF619" i="3" s="1"/>
  <c r="AC635" i="3"/>
  <c r="AD635" i="3"/>
  <c r="AF635" i="3" s="1"/>
  <c r="AC651" i="3"/>
  <c r="AD651" i="3"/>
  <c r="AF651" i="3" s="1"/>
  <c r="AC667" i="3"/>
  <c r="AD667" i="3"/>
  <c r="AF667" i="3" s="1"/>
  <c r="AC683" i="3"/>
  <c r="AD683" i="3"/>
  <c r="AF683" i="3" s="1"/>
  <c r="AC699" i="3"/>
  <c r="AD699" i="3"/>
  <c r="AF699" i="3" s="1"/>
  <c r="AC715" i="3"/>
  <c r="AD715" i="3"/>
  <c r="AF715" i="3" s="1"/>
  <c r="AA7" i="2"/>
  <c r="Z367" i="4" l="1"/>
  <c r="AA367" i="4" s="1"/>
  <c r="Z261" i="4"/>
  <c r="AA261" i="4" s="1"/>
  <c r="Z229" i="4"/>
  <c r="AA229" i="4" s="1"/>
  <c r="Z197" i="4"/>
  <c r="AA197" i="4" s="1"/>
  <c r="Z165" i="4"/>
  <c r="AA165" i="4" s="1"/>
  <c r="Z133" i="4"/>
  <c r="AA133" i="4" s="1"/>
  <c r="Z101" i="4"/>
  <c r="AA101" i="4" s="1"/>
  <c r="Z22" i="4"/>
  <c r="AA22" i="4" s="1"/>
  <c r="Z54" i="4"/>
  <c r="AA54" i="4" s="1"/>
  <c r="Z86" i="4"/>
  <c r="AA86" i="4" s="1"/>
  <c r="Z434" i="4"/>
  <c r="AA434" i="4" s="1"/>
  <c r="Z650" i="4"/>
  <c r="AA650" i="4" s="1"/>
  <c r="Z617" i="4"/>
  <c r="AA617" i="4" s="1"/>
  <c r="Z335" i="4"/>
  <c r="AA335" i="4" s="1"/>
  <c r="Z303" i="4"/>
  <c r="AA303" i="4" s="1"/>
  <c r="Z614" i="4"/>
  <c r="AA614" i="4" s="1"/>
  <c r="Z549" i="4"/>
  <c r="AA549" i="4" s="1"/>
  <c r="Z517" i="4"/>
  <c r="AA517" i="4" s="1"/>
  <c r="Z485" i="4"/>
  <c r="AA485" i="4" s="1"/>
  <c r="Z359" i="4"/>
  <c r="AA359" i="4" s="1"/>
  <c r="Z287" i="4"/>
  <c r="AA287" i="4" s="1"/>
  <c r="Z205" i="4"/>
  <c r="AA205" i="4" s="1"/>
  <c r="Z109" i="4"/>
  <c r="AA109" i="4" s="1"/>
  <c r="Z78" i="4"/>
  <c r="AA78" i="4" s="1"/>
  <c r="Z704" i="4"/>
  <c r="AA704" i="4" s="1"/>
  <c r="Z672" i="4"/>
  <c r="AA672" i="4" s="1"/>
  <c r="Z654" i="4"/>
  <c r="AA654" i="4" s="1"/>
  <c r="Z622" i="4"/>
  <c r="AA622" i="4" s="1"/>
  <c r="Z699" i="4"/>
  <c r="AA699" i="4" s="1"/>
  <c r="Z714" i="4"/>
  <c r="AA714" i="4" s="1"/>
  <c r="Z682" i="4"/>
  <c r="AA682" i="4" s="1"/>
  <c r="Z697" i="4"/>
  <c r="AA697" i="4" s="1"/>
  <c r="Z649" i="4"/>
  <c r="AA649" i="4" s="1"/>
  <c r="Z660" i="4"/>
  <c r="AA660" i="4" s="1"/>
  <c r="Z628" i="4"/>
  <c r="AA628" i="4" s="1"/>
  <c r="Z647" i="4"/>
  <c r="AA647" i="4" s="1"/>
  <c r="Z597" i="4"/>
  <c r="AA597" i="4" s="1"/>
  <c r="Z618" i="4"/>
  <c r="AA618" i="4" s="1"/>
  <c r="Z588" i="4"/>
  <c r="AA588" i="4" s="1"/>
  <c r="Z611" i="4"/>
  <c r="AA611" i="4" s="1"/>
  <c r="Z579" i="4"/>
  <c r="AA579" i="4" s="1"/>
  <c r="Z560" i="4"/>
  <c r="AA560" i="4" s="1"/>
  <c r="Z528" i="4"/>
  <c r="AA528" i="4" s="1"/>
  <c r="Z496" i="4"/>
  <c r="AA496" i="4" s="1"/>
  <c r="Z555" i="4"/>
  <c r="AA555" i="4" s="1"/>
  <c r="Z523" i="4"/>
  <c r="AA523" i="4" s="1"/>
  <c r="Z491" i="4"/>
  <c r="AA491" i="4" s="1"/>
  <c r="Z558" i="4"/>
  <c r="AA558" i="4" s="1"/>
  <c r="Z526" i="4"/>
  <c r="AA526" i="4" s="1"/>
  <c r="Z494" i="4"/>
  <c r="AA494" i="4" s="1"/>
  <c r="Z465" i="4"/>
  <c r="AA465" i="4" s="1"/>
  <c r="Z433" i="4"/>
  <c r="AA433" i="4" s="1"/>
  <c r="Z401" i="4"/>
  <c r="AA401" i="4" s="1"/>
  <c r="Z456" i="4"/>
  <c r="AA456" i="4" s="1"/>
  <c r="Z424" i="4"/>
  <c r="AA424" i="4" s="1"/>
  <c r="Z392" i="4"/>
  <c r="AA392" i="4" s="1"/>
  <c r="Z463" i="4"/>
  <c r="AA463" i="4" s="1"/>
  <c r="Z431" i="4"/>
  <c r="AA431" i="4" s="1"/>
  <c r="Z399" i="4"/>
  <c r="AA399" i="4" s="1"/>
  <c r="Z370" i="4"/>
  <c r="AA370" i="4" s="1"/>
  <c r="Z338" i="4"/>
  <c r="AA338" i="4" s="1"/>
  <c r="Z306" i="4"/>
  <c r="AA306" i="4" s="1"/>
  <c r="Z373" i="4"/>
  <c r="AA373" i="4" s="1"/>
  <c r="Z341" i="4"/>
  <c r="AA341" i="4" s="1"/>
  <c r="Z309" i="4"/>
  <c r="AA309" i="4" s="1"/>
  <c r="Z381" i="4"/>
  <c r="AA381" i="4" s="1"/>
  <c r="Z344" i="4"/>
  <c r="AA344" i="4" s="1"/>
  <c r="Z312" i="4"/>
  <c r="AA312" i="4" s="1"/>
  <c r="Z268" i="4"/>
  <c r="AA268" i="4" s="1"/>
  <c r="Z236" i="4"/>
  <c r="AA236" i="4" s="1"/>
  <c r="Z204" i="4"/>
  <c r="AA204" i="4" s="1"/>
  <c r="Z172" i="4"/>
  <c r="AA172" i="4" s="1"/>
  <c r="Z140" i="4"/>
  <c r="AA140" i="4" s="1"/>
  <c r="Z108" i="4"/>
  <c r="AA108" i="4" s="1"/>
  <c r="Z263" i="4"/>
  <c r="AA263" i="4" s="1"/>
  <c r="Z231" i="4"/>
  <c r="AA231" i="4" s="1"/>
  <c r="Z199" i="4"/>
  <c r="AA199" i="4" s="1"/>
  <c r="Z167" i="4"/>
  <c r="AA167" i="4" s="1"/>
  <c r="Z135" i="4"/>
  <c r="AA135" i="4" s="1"/>
  <c r="Z103" i="4"/>
  <c r="AA103" i="4" s="1"/>
  <c r="Z266" i="4"/>
  <c r="AA266" i="4" s="1"/>
  <c r="Z234" i="4"/>
  <c r="AA234" i="4" s="1"/>
  <c r="Z202" i="4"/>
  <c r="AA202" i="4" s="1"/>
  <c r="Z170" i="4"/>
  <c r="AA170" i="4" s="1"/>
  <c r="Z138" i="4"/>
  <c r="AA138" i="4" s="1"/>
  <c r="Z106" i="4"/>
  <c r="AA106" i="4" s="1"/>
  <c r="Z31" i="4"/>
  <c r="AA31" i="4" s="1"/>
  <c r="Z63" i="4"/>
  <c r="AA63" i="4" s="1"/>
  <c r="Z8" i="4"/>
  <c r="AA8" i="4" s="1"/>
  <c r="Z40" i="4"/>
  <c r="AA40" i="4" s="1"/>
  <c r="Z72" i="4"/>
  <c r="AA72" i="4" s="1"/>
  <c r="Z13" i="4"/>
  <c r="AA13" i="4" s="1"/>
  <c r="Z45" i="4"/>
  <c r="AA45" i="4" s="1"/>
  <c r="Z77" i="4"/>
  <c r="AA77" i="4" s="1"/>
  <c r="Z94" i="4"/>
  <c r="AA94" i="4" s="1"/>
  <c r="Z43" i="4"/>
  <c r="AA43" i="4" s="1"/>
  <c r="Z68" i="4"/>
  <c r="AA68" i="4" s="1"/>
  <c r="Z711" i="4"/>
  <c r="AA711" i="4" s="1"/>
  <c r="Z679" i="4"/>
  <c r="AA679" i="4" s="1"/>
  <c r="Z694" i="4"/>
  <c r="AA694" i="4" s="1"/>
  <c r="Z709" i="4"/>
  <c r="AA709" i="4" s="1"/>
  <c r="Z677" i="4"/>
  <c r="AA677" i="4" s="1"/>
  <c r="Z661" i="4"/>
  <c r="AA661" i="4" s="1"/>
  <c r="Z629" i="4"/>
  <c r="AA629" i="4" s="1"/>
  <c r="Z640" i="4"/>
  <c r="AA640" i="4" s="1"/>
  <c r="Z659" i="4"/>
  <c r="AA659" i="4" s="1"/>
  <c r="Z627" i="4"/>
  <c r="AA627" i="4" s="1"/>
  <c r="Z609" i="4"/>
  <c r="AA609" i="4" s="1"/>
  <c r="Z577" i="4"/>
  <c r="AA577" i="4" s="1"/>
  <c r="Z600" i="4"/>
  <c r="AA600" i="4" s="1"/>
  <c r="Z568" i="4"/>
  <c r="AA568" i="4" s="1"/>
  <c r="Z591" i="4"/>
  <c r="AA591" i="4" s="1"/>
  <c r="Z540" i="4"/>
  <c r="AA540" i="4" s="1"/>
  <c r="Z508" i="4"/>
  <c r="AA508" i="4" s="1"/>
  <c r="Z476" i="4"/>
  <c r="AA476" i="4" s="1"/>
  <c r="Z535" i="4"/>
  <c r="AA535" i="4" s="1"/>
  <c r="Z503" i="4"/>
  <c r="AA503" i="4" s="1"/>
  <c r="Z567" i="4"/>
  <c r="AA567" i="4" s="1"/>
  <c r="Z538" i="4"/>
  <c r="AA538" i="4" s="1"/>
  <c r="Z506" i="4"/>
  <c r="AA506" i="4" s="1"/>
  <c r="Z474" i="4"/>
  <c r="AA474" i="4" s="1"/>
  <c r="Z445" i="4"/>
  <c r="AA445" i="4" s="1"/>
  <c r="Z413" i="4"/>
  <c r="AA413" i="4" s="1"/>
  <c r="Z468" i="4"/>
  <c r="AA468" i="4" s="1"/>
  <c r="Z436" i="4"/>
  <c r="AA436" i="4" s="1"/>
  <c r="Z404" i="4"/>
  <c r="AA404" i="4" s="1"/>
  <c r="Z443" i="4"/>
  <c r="AA443" i="4" s="1"/>
  <c r="Z411" i="4"/>
  <c r="AA411" i="4" s="1"/>
  <c r="Z379" i="4"/>
  <c r="AA379" i="4" s="1"/>
  <c r="Z378" i="4"/>
  <c r="AA378" i="4" s="1"/>
  <c r="Z350" i="4"/>
  <c r="AA350" i="4" s="1"/>
  <c r="Z318" i="4"/>
  <c r="AA318" i="4" s="1"/>
  <c r="Z286" i="4"/>
  <c r="AA286" i="4" s="1"/>
  <c r="Z353" i="4"/>
  <c r="AA353" i="4" s="1"/>
  <c r="Z321" i="4"/>
  <c r="AA321" i="4" s="1"/>
  <c r="Z289" i="4"/>
  <c r="AA289" i="4" s="1"/>
  <c r="Z356" i="4"/>
  <c r="AA356" i="4" s="1"/>
  <c r="Z324" i="4"/>
  <c r="AA324" i="4" s="1"/>
  <c r="Z292" i="4"/>
  <c r="AA292" i="4" s="1"/>
  <c r="Z248" i="4"/>
  <c r="AA248" i="4" s="1"/>
  <c r="Z216" i="4"/>
  <c r="AA216" i="4" s="1"/>
  <c r="Z184" i="4"/>
  <c r="AA184" i="4" s="1"/>
  <c r="Z152" i="4"/>
  <c r="AA152" i="4" s="1"/>
  <c r="Z120" i="4"/>
  <c r="AA120" i="4" s="1"/>
  <c r="Z275" i="4"/>
  <c r="AA275" i="4" s="1"/>
  <c r="Z243" i="4"/>
  <c r="AA243" i="4" s="1"/>
  <c r="Z211" i="4"/>
  <c r="AA211" i="4" s="1"/>
  <c r="Z179" i="4"/>
  <c r="AA179" i="4" s="1"/>
  <c r="Z147" i="4"/>
  <c r="AA147" i="4" s="1"/>
  <c r="Z115" i="4"/>
  <c r="AA115" i="4" s="1"/>
  <c r="Z246" i="4"/>
  <c r="AA246" i="4" s="1"/>
  <c r="Z214" i="4"/>
  <c r="AA214" i="4" s="1"/>
  <c r="Z182" i="4"/>
  <c r="AA182" i="4" s="1"/>
  <c r="Z150" i="4"/>
  <c r="AA150" i="4" s="1"/>
  <c r="Z118" i="4"/>
  <c r="AA118" i="4" s="1"/>
  <c r="Z277" i="4"/>
  <c r="AA277" i="4" s="1"/>
  <c r="Z19" i="4"/>
  <c r="AA19" i="4" s="1"/>
  <c r="Z51" i="4"/>
  <c r="AA51" i="4" s="1"/>
  <c r="Z83" i="4"/>
  <c r="AA83" i="4" s="1"/>
  <c r="Z28" i="4"/>
  <c r="AA28" i="4" s="1"/>
  <c r="Z60" i="4"/>
  <c r="AA60" i="4" s="1"/>
  <c r="Z92" i="4"/>
  <c r="AA92" i="4" s="1"/>
  <c r="Z33" i="4"/>
  <c r="AA33" i="4" s="1"/>
  <c r="Z65" i="4"/>
  <c r="AA65" i="4" s="1"/>
  <c r="Z358" i="4"/>
  <c r="AA358" i="4" s="1"/>
  <c r="Z361" i="4"/>
  <c r="AA361" i="4" s="1"/>
  <c r="Z297" i="4"/>
  <c r="AA297" i="4" s="1"/>
  <c r="Z316" i="4"/>
  <c r="AA316" i="4" s="1"/>
  <c r="Z240" i="4"/>
  <c r="AA240" i="4" s="1"/>
  <c r="Z160" i="4"/>
  <c r="AA160" i="4" s="1"/>
  <c r="Z112" i="4"/>
  <c r="AA112" i="4" s="1"/>
  <c r="Z219" i="4"/>
  <c r="AA219" i="4" s="1"/>
  <c r="Z139" i="4"/>
  <c r="AA139" i="4" s="1"/>
  <c r="Z254" i="4"/>
  <c r="AA254" i="4" s="1"/>
  <c r="Z174" i="4"/>
  <c r="AA174" i="4" s="1"/>
  <c r="Z59" i="4"/>
  <c r="AA59" i="4" s="1"/>
  <c r="Z84" i="4"/>
  <c r="AA84" i="4" s="1"/>
  <c r="Z707" i="4"/>
  <c r="AA707" i="4" s="1"/>
  <c r="Z675" i="4"/>
  <c r="AA675" i="4" s="1"/>
  <c r="Z690" i="4"/>
  <c r="AA690" i="4" s="1"/>
  <c r="Z705" i="4"/>
  <c r="AA705" i="4" s="1"/>
  <c r="Z673" i="4"/>
  <c r="AA673" i="4" s="1"/>
  <c r="Z657" i="4"/>
  <c r="AA657" i="4" s="1"/>
  <c r="Z625" i="4"/>
  <c r="AA625" i="4" s="1"/>
  <c r="Z636" i="4"/>
  <c r="AA636" i="4" s="1"/>
  <c r="Z655" i="4"/>
  <c r="AA655" i="4" s="1"/>
  <c r="Z623" i="4"/>
  <c r="AA623" i="4" s="1"/>
  <c r="Z605" i="4"/>
  <c r="AA605" i="4" s="1"/>
  <c r="Z573" i="4"/>
  <c r="AA573" i="4" s="1"/>
  <c r="Z596" i="4"/>
  <c r="AA596" i="4" s="1"/>
  <c r="Z621" i="4"/>
  <c r="AA621" i="4" s="1"/>
  <c r="Z586" i="4"/>
  <c r="AA586" i="4" s="1"/>
  <c r="Z553" i="4"/>
  <c r="AA553" i="4" s="1"/>
  <c r="Z521" i="4"/>
  <c r="AA521" i="4" s="1"/>
  <c r="Z489" i="4"/>
  <c r="AA489" i="4" s="1"/>
  <c r="Z454" i="4"/>
  <c r="AA454" i="4" s="1"/>
  <c r="Z422" i="4"/>
  <c r="AA422" i="4" s="1"/>
  <c r="Z390" i="4"/>
  <c r="AA390" i="4" s="1"/>
  <c r="Z363" i="4"/>
  <c r="AA363" i="4" s="1"/>
  <c r="Z331" i="4"/>
  <c r="AA331" i="4" s="1"/>
  <c r="Z299" i="4"/>
  <c r="AA299" i="4" s="1"/>
  <c r="Z257" i="4"/>
  <c r="AA257" i="4" s="1"/>
  <c r="Z225" i="4"/>
  <c r="AA225" i="4" s="1"/>
  <c r="Z193" i="4"/>
  <c r="AA193" i="4" s="1"/>
  <c r="Z161" i="4"/>
  <c r="AA161" i="4" s="1"/>
  <c r="Z129" i="4"/>
  <c r="AA129" i="4" s="1"/>
  <c r="Z97" i="4"/>
  <c r="AA97" i="4" s="1"/>
  <c r="Z26" i="4"/>
  <c r="AA26" i="4" s="1"/>
  <c r="Z58" i="4"/>
  <c r="AA58" i="4" s="1"/>
  <c r="Z418" i="4"/>
  <c r="AA418" i="4" s="1"/>
  <c r="Z343" i="4"/>
  <c r="AA343" i="4" s="1"/>
  <c r="Z253" i="4"/>
  <c r="AA253" i="4" s="1"/>
  <c r="Z173" i="4"/>
  <c r="AA173" i="4" s="1"/>
  <c r="Z93" i="4"/>
  <c r="AA93" i="4" s="1"/>
  <c r="Z700" i="4"/>
  <c r="AA700" i="4" s="1"/>
  <c r="Z668" i="4"/>
  <c r="AA668" i="4" s="1"/>
  <c r="Z587" i="4"/>
  <c r="AA587" i="4" s="1"/>
  <c r="Z536" i="4"/>
  <c r="AA536" i="4" s="1"/>
  <c r="Z504" i="4"/>
  <c r="AA504" i="4" s="1"/>
  <c r="Z563" i="4"/>
  <c r="AA563" i="4" s="1"/>
  <c r="Z531" i="4"/>
  <c r="AA531" i="4" s="1"/>
  <c r="Z499" i="4"/>
  <c r="AA499" i="4" s="1"/>
  <c r="Z566" i="4"/>
  <c r="AA566" i="4" s="1"/>
  <c r="Z534" i="4"/>
  <c r="AA534" i="4" s="1"/>
  <c r="Z502" i="4"/>
  <c r="AA502" i="4" s="1"/>
  <c r="Z441" i="4"/>
  <c r="AA441" i="4" s="1"/>
  <c r="Z409" i="4"/>
  <c r="AA409" i="4" s="1"/>
  <c r="Z464" i="4"/>
  <c r="AA464" i="4" s="1"/>
  <c r="Z432" i="4"/>
  <c r="AA432" i="4" s="1"/>
  <c r="Z400" i="4"/>
  <c r="AA400" i="4" s="1"/>
  <c r="Z471" i="4"/>
  <c r="AA471" i="4" s="1"/>
  <c r="Z439" i="4"/>
  <c r="AA439" i="4" s="1"/>
  <c r="Z407" i="4"/>
  <c r="AA407" i="4" s="1"/>
  <c r="Z375" i="4"/>
  <c r="AA375" i="4" s="1"/>
  <c r="Z346" i="4"/>
  <c r="AA346" i="4" s="1"/>
  <c r="Z314" i="4"/>
  <c r="AA314" i="4" s="1"/>
  <c r="Z282" i="4"/>
  <c r="AA282" i="4" s="1"/>
  <c r="Z349" i="4"/>
  <c r="AA349" i="4" s="1"/>
  <c r="Z317" i="4"/>
  <c r="AA317" i="4" s="1"/>
  <c r="Z285" i="4"/>
  <c r="AA285" i="4" s="1"/>
  <c r="Z352" i="4"/>
  <c r="AA352" i="4" s="1"/>
  <c r="Z320" i="4"/>
  <c r="AA320" i="4" s="1"/>
  <c r="Z288" i="4"/>
  <c r="AA288" i="4" s="1"/>
  <c r="Z276" i="4"/>
  <c r="AA276" i="4" s="1"/>
  <c r="Z244" i="4"/>
  <c r="AA244" i="4" s="1"/>
  <c r="Z212" i="4"/>
  <c r="AA212" i="4" s="1"/>
  <c r="Z180" i="4"/>
  <c r="AA180" i="4" s="1"/>
  <c r="Z148" i="4"/>
  <c r="AA148" i="4" s="1"/>
  <c r="Z116" i="4"/>
  <c r="AA116" i="4" s="1"/>
  <c r="Z271" i="4"/>
  <c r="AA271" i="4" s="1"/>
  <c r="Z239" i="4"/>
  <c r="AA239" i="4" s="1"/>
  <c r="Z207" i="4"/>
  <c r="AA207" i="4" s="1"/>
  <c r="Z175" i="4"/>
  <c r="AA175" i="4" s="1"/>
  <c r="Z143" i="4"/>
  <c r="AA143" i="4" s="1"/>
  <c r="Z111" i="4"/>
  <c r="AA111" i="4" s="1"/>
  <c r="Z274" i="4"/>
  <c r="AA274" i="4" s="1"/>
  <c r="Z242" i="4"/>
  <c r="AA242" i="4" s="1"/>
  <c r="Z210" i="4"/>
  <c r="AA210" i="4" s="1"/>
  <c r="Z178" i="4"/>
  <c r="AA178" i="4" s="1"/>
  <c r="Z146" i="4"/>
  <c r="AA146" i="4" s="1"/>
  <c r="Z114" i="4"/>
  <c r="AA114" i="4" s="1"/>
  <c r="Z23" i="4"/>
  <c r="AA23" i="4" s="1"/>
  <c r="Z55" i="4"/>
  <c r="AA55" i="4" s="1"/>
  <c r="Z87" i="4"/>
  <c r="AA87" i="4" s="1"/>
  <c r="Z32" i="4"/>
  <c r="AA32" i="4" s="1"/>
  <c r="Z64" i="4"/>
  <c r="AA64" i="4" s="1"/>
  <c r="Z5" i="4"/>
  <c r="AA5" i="4" s="1"/>
  <c r="Z37" i="4"/>
  <c r="AA37" i="4" s="1"/>
  <c r="Z69" i="4"/>
  <c r="AA69" i="4" s="1"/>
  <c r="Z342" i="4"/>
  <c r="AA342" i="4" s="1"/>
  <c r="Z281" i="4"/>
  <c r="AA281" i="4" s="1"/>
  <c r="Z300" i="4"/>
  <c r="AA300" i="4" s="1"/>
  <c r="Z224" i="4"/>
  <c r="AA224" i="4" s="1"/>
  <c r="Z128" i="4"/>
  <c r="AA128" i="4" s="1"/>
  <c r="Z235" i="4"/>
  <c r="AA235" i="4" s="1"/>
  <c r="Z155" i="4"/>
  <c r="AA155" i="4" s="1"/>
  <c r="Z91" i="4"/>
  <c r="AA91" i="4" s="1"/>
  <c r="Z206" i="4"/>
  <c r="AA206" i="4" s="1"/>
  <c r="Z110" i="4"/>
  <c r="AA110" i="4" s="1"/>
  <c r="Z75" i="4"/>
  <c r="AA75" i="4" s="1"/>
  <c r="Z9" i="4"/>
  <c r="AA9" i="4" s="1"/>
  <c r="Z703" i="4"/>
  <c r="AA703" i="4" s="1"/>
  <c r="Z671" i="4"/>
  <c r="AA671" i="4" s="1"/>
  <c r="Z686" i="4"/>
  <c r="AA686" i="4" s="1"/>
  <c r="Z701" i="4"/>
  <c r="AA701" i="4" s="1"/>
  <c r="Z669" i="4"/>
  <c r="AA669" i="4" s="1"/>
  <c r="Z653" i="4"/>
  <c r="AA653" i="4" s="1"/>
  <c r="Z664" i="4"/>
  <c r="AA664" i="4" s="1"/>
  <c r="Z632" i="4"/>
  <c r="AA632" i="4" s="1"/>
  <c r="Z651" i="4"/>
  <c r="AA651" i="4" s="1"/>
  <c r="Z601" i="4"/>
  <c r="AA601" i="4" s="1"/>
  <c r="Z619" i="4"/>
  <c r="AA619" i="4" s="1"/>
  <c r="Z592" i="4"/>
  <c r="AA592" i="4" s="1"/>
  <c r="Z615" i="4"/>
  <c r="AA615" i="4" s="1"/>
  <c r="Z583" i="4"/>
  <c r="AA583" i="4" s="1"/>
  <c r="Z564" i="4"/>
  <c r="AA564" i="4" s="1"/>
  <c r="Z532" i="4"/>
  <c r="AA532" i="4" s="1"/>
  <c r="Z500" i="4"/>
  <c r="AA500" i="4" s="1"/>
  <c r="Z559" i="4"/>
  <c r="AA559" i="4" s="1"/>
  <c r="Z527" i="4"/>
  <c r="AA527" i="4" s="1"/>
  <c r="Z495" i="4"/>
  <c r="AA495" i="4" s="1"/>
  <c r="Z562" i="4"/>
  <c r="AA562" i="4" s="1"/>
  <c r="Z530" i="4"/>
  <c r="AA530" i="4" s="1"/>
  <c r="Z696" i="4"/>
  <c r="AA696" i="4" s="1"/>
  <c r="Z646" i="4"/>
  <c r="AA646" i="4" s="1"/>
  <c r="Z610" i="4"/>
  <c r="AA610" i="4" s="1"/>
  <c r="Z578" i="4"/>
  <c r="AA578" i="4" s="1"/>
  <c r="Z545" i="4"/>
  <c r="AA545" i="4" s="1"/>
  <c r="Z513" i="4"/>
  <c r="AA513" i="4" s="1"/>
  <c r="Z481" i="4"/>
  <c r="AA481" i="4" s="1"/>
  <c r="Z446" i="4"/>
  <c r="AA446" i="4" s="1"/>
  <c r="Z414" i="4"/>
  <c r="AA414" i="4" s="1"/>
  <c r="Z382" i="4"/>
  <c r="AA382" i="4" s="1"/>
  <c r="Z355" i="4"/>
  <c r="AA355" i="4" s="1"/>
  <c r="Z323" i="4"/>
  <c r="AA323" i="4" s="1"/>
  <c r="Z291" i="4"/>
  <c r="AA291" i="4" s="1"/>
  <c r="Z295" i="4"/>
  <c r="AA295" i="4" s="1"/>
  <c r="Z283" i="4"/>
  <c r="AA283" i="4" s="1"/>
  <c r="Z249" i="4"/>
  <c r="AA249" i="4" s="1"/>
  <c r="Z217" i="4"/>
  <c r="AA217" i="4" s="1"/>
  <c r="Z185" i="4"/>
  <c r="AA185" i="4" s="1"/>
  <c r="Z153" i="4"/>
  <c r="AA153" i="4" s="1"/>
  <c r="Z121" i="4"/>
  <c r="AA121" i="4" s="1"/>
  <c r="Z34" i="4"/>
  <c r="AA34" i="4" s="1"/>
  <c r="Z66" i="4"/>
  <c r="AA66" i="4" s="1"/>
  <c r="Z46" i="4"/>
  <c r="AA46" i="4" s="1"/>
  <c r="Z708" i="4"/>
  <c r="AA708" i="4" s="1"/>
  <c r="Z676" i="4"/>
  <c r="AA676" i="4" s="1"/>
  <c r="Z658" i="4"/>
  <c r="AA658" i="4" s="1"/>
  <c r="Z626" i="4"/>
  <c r="AA626" i="4" s="1"/>
  <c r="Z590" i="4"/>
  <c r="AA590" i="4" s="1"/>
  <c r="Z557" i="4"/>
  <c r="AA557" i="4" s="1"/>
  <c r="Z525" i="4"/>
  <c r="AA525" i="4" s="1"/>
  <c r="Z493" i="4"/>
  <c r="AA493" i="4" s="1"/>
  <c r="Z458" i="4"/>
  <c r="AA458" i="4" s="1"/>
  <c r="Z426" i="4"/>
  <c r="AA426" i="4" s="1"/>
  <c r="Z394" i="4"/>
  <c r="AA394" i="4" s="1"/>
  <c r="Z498" i="4"/>
  <c r="AA498" i="4" s="1"/>
  <c r="Z466" i="4"/>
  <c r="AA466" i="4" s="1"/>
  <c r="Z402" i="4"/>
  <c r="AA402" i="4" s="1"/>
  <c r="Z469" i="4"/>
  <c r="AA469" i="4" s="1"/>
  <c r="Z437" i="4"/>
  <c r="AA437" i="4" s="1"/>
  <c r="Z405" i="4"/>
  <c r="AA405" i="4" s="1"/>
  <c r="Z460" i="4"/>
  <c r="AA460" i="4" s="1"/>
  <c r="Z412" i="4"/>
  <c r="AA412" i="4" s="1"/>
  <c r="Z380" i="4"/>
  <c r="AA380" i="4" s="1"/>
  <c r="Z451" i="4"/>
  <c r="AA451" i="4" s="1"/>
  <c r="Z419" i="4"/>
  <c r="AA419" i="4" s="1"/>
  <c r="Z387" i="4"/>
  <c r="AA387" i="4" s="1"/>
  <c r="Z326" i="4"/>
  <c r="AA326" i="4" s="1"/>
  <c r="Z364" i="4"/>
  <c r="AA364" i="4" s="1"/>
  <c r="Z272" i="4"/>
  <c r="AA272" i="4" s="1"/>
  <c r="Z267" i="4"/>
  <c r="AA267" i="4" s="1"/>
  <c r="Z270" i="4"/>
  <c r="AA270" i="4" s="1"/>
  <c r="Z142" i="4"/>
  <c r="AA142" i="4" s="1"/>
  <c r="Z20" i="4"/>
  <c r="AA20" i="4" s="1"/>
  <c r="Z27" i="4"/>
  <c r="AA27" i="4" s="1"/>
  <c r="Z715" i="4"/>
  <c r="AA715" i="4" s="1"/>
  <c r="Z683" i="4"/>
  <c r="AA683" i="4" s="1"/>
  <c r="Z698" i="4"/>
  <c r="AA698" i="4" s="1"/>
  <c r="Z713" i="4"/>
  <c r="AA713" i="4" s="1"/>
  <c r="Z681" i="4"/>
  <c r="AA681" i="4" s="1"/>
  <c r="Z665" i="4"/>
  <c r="AA665" i="4" s="1"/>
  <c r="Z633" i="4"/>
  <c r="AA633" i="4" s="1"/>
  <c r="Z644" i="4"/>
  <c r="AA644" i="4" s="1"/>
  <c r="Z663" i="4"/>
  <c r="AA663" i="4" s="1"/>
  <c r="Z631" i="4"/>
  <c r="AA631" i="4" s="1"/>
  <c r="Z613" i="4"/>
  <c r="AA613" i="4" s="1"/>
  <c r="Z581" i="4"/>
  <c r="AA581" i="4" s="1"/>
  <c r="Z604" i="4"/>
  <c r="AA604" i="4" s="1"/>
  <c r="Z572" i="4"/>
  <c r="AA572" i="4" s="1"/>
  <c r="Z595" i="4"/>
  <c r="AA595" i="4" s="1"/>
  <c r="Z544" i="4"/>
  <c r="AA544" i="4" s="1"/>
  <c r="Z512" i="4"/>
  <c r="AA512" i="4" s="1"/>
  <c r="Z480" i="4"/>
  <c r="AA480" i="4" s="1"/>
  <c r="Z539" i="4"/>
  <c r="AA539" i="4" s="1"/>
  <c r="Z507" i="4"/>
  <c r="AA507" i="4" s="1"/>
  <c r="Z475" i="4"/>
  <c r="AA475" i="4" s="1"/>
  <c r="Z542" i="4"/>
  <c r="AA542" i="4" s="1"/>
  <c r="Z510" i="4"/>
  <c r="AA510" i="4" s="1"/>
  <c r="Z478" i="4"/>
  <c r="AA478" i="4" s="1"/>
  <c r="Z449" i="4"/>
  <c r="AA449" i="4" s="1"/>
  <c r="Z417" i="4"/>
  <c r="AA417" i="4" s="1"/>
  <c r="Z385" i="4"/>
  <c r="AA385" i="4" s="1"/>
  <c r="Z440" i="4"/>
  <c r="AA440" i="4" s="1"/>
  <c r="Z408" i="4"/>
  <c r="AA408" i="4" s="1"/>
  <c r="Z376" i="4"/>
  <c r="AA376" i="4" s="1"/>
  <c r="Z447" i="4"/>
  <c r="AA447" i="4" s="1"/>
  <c r="Z415" i="4"/>
  <c r="AA415" i="4" s="1"/>
  <c r="Z383" i="4"/>
  <c r="AA383" i="4" s="1"/>
  <c r="Z354" i="4"/>
  <c r="AA354" i="4" s="1"/>
  <c r="Z322" i="4"/>
  <c r="AA322" i="4" s="1"/>
  <c r="Z290" i="4"/>
  <c r="AA290" i="4" s="1"/>
  <c r="Z357" i="4"/>
  <c r="AA357" i="4" s="1"/>
  <c r="Z325" i="4"/>
  <c r="AA325" i="4" s="1"/>
  <c r="Z293" i="4"/>
  <c r="AA293" i="4" s="1"/>
  <c r="Z360" i="4"/>
  <c r="AA360" i="4" s="1"/>
  <c r="Z328" i="4"/>
  <c r="AA328" i="4" s="1"/>
  <c r="Z296" i="4"/>
  <c r="AA296" i="4" s="1"/>
  <c r="Z280" i="4"/>
  <c r="AA280" i="4" s="1"/>
  <c r="Z252" i="4"/>
  <c r="AA252" i="4" s="1"/>
  <c r="Z220" i="4"/>
  <c r="AA220" i="4" s="1"/>
  <c r="Z188" i="4"/>
  <c r="AA188" i="4" s="1"/>
  <c r="Z156" i="4"/>
  <c r="AA156" i="4" s="1"/>
  <c r="Z124" i="4"/>
  <c r="AA124" i="4" s="1"/>
  <c r="Z247" i="4"/>
  <c r="AA247" i="4" s="1"/>
  <c r="Z215" i="4"/>
  <c r="AA215" i="4" s="1"/>
  <c r="Z183" i="4"/>
  <c r="AA183" i="4" s="1"/>
  <c r="Z151" i="4"/>
  <c r="AA151" i="4" s="1"/>
  <c r="Z119" i="4"/>
  <c r="AA119" i="4" s="1"/>
  <c r="Z250" i="4"/>
  <c r="AA250" i="4" s="1"/>
  <c r="Z218" i="4"/>
  <c r="AA218" i="4" s="1"/>
  <c r="Z186" i="4"/>
  <c r="AA186" i="4" s="1"/>
  <c r="Z154" i="4"/>
  <c r="AA154" i="4" s="1"/>
  <c r="Z122" i="4"/>
  <c r="AA122" i="4" s="1"/>
  <c r="Z89" i="4"/>
  <c r="AA89" i="4" s="1"/>
  <c r="Z15" i="4"/>
  <c r="AA15" i="4" s="1"/>
  <c r="Z47" i="4"/>
  <c r="AA47" i="4" s="1"/>
  <c r="Z79" i="4"/>
  <c r="AA79" i="4" s="1"/>
  <c r="Z24" i="4"/>
  <c r="AA24" i="4" s="1"/>
  <c r="Z56" i="4"/>
  <c r="AA56" i="4" s="1"/>
  <c r="Z88" i="4"/>
  <c r="AA88" i="4" s="1"/>
  <c r="Z29" i="4"/>
  <c r="AA29" i="4" s="1"/>
  <c r="Z61" i="4"/>
  <c r="AA61" i="4" s="1"/>
  <c r="Z444" i="4"/>
  <c r="AA444" i="4" s="1"/>
  <c r="Z4" i="4"/>
  <c r="AA4" i="4" s="1"/>
  <c r="Z41" i="4"/>
  <c r="AA41" i="4" s="1"/>
  <c r="Z695" i="4"/>
  <c r="AA695" i="4" s="1"/>
  <c r="Z710" i="4"/>
  <c r="AA710" i="4" s="1"/>
  <c r="Z678" i="4"/>
  <c r="AA678" i="4" s="1"/>
  <c r="Z693" i="4"/>
  <c r="AA693" i="4" s="1"/>
  <c r="Z645" i="4"/>
  <c r="AA645" i="4" s="1"/>
  <c r="Z656" i="4"/>
  <c r="AA656" i="4" s="1"/>
  <c r="Z624" i="4"/>
  <c r="AA624" i="4" s="1"/>
  <c r="Z643" i="4"/>
  <c r="AA643" i="4" s="1"/>
  <c r="Z593" i="4"/>
  <c r="AA593" i="4" s="1"/>
  <c r="Z616" i="4"/>
  <c r="AA616" i="4" s="1"/>
  <c r="Z584" i="4"/>
  <c r="AA584" i="4" s="1"/>
  <c r="Z607" i="4"/>
  <c r="AA607" i="4" s="1"/>
  <c r="Z575" i="4"/>
  <c r="AA575" i="4" s="1"/>
  <c r="Z556" i="4"/>
  <c r="AA556" i="4" s="1"/>
  <c r="Z524" i="4"/>
  <c r="AA524" i="4" s="1"/>
  <c r="Z492" i="4"/>
  <c r="AA492" i="4" s="1"/>
  <c r="Z551" i="4"/>
  <c r="AA551" i="4" s="1"/>
  <c r="Z519" i="4"/>
  <c r="AA519" i="4" s="1"/>
  <c r="Z487" i="4"/>
  <c r="AA487" i="4" s="1"/>
  <c r="Z554" i="4"/>
  <c r="AA554" i="4" s="1"/>
  <c r="Z522" i="4"/>
  <c r="AA522" i="4" s="1"/>
  <c r="Z490" i="4"/>
  <c r="AA490" i="4" s="1"/>
  <c r="Z461" i="4"/>
  <c r="AA461" i="4" s="1"/>
  <c r="Z429" i="4"/>
  <c r="AA429" i="4" s="1"/>
  <c r="Z397" i="4"/>
  <c r="AA397" i="4" s="1"/>
  <c r="Z452" i="4"/>
  <c r="AA452" i="4" s="1"/>
  <c r="Z420" i="4"/>
  <c r="AA420" i="4" s="1"/>
  <c r="Z388" i="4"/>
  <c r="AA388" i="4" s="1"/>
  <c r="Z459" i="4"/>
  <c r="AA459" i="4" s="1"/>
  <c r="Z427" i="4"/>
  <c r="AA427" i="4" s="1"/>
  <c r="Z395" i="4"/>
  <c r="AA395" i="4" s="1"/>
  <c r="Z366" i="4"/>
  <c r="AA366" i="4" s="1"/>
  <c r="Z334" i="4"/>
  <c r="AA334" i="4" s="1"/>
  <c r="Z302" i="4"/>
  <c r="AA302" i="4" s="1"/>
  <c r="Z369" i="4"/>
  <c r="AA369" i="4" s="1"/>
  <c r="Z337" i="4"/>
  <c r="AA337" i="4" s="1"/>
  <c r="Z305" i="4"/>
  <c r="AA305" i="4" s="1"/>
  <c r="Z372" i="4"/>
  <c r="AA372" i="4" s="1"/>
  <c r="Z340" i="4"/>
  <c r="AA340" i="4" s="1"/>
  <c r="Z308" i="4"/>
  <c r="AA308" i="4" s="1"/>
  <c r="Z264" i="4"/>
  <c r="AA264" i="4" s="1"/>
  <c r="Z232" i="4"/>
  <c r="AA232" i="4" s="1"/>
  <c r="Z200" i="4"/>
  <c r="AA200" i="4" s="1"/>
  <c r="Z168" i="4"/>
  <c r="AA168" i="4" s="1"/>
  <c r="Z136" i="4"/>
  <c r="AA136" i="4" s="1"/>
  <c r="Z104" i="4"/>
  <c r="AA104" i="4" s="1"/>
  <c r="Z259" i="4"/>
  <c r="AA259" i="4" s="1"/>
  <c r="Z227" i="4"/>
  <c r="AA227" i="4" s="1"/>
  <c r="Z195" i="4"/>
  <c r="AA195" i="4" s="1"/>
  <c r="Z163" i="4"/>
  <c r="AA163" i="4" s="1"/>
  <c r="Z131" i="4"/>
  <c r="AA131" i="4" s="1"/>
  <c r="Z99" i="4"/>
  <c r="AA99" i="4" s="1"/>
  <c r="Z262" i="4"/>
  <c r="AA262" i="4" s="1"/>
  <c r="Z230" i="4"/>
  <c r="AA230" i="4" s="1"/>
  <c r="Z198" i="4"/>
  <c r="AA198" i="4" s="1"/>
  <c r="Z166" i="4"/>
  <c r="AA166" i="4" s="1"/>
  <c r="Z134" i="4"/>
  <c r="AA134" i="4" s="1"/>
  <c r="Z102" i="4"/>
  <c r="AA102" i="4" s="1"/>
  <c r="Z35" i="4"/>
  <c r="AA35" i="4" s="1"/>
  <c r="Z67" i="4"/>
  <c r="AA67" i="4" s="1"/>
  <c r="Z12" i="4"/>
  <c r="AA12" i="4" s="1"/>
  <c r="Z44" i="4"/>
  <c r="AA44" i="4" s="1"/>
  <c r="Z76" i="4"/>
  <c r="AA76" i="4" s="1"/>
  <c r="Z17" i="4"/>
  <c r="AA17" i="4" s="1"/>
  <c r="Z49" i="4"/>
  <c r="AA49" i="4" s="1"/>
  <c r="Z81" i="4"/>
  <c r="AA81" i="4" s="1"/>
  <c r="Z294" i="4"/>
  <c r="AA294" i="4" s="1"/>
  <c r="Z329" i="4"/>
  <c r="AA329" i="4" s="1"/>
  <c r="Z348" i="4"/>
  <c r="AA348" i="4" s="1"/>
  <c r="Z208" i="4"/>
  <c r="AA208" i="4" s="1"/>
  <c r="Z144" i="4"/>
  <c r="AA144" i="4" s="1"/>
  <c r="Z251" i="4"/>
  <c r="AA251" i="4" s="1"/>
  <c r="Z187" i="4"/>
  <c r="AA187" i="4" s="1"/>
  <c r="Z107" i="4"/>
  <c r="AA107" i="4" s="1"/>
  <c r="Z222" i="4"/>
  <c r="AA222" i="4" s="1"/>
  <c r="Z126" i="4"/>
  <c r="AA126" i="4" s="1"/>
  <c r="Z36" i="4"/>
  <c r="AA36" i="4" s="1"/>
  <c r="Z57" i="4"/>
  <c r="AA57" i="4" s="1"/>
  <c r="Z691" i="4"/>
  <c r="AA691" i="4" s="1"/>
  <c r="Z706" i="4"/>
  <c r="AA706" i="4" s="1"/>
  <c r="Z674" i="4"/>
  <c r="AA674" i="4" s="1"/>
  <c r="Z689" i="4"/>
  <c r="AA689" i="4" s="1"/>
  <c r="Z641" i="4"/>
  <c r="AA641" i="4" s="1"/>
  <c r="Z652" i="4"/>
  <c r="AA652" i="4" s="1"/>
  <c r="Z620" i="4"/>
  <c r="AA620" i="4" s="1"/>
  <c r="Z639" i="4"/>
  <c r="AA639" i="4" s="1"/>
  <c r="Z589" i="4"/>
  <c r="AA589" i="4" s="1"/>
  <c r="Z612" i="4"/>
  <c r="AA612" i="4" s="1"/>
  <c r="Z580" i="4"/>
  <c r="AA580" i="4" s="1"/>
  <c r="Z603" i="4"/>
  <c r="AA603" i="4" s="1"/>
  <c r="Z571" i="4"/>
  <c r="AA571" i="4" s="1"/>
  <c r="Z552" i="4"/>
  <c r="AA552" i="4" s="1"/>
  <c r="Z520" i="4"/>
  <c r="AA520" i="4" s="1"/>
  <c r="Z488" i="4"/>
  <c r="AA488" i="4" s="1"/>
  <c r="Z547" i="4"/>
  <c r="AA547" i="4" s="1"/>
  <c r="Z515" i="4"/>
  <c r="AA515" i="4" s="1"/>
  <c r="Z483" i="4"/>
  <c r="AA483" i="4" s="1"/>
  <c r="Z550" i="4"/>
  <c r="AA550" i="4" s="1"/>
  <c r="Z518" i="4"/>
  <c r="AA518" i="4" s="1"/>
  <c r="Z486" i="4"/>
  <c r="AA486" i="4" s="1"/>
  <c r="Z457" i="4"/>
  <c r="AA457" i="4" s="1"/>
  <c r="Z425" i="4"/>
  <c r="AA425" i="4" s="1"/>
  <c r="Z393" i="4"/>
  <c r="AA393" i="4" s="1"/>
  <c r="Z448" i="4"/>
  <c r="AA448" i="4" s="1"/>
  <c r="Z416" i="4"/>
  <c r="AA416" i="4" s="1"/>
  <c r="Z384" i="4"/>
  <c r="AA384" i="4" s="1"/>
  <c r="Z455" i="4"/>
  <c r="AA455" i="4" s="1"/>
  <c r="Z423" i="4"/>
  <c r="AA423" i="4" s="1"/>
  <c r="Z391" i="4"/>
  <c r="AA391" i="4" s="1"/>
  <c r="Z362" i="4"/>
  <c r="AA362" i="4" s="1"/>
  <c r="Z330" i="4"/>
  <c r="AA330" i="4" s="1"/>
  <c r="Z298" i="4"/>
  <c r="AA298" i="4" s="1"/>
  <c r="Z365" i="4"/>
  <c r="AA365" i="4" s="1"/>
  <c r="Z333" i="4"/>
  <c r="AA333" i="4" s="1"/>
  <c r="Z301" i="4"/>
  <c r="AA301" i="4" s="1"/>
  <c r="Z368" i="4"/>
  <c r="AA368" i="4" s="1"/>
  <c r="Z336" i="4"/>
  <c r="AA336" i="4" s="1"/>
  <c r="Z304" i="4"/>
  <c r="AA304" i="4" s="1"/>
  <c r="Z260" i="4"/>
  <c r="AA260" i="4" s="1"/>
  <c r="Z228" i="4"/>
  <c r="AA228" i="4" s="1"/>
  <c r="Z196" i="4"/>
  <c r="AA196" i="4" s="1"/>
  <c r="Z164" i="4"/>
  <c r="AA164" i="4" s="1"/>
  <c r="Z132" i="4"/>
  <c r="AA132" i="4" s="1"/>
  <c r="Z100" i="4"/>
  <c r="AA100" i="4" s="1"/>
  <c r="Z255" i="4"/>
  <c r="AA255" i="4" s="1"/>
  <c r="Z223" i="4"/>
  <c r="AA223" i="4" s="1"/>
  <c r="Z191" i="4"/>
  <c r="AA191" i="4" s="1"/>
  <c r="Z159" i="4"/>
  <c r="AA159" i="4" s="1"/>
  <c r="Z127" i="4"/>
  <c r="AA127" i="4" s="1"/>
  <c r="Z95" i="4"/>
  <c r="AA95" i="4" s="1"/>
  <c r="Z258" i="4"/>
  <c r="AA258" i="4" s="1"/>
  <c r="Z226" i="4"/>
  <c r="AA226" i="4" s="1"/>
  <c r="Z194" i="4"/>
  <c r="AA194" i="4" s="1"/>
  <c r="Z162" i="4"/>
  <c r="AA162" i="4" s="1"/>
  <c r="Z130" i="4"/>
  <c r="AA130" i="4" s="1"/>
  <c r="Z98" i="4"/>
  <c r="AA98" i="4" s="1"/>
  <c r="Z7" i="4"/>
  <c r="AA7" i="4" s="1"/>
  <c r="Z39" i="4"/>
  <c r="AA39" i="4" s="1"/>
  <c r="Z71" i="4"/>
  <c r="AA71" i="4" s="1"/>
  <c r="Z16" i="4"/>
  <c r="AA16" i="4" s="1"/>
  <c r="Z48" i="4"/>
  <c r="AA48" i="4" s="1"/>
  <c r="Z80" i="4"/>
  <c r="AA80" i="4" s="1"/>
  <c r="Z21" i="4"/>
  <c r="AA21" i="4" s="1"/>
  <c r="Z53" i="4"/>
  <c r="AA53" i="4" s="1"/>
  <c r="Z85" i="4"/>
  <c r="AA85" i="4" s="1"/>
  <c r="Z310" i="4"/>
  <c r="AA310" i="4" s="1"/>
  <c r="Z313" i="4"/>
  <c r="AA313" i="4" s="1"/>
  <c r="Z332" i="4"/>
  <c r="AA332" i="4" s="1"/>
  <c r="Z256" i="4"/>
  <c r="AA256" i="4" s="1"/>
  <c r="Z192" i="4"/>
  <c r="AA192" i="4" s="1"/>
  <c r="Z96" i="4"/>
  <c r="AA96" i="4" s="1"/>
  <c r="Z203" i="4"/>
  <c r="AA203" i="4" s="1"/>
  <c r="Z123" i="4"/>
  <c r="AA123" i="4" s="1"/>
  <c r="Z238" i="4"/>
  <c r="AA238" i="4" s="1"/>
  <c r="Z158" i="4"/>
  <c r="AA158" i="4" s="1"/>
  <c r="Z11" i="4"/>
  <c r="AA11" i="4" s="1"/>
  <c r="Z52" i="4"/>
  <c r="AA52" i="4" s="1"/>
  <c r="Z73" i="4"/>
  <c r="AA73" i="4" s="1"/>
  <c r="Z687" i="4"/>
  <c r="AA687" i="4" s="1"/>
  <c r="Z702" i="4"/>
  <c r="AA702" i="4" s="1"/>
  <c r="Z670" i="4"/>
  <c r="AA670" i="4" s="1"/>
  <c r="Z685" i="4"/>
  <c r="AA685" i="4" s="1"/>
  <c r="Z637" i="4"/>
  <c r="AA637" i="4" s="1"/>
  <c r="Z648" i="4"/>
  <c r="AA648" i="4" s="1"/>
  <c r="Z667" i="4"/>
  <c r="AA667" i="4" s="1"/>
  <c r="Z635" i="4"/>
  <c r="AA635" i="4" s="1"/>
  <c r="Z585" i="4"/>
  <c r="AA585" i="4" s="1"/>
  <c r="Z608" i="4"/>
  <c r="AA608" i="4" s="1"/>
  <c r="Z576" i="4"/>
  <c r="AA576" i="4" s="1"/>
  <c r="Z599" i="4"/>
  <c r="AA599" i="4" s="1"/>
  <c r="Z548" i="4"/>
  <c r="AA548" i="4" s="1"/>
  <c r="Z516" i="4"/>
  <c r="AA516" i="4" s="1"/>
  <c r="Z484" i="4"/>
  <c r="AA484" i="4" s="1"/>
  <c r="Z543" i="4"/>
  <c r="AA543" i="4" s="1"/>
  <c r="Z511" i="4"/>
  <c r="AA511" i="4" s="1"/>
  <c r="Z479" i="4"/>
  <c r="AA479" i="4" s="1"/>
  <c r="Z546" i="4"/>
  <c r="AA546" i="4" s="1"/>
  <c r="Z514" i="4"/>
  <c r="AA514" i="4" s="1"/>
  <c r="Z482" i="4"/>
  <c r="AA482" i="4" s="1"/>
  <c r="Z453" i="4"/>
  <c r="AA453" i="4" s="1"/>
  <c r="Z421" i="4"/>
  <c r="AA421" i="4" s="1"/>
  <c r="Z389" i="4"/>
  <c r="AA389" i="4" s="1"/>
  <c r="Z428" i="4"/>
  <c r="AA428" i="4" s="1"/>
  <c r="Z396" i="4"/>
  <c r="AA396" i="4" s="1"/>
  <c r="Z467" i="4"/>
  <c r="AA467" i="4" s="1"/>
  <c r="Z435" i="4"/>
  <c r="AA435" i="4" s="1"/>
  <c r="Z403" i="4"/>
  <c r="AA403" i="4" s="1"/>
  <c r="Z374" i="4"/>
  <c r="AA374" i="4" s="1"/>
  <c r="Z345" i="4"/>
  <c r="AA345" i="4" s="1"/>
  <c r="Z284" i="4"/>
  <c r="AA284" i="4" s="1"/>
  <c r="Z176" i="4"/>
  <c r="AA176" i="4" s="1"/>
  <c r="Z171" i="4"/>
  <c r="AA171" i="4" s="1"/>
  <c r="Z190" i="4"/>
  <c r="AA190" i="4" s="1"/>
  <c r="Z25" i="4"/>
  <c r="AA25" i="4" s="1"/>
  <c r="Z269" i="4"/>
  <c r="AA269" i="4" s="1"/>
  <c r="Z141" i="4"/>
  <c r="AA141" i="4" s="1"/>
  <c r="Z712" i="4"/>
  <c r="AA712" i="4" s="1"/>
  <c r="Z680" i="4"/>
  <c r="AA680" i="4" s="1"/>
  <c r="Z662" i="4"/>
  <c r="AA662" i="4" s="1"/>
  <c r="Z630" i="4"/>
  <c r="AA630" i="4" s="1"/>
  <c r="Z594" i="4"/>
  <c r="AA594" i="4" s="1"/>
  <c r="Z561" i="4"/>
  <c r="AA561" i="4" s="1"/>
  <c r="Z529" i="4"/>
  <c r="AA529" i="4" s="1"/>
  <c r="Z497" i="4"/>
  <c r="AA497" i="4" s="1"/>
  <c r="Z462" i="4"/>
  <c r="AA462" i="4" s="1"/>
  <c r="Z430" i="4"/>
  <c r="AA430" i="4" s="1"/>
  <c r="Z398" i="4"/>
  <c r="AA398" i="4" s="1"/>
  <c r="Z371" i="4"/>
  <c r="AA371" i="4" s="1"/>
  <c r="Z339" i="4"/>
  <c r="AA339" i="4" s="1"/>
  <c r="Z307" i="4"/>
  <c r="AA307" i="4" s="1"/>
  <c r="Z265" i="4"/>
  <c r="AA265" i="4" s="1"/>
  <c r="Z233" i="4"/>
  <c r="AA233" i="4" s="1"/>
  <c r="Z201" i="4"/>
  <c r="AA201" i="4" s="1"/>
  <c r="Z169" i="4"/>
  <c r="AA169" i="4" s="1"/>
  <c r="Z137" i="4"/>
  <c r="AA137" i="4" s="1"/>
  <c r="Z105" i="4"/>
  <c r="AA105" i="4" s="1"/>
  <c r="Z18" i="4"/>
  <c r="AA18" i="4" s="1"/>
  <c r="Z50" i="4"/>
  <c r="AA50" i="4" s="1"/>
  <c r="Z82" i="4"/>
  <c r="AA82" i="4" s="1"/>
  <c r="Z692" i="4"/>
  <c r="AA692" i="4" s="1"/>
  <c r="Z642" i="4"/>
  <c r="AA642" i="4" s="1"/>
  <c r="Z606" i="4"/>
  <c r="AA606" i="4" s="1"/>
  <c r="Z574" i="4"/>
  <c r="AA574" i="4" s="1"/>
  <c r="Z541" i="4"/>
  <c r="AA541" i="4" s="1"/>
  <c r="Z509" i="4"/>
  <c r="AA509" i="4" s="1"/>
  <c r="Z477" i="4"/>
  <c r="AA477" i="4" s="1"/>
  <c r="Z472" i="4"/>
  <c r="AA472" i="4" s="1"/>
  <c r="Z442" i="4"/>
  <c r="AA442" i="4" s="1"/>
  <c r="Z410" i="4"/>
  <c r="AA410" i="4" s="1"/>
  <c r="Z351" i="4"/>
  <c r="AA351" i="4" s="1"/>
  <c r="Z319" i="4"/>
  <c r="AA319" i="4" s="1"/>
  <c r="Z278" i="4"/>
  <c r="AA278" i="4" s="1"/>
  <c r="Z279" i="4"/>
  <c r="AA279" i="4" s="1"/>
  <c r="Z245" i="4"/>
  <c r="AA245" i="4" s="1"/>
  <c r="Z213" i="4"/>
  <c r="AA213" i="4" s="1"/>
  <c r="Z181" i="4"/>
  <c r="AA181" i="4" s="1"/>
  <c r="Z149" i="4"/>
  <c r="AA149" i="4" s="1"/>
  <c r="Z117" i="4"/>
  <c r="AA117" i="4" s="1"/>
  <c r="Z6" i="4"/>
  <c r="AA6" i="4" s="1"/>
  <c r="Z38" i="4"/>
  <c r="AA38" i="4" s="1"/>
  <c r="Z70" i="4"/>
  <c r="AA70" i="4" s="1"/>
  <c r="Z582" i="4"/>
  <c r="AA582" i="4" s="1"/>
  <c r="Z327" i="4"/>
  <c r="AA327" i="4" s="1"/>
  <c r="Z237" i="4"/>
  <c r="AA237" i="4" s="1"/>
  <c r="Z157" i="4"/>
  <c r="AA157" i="4" s="1"/>
  <c r="Z30" i="4"/>
  <c r="AA30" i="4" s="1"/>
  <c r="Z688" i="4"/>
  <c r="AA688" i="4" s="1"/>
  <c r="Z638" i="4"/>
  <c r="AA638" i="4" s="1"/>
  <c r="Z602" i="4"/>
  <c r="AA602" i="4" s="1"/>
  <c r="Z570" i="4"/>
  <c r="AA570" i="4" s="1"/>
  <c r="Z569" i="4"/>
  <c r="AA569" i="4" s="1"/>
  <c r="Z537" i="4"/>
  <c r="AA537" i="4" s="1"/>
  <c r="Z505" i="4"/>
  <c r="AA505" i="4" s="1"/>
  <c r="Z473" i="4"/>
  <c r="AA473" i="4" s="1"/>
  <c r="Z470" i="4"/>
  <c r="AA470" i="4" s="1"/>
  <c r="Z438" i="4"/>
  <c r="AA438" i="4" s="1"/>
  <c r="Z406" i="4"/>
  <c r="AA406" i="4" s="1"/>
  <c r="Z347" i="4"/>
  <c r="AA347" i="4" s="1"/>
  <c r="Z315" i="4"/>
  <c r="AA315" i="4" s="1"/>
  <c r="Z273" i="4"/>
  <c r="AA273" i="4" s="1"/>
  <c r="Z241" i="4"/>
  <c r="AA241" i="4" s="1"/>
  <c r="Z209" i="4"/>
  <c r="AA209" i="4" s="1"/>
  <c r="Z177" i="4"/>
  <c r="AA177" i="4" s="1"/>
  <c r="Z145" i="4"/>
  <c r="AA145" i="4" s="1"/>
  <c r="Z113" i="4"/>
  <c r="AA113" i="4" s="1"/>
  <c r="Z10" i="4"/>
  <c r="AA10" i="4" s="1"/>
  <c r="Z42" i="4"/>
  <c r="AA42" i="4" s="1"/>
  <c r="Z74" i="4"/>
  <c r="AA74" i="4" s="1"/>
  <c r="Z598" i="4"/>
  <c r="AA598" i="4" s="1"/>
  <c r="Z377" i="4"/>
  <c r="AA377" i="4" s="1"/>
  <c r="Z311" i="4"/>
  <c r="AA311" i="4" s="1"/>
  <c r="Z221" i="4"/>
  <c r="AA221" i="4" s="1"/>
  <c r="Z125" i="4"/>
  <c r="AA125" i="4" s="1"/>
  <c r="Z62" i="4"/>
  <c r="AA62" i="4" s="1"/>
  <c r="Z684" i="4"/>
  <c r="AA684" i="4" s="1"/>
  <c r="Z666" i="4"/>
  <c r="AA666" i="4" s="1"/>
  <c r="Z634" i="4"/>
  <c r="AA634" i="4" s="1"/>
  <c r="Z565" i="4"/>
  <c r="AA565" i="4" s="1"/>
  <c r="Z533" i="4"/>
  <c r="AA533" i="4" s="1"/>
  <c r="Z501" i="4"/>
  <c r="AA501" i="4" s="1"/>
  <c r="Z450" i="4"/>
  <c r="AA450" i="4" s="1"/>
  <c r="Z386" i="4"/>
  <c r="AA386" i="4" s="1"/>
  <c r="Z189" i="4"/>
  <c r="AA189" i="4" s="1"/>
  <c r="Z14" i="4"/>
  <c r="AA14" i="4" s="1"/>
  <c r="Z90" i="4"/>
  <c r="AA90" i="4" s="1"/>
  <c r="AG4" i="3"/>
  <c r="AH4" i="3" s="1"/>
  <c r="AE715" i="3"/>
  <c r="AG715" i="3" s="1"/>
  <c r="AH715" i="3" s="1"/>
  <c r="AE683" i="3"/>
  <c r="AG683" i="3" s="1"/>
  <c r="AH683" i="3" s="1"/>
  <c r="AE651" i="3"/>
  <c r="AG651" i="3" s="1"/>
  <c r="AH651" i="3" s="1"/>
  <c r="AE619" i="3"/>
  <c r="AG619" i="3" s="1"/>
  <c r="AH619" i="3" s="1"/>
  <c r="AE698" i="3"/>
  <c r="AG698" i="3" s="1"/>
  <c r="AH698" i="3" s="1"/>
  <c r="AE666" i="3"/>
  <c r="AG666" i="3" s="1"/>
  <c r="AH666" i="3" s="1"/>
  <c r="AE634" i="3"/>
  <c r="AG634" i="3" s="1"/>
  <c r="AH634" i="3" s="1"/>
  <c r="AE713" i="3"/>
  <c r="AG713" i="3" s="1"/>
  <c r="AH713" i="3" s="1"/>
  <c r="AE681" i="3"/>
  <c r="AG681" i="3" s="1"/>
  <c r="AH681" i="3" s="1"/>
  <c r="AE649" i="3"/>
  <c r="AG649" i="3" s="1"/>
  <c r="AH649" i="3" s="1"/>
  <c r="AE617" i="3"/>
  <c r="AG617" i="3" s="1"/>
  <c r="AH617" i="3" s="1"/>
  <c r="AE624" i="3"/>
  <c r="AG624" i="3" s="1"/>
  <c r="AH624" i="3" s="1"/>
  <c r="AE579" i="3"/>
  <c r="AG579" i="3" s="1"/>
  <c r="AH579" i="3" s="1"/>
  <c r="AE547" i="3"/>
  <c r="AG547" i="3" s="1"/>
  <c r="AH547" i="3" s="1"/>
  <c r="AE692" i="3"/>
  <c r="AG692" i="3" s="1"/>
  <c r="AH692" i="3" s="1"/>
  <c r="AE602" i="3"/>
  <c r="AG602" i="3" s="1"/>
  <c r="AH602" i="3" s="1"/>
  <c r="AE570" i="3"/>
  <c r="AG570" i="3" s="1"/>
  <c r="AH570" i="3" s="1"/>
  <c r="AE538" i="3"/>
  <c r="AG538" i="3" s="1"/>
  <c r="AH538" i="3" s="1"/>
  <c r="AE664" i="3"/>
  <c r="AG664" i="3" s="1"/>
  <c r="AH664" i="3" s="1"/>
  <c r="AE585" i="3"/>
  <c r="AG585" i="3" s="1"/>
  <c r="AH585" i="3" s="1"/>
  <c r="AE553" i="3"/>
  <c r="AG553" i="3" s="1"/>
  <c r="AH553" i="3" s="1"/>
  <c r="AE668" i="3"/>
  <c r="AG668" i="3" s="1"/>
  <c r="AH668" i="3" s="1"/>
  <c r="AE509" i="3"/>
  <c r="AG509" i="3" s="1"/>
  <c r="AH509" i="3" s="1"/>
  <c r="AE477" i="3"/>
  <c r="AG477" i="3" s="1"/>
  <c r="AH477" i="3" s="1"/>
  <c r="AE445" i="3"/>
  <c r="AG445" i="3" s="1"/>
  <c r="AH445" i="3" s="1"/>
  <c r="AE413" i="3"/>
  <c r="AG413" i="3" s="1"/>
  <c r="AH413" i="3" s="1"/>
  <c r="AE381" i="3"/>
  <c r="AG381" i="3" s="1"/>
  <c r="AH381" i="3" s="1"/>
  <c r="AE349" i="3"/>
  <c r="AG349" i="3" s="1"/>
  <c r="AH349" i="3" s="1"/>
  <c r="AE620" i="3"/>
  <c r="AG620" i="3" s="1"/>
  <c r="AH620" i="3" s="1"/>
  <c r="AE508" i="3"/>
  <c r="AG508" i="3" s="1"/>
  <c r="AH508" i="3" s="1"/>
  <c r="AE476" i="3"/>
  <c r="AG476" i="3" s="1"/>
  <c r="AH476" i="3" s="1"/>
  <c r="AE444" i="3"/>
  <c r="AG444" i="3" s="1"/>
  <c r="AH444" i="3" s="1"/>
  <c r="AE412" i="3"/>
  <c r="AG412" i="3" s="1"/>
  <c r="AH412" i="3" s="1"/>
  <c r="AE380" i="3"/>
  <c r="AG380" i="3" s="1"/>
  <c r="AH380" i="3" s="1"/>
  <c r="AE348" i="3"/>
  <c r="AG348" i="3" s="1"/>
  <c r="AH348" i="3" s="1"/>
  <c r="AE636" i="3"/>
  <c r="AG636" i="3" s="1"/>
  <c r="AH636" i="3" s="1"/>
  <c r="AE507" i="3"/>
  <c r="AG507" i="3" s="1"/>
  <c r="AH507" i="3" s="1"/>
  <c r="AE475" i="3"/>
  <c r="AG475" i="3" s="1"/>
  <c r="AH475" i="3" s="1"/>
  <c r="AE443" i="3"/>
  <c r="AG443" i="3" s="1"/>
  <c r="AH443" i="3" s="1"/>
  <c r="AE411" i="3"/>
  <c r="AG411" i="3" s="1"/>
  <c r="AH411" i="3" s="1"/>
  <c r="AE379" i="3"/>
  <c r="AG379" i="3" s="1"/>
  <c r="AH379" i="3" s="1"/>
  <c r="AE347" i="3"/>
  <c r="AG347" i="3" s="1"/>
  <c r="AH347" i="3" s="1"/>
  <c r="AE494" i="3"/>
  <c r="AG494" i="3" s="1"/>
  <c r="AH494" i="3" s="1"/>
  <c r="AE366" i="3"/>
  <c r="AG366" i="3" s="1"/>
  <c r="AH366" i="3" s="1"/>
  <c r="AE302" i="3"/>
  <c r="AG302" i="3" s="1"/>
  <c r="AH302" i="3" s="1"/>
  <c r="AE270" i="3"/>
  <c r="AG270" i="3" s="1"/>
  <c r="AH270" i="3" s="1"/>
  <c r="AE238" i="3"/>
  <c r="AG238" i="3" s="1"/>
  <c r="AH238" i="3" s="1"/>
  <c r="AE206" i="3"/>
  <c r="AG206" i="3" s="1"/>
  <c r="AH206" i="3" s="1"/>
  <c r="AE174" i="3"/>
  <c r="AG174" i="3" s="1"/>
  <c r="AH174" i="3" s="1"/>
  <c r="AE498" i="3"/>
  <c r="AG498" i="3" s="1"/>
  <c r="AH498" i="3" s="1"/>
  <c r="AE370" i="3"/>
  <c r="AG370" i="3" s="1"/>
  <c r="AH370" i="3" s="1"/>
  <c r="AE309" i="3"/>
  <c r="AG309" i="3" s="1"/>
  <c r="AH309" i="3" s="1"/>
  <c r="AE588" i="3"/>
  <c r="AG588" i="3" s="1"/>
  <c r="AH588" i="3" s="1"/>
  <c r="AE422" i="3"/>
  <c r="AG422" i="3" s="1"/>
  <c r="AH422" i="3" s="1"/>
  <c r="AE312" i="3"/>
  <c r="AG312" i="3" s="1"/>
  <c r="AH312" i="3" s="1"/>
  <c r="AE280" i="3"/>
  <c r="AG280" i="3" s="1"/>
  <c r="AH280" i="3" s="1"/>
  <c r="AE248" i="3"/>
  <c r="AG248" i="3" s="1"/>
  <c r="AH248" i="3" s="1"/>
  <c r="AE216" i="3"/>
  <c r="AG216" i="3" s="1"/>
  <c r="AH216" i="3" s="1"/>
  <c r="AE184" i="3"/>
  <c r="AG184" i="3" s="1"/>
  <c r="AH184" i="3" s="1"/>
  <c r="AE519" i="3"/>
  <c r="AG519" i="3" s="1"/>
  <c r="AH519" i="3" s="1"/>
  <c r="AE394" i="3"/>
  <c r="AG394" i="3" s="1"/>
  <c r="AH394" i="3" s="1"/>
  <c r="AE311" i="3"/>
  <c r="AG311" i="3" s="1"/>
  <c r="AH311" i="3" s="1"/>
  <c r="AE279" i="3"/>
  <c r="AG279" i="3" s="1"/>
  <c r="AH279" i="3" s="1"/>
  <c r="AE229" i="3"/>
  <c r="AG229" i="3" s="1"/>
  <c r="AH229" i="3" s="1"/>
  <c r="AE165" i="3"/>
  <c r="AG165" i="3" s="1"/>
  <c r="AH165" i="3" s="1"/>
  <c r="AE132" i="3"/>
  <c r="AG132" i="3" s="1"/>
  <c r="AH132" i="3" s="1"/>
  <c r="AE100" i="3"/>
  <c r="AG100" i="3" s="1"/>
  <c r="AH100" i="3" s="1"/>
  <c r="AE68" i="3"/>
  <c r="AG68" i="3" s="1"/>
  <c r="AH68" i="3" s="1"/>
  <c r="AE247" i="3"/>
  <c r="AG247" i="3" s="1"/>
  <c r="AH247" i="3" s="1"/>
  <c r="AE183" i="3"/>
  <c r="AG183" i="3" s="1"/>
  <c r="AH183" i="3" s="1"/>
  <c r="AE139" i="3"/>
  <c r="AG139" i="3" s="1"/>
  <c r="AH139" i="3" s="1"/>
  <c r="AE107" i="3"/>
  <c r="AG107" i="3" s="1"/>
  <c r="AH107" i="3" s="1"/>
  <c r="AE75" i="3"/>
  <c r="AG75" i="3" s="1"/>
  <c r="AH75" i="3" s="1"/>
  <c r="AE265" i="3"/>
  <c r="AG265" i="3" s="1"/>
  <c r="AH265" i="3" s="1"/>
  <c r="AE259" i="3"/>
  <c r="AG259" i="3" s="1"/>
  <c r="AH259" i="3" s="1"/>
  <c r="AE195" i="3"/>
  <c r="AG195" i="3" s="1"/>
  <c r="AH195" i="3" s="1"/>
  <c r="AE141" i="3"/>
  <c r="AG141" i="3" s="1"/>
  <c r="AH141" i="3" s="1"/>
  <c r="AE109" i="3"/>
  <c r="AG109" i="3" s="1"/>
  <c r="AH109" i="3" s="1"/>
  <c r="AE58" i="3"/>
  <c r="AG58" i="3" s="1"/>
  <c r="AH58" i="3" s="1"/>
  <c r="AE39" i="3"/>
  <c r="AG39" i="3" s="1"/>
  <c r="AH39" i="3" s="1"/>
  <c r="AE217" i="3"/>
  <c r="AG217" i="3" s="1"/>
  <c r="AH217" i="3" s="1"/>
  <c r="AE12" i="3"/>
  <c r="AG12" i="3" s="1"/>
  <c r="AH12" i="3" s="1"/>
  <c r="AE44" i="3"/>
  <c r="AG44" i="3" s="1"/>
  <c r="AH44" i="3" s="1"/>
  <c r="AE77" i="3"/>
  <c r="AG77" i="3" s="1"/>
  <c r="AH77" i="3" s="1"/>
  <c r="AE118" i="3"/>
  <c r="AG118" i="3" s="1"/>
  <c r="AH118" i="3" s="1"/>
  <c r="AE73" i="3"/>
  <c r="AG73" i="3" s="1"/>
  <c r="AH73" i="3" s="1"/>
  <c r="AE9" i="3"/>
  <c r="AG9" i="3" s="1"/>
  <c r="AH9" i="3" s="1"/>
  <c r="AE41" i="3"/>
  <c r="AG41" i="3" s="1"/>
  <c r="AH41" i="3" s="1"/>
  <c r="AE711" i="3"/>
  <c r="AG711" i="3" s="1"/>
  <c r="AH711" i="3" s="1"/>
  <c r="AE679" i="3"/>
  <c r="AG679" i="3" s="1"/>
  <c r="AH679" i="3" s="1"/>
  <c r="AE647" i="3"/>
  <c r="AG647" i="3" s="1"/>
  <c r="AH647" i="3" s="1"/>
  <c r="AE615" i="3"/>
  <c r="AG615" i="3" s="1"/>
  <c r="AH615" i="3" s="1"/>
  <c r="AE694" i="3"/>
  <c r="AG694" i="3" s="1"/>
  <c r="AH694" i="3" s="1"/>
  <c r="AE662" i="3"/>
  <c r="AG662" i="3" s="1"/>
  <c r="AH662" i="3" s="1"/>
  <c r="AE630" i="3"/>
  <c r="AG630" i="3" s="1"/>
  <c r="AH630" i="3" s="1"/>
  <c r="AE709" i="3"/>
  <c r="AG709" i="3" s="1"/>
  <c r="AH709" i="3" s="1"/>
  <c r="AE677" i="3"/>
  <c r="AG677" i="3" s="1"/>
  <c r="AH677" i="3" s="1"/>
  <c r="AE645" i="3"/>
  <c r="AG645" i="3" s="1"/>
  <c r="AH645" i="3" s="1"/>
  <c r="AE613" i="3"/>
  <c r="AG613" i="3" s="1"/>
  <c r="AH613" i="3" s="1"/>
  <c r="AE608" i="3"/>
  <c r="AG608" i="3" s="1"/>
  <c r="AH608" i="3" s="1"/>
  <c r="AE575" i="3"/>
  <c r="AG575" i="3" s="1"/>
  <c r="AH575" i="3" s="1"/>
  <c r="AE543" i="3"/>
  <c r="AG543" i="3" s="1"/>
  <c r="AH543" i="3" s="1"/>
  <c r="AE676" i="3"/>
  <c r="AG676" i="3" s="1"/>
  <c r="AH676" i="3" s="1"/>
  <c r="AE598" i="3"/>
  <c r="AG598" i="3" s="1"/>
  <c r="AH598" i="3" s="1"/>
  <c r="AE566" i="3"/>
  <c r="AG566" i="3" s="1"/>
  <c r="AH566" i="3" s="1"/>
  <c r="AE534" i="3"/>
  <c r="AG534" i="3" s="1"/>
  <c r="AH534" i="3" s="1"/>
  <c r="AE648" i="3"/>
  <c r="AG648" i="3" s="1"/>
  <c r="AH648" i="3" s="1"/>
  <c r="AE581" i="3"/>
  <c r="AG581" i="3" s="1"/>
  <c r="AH581" i="3" s="1"/>
  <c r="AE549" i="3"/>
  <c r="AG549" i="3" s="1"/>
  <c r="AH549" i="3" s="1"/>
  <c r="AE592" i="3"/>
  <c r="AG592" i="3" s="1"/>
  <c r="AH592" i="3" s="1"/>
  <c r="AE505" i="3"/>
  <c r="AG505" i="3" s="1"/>
  <c r="AH505" i="3" s="1"/>
  <c r="AE473" i="3"/>
  <c r="AG473" i="3" s="1"/>
  <c r="AH473" i="3" s="1"/>
  <c r="AE441" i="3"/>
  <c r="AG441" i="3" s="1"/>
  <c r="AH441" i="3" s="1"/>
  <c r="AE409" i="3"/>
  <c r="AG409" i="3" s="1"/>
  <c r="AH409" i="3" s="1"/>
  <c r="AE377" i="3"/>
  <c r="AG377" i="3" s="1"/>
  <c r="AH377" i="3" s="1"/>
  <c r="AE345" i="3"/>
  <c r="AG345" i="3" s="1"/>
  <c r="AH345" i="3" s="1"/>
  <c r="AE596" i="3"/>
  <c r="AG596" i="3" s="1"/>
  <c r="AH596" i="3" s="1"/>
  <c r="AE504" i="3"/>
  <c r="AG504" i="3" s="1"/>
  <c r="AH504" i="3" s="1"/>
  <c r="AE472" i="3"/>
  <c r="AG472" i="3" s="1"/>
  <c r="AH472" i="3" s="1"/>
  <c r="AE440" i="3"/>
  <c r="AG440" i="3" s="1"/>
  <c r="AH440" i="3" s="1"/>
  <c r="AE408" i="3"/>
  <c r="AG408" i="3" s="1"/>
  <c r="AH408" i="3" s="1"/>
  <c r="AE376" i="3"/>
  <c r="AG376" i="3" s="1"/>
  <c r="AH376" i="3" s="1"/>
  <c r="AE344" i="3"/>
  <c r="AG344" i="3" s="1"/>
  <c r="AH344" i="3" s="1"/>
  <c r="AE600" i="3"/>
  <c r="AG600" i="3" s="1"/>
  <c r="AH600" i="3" s="1"/>
  <c r="AE503" i="3"/>
  <c r="AG503" i="3" s="1"/>
  <c r="AH503" i="3" s="1"/>
  <c r="AE471" i="3"/>
  <c r="AG471" i="3" s="1"/>
  <c r="AH471" i="3" s="1"/>
  <c r="AE439" i="3"/>
  <c r="AG439" i="3" s="1"/>
  <c r="AH439" i="3" s="1"/>
  <c r="AE407" i="3"/>
  <c r="AG407" i="3" s="1"/>
  <c r="AH407" i="3" s="1"/>
  <c r="AE375" i="3"/>
  <c r="AG375" i="3" s="1"/>
  <c r="AH375" i="3" s="1"/>
  <c r="AE343" i="3"/>
  <c r="AG343" i="3" s="1"/>
  <c r="AH343" i="3" s="1"/>
  <c r="AE478" i="3"/>
  <c r="AG478" i="3" s="1"/>
  <c r="AH478" i="3" s="1"/>
  <c r="AE350" i="3"/>
  <c r="AG350" i="3" s="1"/>
  <c r="AH350" i="3" s="1"/>
  <c r="AE298" i="3"/>
  <c r="AG298" i="3" s="1"/>
  <c r="AH298" i="3" s="1"/>
  <c r="AE266" i="3"/>
  <c r="AG266" i="3" s="1"/>
  <c r="AH266" i="3" s="1"/>
  <c r="AE234" i="3"/>
  <c r="AG234" i="3" s="1"/>
  <c r="AH234" i="3" s="1"/>
  <c r="AE202" i="3"/>
  <c r="AG202" i="3" s="1"/>
  <c r="AH202" i="3" s="1"/>
  <c r="AE170" i="3"/>
  <c r="AG170" i="3" s="1"/>
  <c r="AH170" i="3" s="1"/>
  <c r="AE482" i="3"/>
  <c r="AG482" i="3" s="1"/>
  <c r="AH482" i="3" s="1"/>
  <c r="AE354" i="3"/>
  <c r="AG354" i="3" s="1"/>
  <c r="AH354" i="3" s="1"/>
  <c r="AE305" i="3"/>
  <c r="AG305" i="3" s="1"/>
  <c r="AH305" i="3" s="1"/>
  <c r="AE524" i="3"/>
  <c r="AG524" i="3" s="1"/>
  <c r="AH524" i="3" s="1"/>
  <c r="AE406" i="3"/>
  <c r="AG406" i="3" s="1"/>
  <c r="AH406" i="3" s="1"/>
  <c r="AE308" i="3"/>
  <c r="AG308" i="3" s="1"/>
  <c r="AH308" i="3" s="1"/>
  <c r="AE276" i="3"/>
  <c r="AG276" i="3" s="1"/>
  <c r="AH276" i="3" s="1"/>
  <c r="AE244" i="3"/>
  <c r="AG244" i="3" s="1"/>
  <c r="AH244" i="3" s="1"/>
  <c r="AE212" i="3"/>
  <c r="AG212" i="3" s="1"/>
  <c r="AH212" i="3" s="1"/>
  <c r="AE180" i="3"/>
  <c r="AG180" i="3" s="1"/>
  <c r="AH180" i="3" s="1"/>
  <c r="AE506" i="3"/>
  <c r="AG506" i="3" s="1"/>
  <c r="AH506" i="3" s="1"/>
  <c r="AE378" i="3"/>
  <c r="AG378" i="3" s="1"/>
  <c r="AH378" i="3" s="1"/>
  <c r="AE307" i="3"/>
  <c r="AG307" i="3" s="1"/>
  <c r="AH307" i="3" s="1"/>
  <c r="AE275" i="3"/>
  <c r="AG275" i="3" s="1"/>
  <c r="AH275" i="3" s="1"/>
  <c r="AE221" i="3"/>
  <c r="AG221" i="3" s="1"/>
  <c r="AH221" i="3" s="1"/>
  <c r="AE157" i="3"/>
  <c r="AG157" i="3" s="1"/>
  <c r="AH157" i="3" s="1"/>
  <c r="AE128" i="3"/>
  <c r="AG128" i="3" s="1"/>
  <c r="AH128" i="3" s="1"/>
  <c r="AE96" i="3"/>
  <c r="AG96" i="3" s="1"/>
  <c r="AH96" i="3" s="1"/>
  <c r="AE64" i="3"/>
  <c r="AG64" i="3" s="1"/>
  <c r="AH64" i="3" s="1"/>
  <c r="AE239" i="3"/>
  <c r="AG239" i="3" s="1"/>
  <c r="AH239" i="3" s="1"/>
  <c r="AE175" i="3"/>
  <c r="AG175" i="3" s="1"/>
  <c r="AH175" i="3" s="1"/>
  <c r="AE135" i="3"/>
  <c r="AG135" i="3" s="1"/>
  <c r="AH135" i="3" s="1"/>
  <c r="AE103" i="3"/>
  <c r="AG103" i="3" s="1"/>
  <c r="AH103" i="3" s="1"/>
  <c r="AE71" i="3"/>
  <c r="AG71" i="3" s="1"/>
  <c r="AH71" i="3" s="1"/>
  <c r="AE257" i="3"/>
  <c r="AG257" i="3" s="1"/>
  <c r="AH257" i="3" s="1"/>
  <c r="AE251" i="3"/>
  <c r="AG251" i="3" s="1"/>
  <c r="AH251" i="3" s="1"/>
  <c r="AE187" i="3"/>
  <c r="AG187" i="3" s="1"/>
  <c r="AH187" i="3" s="1"/>
  <c r="AE137" i="3"/>
  <c r="AG137" i="3" s="1"/>
  <c r="AH137" i="3" s="1"/>
  <c r="AE105" i="3"/>
  <c r="AG105" i="3" s="1"/>
  <c r="AH105" i="3" s="1"/>
  <c r="AE65" i="3"/>
  <c r="AG65" i="3" s="1"/>
  <c r="AH65" i="3" s="1"/>
  <c r="AE11" i="3"/>
  <c r="AG11" i="3" s="1"/>
  <c r="AH11" i="3" s="1"/>
  <c r="AE43" i="3"/>
  <c r="AG43" i="3" s="1"/>
  <c r="AH43" i="3" s="1"/>
  <c r="AE7" i="3"/>
  <c r="AG7" i="3" s="1"/>
  <c r="AH7" i="3" s="1"/>
  <c r="AE16" i="3"/>
  <c r="AG16" i="3" s="1"/>
  <c r="AH16" i="3" s="1"/>
  <c r="AE48" i="3"/>
  <c r="AG48" i="3" s="1"/>
  <c r="AH48" i="3" s="1"/>
  <c r="AE78" i="3"/>
  <c r="AG78" i="3" s="1"/>
  <c r="AH78" i="3" s="1"/>
  <c r="AE134" i="3"/>
  <c r="AG134" i="3" s="1"/>
  <c r="AH134" i="3" s="1"/>
  <c r="AE74" i="3"/>
  <c r="AG74" i="3" s="1"/>
  <c r="AH74" i="3" s="1"/>
  <c r="AE13" i="3"/>
  <c r="AG13" i="3" s="1"/>
  <c r="AH13" i="3" s="1"/>
  <c r="AE45" i="3"/>
  <c r="AG45" i="3" s="1"/>
  <c r="AH45" i="3" s="1"/>
  <c r="AE707" i="3"/>
  <c r="AG707" i="3" s="1"/>
  <c r="AH707" i="3" s="1"/>
  <c r="AE675" i="3"/>
  <c r="AG675" i="3" s="1"/>
  <c r="AH675" i="3" s="1"/>
  <c r="AE643" i="3"/>
  <c r="AG643" i="3" s="1"/>
  <c r="AH643" i="3" s="1"/>
  <c r="AE611" i="3"/>
  <c r="AG611" i="3" s="1"/>
  <c r="AH611" i="3" s="1"/>
  <c r="AE690" i="3"/>
  <c r="AG690" i="3" s="1"/>
  <c r="AH690" i="3" s="1"/>
  <c r="AE658" i="3"/>
  <c r="AG658" i="3" s="1"/>
  <c r="AH658" i="3" s="1"/>
  <c r="AE626" i="3"/>
  <c r="AG626" i="3" s="1"/>
  <c r="AH626" i="3" s="1"/>
  <c r="AE705" i="3"/>
  <c r="AG705" i="3" s="1"/>
  <c r="AH705" i="3" s="1"/>
  <c r="AE673" i="3"/>
  <c r="AG673" i="3" s="1"/>
  <c r="AH673" i="3" s="1"/>
  <c r="AE641" i="3"/>
  <c r="AG641" i="3" s="1"/>
  <c r="AH641" i="3" s="1"/>
  <c r="AE609" i="3"/>
  <c r="AG609" i="3" s="1"/>
  <c r="AH609" i="3" s="1"/>
  <c r="AE603" i="3"/>
  <c r="AG603" i="3" s="1"/>
  <c r="AH603" i="3" s="1"/>
  <c r="AE571" i="3"/>
  <c r="AG571" i="3" s="1"/>
  <c r="AH571" i="3" s="1"/>
  <c r="AE539" i="3"/>
  <c r="AG539" i="3" s="1"/>
  <c r="AH539" i="3" s="1"/>
  <c r="AE660" i="3"/>
  <c r="AG660" i="3" s="1"/>
  <c r="AH660" i="3" s="1"/>
  <c r="AE594" i="3"/>
  <c r="AG594" i="3" s="1"/>
  <c r="AH594" i="3" s="1"/>
  <c r="AE562" i="3"/>
  <c r="AG562" i="3" s="1"/>
  <c r="AH562" i="3" s="1"/>
  <c r="AE530" i="3"/>
  <c r="AG530" i="3" s="1"/>
  <c r="AH530" i="3" s="1"/>
  <c r="AE632" i="3"/>
  <c r="AG632" i="3" s="1"/>
  <c r="AH632" i="3" s="1"/>
  <c r="AE577" i="3"/>
  <c r="AG577" i="3" s="1"/>
  <c r="AH577" i="3" s="1"/>
  <c r="AE545" i="3"/>
  <c r="AG545" i="3" s="1"/>
  <c r="AH545" i="3" s="1"/>
  <c r="AE576" i="3"/>
  <c r="AG576" i="3" s="1"/>
  <c r="AH576" i="3" s="1"/>
  <c r="AE501" i="3"/>
  <c r="AG501" i="3" s="1"/>
  <c r="AH501" i="3" s="1"/>
  <c r="AE469" i="3"/>
  <c r="AG469" i="3" s="1"/>
  <c r="AH469" i="3" s="1"/>
  <c r="AE437" i="3"/>
  <c r="AG437" i="3" s="1"/>
  <c r="AH437" i="3" s="1"/>
  <c r="AE405" i="3"/>
  <c r="AG405" i="3" s="1"/>
  <c r="AH405" i="3" s="1"/>
  <c r="AE373" i="3"/>
  <c r="AG373" i="3" s="1"/>
  <c r="AH373" i="3" s="1"/>
  <c r="AE341" i="3"/>
  <c r="AG341" i="3" s="1"/>
  <c r="AH341" i="3" s="1"/>
  <c r="AE580" i="3"/>
  <c r="AG580" i="3" s="1"/>
  <c r="AH580" i="3" s="1"/>
  <c r="AE500" i="3"/>
  <c r="AG500" i="3" s="1"/>
  <c r="AH500" i="3" s="1"/>
  <c r="AE468" i="3"/>
  <c r="AG468" i="3" s="1"/>
  <c r="AH468" i="3" s="1"/>
  <c r="AE436" i="3"/>
  <c r="AG436" i="3" s="1"/>
  <c r="AH436" i="3" s="1"/>
  <c r="AE404" i="3"/>
  <c r="AG404" i="3" s="1"/>
  <c r="AH404" i="3" s="1"/>
  <c r="AE372" i="3"/>
  <c r="AG372" i="3" s="1"/>
  <c r="AH372" i="3" s="1"/>
  <c r="AE340" i="3"/>
  <c r="AG340" i="3" s="1"/>
  <c r="AH340" i="3" s="1"/>
  <c r="AE584" i="3"/>
  <c r="AG584" i="3" s="1"/>
  <c r="AH584" i="3" s="1"/>
  <c r="AE499" i="3"/>
  <c r="AG499" i="3" s="1"/>
  <c r="AH499" i="3" s="1"/>
  <c r="AE467" i="3"/>
  <c r="AG467" i="3" s="1"/>
  <c r="AH467" i="3" s="1"/>
  <c r="AE435" i="3"/>
  <c r="AG435" i="3" s="1"/>
  <c r="AH435" i="3" s="1"/>
  <c r="AE403" i="3"/>
  <c r="AG403" i="3" s="1"/>
  <c r="AH403" i="3" s="1"/>
  <c r="AE371" i="3"/>
  <c r="AG371" i="3" s="1"/>
  <c r="AH371" i="3" s="1"/>
  <c r="AE339" i="3"/>
  <c r="AG339" i="3" s="1"/>
  <c r="AH339" i="3" s="1"/>
  <c r="AE462" i="3"/>
  <c r="AG462" i="3" s="1"/>
  <c r="AH462" i="3" s="1"/>
  <c r="AE334" i="3"/>
  <c r="AG334" i="3" s="1"/>
  <c r="AH334" i="3" s="1"/>
  <c r="AE294" i="3"/>
  <c r="AG294" i="3" s="1"/>
  <c r="AH294" i="3" s="1"/>
  <c r="AE262" i="3"/>
  <c r="AG262" i="3" s="1"/>
  <c r="AH262" i="3" s="1"/>
  <c r="AE230" i="3"/>
  <c r="AG230" i="3" s="1"/>
  <c r="AH230" i="3" s="1"/>
  <c r="AE198" i="3"/>
  <c r="AG198" i="3" s="1"/>
  <c r="AH198" i="3" s="1"/>
  <c r="AE166" i="3"/>
  <c r="AG166" i="3" s="1"/>
  <c r="AH166" i="3" s="1"/>
  <c r="AE466" i="3"/>
  <c r="AG466" i="3" s="1"/>
  <c r="AH466" i="3" s="1"/>
  <c r="AE338" i="3"/>
  <c r="AG338" i="3" s="1"/>
  <c r="AH338" i="3" s="1"/>
  <c r="AE301" i="3"/>
  <c r="AG301" i="3" s="1"/>
  <c r="AH301" i="3" s="1"/>
  <c r="AE518" i="3"/>
  <c r="AG518" i="3" s="1"/>
  <c r="AH518" i="3" s="1"/>
  <c r="AE390" i="3"/>
  <c r="AG390" i="3" s="1"/>
  <c r="AH390" i="3" s="1"/>
  <c r="AE304" i="3"/>
  <c r="AG304" i="3" s="1"/>
  <c r="AH304" i="3" s="1"/>
  <c r="AE272" i="3"/>
  <c r="AG272" i="3" s="1"/>
  <c r="AH272" i="3" s="1"/>
  <c r="AE240" i="3"/>
  <c r="AG240" i="3" s="1"/>
  <c r="AH240" i="3" s="1"/>
  <c r="AE208" i="3"/>
  <c r="AG208" i="3" s="1"/>
  <c r="AH208" i="3" s="1"/>
  <c r="AE176" i="3"/>
  <c r="AG176" i="3" s="1"/>
  <c r="AH176" i="3" s="1"/>
  <c r="AE490" i="3"/>
  <c r="AG490" i="3" s="1"/>
  <c r="AH490" i="3" s="1"/>
  <c r="AE362" i="3"/>
  <c r="AG362" i="3" s="1"/>
  <c r="AH362" i="3" s="1"/>
  <c r="AE303" i="3"/>
  <c r="AG303" i="3" s="1"/>
  <c r="AH303" i="3" s="1"/>
  <c r="AE271" i="3"/>
  <c r="AG271" i="3" s="1"/>
  <c r="AH271" i="3" s="1"/>
  <c r="AE213" i="3"/>
  <c r="AG213" i="3" s="1"/>
  <c r="AH213" i="3" s="1"/>
  <c r="AE156" i="3"/>
  <c r="AG156" i="3" s="1"/>
  <c r="AH156" i="3" s="1"/>
  <c r="AE124" i="3"/>
  <c r="AG124" i="3" s="1"/>
  <c r="AH124" i="3" s="1"/>
  <c r="AE92" i="3"/>
  <c r="AG92" i="3" s="1"/>
  <c r="AH92" i="3" s="1"/>
  <c r="AE60" i="3"/>
  <c r="AG60" i="3" s="1"/>
  <c r="AH60" i="3" s="1"/>
  <c r="AE231" i="3"/>
  <c r="AG231" i="3" s="1"/>
  <c r="AH231" i="3" s="1"/>
  <c r="AE167" i="3"/>
  <c r="AG167" i="3" s="1"/>
  <c r="AH167" i="3" s="1"/>
  <c r="AE131" i="3"/>
  <c r="AG131" i="3" s="1"/>
  <c r="AH131" i="3" s="1"/>
  <c r="AE99" i="3"/>
  <c r="AG99" i="3" s="1"/>
  <c r="AH99" i="3" s="1"/>
  <c r="AE67" i="3"/>
  <c r="AG67" i="3" s="1"/>
  <c r="AH67" i="3" s="1"/>
  <c r="AE249" i="3"/>
  <c r="AG249" i="3" s="1"/>
  <c r="AH249" i="3" s="1"/>
  <c r="AE243" i="3"/>
  <c r="AG243" i="3" s="1"/>
  <c r="AH243" i="3" s="1"/>
  <c r="AE179" i="3"/>
  <c r="AG179" i="3" s="1"/>
  <c r="AH179" i="3" s="1"/>
  <c r="AE133" i="3"/>
  <c r="AG133" i="3" s="1"/>
  <c r="AH133" i="3" s="1"/>
  <c r="AE18" i="3"/>
  <c r="AG18" i="3" s="1"/>
  <c r="AH18" i="3" s="1"/>
  <c r="AE89" i="3"/>
  <c r="AG89" i="3" s="1"/>
  <c r="AH89" i="3" s="1"/>
  <c r="AE15" i="3"/>
  <c r="AG15" i="3" s="1"/>
  <c r="AH15" i="3" s="1"/>
  <c r="AE47" i="3"/>
  <c r="AG47" i="3" s="1"/>
  <c r="AH47" i="3" s="1"/>
  <c r="AE10" i="3"/>
  <c r="AG10" i="3" s="1"/>
  <c r="AH10" i="3" s="1"/>
  <c r="AE20" i="3"/>
  <c r="AG20" i="3" s="1"/>
  <c r="AH20" i="3" s="1"/>
  <c r="AE53" i="3"/>
  <c r="AG53" i="3" s="1"/>
  <c r="AH53" i="3" s="1"/>
  <c r="AE85" i="3"/>
  <c r="AG85" i="3" s="1"/>
  <c r="AH85" i="3" s="1"/>
  <c r="AE150" i="3"/>
  <c r="AG150" i="3" s="1"/>
  <c r="AH150" i="3" s="1"/>
  <c r="AE81" i="3"/>
  <c r="AG81" i="3" s="1"/>
  <c r="AH81" i="3" s="1"/>
  <c r="AE17" i="3"/>
  <c r="AG17" i="3" s="1"/>
  <c r="AH17" i="3" s="1"/>
  <c r="AE49" i="3"/>
  <c r="AG49" i="3" s="1"/>
  <c r="AH49" i="3" s="1"/>
  <c r="AE703" i="3"/>
  <c r="AG703" i="3" s="1"/>
  <c r="AH703" i="3" s="1"/>
  <c r="AE671" i="3"/>
  <c r="AG671" i="3" s="1"/>
  <c r="AH671" i="3" s="1"/>
  <c r="AE639" i="3"/>
  <c r="AG639" i="3" s="1"/>
  <c r="AH639" i="3" s="1"/>
  <c r="AE607" i="3"/>
  <c r="AG607" i="3" s="1"/>
  <c r="AH607" i="3" s="1"/>
  <c r="AE686" i="3"/>
  <c r="AG686" i="3" s="1"/>
  <c r="AH686" i="3" s="1"/>
  <c r="AE654" i="3"/>
  <c r="AG654" i="3" s="1"/>
  <c r="AH654" i="3" s="1"/>
  <c r="AE622" i="3"/>
  <c r="AG622" i="3" s="1"/>
  <c r="AH622" i="3" s="1"/>
  <c r="AE701" i="3"/>
  <c r="AG701" i="3" s="1"/>
  <c r="AH701" i="3" s="1"/>
  <c r="AE669" i="3"/>
  <c r="AG669" i="3" s="1"/>
  <c r="AH669" i="3" s="1"/>
  <c r="AE637" i="3"/>
  <c r="AG637" i="3" s="1"/>
  <c r="AH637" i="3" s="1"/>
  <c r="AE704" i="3"/>
  <c r="AG704" i="3" s="1"/>
  <c r="AH704" i="3" s="1"/>
  <c r="AE599" i="3"/>
  <c r="AG599" i="3" s="1"/>
  <c r="AH599" i="3" s="1"/>
  <c r="AE567" i="3"/>
  <c r="AG567" i="3" s="1"/>
  <c r="AH567" i="3" s="1"/>
  <c r="AE535" i="3"/>
  <c r="AG535" i="3" s="1"/>
  <c r="AH535" i="3" s="1"/>
  <c r="AE644" i="3"/>
  <c r="AG644" i="3" s="1"/>
  <c r="AH644" i="3" s="1"/>
  <c r="AE590" i="3"/>
  <c r="AG590" i="3" s="1"/>
  <c r="AH590" i="3" s="1"/>
  <c r="AE558" i="3"/>
  <c r="AG558" i="3" s="1"/>
  <c r="AH558" i="3" s="1"/>
  <c r="AE526" i="3"/>
  <c r="AG526" i="3" s="1"/>
  <c r="AH526" i="3" s="1"/>
  <c r="AE616" i="3"/>
  <c r="AG616" i="3" s="1"/>
  <c r="AH616" i="3" s="1"/>
  <c r="AE573" i="3"/>
  <c r="AG573" i="3" s="1"/>
  <c r="AH573" i="3" s="1"/>
  <c r="AE541" i="3"/>
  <c r="AG541" i="3" s="1"/>
  <c r="AH541" i="3" s="1"/>
  <c r="AE560" i="3"/>
  <c r="AG560" i="3" s="1"/>
  <c r="AH560" i="3" s="1"/>
  <c r="AE497" i="3"/>
  <c r="AG497" i="3" s="1"/>
  <c r="AH497" i="3" s="1"/>
  <c r="AE465" i="3"/>
  <c r="AG465" i="3" s="1"/>
  <c r="AH465" i="3" s="1"/>
  <c r="AE433" i="3"/>
  <c r="AG433" i="3" s="1"/>
  <c r="AH433" i="3" s="1"/>
  <c r="AE401" i="3"/>
  <c r="AG401" i="3" s="1"/>
  <c r="AH401" i="3" s="1"/>
  <c r="AE369" i="3"/>
  <c r="AG369" i="3" s="1"/>
  <c r="AH369" i="3" s="1"/>
  <c r="AE337" i="3"/>
  <c r="AG337" i="3" s="1"/>
  <c r="AH337" i="3" s="1"/>
  <c r="AE564" i="3"/>
  <c r="AG564" i="3" s="1"/>
  <c r="AH564" i="3" s="1"/>
  <c r="AE496" i="3"/>
  <c r="AG496" i="3" s="1"/>
  <c r="AH496" i="3" s="1"/>
  <c r="AE464" i="3"/>
  <c r="AG464" i="3" s="1"/>
  <c r="AH464" i="3" s="1"/>
  <c r="AE432" i="3"/>
  <c r="AG432" i="3" s="1"/>
  <c r="AH432" i="3" s="1"/>
  <c r="AE400" i="3"/>
  <c r="AG400" i="3" s="1"/>
  <c r="AH400" i="3" s="1"/>
  <c r="AE368" i="3"/>
  <c r="AG368" i="3" s="1"/>
  <c r="AH368" i="3" s="1"/>
  <c r="AE336" i="3"/>
  <c r="AG336" i="3" s="1"/>
  <c r="AH336" i="3" s="1"/>
  <c r="AE568" i="3"/>
  <c r="AG568" i="3" s="1"/>
  <c r="AH568" i="3" s="1"/>
  <c r="AE495" i="3"/>
  <c r="AG495" i="3" s="1"/>
  <c r="AH495" i="3" s="1"/>
  <c r="AE463" i="3"/>
  <c r="AG463" i="3" s="1"/>
  <c r="AH463" i="3" s="1"/>
  <c r="AE431" i="3"/>
  <c r="AG431" i="3" s="1"/>
  <c r="AH431" i="3" s="1"/>
  <c r="AE399" i="3"/>
  <c r="AG399" i="3" s="1"/>
  <c r="AH399" i="3" s="1"/>
  <c r="AE367" i="3"/>
  <c r="AG367" i="3" s="1"/>
  <c r="AH367" i="3" s="1"/>
  <c r="AE335" i="3"/>
  <c r="AG335" i="3" s="1"/>
  <c r="AH335" i="3" s="1"/>
  <c r="AE446" i="3"/>
  <c r="AG446" i="3" s="1"/>
  <c r="AH446" i="3" s="1"/>
  <c r="AE322" i="3"/>
  <c r="AG322" i="3" s="1"/>
  <c r="AH322" i="3" s="1"/>
  <c r="AE290" i="3"/>
  <c r="AG290" i="3" s="1"/>
  <c r="AH290" i="3" s="1"/>
  <c r="AE258" i="3"/>
  <c r="AG258" i="3" s="1"/>
  <c r="AH258" i="3" s="1"/>
  <c r="AE226" i="3"/>
  <c r="AG226" i="3" s="1"/>
  <c r="AH226" i="3" s="1"/>
  <c r="AE194" i="3"/>
  <c r="AG194" i="3" s="1"/>
  <c r="AH194" i="3" s="1"/>
  <c r="AE162" i="3"/>
  <c r="AG162" i="3" s="1"/>
  <c r="AH162" i="3" s="1"/>
  <c r="AE450" i="3"/>
  <c r="AG450" i="3" s="1"/>
  <c r="AH450" i="3" s="1"/>
  <c r="AE327" i="3"/>
  <c r="AG327" i="3" s="1"/>
  <c r="AH327" i="3" s="1"/>
  <c r="AE297" i="3"/>
  <c r="AG297" i="3" s="1"/>
  <c r="AH297" i="3" s="1"/>
  <c r="AE502" i="3"/>
  <c r="AG502" i="3" s="1"/>
  <c r="AH502" i="3" s="1"/>
  <c r="AE374" i="3"/>
  <c r="AG374" i="3" s="1"/>
  <c r="AH374" i="3" s="1"/>
  <c r="AE300" i="3"/>
  <c r="AG300" i="3" s="1"/>
  <c r="AH300" i="3" s="1"/>
  <c r="AE268" i="3"/>
  <c r="AG268" i="3" s="1"/>
  <c r="AH268" i="3" s="1"/>
  <c r="AE236" i="3"/>
  <c r="AG236" i="3" s="1"/>
  <c r="AH236" i="3" s="1"/>
  <c r="AE204" i="3"/>
  <c r="AG204" i="3" s="1"/>
  <c r="AH204" i="3" s="1"/>
  <c r="AE172" i="3"/>
  <c r="AG172" i="3" s="1"/>
  <c r="AH172" i="3" s="1"/>
  <c r="AE474" i="3"/>
  <c r="AG474" i="3" s="1"/>
  <c r="AH474" i="3" s="1"/>
  <c r="AE346" i="3"/>
  <c r="AG346" i="3" s="1"/>
  <c r="AH346" i="3" s="1"/>
  <c r="AE299" i="3"/>
  <c r="AG299" i="3" s="1"/>
  <c r="AH299" i="3" s="1"/>
  <c r="AE269" i="3"/>
  <c r="AG269" i="3" s="1"/>
  <c r="AH269" i="3" s="1"/>
  <c r="AE205" i="3"/>
  <c r="AG205" i="3" s="1"/>
  <c r="AH205" i="3" s="1"/>
  <c r="AE152" i="3"/>
  <c r="AG152" i="3" s="1"/>
  <c r="AH152" i="3" s="1"/>
  <c r="AE120" i="3"/>
  <c r="AG120" i="3" s="1"/>
  <c r="AH120" i="3" s="1"/>
  <c r="AE88" i="3"/>
  <c r="AG88" i="3" s="1"/>
  <c r="AH88" i="3" s="1"/>
  <c r="AE56" i="3"/>
  <c r="AG56" i="3" s="1"/>
  <c r="AH56" i="3" s="1"/>
  <c r="AE223" i="3"/>
  <c r="AG223" i="3" s="1"/>
  <c r="AH223" i="3" s="1"/>
  <c r="AE159" i="3"/>
  <c r="AG159" i="3" s="1"/>
  <c r="AH159" i="3" s="1"/>
  <c r="AE127" i="3"/>
  <c r="AG127" i="3" s="1"/>
  <c r="AH127" i="3" s="1"/>
  <c r="AE95" i="3"/>
  <c r="AG95" i="3" s="1"/>
  <c r="AH95" i="3" s="1"/>
  <c r="AE63" i="3"/>
  <c r="AG63" i="3" s="1"/>
  <c r="AH63" i="3" s="1"/>
  <c r="AE241" i="3"/>
  <c r="AG241" i="3" s="1"/>
  <c r="AH241" i="3" s="1"/>
  <c r="AE235" i="3"/>
  <c r="AG235" i="3" s="1"/>
  <c r="AH235" i="3" s="1"/>
  <c r="AE171" i="3"/>
  <c r="AG171" i="3" s="1"/>
  <c r="AH171" i="3" s="1"/>
  <c r="AE129" i="3"/>
  <c r="AG129" i="3" s="1"/>
  <c r="AH129" i="3" s="1"/>
  <c r="AE26" i="3"/>
  <c r="AG26" i="3" s="1"/>
  <c r="AH26" i="3" s="1"/>
  <c r="AE90" i="3"/>
  <c r="AG90" i="3" s="1"/>
  <c r="AH90" i="3" s="1"/>
  <c r="AE19" i="3"/>
  <c r="AG19" i="3" s="1"/>
  <c r="AH19" i="3" s="1"/>
  <c r="AE106" i="3"/>
  <c r="AG106" i="3" s="1"/>
  <c r="AH106" i="3" s="1"/>
  <c r="AE22" i="3"/>
  <c r="AG22" i="3" s="1"/>
  <c r="AH22" i="3" s="1"/>
  <c r="AE24" i="3"/>
  <c r="AG24" i="3" s="1"/>
  <c r="AH24" i="3" s="1"/>
  <c r="AE54" i="3"/>
  <c r="AG54" i="3" s="1"/>
  <c r="AH54" i="3" s="1"/>
  <c r="AE86" i="3"/>
  <c r="AG86" i="3" s="1"/>
  <c r="AH86" i="3" s="1"/>
  <c r="AE177" i="3"/>
  <c r="AG177" i="3" s="1"/>
  <c r="AH177" i="3" s="1"/>
  <c r="AE82" i="3"/>
  <c r="AG82" i="3" s="1"/>
  <c r="AH82" i="3" s="1"/>
  <c r="AE21" i="3"/>
  <c r="AG21" i="3" s="1"/>
  <c r="AH21" i="3" s="1"/>
  <c r="AE114" i="3"/>
  <c r="AG114" i="3" s="1"/>
  <c r="AH114" i="3" s="1"/>
  <c r="AE699" i="3"/>
  <c r="AG699" i="3" s="1"/>
  <c r="AH699" i="3" s="1"/>
  <c r="AE667" i="3"/>
  <c r="AG667" i="3" s="1"/>
  <c r="AH667" i="3" s="1"/>
  <c r="AE635" i="3"/>
  <c r="AG635" i="3" s="1"/>
  <c r="AH635" i="3" s="1"/>
  <c r="AE714" i="3"/>
  <c r="AG714" i="3" s="1"/>
  <c r="AH714" i="3" s="1"/>
  <c r="AE682" i="3"/>
  <c r="AG682" i="3" s="1"/>
  <c r="AH682" i="3" s="1"/>
  <c r="AE650" i="3"/>
  <c r="AG650" i="3" s="1"/>
  <c r="AH650" i="3" s="1"/>
  <c r="AE618" i="3"/>
  <c r="AG618" i="3" s="1"/>
  <c r="AH618" i="3" s="1"/>
  <c r="AE697" i="3"/>
  <c r="AG697" i="3" s="1"/>
  <c r="AH697" i="3" s="1"/>
  <c r="AE665" i="3"/>
  <c r="AG665" i="3" s="1"/>
  <c r="AH665" i="3" s="1"/>
  <c r="AE633" i="3"/>
  <c r="AG633" i="3" s="1"/>
  <c r="AH633" i="3" s="1"/>
  <c r="AE688" i="3"/>
  <c r="AG688" i="3" s="1"/>
  <c r="AH688" i="3" s="1"/>
  <c r="AE595" i="3"/>
  <c r="AG595" i="3" s="1"/>
  <c r="AH595" i="3" s="1"/>
  <c r="AE563" i="3"/>
  <c r="AG563" i="3" s="1"/>
  <c r="AH563" i="3" s="1"/>
  <c r="AE531" i="3"/>
  <c r="AG531" i="3" s="1"/>
  <c r="AH531" i="3" s="1"/>
  <c r="AE628" i="3"/>
  <c r="AG628" i="3" s="1"/>
  <c r="AH628" i="3" s="1"/>
  <c r="AE586" i="3"/>
  <c r="AG586" i="3" s="1"/>
  <c r="AH586" i="3" s="1"/>
  <c r="AE554" i="3"/>
  <c r="AG554" i="3" s="1"/>
  <c r="AH554" i="3" s="1"/>
  <c r="AE522" i="3"/>
  <c r="AG522" i="3" s="1"/>
  <c r="AH522" i="3" s="1"/>
  <c r="AE601" i="3"/>
  <c r="AG601" i="3" s="1"/>
  <c r="AH601" i="3" s="1"/>
  <c r="AE569" i="3"/>
  <c r="AG569" i="3" s="1"/>
  <c r="AH569" i="3" s="1"/>
  <c r="AE537" i="3"/>
  <c r="AG537" i="3" s="1"/>
  <c r="AH537" i="3" s="1"/>
  <c r="AE544" i="3"/>
  <c r="AG544" i="3" s="1"/>
  <c r="AH544" i="3" s="1"/>
  <c r="AE493" i="3"/>
  <c r="AG493" i="3" s="1"/>
  <c r="AH493" i="3" s="1"/>
  <c r="AE461" i="3"/>
  <c r="AG461" i="3" s="1"/>
  <c r="AH461" i="3" s="1"/>
  <c r="AE429" i="3"/>
  <c r="AG429" i="3" s="1"/>
  <c r="AH429" i="3" s="1"/>
  <c r="AE397" i="3"/>
  <c r="AG397" i="3" s="1"/>
  <c r="AH397" i="3" s="1"/>
  <c r="AE365" i="3"/>
  <c r="AG365" i="3" s="1"/>
  <c r="AH365" i="3" s="1"/>
  <c r="AE333" i="3"/>
  <c r="AG333" i="3" s="1"/>
  <c r="AH333" i="3" s="1"/>
  <c r="AE548" i="3"/>
  <c r="AG548" i="3" s="1"/>
  <c r="AH548" i="3" s="1"/>
  <c r="AE492" i="3"/>
  <c r="AG492" i="3" s="1"/>
  <c r="AH492" i="3" s="1"/>
  <c r="AE460" i="3"/>
  <c r="AG460" i="3" s="1"/>
  <c r="AH460" i="3" s="1"/>
  <c r="AE428" i="3"/>
  <c r="AG428" i="3" s="1"/>
  <c r="AH428" i="3" s="1"/>
  <c r="AE396" i="3"/>
  <c r="AG396" i="3" s="1"/>
  <c r="AH396" i="3" s="1"/>
  <c r="AE364" i="3"/>
  <c r="AG364" i="3" s="1"/>
  <c r="AH364" i="3" s="1"/>
  <c r="AE332" i="3"/>
  <c r="AG332" i="3" s="1"/>
  <c r="AH332" i="3" s="1"/>
  <c r="AE552" i="3"/>
  <c r="AG552" i="3" s="1"/>
  <c r="AH552" i="3" s="1"/>
  <c r="AE491" i="3"/>
  <c r="AG491" i="3" s="1"/>
  <c r="AH491" i="3" s="1"/>
  <c r="AE459" i="3"/>
  <c r="AG459" i="3" s="1"/>
  <c r="AH459" i="3" s="1"/>
  <c r="AE427" i="3"/>
  <c r="AG427" i="3" s="1"/>
  <c r="AH427" i="3" s="1"/>
  <c r="AE395" i="3"/>
  <c r="AG395" i="3" s="1"/>
  <c r="AH395" i="3" s="1"/>
  <c r="AE363" i="3"/>
  <c r="AG363" i="3" s="1"/>
  <c r="AH363" i="3" s="1"/>
  <c r="AE331" i="3"/>
  <c r="AG331" i="3" s="1"/>
  <c r="AH331" i="3" s="1"/>
  <c r="AE430" i="3"/>
  <c r="AG430" i="3" s="1"/>
  <c r="AH430" i="3" s="1"/>
  <c r="AE318" i="3"/>
  <c r="AG318" i="3" s="1"/>
  <c r="AH318" i="3" s="1"/>
  <c r="AE286" i="3"/>
  <c r="AG286" i="3" s="1"/>
  <c r="AH286" i="3" s="1"/>
  <c r="AE254" i="3"/>
  <c r="AG254" i="3" s="1"/>
  <c r="AH254" i="3" s="1"/>
  <c r="AE222" i="3"/>
  <c r="AG222" i="3" s="1"/>
  <c r="AH222" i="3" s="1"/>
  <c r="AE190" i="3"/>
  <c r="AG190" i="3" s="1"/>
  <c r="AH190" i="3" s="1"/>
  <c r="AE158" i="3"/>
  <c r="AG158" i="3" s="1"/>
  <c r="AH158" i="3" s="1"/>
  <c r="AE434" i="3"/>
  <c r="AG434" i="3" s="1"/>
  <c r="AH434" i="3" s="1"/>
  <c r="AE326" i="3"/>
  <c r="AG326" i="3" s="1"/>
  <c r="AH326" i="3" s="1"/>
  <c r="AE293" i="3"/>
  <c r="AG293" i="3" s="1"/>
  <c r="AH293" i="3" s="1"/>
  <c r="AE486" i="3"/>
  <c r="AG486" i="3" s="1"/>
  <c r="AH486" i="3" s="1"/>
  <c r="AE358" i="3"/>
  <c r="AG358" i="3" s="1"/>
  <c r="AH358" i="3" s="1"/>
  <c r="AE296" i="3"/>
  <c r="AG296" i="3" s="1"/>
  <c r="AH296" i="3" s="1"/>
  <c r="AE264" i="3"/>
  <c r="AG264" i="3" s="1"/>
  <c r="AH264" i="3" s="1"/>
  <c r="AE232" i="3"/>
  <c r="AG232" i="3" s="1"/>
  <c r="AH232" i="3" s="1"/>
  <c r="AE200" i="3"/>
  <c r="AG200" i="3" s="1"/>
  <c r="AH200" i="3" s="1"/>
  <c r="AE168" i="3"/>
  <c r="AG168" i="3" s="1"/>
  <c r="AH168" i="3" s="1"/>
  <c r="AE458" i="3"/>
  <c r="AG458" i="3" s="1"/>
  <c r="AH458" i="3" s="1"/>
  <c r="AE330" i="3"/>
  <c r="AG330" i="3" s="1"/>
  <c r="AH330" i="3" s="1"/>
  <c r="AE295" i="3"/>
  <c r="AG295" i="3" s="1"/>
  <c r="AH295" i="3" s="1"/>
  <c r="AE261" i="3"/>
  <c r="AG261" i="3" s="1"/>
  <c r="AH261" i="3" s="1"/>
  <c r="AE197" i="3"/>
  <c r="AG197" i="3" s="1"/>
  <c r="AH197" i="3" s="1"/>
  <c r="AE148" i="3"/>
  <c r="AG148" i="3" s="1"/>
  <c r="AH148" i="3" s="1"/>
  <c r="AE116" i="3"/>
  <c r="AG116" i="3" s="1"/>
  <c r="AH116" i="3" s="1"/>
  <c r="AE84" i="3"/>
  <c r="AG84" i="3" s="1"/>
  <c r="AH84" i="3" s="1"/>
  <c r="AE52" i="3"/>
  <c r="AG52" i="3" s="1"/>
  <c r="AH52" i="3" s="1"/>
  <c r="AE215" i="3"/>
  <c r="AG215" i="3" s="1"/>
  <c r="AH215" i="3" s="1"/>
  <c r="AE155" i="3"/>
  <c r="AG155" i="3" s="1"/>
  <c r="AH155" i="3" s="1"/>
  <c r="AE123" i="3"/>
  <c r="AG123" i="3" s="1"/>
  <c r="AH123" i="3" s="1"/>
  <c r="AE91" i="3"/>
  <c r="AG91" i="3" s="1"/>
  <c r="AH91" i="3" s="1"/>
  <c r="AE59" i="3"/>
  <c r="AG59" i="3" s="1"/>
  <c r="AH59" i="3" s="1"/>
  <c r="AE233" i="3"/>
  <c r="AG233" i="3" s="1"/>
  <c r="AH233" i="3" s="1"/>
  <c r="AE227" i="3"/>
  <c r="AG227" i="3" s="1"/>
  <c r="AH227" i="3" s="1"/>
  <c r="AE163" i="3"/>
  <c r="AG163" i="3" s="1"/>
  <c r="AH163" i="3" s="1"/>
  <c r="AE125" i="3"/>
  <c r="AG125" i="3" s="1"/>
  <c r="AH125" i="3" s="1"/>
  <c r="AE38" i="3"/>
  <c r="AG38" i="3" s="1"/>
  <c r="AH38" i="3" s="1"/>
  <c r="AE98" i="3"/>
  <c r="AG98" i="3" s="1"/>
  <c r="AH98" i="3" s="1"/>
  <c r="AE23" i="3"/>
  <c r="AG23" i="3" s="1"/>
  <c r="AH23" i="3" s="1"/>
  <c r="AE122" i="3"/>
  <c r="AG122" i="3" s="1"/>
  <c r="AH122" i="3" s="1"/>
  <c r="AE30" i="3"/>
  <c r="AG30" i="3" s="1"/>
  <c r="AH30" i="3" s="1"/>
  <c r="AE28" i="3"/>
  <c r="AG28" i="3" s="1"/>
  <c r="AH28" i="3" s="1"/>
  <c r="AE61" i="3"/>
  <c r="AG61" i="3" s="1"/>
  <c r="AH61" i="3" s="1"/>
  <c r="AE93" i="3"/>
  <c r="AG93" i="3" s="1"/>
  <c r="AH93" i="3" s="1"/>
  <c r="AE209" i="3"/>
  <c r="AG209" i="3" s="1"/>
  <c r="AH209" i="3" s="1"/>
  <c r="AE97" i="3"/>
  <c r="AG97" i="3" s="1"/>
  <c r="AH97" i="3" s="1"/>
  <c r="AE25" i="3"/>
  <c r="AG25" i="3" s="1"/>
  <c r="AH25" i="3" s="1"/>
  <c r="AE130" i="3"/>
  <c r="AG130" i="3" s="1"/>
  <c r="AH130" i="3" s="1"/>
  <c r="AE695" i="3"/>
  <c r="AG695" i="3" s="1"/>
  <c r="AH695" i="3" s="1"/>
  <c r="AE663" i="3"/>
  <c r="AG663" i="3" s="1"/>
  <c r="AH663" i="3" s="1"/>
  <c r="AE631" i="3"/>
  <c r="AG631" i="3" s="1"/>
  <c r="AH631" i="3" s="1"/>
  <c r="AE710" i="3"/>
  <c r="AG710" i="3" s="1"/>
  <c r="AH710" i="3" s="1"/>
  <c r="AE678" i="3"/>
  <c r="AG678" i="3" s="1"/>
  <c r="AH678" i="3" s="1"/>
  <c r="AE646" i="3"/>
  <c r="AG646" i="3" s="1"/>
  <c r="AH646" i="3" s="1"/>
  <c r="AE614" i="3"/>
  <c r="AG614" i="3" s="1"/>
  <c r="AH614" i="3" s="1"/>
  <c r="AE693" i="3"/>
  <c r="AG693" i="3" s="1"/>
  <c r="AH693" i="3" s="1"/>
  <c r="AE661" i="3"/>
  <c r="AG661" i="3" s="1"/>
  <c r="AH661" i="3" s="1"/>
  <c r="AE629" i="3"/>
  <c r="AG629" i="3" s="1"/>
  <c r="AH629" i="3" s="1"/>
  <c r="AE672" i="3"/>
  <c r="AG672" i="3" s="1"/>
  <c r="AH672" i="3" s="1"/>
  <c r="AE591" i="3"/>
  <c r="AG591" i="3" s="1"/>
  <c r="AH591" i="3" s="1"/>
  <c r="AE559" i="3"/>
  <c r="AG559" i="3" s="1"/>
  <c r="AH559" i="3" s="1"/>
  <c r="AE527" i="3"/>
  <c r="AG527" i="3" s="1"/>
  <c r="AH527" i="3" s="1"/>
  <c r="AE612" i="3"/>
  <c r="AG612" i="3" s="1"/>
  <c r="AH612" i="3" s="1"/>
  <c r="AE582" i="3"/>
  <c r="AG582" i="3" s="1"/>
  <c r="AH582" i="3" s="1"/>
  <c r="AE550" i="3"/>
  <c r="AG550" i="3" s="1"/>
  <c r="AH550" i="3" s="1"/>
  <c r="AE712" i="3"/>
  <c r="AG712" i="3" s="1"/>
  <c r="AH712" i="3" s="1"/>
  <c r="AE597" i="3"/>
  <c r="AG597" i="3" s="1"/>
  <c r="AH597" i="3" s="1"/>
  <c r="AE565" i="3"/>
  <c r="AG565" i="3" s="1"/>
  <c r="AH565" i="3" s="1"/>
  <c r="AE533" i="3"/>
  <c r="AG533" i="3" s="1"/>
  <c r="AH533" i="3" s="1"/>
  <c r="AE528" i="3"/>
  <c r="AG528" i="3" s="1"/>
  <c r="AH528" i="3" s="1"/>
  <c r="AE489" i="3"/>
  <c r="AG489" i="3" s="1"/>
  <c r="AH489" i="3" s="1"/>
  <c r="AE457" i="3"/>
  <c r="AG457" i="3" s="1"/>
  <c r="AH457" i="3" s="1"/>
  <c r="AE425" i="3"/>
  <c r="AG425" i="3" s="1"/>
  <c r="AH425" i="3" s="1"/>
  <c r="AE393" i="3"/>
  <c r="AG393" i="3" s="1"/>
  <c r="AH393" i="3" s="1"/>
  <c r="AE361" i="3"/>
  <c r="AG361" i="3" s="1"/>
  <c r="AH361" i="3" s="1"/>
  <c r="AE329" i="3"/>
  <c r="AG329" i="3" s="1"/>
  <c r="AH329" i="3" s="1"/>
  <c r="AE532" i="3"/>
  <c r="AG532" i="3" s="1"/>
  <c r="AH532" i="3" s="1"/>
  <c r="AE488" i="3"/>
  <c r="AG488" i="3" s="1"/>
  <c r="AH488" i="3" s="1"/>
  <c r="AE456" i="3"/>
  <c r="AG456" i="3" s="1"/>
  <c r="AH456" i="3" s="1"/>
  <c r="AE424" i="3"/>
  <c r="AG424" i="3" s="1"/>
  <c r="AH424" i="3" s="1"/>
  <c r="AE392" i="3"/>
  <c r="AG392" i="3" s="1"/>
  <c r="AH392" i="3" s="1"/>
  <c r="AE360" i="3"/>
  <c r="AG360" i="3" s="1"/>
  <c r="AH360" i="3" s="1"/>
  <c r="AE328" i="3"/>
  <c r="AG328" i="3" s="1"/>
  <c r="AH328" i="3" s="1"/>
  <c r="AE536" i="3"/>
  <c r="AG536" i="3" s="1"/>
  <c r="AH536" i="3" s="1"/>
  <c r="AE487" i="3"/>
  <c r="AG487" i="3" s="1"/>
  <c r="AH487" i="3" s="1"/>
  <c r="AE455" i="3"/>
  <c r="AG455" i="3" s="1"/>
  <c r="AH455" i="3" s="1"/>
  <c r="AE423" i="3"/>
  <c r="AG423" i="3" s="1"/>
  <c r="AH423" i="3" s="1"/>
  <c r="AE391" i="3"/>
  <c r="AG391" i="3" s="1"/>
  <c r="AH391" i="3" s="1"/>
  <c r="AE359" i="3"/>
  <c r="AG359" i="3" s="1"/>
  <c r="AH359" i="3" s="1"/>
  <c r="AE556" i="3"/>
  <c r="AG556" i="3" s="1"/>
  <c r="AH556" i="3" s="1"/>
  <c r="AE414" i="3"/>
  <c r="AG414" i="3" s="1"/>
  <c r="AH414" i="3" s="1"/>
  <c r="AE314" i="3"/>
  <c r="AG314" i="3" s="1"/>
  <c r="AH314" i="3" s="1"/>
  <c r="AE282" i="3"/>
  <c r="AG282" i="3" s="1"/>
  <c r="AH282" i="3" s="1"/>
  <c r="AE250" i="3"/>
  <c r="AG250" i="3" s="1"/>
  <c r="AH250" i="3" s="1"/>
  <c r="AE218" i="3"/>
  <c r="AG218" i="3" s="1"/>
  <c r="AH218" i="3" s="1"/>
  <c r="AE186" i="3"/>
  <c r="AG186" i="3" s="1"/>
  <c r="AH186" i="3" s="1"/>
  <c r="AE572" i="3"/>
  <c r="AG572" i="3" s="1"/>
  <c r="AH572" i="3" s="1"/>
  <c r="AE418" i="3"/>
  <c r="AG418" i="3" s="1"/>
  <c r="AH418" i="3" s="1"/>
  <c r="AE321" i="3"/>
  <c r="AG321" i="3" s="1"/>
  <c r="AH321" i="3" s="1"/>
  <c r="AE289" i="3"/>
  <c r="AG289" i="3" s="1"/>
  <c r="AH289" i="3" s="1"/>
  <c r="AE470" i="3"/>
  <c r="AG470" i="3" s="1"/>
  <c r="AH470" i="3" s="1"/>
  <c r="AE342" i="3"/>
  <c r="AG342" i="3" s="1"/>
  <c r="AH342" i="3" s="1"/>
  <c r="AE292" i="3"/>
  <c r="AG292" i="3" s="1"/>
  <c r="AH292" i="3" s="1"/>
  <c r="AE260" i="3"/>
  <c r="AG260" i="3" s="1"/>
  <c r="AH260" i="3" s="1"/>
  <c r="AE228" i="3"/>
  <c r="AG228" i="3" s="1"/>
  <c r="AH228" i="3" s="1"/>
  <c r="AE196" i="3"/>
  <c r="AG196" i="3" s="1"/>
  <c r="AH196" i="3" s="1"/>
  <c r="AE164" i="3"/>
  <c r="AG164" i="3" s="1"/>
  <c r="AH164" i="3" s="1"/>
  <c r="AE442" i="3"/>
  <c r="AG442" i="3" s="1"/>
  <c r="AH442" i="3" s="1"/>
  <c r="AE323" i="3"/>
  <c r="AG323" i="3" s="1"/>
  <c r="AH323" i="3" s="1"/>
  <c r="AE291" i="3"/>
  <c r="AG291" i="3" s="1"/>
  <c r="AH291" i="3" s="1"/>
  <c r="AE253" i="3"/>
  <c r="AG253" i="3" s="1"/>
  <c r="AH253" i="3" s="1"/>
  <c r="AE189" i="3"/>
  <c r="AG189" i="3" s="1"/>
  <c r="AH189" i="3" s="1"/>
  <c r="AE144" i="3"/>
  <c r="AG144" i="3" s="1"/>
  <c r="AH144" i="3" s="1"/>
  <c r="AE112" i="3"/>
  <c r="AG112" i="3" s="1"/>
  <c r="AH112" i="3" s="1"/>
  <c r="AE80" i="3"/>
  <c r="AG80" i="3" s="1"/>
  <c r="AH80" i="3" s="1"/>
  <c r="AE273" i="3"/>
  <c r="AG273" i="3" s="1"/>
  <c r="AH273" i="3" s="1"/>
  <c r="AE207" i="3"/>
  <c r="AG207" i="3" s="1"/>
  <c r="AH207" i="3" s="1"/>
  <c r="AE151" i="3"/>
  <c r="AG151" i="3" s="1"/>
  <c r="AH151" i="3" s="1"/>
  <c r="AE119" i="3"/>
  <c r="AG119" i="3" s="1"/>
  <c r="AH119" i="3" s="1"/>
  <c r="AE87" i="3"/>
  <c r="AG87" i="3" s="1"/>
  <c r="AH87" i="3" s="1"/>
  <c r="AE55" i="3"/>
  <c r="AG55" i="3" s="1"/>
  <c r="AH55" i="3" s="1"/>
  <c r="AE225" i="3"/>
  <c r="AG225" i="3" s="1"/>
  <c r="AH225" i="3" s="1"/>
  <c r="AE219" i="3"/>
  <c r="AG219" i="3" s="1"/>
  <c r="AH219" i="3" s="1"/>
  <c r="AE153" i="3"/>
  <c r="AG153" i="3" s="1"/>
  <c r="AH153" i="3" s="1"/>
  <c r="AE121" i="3"/>
  <c r="AG121" i="3" s="1"/>
  <c r="AH121" i="3" s="1"/>
  <c r="AE42" i="3"/>
  <c r="AG42" i="3" s="1"/>
  <c r="AH42" i="3" s="1"/>
  <c r="AE142" i="3"/>
  <c r="AG142" i="3" s="1"/>
  <c r="AH142" i="3" s="1"/>
  <c r="AE27" i="3"/>
  <c r="AG27" i="3" s="1"/>
  <c r="AH27" i="3" s="1"/>
  <c r="AE138" i="3"/>
  <c r="AG138" i="3" s="1"/>
  <c r="AH138" i="3" s="1"/>
  <c r="AE34" i="3"/>
  <c r="AG34" i="3" s="1"/>
  <c r="AH34" i="3" s="1"/>
  <c r="AE32" i="3"/>
  <c r="AG32" i="3" s="1"/>
  <c r="AH32" i="3" s="1"/>
  <c r="AE62" i="3"/>
  <c r="AG62" i="3" s="1"/>
  <c r="AH62" i="3" s="1"/>
  <c r="AE94" i="3"/>
  <c r="AG94" i="3" s="1"/>
  <c r="AH94" i="3" s="1"/>
  <c r="AE14" i="3"/>
  <c r="AG14" i="3" s="1"/>
  <c r="AH14" i="3" s="1"/>
  <c r="AE110" i="3"/>
  <c r="AG110" i="3" s="1"/>
  <c r="AH110" i="3" s="1"/>
  <c r="AE29" i="3"/>
  <c r="AG29" i="3" s="1"/>
  <c r="AH29" i="3" s="1"/>
  <c r="AE146" i="3"/>
  <c r="AG146" i="3" s="1"/>
  <c r="AH146" i="3" s="1"/>
  <c r="AE691" i="3"/>
  <c r="AG691" i="3" s="1"/>
  <c r="AH691" i="3" s="1"/>
  <c r="AE659" i="3"/>
  <c r="AG659" i="3" s="1"/>
  <c r="AH659" i="3" s="1"/>
  <c r="AE627" i="3"/>
  <c r="AG627" i="3" s="1"/>
  <c r="AH627" i="3" s="1"/>
  <c r="AE706" i="3"/>
  <c r="AG706" i="3" s="1"/>
  <c r="AH706" i="3" s="1"/>
  <c r="AE674" i="3"/>
  <c r="AG674" i="3" s="1"/>
  <c r="AH674" i="3" s="1"/>
  <c r="AE642" i="3"/>
  <c r="AG642" i="3" s="1"/>
  <c r="AH642" i="3" s="1"/>
  <c r="AE610" i="3"/>
  <c r="AG610" i="3" s="1"/>
  <c r="AH610" i="3" s="1"/>
  <c r="AE689" i="3"/>
  <c r="AG689" i="3" s="1"/>
  <c r="AH689" i="3" s="1"/>
  <c r="AE657" i="3"/>
  <c r="AG657" i="3" s="1"/>
  <c r="AH657" i="3" s="1"/>
  <c r="AE625" i="3"/>
  <c r="AG625" i="3" s="1"/>
  <c r="AH625" i="3" s="1"/>
  <c r="AE656" i="3"/>
  <c r="AG656" i="3" s="1"/>
  <c r="AH656" i="3" s="1"/>
  <c r="AE587" i="3"/>
  <c r="AG587" i="3" s="1"/>
  <c r="AH587" i="3" s="1"/>
  <c r="AE555" i="3"/>
  <c r="AG555" i="3" s="1"/>
  <c r="AH555" i="3" s="1"/>
  <c r="AE523" i="3"/>
  <c r="AG523" i="3" s="1"/>
  <c r="AH523" i="3" s="1"/>
  <c r="AE605" i="3"/>
  <c r="AG605" i="3" s="1"/>
  <c r="AH605" i="3" s="1"/>
  <c r="AE578" i="3"/>
  <c r="AG578" i="3" s="1"/>
  <c r="AH578" i="3" s="1"/>
  <c r="AE546" i="3"/>
  <c r="AG546" i="3" s="1"/>
  <c r="AH546" i="3" s="1"/>
  <c r="AE696" i="3"/>
  <c r="AG696" i="3" s="1"/>
  <c r="AH696" i="3" s="1"/>
  <c r="AE593" i="3"/>
  <c r="AG593" i="3" s="1"/>
  <c r="AH593" i="3" s="1"/>
  <c r="AE561" i="3"/>
  <c r="AG561" i="3" s="1"/>
  <c r="AH561" i="3" s="1"/>
  <c r="AE529" i="3"/>
  <c r="AG529" i="3" s="1"/>
  <c r="AH529" i="3" s="1"/>
  <c r="AE517" i="3"/>
  <c r="AG517" i="3" s="1"/>
  <c r="AH517" i="3" s="1"/>
  <c r="AE485" i="3"/>
  <c r="AG485" i="3" s="1"/>
  <c r="AH485" i="3" s="1"/>
  <c r="AE453" i="3"/>
  <c r="AG453" i="3" s="1"/>
  <c r="AH453" i="3" s="1"/>
  <c r="AE421" i="3"/>
  <c r="AG421" i="3" s="1"/>
  <c r="AH421" i="3" s="1"/>
  <c r="AE389" i="3"/>
  <c r="AG389" i="3" s="1"/>
  <c r="AH389" i="3" s="1"/>
  <c r="AE357" i="3"/>
  <c r="AG357" i="3" s="1"/>
  <c r="AH357" i="3" s="1"/>
  <c r="AE325" i="3"/>
  <c r="AG325" i="3" s="1"/>
  <c r="AH325" i="3" s="1"/>
  <c r="AE516" i="3"/>
  <c r="AG516" i="3" s="1"/>
  <c r="AH516" i="3" s="1"/>
  <c r="AE484" i="3"/>
  <c r="AG484" i="3" s="1"/>
  <c r="AH484" i="3" s="1"/>
  <c r="AE452" i="3"/>
  <c r="AG452" i="3" s="1"/>
  <c r="AH452" i="3" s="1"/>
  <c r="AE420" i="3"/>
  <c r="AG420" i="3" s="1"/>
  <c r="AH420" i="3" s="1"/>
  <c r="AE388" i="3"/>
  <c r="AG388" i="3" s="1"/>
  <c r="AH388" i="3" s="1"/>
  <c r="AE356" i="3"/>
  <c r="AG356" i="3" s="1"/>
  <c r="AH356" i="3" s="1"/>
  <c r="AE324" i="3"/>
  <c r="AG324" i="3" s="1"/>
  <c r="AH324" i="3" s="1"/>
  <c r="AE515" i="3"/>
  <c r="AG515" i="3" s="1"/>
  <c r="AH515" i="3" s="1"/>
  <c r="AE483" i="3"/>
  <c r="AG483" i="3" s="1"/>
  <c r="AH483" i="3" s="1"/>
  <c r="AE451" i="3"/>
  <c r="AG451" i="3" s="1"/>
  <c r="AH451" i="3" s="1"/>
  <c r="AE419" i="3"/>
  <c r="AG419" i="3" s="1"/>
  <c r="AH419" i="3" s="1"/>
  <c r="AE387" i="3"/>
  <c r="AG387" i="3" s="1"/>
  <c r="AH387" i="3" s="1"/>
  <c r="AE355" i="3"/>
  <c r="AG355" i="3" s="1"/>
  <c r="AH355" i="3" s="1"/>
  <c r="AE520" i="3"/>
  <c r="AG520" i="3" s="1"/>
  <c r="AH520" i="3" s="1"/>
  <c r="AE398" i="3"/>
  <c r="AG398" i="3" s="1"/>
  <c r="AH398" i="3" s="1"/>
  <c r="AE310" i="3"/>
  <c r="AG310" i="3" s="1"/>
  <c r="AH310" i="3" s="1"/>
  <c r="AE278" i="3"/>
  <c r="AG278" i="3" s="1"/>
  <c r="AH278" i="3" s="1"/>
  <c r="AE246" i="3"/>
  <c r="AG246" i="3" s="1"/>
  <c r="AH246" i="3" s="1"/>
  <c r="AE214" i="3"/>
  <c r="AG214" i="3" s="1"/>
  <c r="AH214" i="3" s="1"/>
  <c r="AE182" i="3"/>
  <c r="AG182" i="3" s="1"/>
  <c r="AH182" i="3" s="1"/>
  <c r="AE521" i="3"/>
  <c r="AG521" i="3" s="1"/>
  <c r="AH521" i="3" s="1"/>
  <c r="AE402" i="3"/>
  <c r="AG402" i="3" s="1"/>
  <c r="AH402" i="3" s="1"/>
  <c r="AE317" i="3"/>
  <c r="AG317" i="3" s="1"/>
  <c r="AH317" i="3" s="1"/>
  <c r="AE285" i="3"/>
  <c r="AG285" i="3" s="1"/>
  <c r="AH285" i="3" s="1"/>
  <c r="AE454" i="3"/>
  <c r="AG454" i="3" s="1"/>
  <c r="AH454" i="3" s="1"/>
  <c r="AE320" i="3"/>
  <c r="AG320" i="3" s="1"/>
  <c r="AH320" i="3" s="1"/>
  <c r="AE288" i="3"/>
  <c r="AG288" i="3" s="1"/>
  <c r="AH288" i="3" s="1"/>
  <c r="AE256" i="3"/>
  <c r="AG256" i="3" s="1"/>
  <c r="AH256" i="3" s="1"/>
  <c r="AE224" i="3"/>
  <c r="AG224" i="3" s="1"/>
  <c r="AH224" i="3" s="1"/>
  <c r="AE192" i="3"/>
  <c r="AG192" i="3" s="1"/>
  <c r="AH192" i="3" s="1"/>
  <c r="AE160" i="3"/>
  <c r="AG160" i="3" s="1"/>
  <c r="AH160" i="3" s="1"/>
  <c r="AE426" i="3"/>
  <c r="AG426" i="3" s="1"/>
  <c r="AH426" i="3" s="1"/>
  <c r="AE319" i="3"/>
  <c r="AG319" i="3" s="1"/>
  <c r="AH319" i="3" s="1"/>
  <c r="AE287" i="3"/>
  <c r="AG287" i="3" s="1"/>
  <c r="AH287" i="3" s="1"/>
  <c r="AE245" i="3"/>
  <c r="AG245" i="3" s="1"/>
  <c r="AH245" i="3" s="1"/>
  <c r="AE181" i="3"/>
  <c r="AG181" i="3" s="1"/>
  <c r="AH181" i="3" s="1"/>
  <c r="AE140" i="3"/>
  <c r="AG140" i="3" s="1"/>
  <c r="AH140" i="3" s="1"/>
  <c r="AE108" i="3"/>
  <c r="AG108" i="3" s="1"/>
  <c r="AH108" i="3" s="1"/>
  <c r="AE76" i="3"/>
  <c r="AG76" i="3" s="1"/>
  <c r="AH76" i="3" s="1"/>
  <c r="AE263" i="3"/>
  <c r="AG263" i="3" s="1"/>
  <c r="AH263" i="3" s="1"/>
  <c r="AE199" i="3"/>
  <c r="AG199" i="3" s="1"/>
  <c r="AH199" i="3" s="1"/>
  <c r="AE147" i="3"/>
  <c r="AG147" i="3" s="1"/>
  <c r="AH147" i="3" s="1"/>
  <c r="AE115" i="3"/>
  <c r="AG115" i="3" s="1"/>
  <c r="AH115" i="3" s="1"/>
  <c r="AE83" i="3"/>
  <c r="AG83" i="3" s="1"/>
  <c r="AH83" i="3" s="1"/>
  <c r="AE51" i="3"/>
  <c r="AG51" i="3" s="1"/>
  <c r="AH51" i="3" s="1"/>
  <c r="AE281" i="3"/>
  <c r="AG281" i="3" s="1"/>
  <c r="AH281" i="3" s="1"/>
  <c r="AE211" i="3"/>
  <c r="AG211" i="3" s="1"/>
  <c r="AH211" i="3" s="1"/>
  <c r="AE149" i="3"/>
  <c r="AG149" i="3" s="1"/>
  <c r="AH149" i="3" s="1"/>
  <c r="AE117" i="3"/>
  <c r="AG117" i="3" s="1"/>
  <c r="AH117" i="3" s="1"/>
  <c r="AE50" i="3"/>
  <c r="AG50" i="3" s="1"/>
  <c r="AH50" i="3" s="1"/>
  <c r="AE161" i="3"/>
  <c r="AG161" i="3" s="1"/>
  <c r="AH161" i="3" s="1"/>
  <c r="AE31" i="3"/>
  <c r="AG31" i="3" s="1"/>
  <c r="AH31" i="3" s="1"/>
  <c r="AE154" i="3"/>
  <c r="AG154" i="3" s="1"/>
  <c r="AH154" i="3" s="1"/>
  <c r="AE5" i="3"/>
  <c r="AG5" i="3" s="1"/>
  <c r="AH5" i="3" s="1"/>
  <c r="AE36" i="3"/>
  <c r="AG36" i="3" s="1"/>
  <c r="AH36" i="3" s="1"/>
  <c r="AE69" i="3"/>
  <c r="AG69" i="3" s="1"/>
  <c r="AH69" i="3" s="1"/>
  <c r="AE101" i="3"/>
  <c r="AG101" i="3" s="1"/>
  <c r="AH101" i="3" s="1"/>
  <c r="AE46" i="3"/>
  <c r="AG46" i="3" s="1"/>
  <c r="AH46" i="3" s="1"/>
  <c r="AE126" i="3"/>
  <c r="AG126" i="3" s="1"/>
  <c r="AH126" i="3" s="1"/>
  <c r="AE33" i="3"/>
  <c r="AG33" i="3" s="1"/>
  <c r="AH33" i="3" s="1"/>
  <c r="AE169" i="3"/>
  <c r="AG169" i="3" s="1"/>
  <c r="AH169" i="3" s="1"/>
  <c r="AE687" i="3"/>
  <c r="AG687" i="3" s="1"/>
  <c r="AH687" i="3" s="1"/>
  <c r="AE655" i="3"/>
  <c r="AG655" i="3" s="1"/>
  <c r="AH655" i="3" s="1"/>
  <c r="AE623" i="3"/>
  <c r="AG623" i="3" s="1"/>
  <c r="AH623" i="3" s="1"/>
  <c r="AE702" i="3"/>
  <c r="AG702" i="3" s="1"/>
  <c r="AH702" i="3" s="1"/>
  <c r="AE670" i="3"/>
  <c r="AG670" i="3" s="1"/>
  <c r="AH670" i="3" s="1"/>
  <c r="AE638" i="3"/>
  <c r="AG638" i="3" s="1"/>
  <c r="AH638" i="3" s="1"/>
  <c r="AE606" i="3"/>
  <c r="AG606" i="3" s="1"/>
  <c r="AH606" i="3" s="1"/>
  <c r="AE685" i="3"/>
  <c r="AG685" i="3" s="1"/>
  <c r="AH685" i="3" s="1"/>
  <c r="AE653" i="3"/>
  <c r="AG653" i="3" s="1"/>
  <c r="AH653" i="3" s="1"/>
  <c r="AE621" i="3"/>
  <c r="AG621" i="3" s="1"/>
  <c r="AH621" i="3" s="1"/>
  <c r="AE640" i="3"/>
  <c r="AG640" i="3" s="1"/>
  <c r="AH640" i="3" s="1"/>
  <c r="AE583" i="3"/>
  <c r="AG583" i="3" s="1"/>
  <c r="AH583" i="3" s="1"/>
  <c r="AE551" i="3"/>
  <c r="AG551" i="3" s="1"/>
  <c r="AH551" i="3" s="1"/>
  <c r="AE708" i="3"/>
  <c r="AG708" i="3" s="1"/>
  <c r="AH708" i="3" s="1"/>
  <c r="AE604" i="3"/>
  <c r="AG604" i="3" s="1"/>
  <c r="AH604" i="3" s="1"/>
  <c r="AE574" i="3"/>
  <c r="AG574" i="3" s="1"/>
  <c r="AH574" i="3" s="1"/>
  <c r="AE542" i="3"/>
  <c r="AG542" i="3" s="1"/>
  <c r="AH542" i="3" s="1"/>
  <c r="AE680" i="3"/>
  <c r="AG680" i="3" s="1"/>
  <c r="AH680" i="3" s="1"/>
  <c r="AE589" i="3"/>
  <c r="AG589" i="3" s="1"/>
  <c r="AH589" i="3" s="1"/>
  <c r="AE557" i="3"/>
  <c r="AG557" i="3" s="1"/>
  <c r="AH557" i="3" s="1"/>
  <c r="AE525" i="3"/>
  <c r="AG525" i="3" s="1"/>
  <c r="AH525" i="3" s="1"/>
  <c r="AE513" i="3"/>
  <c r="AG513" i="3" s="1"/>
  <c r="AH513" i="3" s="1"/>
  <c r="AE481" i="3"/>
  <c r="AG481" i="3" s="1"/>
  <c r="AH481" i="3" s="1"/>
  <c r="AE449" i="3"/>
  <c r="AG449" i="3" s="1"/>
  <c r="AH449" i="3" s="1"/>
  <c r="AE417" i="3"/>
  <c r="AG417" i="3" s="1"/>
  <c r="AH417" i="3" s="1"/>
  <c r="AE385" i="3"/>
  <c r="AG385" i="3" s="1"/>
  <c r="AH385" i="3" s="1"/>
  <c r="AE353" i="3"/>
  <c r="AG353" i="3" s="1"/>
  <c r="AH353" i="3" s="1"/>
  <c r="AE684" i="3"/>
  <c r="AG684" i="3" s="1"/>
  <c r="AH684" i="3" s="1"/>
  <c r="AE512" i="3"/>
  <c r="AG512" i="3" s="1"/>
  <c r="AH512" i="3" s="1"/>
  <c r="AE480" i="3"/>
  <c r="AG480" i="3" s="1"/>
  <c r="AH480" i="3" s="1"/>
  <c r="AE448" i="3"/>
  <c r="AG448" i="3" s="1"/>
  <c r="AH448" i="3" s="1"/>
  <c r="AE416" i="3"/>
  <c r="AG416" i="3" s="1"/>
  <c r="AH416" i="3" s="1"/>
  <c r="AE384" i="3"/>
  <c r="AG384" i="3" s="1"/>
  <c r="AH384" i="3" s="1"/>
  <c r="AE352" i="3"/>
  <c r="AG352" i="3" s="1"/>
  <c r="AH352" i="3" s="1"/>
  <c r="AE700" i="3"/>
  <c r="AG700" i="3" s="1"/>
  <c r="AH700" i="3" s="1"/>
  <c r="AE511" i="3"/>
  <c r="AG511" i="3" s="1"/>
  <c r="AH511" i="3" s="1"/>
  <c r="AE479" i="3"/>
  <c r="AG479" i="3" s="1"/>
  <c r="AH479" i="3" s="1"/>
  <c r="AE447" i="3"/>
  <c r="AG447" i="3" s="1"/>
  <c r="AH447" i="3" s="1"/>
  <c r="AE415" i="3"/>
  <c r="AG415" i="3" s="1"/>
  <c r="AH415" i="3" s="1"/>
  <c r="AE383" i="3"/>
  <c r="AG383" i="3" s="1"/>
  <c r="AH383" i="3" s="1"/>
  <c r="AE351" i="3"/>
  <c r="AG351" i="3" s="1"/>
  <c r="AH351" i="3" s="1"/>
  <c r="AE510" i="3"/>
  <c r="AG510" i="3" s="1"/>
  <c r="AH510" i="3" s="1"/>
  <c r="AE382" i="3"/>
  <c r="AG382" i="3" s="1"/>
  <c r="AH382" i="3" s="1"/>
  <c r="AE306" i="3"/>
  <c r="AG306" i="3" s="1"/>
  <c r="AH306" i="3" s="1"/>
  <c r="AE274" i="3"/>
  <c r="AG274" i="3" s="1"/>
  <c r="AH274" i="3" s="1"/>
  <c r="AE242" i="3"/>
  <c r="AG242" i="3" s="1"/>
  <c r="AH242" i="3" s="1"/>
  <c r="AE210" i="3"/>
  <c r="AG210" i="3" s="1"/>
  <c r="AH210" i="3" s="1"/>
  <c r="AE178" i="3"/>
  <c r="AG178" i="3" s="1"/>
  <c r="AH178" i="3" s="1"/>
  <c r="AE514" i="3"/>
  <c r="AG514" i="3" s="1"/>
  <c r="AH514" i="3" s="1"/>
  <c r="AE386" i="3"/>
  <c r="AG386" i="3" s="1"/>
  <c r="AH386" i="3" s="1"/>
  <c r="AE313" i="3"/>
  <c r="AG313" i="3" s="1"/>
  <c r="AH313" i="3" s="1"/>
  <c r="AE652" i="3"/>
  <c r="AG652" i="3" s="1"/>
  <c r="AH652" i="3" s="1"/>
  <c r="AE438" i="3"/>
  <c r="AG438" i="3" s="1"/>
  <c r="AH438" i="3" s="1"/>
  <c r="AE316" i="3"/>
  <c r="AG316" i="3" s="1"/>
  <c r="AH316" i="3" s="1"/>
  <c r="AE284" i="3"/>
  <c r="AG284" i="3" s="1"/>
  <c r="AH284" i="3" s="1"/>
  <c r="AE252" i="3"/>
  <c r="AG252" i="3" s="1"/>
  <c r="AH252" i="3" s="1"/>
  <c r="AE220" i="3"/>
  <c r="AG220" i="3" s="1"/>
  <c r="AH220" i="3" s="1"/>
  <c r="AE188" i="3"/>
  <c r="AG188" i="3" s="1"/>
  <c r="AH188" i="3" s="1"/>
  <c r="AE540" i="3"/>
  <c r="AG540" i="3" s="1"/>
  <c r="AH540" i="3" s="1"/>
  <c r="AE410" i="3"/>
  <c r="AG410" i="3" s="1"/>
  <c r="AH410" i="3" s="1"/>
  <c r="AE315" i="3"/>
  <c r="AG315" i="3" s="1"/>
  <c r="AH315" i="3" s="1"/>
  <c r="AE283" i="3"/>
  <c r="AG283" i="3" s="1"/>
  <c r="AH283" i="3" s="1"/>
  <c r="AE237" i="3"/>
  <c r="AG237" i="3" s="1"/>
  <c r="AH237" i="3" s="1"/>
  <c r="AE173" i="3"/>
  <c r="AG173" i="3" s="1"/>
  <c r="AH173" i="3" s="1"/>
  <c r="AE136" i="3"/>
  <c r="AG136" i="3" s="1"/>
  <c r="AH136" i="3" s="1"/>
  <c r="AE104" i="3"/>
  <c r="AG104" i="3" s="1"/>
  <c r="AH104" i="3" s="1"/>
  <c r="AE72" i="3"/>
  <c r="AG72" i="3" s="1"/>
  <c r="AH72" i="3" s="1"/>
  <c r="AE255" i="3"/>
  <c r="AG255" i="3" s="1"/>
  <c r="AH255" i="3" s="1"/>
  <c r="AE191" i="3"/>
  <c r="AG191" i="3" s="1"/>
  <c r="AH191" i="3" s="1"/>
  <c r="AE143" i="3"/>
  <c r="AG143" i="3" s="1"/>
  <c r="AH143" i="3" s="1"/>
  <c r="AE111" i="3"/>
  <c r="AG111" i="3" s="1"/>
  <c r="AH111" i="3" s="1"/>
  <c r="AE79" i="3"/>
  <c r="AG79" i="3" s="1"/>
  <c r="AH79" i="3" s="1"/>
  <c r="AE277" i="3"/>
  <c r="AG277" i="3" s="1"/>
  <c r="AH277" i="3" s="1"/>
  <c r="AE267" i="3"/>
  <c r="AG267" i="3" s="1"/>
  <c r="AH267" i="3" s="1"/>
  <c r="AE203" i="3"/>
  <c r="AG203" i="3" s="1"/>
  <c r="AH203" i="3" s="1"/>
  <c r="AE145" i="3"/>
  <c r="AG145" i="3" s="1"/>
  <c r="AH145" i="3" s="1"/>
  <c r="AE113" i="3"/>
  <c r="AG113" i="3" s="1"/>
  <c r="AH113" i="3" s="1"/>
  <c r="AE57" i="3"/>
  <c r="AG57" i="3" s="1"/>
  <c r="AH57" i="3" s="1"/>
  <c r="AE193" i="3"/>
  <c r="AG193" i="3" s="1"/>
  <c r="AH193" i="3" s="1"/>
  <c r="AE35" i="3"/>
  <c r="AG35" i="3" s="1"/>
  <c r="AH35" i="3" s="1"/>
  <c r="AE185" i="3"/>
  <c r="AG185" i="3" s="1"/>
  <c r="AH185" i="3" s="1"/>
  <c r="AE8" i="3"/>
  <c r="AG8" i="3" s="1"/>
  <c r="AH8" i="3" s="1"/>
  <c r="AE40" i="3"/>
  <c r="AG40" i="3" s="1"/>
  <c r="AH40" i="3" s="1"/>
  <c r="AE70" i="3"/>
  <c r="AG70" i="3" s="1"/>
  <c r="AH70" i="3" s="1"/>
  <c r="AE102" i="3"/>
  <c r="AG102" i="3" s="1"/>
  <c r="AH102" i="3" s="1"/>
  <c r="AE66" i="3"/>
  <c r="AG66" i="3" s="1"/>
  <c r="AH66" i="3" s="1"/>
  <c r="AE6" i="3"/>
  <c r="AG6" i="3" s="1"/>
  <c r="AH6" i="3" s="1"/>
  <c r="AE37" i="3"/>
  <c r="AG37" i="3" s="1"/>
  <c r="AH37" i="3" s="1"/>
  <c r="AE201" i="3"/>
  <c r="AG201" i="3" s="1"/>
  <c r="AH201" i="3" s="1"/>
  <c r="AA1" i="4" l="1"/>
  <c r="AH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<sst xmlns="http://schemas.openxmlformats.org/spreadsheetml/2006/main" count="6167" uniqueCount="34">
  <si>
    <t>Survived</t>
  </si>
  <si>
    <t>Pclass</t>
  </si>
  <si>
    <t>Sex</t>
  </si>
  <si>
    <t>male</t>
  </si>
  <si>
    <t>female</t>
  </si>
  <si>
    <t>Age</t>
  </si>
  <si>
    <t>SibSp</t>
  </si>
  <si>
    <t>Parch</t>
  </si>
  <si>
    <t>Fare</t>
  </si>
  <si>
    <t>Embarked</t>
  </si>
  <si>
    <t>S</t>
  </si>
  <si>
    <t>C</t>
  </si>
  <si>
    <t>Q</t>
  </si>
  <si>
    <t>Pclass_1</t>
  </si>
  <si>
    <t>Pclass_2</t>
  </si>
  <si>
    <t>Male</t>
  </si>
  <si>
    <t>Max</t>
  </si>
  <si>
    <t>Age_N</t>
  </si>
  <si>
    <t>Embark_S</t>
  </si>
  <si>
    <t>Embark_C</t>
  </si>
  <si>
    <t>Ones</t>
  </si>
  <si>
    <t>log_Fare</t>
  </si>
  <si>
    <t>Linear</t>
  </si>
  <si>
    <t>Loss</t>
  </si>
  <si>
    <t>Const</t>
  </si>
  <si>
    <t>Data</t>
  </si>
  <si>
    <t>Params</t>
  </si>
  <si>
    <t>Model</t>
  </si>
  <si>
    <t>Mean Loss:</t>
  </si>
  <si>
    <t>Lin1</t>
  </si>
  <si>
    <t>Lin2</t>
  </si>
  <si>
    <t>ReLU1</t>
  </si>
  <si>
    <t>ReLU2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</si>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</sst>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0" applyFont="1" applyFill="1" applyBorder="1"/>
    <xf numFmtId="0" fontId="2" fillId="0" borderId="0" xfId="0" applyFont="1"/>
    <xf numFmtId="2" fontId="0" fillId="0" borderId="0" xfId="0" applyNumberFormat="1"/>
    <xf numFmtId="0" fontId="1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85461-B275-E845-BF59-0DA7A44D7617}" name="Table134" displayName="Table134" ref="A3:P715" totalsRowShown="0">
  <autoFilter ref="A3:P715" xr:uid="{D3385461-B275-E845-BF59-0DA7A44D7617}"/>
  <tableColumns count="16">
    <tableColumn id="1" xr3:uid="{30C9B1ED-F6B9-B34C-8191-2F0372917392}" name="Survived"/>
    <tableColumn id="8" xr3:uid="{35E93C82-C2DF-5240-A6EF-17E1BB88EB1C}" name="Embarked"/>
    <tableColumn id="2" xr3:uid="{2BAB0413-544E-B44D-839E-D412904EF12A}" name="Pclass"/>
    <tableColumn id="3" xr3:uid="{79550691-1E91-F54C-A390-593EAAF82FF0}" name="Sex"/>
    <tableColumn id="4" xr3:uid="{40B49BD9-DBF2-AF47-B1C3-C38D7B39C48E}" name="Age"/>
    <tableColumn id="7" xr3:uid="{340A5780-73E6-1C41-8E6D-56D8F5234BB3}" name="Fare"/>
    <tableColumn id="5" xr3:uid="{1B5142B0-831F-3941-94C5-440B765F4E48}" name="SibSp"/>
    <tableColumn id="6" xr3:uid="{0D987664-35EB-2E48-A767-182471038648}" name="Parch"/>
    <tableColumn id="9" xr3:uid="{CFC56A1F-C294-8B46-87B8-58A07936C26A}" name="Age_N">
      <calculatedColumnFormula>E4/$E$1</calculatedColumnFormula>
    </tableColumn>
    <tableColumn id="10" xr3:uid="{27AECB63-6580-9944-BF83-5C0A49DBAB8C}" name="log_Fare">
      <calculatedColumnFormula>LOG10(F4+1)</calculatedColumnFormula>
    </tableColumn>
    <tableColumn id="11" xr3:uid="{54441FCC-2E5E-1E44-9109-E27A4B680D65}" name="Pclass_1">
      <calculatedColumnFormula>IF(C4=1,1,0)</calculatedColumnFormula>
    </tableColumn>
    <tableColumn id="12" xr3:uid="{C3E424B1-E39C-984D-B02F-765A59871904}" name="Pclass_2">
      <calculatedColumnFormula>IF(C4=2,1,0)</calculatedColumnFormula>
    </tableColumn>
    <tableColumn id="13" xr3:uid="{88DE7278-5549-1B48-ADAA-A5ECF1619670}" name="Embark_S">
      <calculatedColumnFormula>IF(B4="S",1,0)</calculatedColumnFormula>
    </tableColumn>
    <tableColumn id="14" xr3:uid="{42A581CF-28CC-3A42-966C-E51A133AA406}" name="Embark_C">
      <calculatedColumnFormula>IF(B4="C",1,0)</calculatedColumnFormula>
    </tableColumn>
    <tableColumn id="15" xr3:uid="{E11F1EB4-3B2E-FF4B-A298-4B7D938131E7}" name="Male">
      <calculatedColumnFormula>IF(D4="male",1,0)</calculatedColumnFormula>
    </tableColumn>
    <tableColumn id="16" xr3:uid="{BCC69127-D58B-7546-A1B6-153E738C2FC4}" name="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5C5B3-703B-3D44-9DBE-AF1E0CB7EB5B}" name="Table13" displayName="Table13" ref="A3:P715" totalsRowShown="0">
  <autoFilter ref="A3:P715" xr:uid="{8585C5B3-703B-3D44-9DBE-AF1E0CB7EB5B}"/>
  <tableColumns count="16">
    <tableColumn id="1" xr3:uid="{8534A07A-A80D-7A47-ABAD-F8B3F8CB1B56}" name="Survived"/>
    <tableColumn id="8" xr3:uid="{F367468F-4674-6646-97B4-9FA6656F49B2}" name="Embarked"/>
    <tableColumn id="2" xr3:uid="{14628365-5CBE-D44F-AB71-48A0BBD51A12}" name="Pclass"/>
    <tableColumn id="3" xr3:uid="{FC88554E-FC22-7A41-8585-5083148EBFC9}" name="Sex"/>
    <tableColumn id="4" xr3:uid="{53180E5F-67F2-0145-A649-76F132C8FD7A}" name="Age"/>
    <tableColumn id="7" xr3:uid="{98A472F6-251A-9A48-BC83-9969642C2AB3}" name="Fare"/>
    <tableColumn id="5" xr3:uid="{5854BDAE-F540-5A4C-817B-3D61D98535FC}" name="SibSp"/>
    <tableColumn id="6" xr3:uid="{7E31F1E2-7DE2-9845-BC91-7A0C987227D9}" name="Parch"/>
    <tableColumn id="9" xr3:uid="{40B28424-3D7C-684A-910A-1F29A824042D}" name="Age_N">
      <calculatedColumnFormula>E4/$E$1</calculatedColumnFormula>
    </tableColumn>
    <tableColumn id="10" xr3:uid="{F1B692F4-6293-334A-877C-7B1FA76C61ED}" name="log_Fare">
      <calculatedColumnFormula>LOG10(F4+1)</calculatedColumnFormula>
    </tableColumn>
    <tableColumn id="11" xr3:uid="{98198115-BFA3-584B-959A-B477BBAA4FF0}" name="Pclass_1">
      <calculatedColumnFormula>IF(C4=1,1,0)</calculatedColumnFormula>
    </tableColumn>
    <tableColumn id="12" xr3:uid="{4C676C58-62D1-B847-8C4F-CEB64B28DF7C}" name="Pclass_2">
      <calculatedColumnFormula>IF(C4=2,1,0)</calculatedColumnFormula>
    </tableColumn>
    <tableColumn id="13" xr3:uid="{38D9E019-6338-8843-B5CC-FA41AD1AFFB7}" name="Embark_S">
      <calculatedColumnFormula>IF(B4="S",1,0)</calculatedColumnFormula>
    </tableColumn>
    <tableColumn id="14" xr3:uid="{E7B8E952-0E69-6945-B3C4-0C3F6AB8D762}" name="Embark_C">
      <calculatedColumnFormula>IF(B4="C",1,0)</calculatedColumnFormula>
    </tableColumn>
    <tableColumn id="15" xr3:uid="{1AB40BFB-BFAF-A446-8210-3BCF35AFD1C6}" name="Male">
      <calculatedColumnFormula>IF(D4="male",1,0)</calculatedColumnFormula>
    </tableColumn>
    <tableColumn id="16" xr3:uid="{55CEE111-B4F7-A842-B984-8A837720855F}" name="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74038-B69A-7A41-B9CC-A025220B305C}" name="Table1" displayName="Table1" ref="A3:P715" totalsRowShown="0">
  <autoFilter ref="A3:P715" xr:uid="{7EE74038-B69A-7A41-B9CC-A025220B305C}"/>
  <tableColumns count="16">
    <tableColumn id="1" xr3:uid="{FB25ADB0-E726-AE4D-8432-1B4EC7FFB423}" name="Survived"/>
    <tableColumn id="8" xr3:uid="{375A7C07-143A-714F-9580-23E573176861}" name="Embarked"/>
    <tableColumn id="2" xr3:uid="{7AA4BE0B-736F-2445-BD85-6F3D2AF76434}" name="Pclass"/>
    <tableColumn id="3" xr3:uid="{B10DEBC4-C91E-7747-B683-624CD0E069DE}" name="Sex"/>
    <tableColumn id="4" xr3:uid="{C18BD381-35D1-054C-8268-D66AAF5EC174}" name="Age"/>
    <tableColumn id="7" xr3:uid="{BAE65BAE-53CA-7F42-8AAD-77C9B278830B}" name="Fare"/>
    <tableColumn id="5" xr3:uid="{14CB814E-9F9B-D74F-ABD7-0EB690C2AE1A}" name="SibSp"/>
    <tableColumn id="6" xr3:uid="{4A70C95C-2FF8-5346-8BC4-3BCBFBBA192A}" name="Parch"/>
    <tableColumn id="9" xr3:uid="{29A9FB14-7E49-E04E-90BB-7B3625F9F05C}" name="Age_N">
      <calculatedColumnFormula>E4/$E$1</calculatedColumnFormula>
    </tableColumn>
    <tableColumn id="10" xr3:uid="{DB20514F-6291-084B-B106-41FCDDFFD58B}" name="log_Fare">
      <calculatedColumnFormula>LOG10(F4+1)</calculatedColumnFormula>
    </tableColumn>
    <tableColumn id="11" xr3:uid="{25E76F7D-1706-6343-8115-8C66E8146306}" name="Pclass_1">
      <calculatedColumnFormula>IF(C4=1,1,0)</calculatedColumnFormula>
    </tableColumn>
    <tableColumn id="12" xr3:uid="{E3368959-D48C-2F45-B355-654E1D96360A}" name="Pclass_2">
      <calculatedColumnFormula>IF(C4=2,1,0)</calculatedColumnFormula>
    </tableColumn>
    <tableColumn id="13" xr3:uid="{46EC8286-C161-484F-A369-C55C942CACE7}" name="Embark_S">
      <calculatedColumnFormula>IF(B4="S",1,0)</calculatedColumnFormula>
    </tableColumn>
    <tableColumn id="14" xr3:uid="{736A00AC-8DA0-FE4F-A0ED-14BF429BC269}" name="Embark_C">
      <calculatedColumnFormula>IF(B4="C",1,0)</calculatedColumnFormula>
    </tableColumn>
    <tableColumn id="15" xr3:uid="{A25E67B6-D697-AF46-B438-0935330B2727}" name="Male">
      <calculatedColumnFormula>IF(D4="male",1,0)</calculatedColumnFormula>
    </tableColumn>
    <tableColumn id="16" xr3:uid="{9750EDD6-A427-E94E-8557-3F1FD5E69FA7}" name="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AF6-8D64-D14B-822A-D9CC0FACE294}">
  <sheetPr filterMode="1"/>
  <dimension ref="A1:H892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0</v>
      </c>
      <c r="B2">
        <v>3</v>
      </c>
      <c r="C2" t="s">
        <v>3</v>
      </c>
      <c r="D2">
        <v>22</v>
      </c>
      <c r="E2">
        <v>1</v>
      </c>
      <c r="F2">
        <v>0</v>
      </c>
      <c r="G2">
        <v>7.25</v>
      </c>
      <c r="H2" t="s">
        <v>10</v>
      </c>
    </row>
    <row r="3" spans="1:8" x14ac:dyDescent="0.2">
      <c r="A3">
        <v>1</v>
      </c>
      <c r="B3">
        <v>1</v>
      </c>
      <c r="C3" t="s">
        <v>4</v>
      </c>
      <c r="D3">
        <v>38</v>
      </c>
      <c r="E3">
        <v>1</v>
      </c>
      <c r="F3">
        <v>0</v>
      </c>
      <c r="G3">
        <v>71.283299999999997</v>
      </c>
      <c r="H3" t="s">
        <v>11</v>
      </c>
    </row>
    <row r="4" spans="1:8" x14ac:dyDescent="0.2">
      <c r="A4">
        <v>1</v>
      </c>
      <c r="B4">
        <v>3</v>
      </c>
      <c r="C4" t="s">
        <v>4</v>
      </c>
      <c r="D4">
        <v>26</v>
      </c>
      <c r="E4">
        <v>0</v>
      </c>
      <c r="F4">
        <v>0</v>
      </c>
      <c r="G4">
        <v>7.9249999999999998</v>
      </c>
      <c r="H4" t="s">
        <v>10</v>
      </c>
    </row>
    <row r="5" spans="1:8" x14ac:dyDescent="0.2">
      <c r="A5">
        <v>1</v>
      </c>
      <c r="B5">
        <v>1</v>
      </c>
      <c r="C5" t="s">
        <v>4</v>
      </c>
      <c r="D5">
        <v>35</v>
      </c>
      <c r="E5">
        <v>1</v>
      </c>
      <c r="F5">
        <v>0</v>
      </c>
      <c r="G5">
        <v>53.1</v>
      </c>
      <c r="H5" t="s">
        <v>10</v>
      </c>
    </row>
    <row r="6" spans="1:8" x14ac:dyDescent="0.2">
      <c r="A6">
        <v>0</v>
      </c>
      <c r="B6">
        <v>3</v>
      </c>
      <c r="C6" t="s">
        <v>3</v>
      </c>
      <c r="D6">
        <v>35</v>
      </c>
      <c r="E6">
        <v>0</v>
      </c>
      <c r="F6">
        <v>0</v>
      </c>
      <c r="G6">
        <v>8.0500000000000007</v>
      </c>
      <c r="H6" t="s">
        <v>10</v>
      </c>
    </row>
    <row r="7" spans="1:8" hidden="1" x14ac:dyDescent="0.2">
      <c r="A7">
        <v>0</v>
      </c>
      <c r="B7">
        <v>3</v>
      </c>
      <c r="C7" t="s">
        <v>3</v>
      </c>
      <c r="E7">
        <v>0</v>
      </c>
      <c r="F7">
        <v>0</v>
      </c>
      <c r="G7">
        <v>8.4582999999999995</v>
      </c>
      <c r="H7" t="s">
        <v>12</v>
      </c>
    </row>
    <row r="8" spans="1:8" x14ac:dyDescent="0.2">
      <c r="A8">
        <v>0</v>
      </c>
      <c r="B8">
        <v>1</v>
      </c>
      <c r="C8" t="s">
        <v>3</v>
      </c>
      <c r="D8">
        <v>54</v>
      </c>
      <c r="E8">
        <v>0</v>
      </c>
      <c r="F8">
        <v>0</v>
      </c>
      <c r="G8">
        <v>51.862499999999997</v>
      </c>
      <c r="H8" t="s">
        <v>10</v>
      </c>
    </row>
    <row r="9" spans="1:8" x14ac:dyDescent="0.2">
      <c r="A9">
        <v>0</v>
      </c>
      <c r="B9">
        <v>3</v>
      </c>
      <c r="C9" t="s">
        <v>3</v>
      </c>
      <c r="D9">
        <v>2</v>
      </c>
      <c r="E9">
        <v>3</v>
      </c>
      <c r="F9">
        <v>1</v>
      </c>
      <c r="G9">
        <v>21.074999999999999</v>
      </c>
      <c r="H9" t="s">
        <v>10</v>
      </c>
    </row>
    <row r="10" spans="1:8" x14ac:dyDescent="0.2">
      <c r="A10">
        <v>1</v>
      </c>
      <c r="B10">
        <v>3</v>
      </c>
      <c r="C10" t="s">
        <v>4</v>
      </c>
      <c r="D10">
        <v>27</v>
      </c>
      <c r="E10">
        <v>0</v>
      </c>
      <c r="F10">
        <v>2</v>
      </c>
      <c r="G10">
        <v>11.1333</v>
      </c>
      <c r="H10" t="s">
        <v>10</v>
      </c>
    </row>
    <row r="11" spans="1:8" x14ac:dyDescent="0.2">
      <c r="A11">
        <v>1</v>
      </c>
      <c r="B11">
        <v>2</v>
      </c>
      <c r="C11" t="s">
        <v>4</v>
      </c>
      <c r="D11">
        <v>14</v>
      </c>
      <c r="E11">
        <v>1</v>
      </c>
      <c r="F11">
        <v>0</v>
      </c>
      <c r="G11">
        <v>30.070799999999998</v>
      </c>
      <c r="H11" t="s">
        <v>11</v>
      </c>
    </row>
    <row r="12" spans="1:8" x14ac:dyDescent="0.2">
      <c r="A12">
        <v>1</v>
      </c>
      <c r="B12">
        <v>3</v>
      </c>
      <c r="C12" t="s">
        <v>4</v>
      </c>
      <c r="D12">
        <v>4</v>
      </c>
      <c r="E12">
        <v>1</v>
      </c>
      <c r="F12">
        <v>1</v>
      </c>
      <c r="G12">
        <v>16.7</v>
      </c>
      <c r="H12" t="s">
        <v>10</v>
      </c>
    </row>
    <row r="13" spans="1:8" x14ac:dyDescent="0.2">
      <c r="A13">
        <v>1</v>
      </c>
      <c r="B13">
        <v>1</v>
      </c>
      <c r="C13" t="s">
        <v>4</v>
      </c>
      <c r="D13">
        <v>58</v>
      </c>
      <c r="E13">
        <v>0</v>
      </c>
      <c r="F13">
        <v>0</v>
      </c>
      <c r="G13">
        <v>26.55</v>
      </c>
      <c r="H13" t="s">
        <v>10</v>
      </c>
    </row>
    <row r="14" spans="1:8" x14ac:dyDescent="0.2">
      <c r="A14">
        <v>0</v>
      </c>
      <c r="B14">
        <v>3</v>
      </c>
      <c r="C14" t="s">
        <v>3</v>
      </c>
      <c r="D14">
        <v>20</v>
      </c>
      <c r="E14">
        <v>0</v>
      </c>
      <c r="F14">
        <v>0</v>
      </c>
      <c r="G14">
        <v>8.0500000000000007</v>
      </c>
      <c r="H14" t="s">
        <v>10</v>
      </c>
    </row>
    <row r="15" spans="1:8" x14ac:dyDescent="0.2">
      <c r="A15">
        <v>0</v>
      </c>
      <c r="B15">
        <v>3</v>
      </c>
      <c r="C15" t="s">
        <v>3</v>
      </c>
      <c r="D15">
        <v>39</v>
      </c>
      <c r="E15">
        <v>1</v>
      </c>
      <c r="F15">
        <v>5</v>
      </c>
      <c r="G15">
        <v>31.274999999999999</v>
      </c>
      <c r="H15" t="s">
        <v>10</v>
      </c>
    </row>
    <row r="16" spans="1:8" x14ac:dyDescent="0.2">
      <c r="A16">
        <v>0</v>
      </c>
      <c r="B16">
        <v>3</v>
      </c>
      <c r="C16" t="s">
        <v>4</v>
      </c>
      <c r="D16">
        <v>14</v>
      </c>
      <c r="E16">
        <v>0</v>
      </c>
      <c r="F16">
        <v>0</v>
      </c>
      <c r="G16">
        <v>7.8541999999999996</v>
      </c>
      <c r="H16" t="s">
        <v>10</v>
      </c>
    </row>
    <row r="17" spans="1:8" x14ac:dyDescent="0.2">
      <c r="A17">
        <v>1</v>
      </c>
      <c r="B17">
        <v>2</v>
      </c>
      <c r="C17" t="s">
        <v>4</v>
      </c>
      <c r="D17">
        <v>55</v>
      </c>
      <c r="E17">
        <v>0</v>
      </c>
      <c r="F17">
        <v>0</v>
      </c>
      <c r="G17">
        <v>16</v>
      </c>
      <c r="H17" t="s">
        <v>10</v>
      </c>
    </row>
    <row r="18" spans="1:8" x14ac:dyDescent="0.2">
      <c r="A18">
        <v>0</v>
      </c>
      <c r="B18">
        <v>3</v>
      </c>
      <c r="C18" t="s">
        <v>3</v>
      </c>
      <c r="D18">
        <v>2</v>
      </c>
      <c r="E18">
        <v>4</v>
      </c>
      <c r="F18">
        <v>1</v>
      </c>
      <c r="G18">
        <v>29.125</v>
      </c>
      <c r="H18" t="s">
        <v>12</v>
      </c>
    </row>
    <row r="19" spans="1:8" hidden="1" x14ac:dyDescent="0.2">
      <c r="A19">
        <v>1</v>
      </c>
      <c r="B19">
        <v>2</v>
      </c>
      <c r="C19" t="s">
        <v>3</v>
      </c>
      <c r="E19">
        <v>0</v>
      </c>
      <c r="F19">
        <v>0</v>
      </c>
      <c r="G19">
        <v>13</v>
      </c>
      <c r="H19" t="s">
        <v>10</v>
      </c>
    </row>
    <row r="20" spans="1:8" x14ac:dyDescent="0.2">
      <c r="A20">
        <v>0</v>
      </c>
      <c r="B20">
        <v>3</v>
      </c>
      <c r="C20" t="s">
        <v>4</v>
      </c>
      <c r="D20">
        <v>31</v>
      </c>
      <c r="E20">
        <v>1</v>
      </c>
      <c r="F20">
        <v>0</v>
      </c>
      <c r="G20">
        <v>18</v>
      </c>
      <c r="H20" t="s">
        <v>10</v>
      </c>
    </row>
    <row r="21" spans="1:8" hidden="1" x14ac:dyDescent="0.2">
      <c r="A21">
        <v>1</v>
      </c>
      <c r="B21">
        <v>3</v>
      </c>
      <c r="C21" t="s">
        <v>4</v>
      </c>
      <c r="E21">
        <v>0</v>
      </c>
      <c r="F21">
        <v>0</v>
      </c>
      <c r="G21">
        <v>7.2249999999999996</v>
      </c>
      <c r="H21" t="s">
        <v>11</v>
      </c>
    </row>
    <row r="22" spans="1:8" x14ac:dyDescent="0.2">
      <c r="A22">
        <v>0</v>
      </c>
      <c r="B22">
        <v>2</v>
      </c>
      <c r="C22" t="s">
        <v>3</v>
      </c>
      <c r="D22">
        <v>35</v>
      </c>
      <c r="E22">
        <v>0</v>
      </c>
      <c r="F22">
        <v>0</v>
      </c>
      <c r="G22">
        <v>26</v>
      </c>
      <c r="H22" t="s">
        <v>10</v>
      </c>
    </row>
    <row r="23" spans="1:8" x14ac:dyDescent="0.2">
      <c r="A23">
        <v>1</v>
      </c>
      <c r="B23">
        <v>2</v>
      </c>
      <c r="C23" t="s">
        <v>3</v>
      </c>
      <c r="D23">
        <v>34</v>
      </c>
      <c r="E23">
        <v>0</v>
      </c>
      <c r="F23">
        <v>0</v>
      </c>
      <c r="G23">
        <v>13</v>
      </c>
      <c r="H23" t="s">
        <v>10</v>
      </c>
    </row>
    <row r="24" spans="1:8" x14ac:dyDescent="0.2">
      <c r="A24">
        <v>1</v>
      </c>
      <c r="B24">
        <v>3</v>
      </c>
      <c r="C24" t="s">
        <v>4</v>
      </c>
      <c r="D24">
        <v>15</v>
      </c>
      <c r="E24">
        <v>0</v>
      </c>
      <c r="F24">
        <v>0</v>
      </c>
      <c r="G24">
        <v>8.0291999999999994</v>
      </c>
      <c r="H24" t="s">
        <v>12</v>
      </c>
    </row>
    <row r="25" spans="1:8" x14ac:dyDescent="0.2">
      <c r="A25">
        <v>1</v>
      </c>
      <c r="B25">
        <v>1</v>
      </c>
      <c r="C25" t="s">
        <v>3</v>
      </c>
      <c r="D25">
        <v>28</v>
      </c>
      <c r="E25">
        <v>0</v>
      </c>
      <c r="F25">
        <v>0</v>
      </c>
      <c r="G25">
        <v>35.5</v>
      </c>
      <c r="H25" t="s">
        <v>10</v>
      </c>
    </row>
    <row r="26" spans="1:8" x14ac:dyDescent="0.2">
      <c r="A26">
        <v>0</v>
      </c>
      <c r="B26">
        <v>3</v>
      </c>
      <c r="C26" t="s">
        <v>4</v>
      </c>
      <c r="D26">
        <v>8</v>
      </c>
      <c r="E26">
        <v>3</v>
      </c>
      <c r="F26">
        <v>1</v>
      </c>
      <c r="G26">
        <v>21.074999999999999</v>
      </c>
      <c r="H26" t="s">
        <v>10</v>
      </c>
    </row>
    <row r="27" spans="1:8" x14ac:dyDescent="0.2">
      <c r="A27">
        <v>1</v>
      </c>
      <c r="B27">
        <v>3</v>
      </c>
      <c r="C27" t="s">
        <v>4</v>
      </c>
      <c r="D27">
        <v>38</v>
      </c>
      <c r="E27">
        <v>1</v>
      </c>
      <c r="F27">
        <v>5</v>
      </c>
      <c r="G27">
        <v>31.387499999999999</v>
      </c>
      <c r="H27" t="s">
        <v>10</v>
      </c>
    </row>
    <row r="28" spans="1:8" hidden="1" x14ac:dyDescent="0.2">
      <c r="A28">
        <v>0</v>
      </c>
      <c r="B28">
        <v>3</v>
      </c>
      <c r="C28" t="s">
        <v>3</v>
      </c>
      <c r="E28">
        <v>0</v>
      </c>
      <c r="F28">
        <v>0</v>
      </c>
      <c r="G28">
        <v>7.2249999999999996</v>
      </c>
      <c r="H28" t="s">
        <v>11</v>
      </c>
    </row>
    <row r="29" spans="1:8" x14ac:dyDescent="0.2">
      <c r="A29">
        <v>0</v>
      </c>
      <c r="B29">
        <v>1</v>
      </c>
      <c r="C29" t="s">
        <v>3</v>
      </c>
      <c r="D29">
        <v>19</v>
      </c>
      <c r="E29">
        <v>3</v>
      </c>
      <c r="F29">
        <v>2</v>
      </c>
      <c r="G29">
        <v>263</v>
      </c>
      <c r="H29" t="s">
        <v>10</v>
      </c>
    </row>
    <row r="30" spans="1:8" hidden="1" x14ac:dyDescent="0.2">
      <c r="A30">
        <v>1</v>
      </c>
      <c r="B30">
        <v>3</v>
      </c>
      <c r="C30" t="s">
        <v>4</v>
      </c>
      <c r="E30">
        <v>0</v>
      </c>
      <c r="F30">
        <v>0</v>
      </c>
      <c r="G30">
        <v>7.8792</v>
      </c>
      <c r="H30" t="s">
        <v>12</v>
      </c>
    </row>
    <row r="31" spans="1:8" hidden="1" x14ac:dyDescent="0.2">
      <c r="A31">
        <v>0</v>
      </c>
      <c r="B31">
        <v>3</v>
      </c>
      <c r="C31" t="s">
        <v>3</v>
      </c>
      <c r="E31">
        <v>0</v>
      </c>
      <c r="F31">
        <v>0</v>
      </c>
      <c r="G31">
        <v>7.8958000000000004</v>
      </c>
      <c r="H31" t="s">
        <v>10</v>
      </c>
    </row>
    <row r="32" spans="1:8" x14ac:dyDescent="0.2">
      <c r="A32">
        <v>0</v>
      </c>
      <c r="B32">
        <v>1</v>
      </c>
      <c r="C32" t="s">
        <v>3</v>
      </c>
      <c r="D32">
        <v>40</v>
      </c>
      <c r="E32">
        <v>0</v>
      </c>
      <c r="F32">
        <v>0</v>
      </c>
      <c r="G32">
        <v>27.720800000000001</v>
      </c>
      <c r="H32" t="s">
        <v>11</v>
      </c>
    </row>
    <row r="33" spans="1:8" hidden="1" x14ac:dyDescent="0.2">
      <c r="A33">
        <v>1</v>
      </c>
      <c r="B33">
        <v>1</v>
      </c>
      <c r="C33" t="s">
        <v>4</v>
      </c>
      <c r="E33">
        <v>1</v>
      </c>
      <c r="F33">
        <v>0</v>
      </c>
      <c r="G33">
        <v>146.52080000000001</v>
      </c>
      <c r="H33" t="s">
        <v>11</v>
      </c>
    </row>
    <row r="34" spans="1:8" hidden="1" x14ac:dyDescent="0.2">
      <c r="A34">
        <v>1</v>
      </c>
      <c r="B34">
        <v>3</v>
      </c>
      <c r="C34" t="s">
        <v>4</v>
      </c>
      <c r="E34">
        <v>0</v>
      </c>
      <c r="F34">
        <v>0</v>
      </c>
      <c r="G34">
        <v>7.75</v>
      </c>
      <c r="H34" t="s">
        <v>12</v>
      </c>
    </row>
    <row r="35" spans="1:8" x14ac:dyDescent="0.2">
      <c r="A35">
        <v>0</v>
      </c>
      <c r="B35">
        <v>2</v>
      </c>
      <c r="C35" t="s">
        <v>3</v>
      </c>
      <c r="D35">
        <v>66</v>
      </c>
      <c r="E35">
        <v>0</v>
      </c>
      <c r="F35">
        <v>0</v>
      </c>
      <c r="G35">
        <v>10.5</v>
      </c>
      <c r="H35" t="s">
        <v>10</v>
      </c>
    </row>
    <row r="36" spans="1:8" x14ac:dyDescent="0.2">
      <c r="A36">
        <v>0</v>
      </c>
      <c r="B36">
        <v>1</v>
      </c>
      <c r="C36" t="s">
        <v>3</v>
      </c>
      <c r="D36">
        <v>28</v>
      </c>
      <c r="E36">
        <v>1</v>
      </c>
      <c r="F36">
        <v>0</v>
      </c>
      <c r="G36">
        <v>82.1708</v>
      </c>
      <c r="H36" t="s">
        <v>11</v>
      </c>
    </row>
    <row r="37" spans="1:8" x14ac:dyDescent="0.2">
      <c r="A37">
        <v>0</v>
      </c>
      <c r="B37">
        <v>1</v>
      </c>
      <c r="C37" t="s">
        <v>3</v>
      </c>
      <c r="D37">
        <v>42</v>
      </c>
      <c r="E37">
        <v>1</v>
      </c>
      <c r="F37">
        <v>0</v>
      </c>
      <c r="G37">
        <v>52</v>
      </c>
      <c r="H37" t="s">
        <v>10</v>
      </c>
    </row>
    <row r="38" spans="1:8" hidden="1" x14ac:dyDescent="0.2">
      <c r="A38">
        <v>1</v>
      </c>
      <c r="B38">
        <v>3</v>
      </c>
      <c r="C38" t="s">
        <v>3</v>
      </c>
      <c r="E38">
        <v>0</v>
      </c>
      <c r="F38">
        <v>0</v>
      </c>
      <c r="G38">
        <v>7.2291999999999996</v>
      </c>
      <c r="H38" t="s">
        <v>11</v>
      </c>
    </row>
    <row r="39" spans="1:8" x14ac:dyDescent="0.2">
      <c r="A39">
        <v>0</v>
      </c>
      <c r="B39">
        <v>3</v>
      </c>
      <c r="C39" t="s">
        <v>3</v>
      </c>
      <c r="D39">
        <v>21</v>
      </c>
      <c r="E39">
        <v>0</v>
      </c>
      <c r="F39">
        <v>0</v>
      </c>
      <c r="G39">
        <v>8.0500000000000007</v>
      </c>
      <c r="H39" t="s">
        <v>10</v>
      </c>
    </row>
    <row r="40" spans="1:8" x14ac:dyDescent="0.2">
      <c r="A40">
        <v>0</v>
      </c>
      <c r="B40">
        <v>3</v>
      </c>
      <c r="C40" t="s">
        <v>4</v>
      </c>
      <c r="D40">
        <v>18</v>
      </c>
      <c r="E40">
        <v>2</v>
      </c>
      <c r="F40">
        <v>0</v>
      </c>
      <c r="G40">
        <v>18</v>
      </c>
      <c r="H40" t="s">
        <v>10</v>
      </c>
    </row>
    <row r="41" spans="1:8" x14ac:dyDescent="0.2">
      <c r="A41">
        <v>1</v>
      </c>
      <c r="B41">
        <v>3</v>
      </c>
      <c r="C41" t="s">
        <v>4</v>
      </c>
      <c r="D41">
        <v>14</v>
      </c>
      <c r="E41">
        <v>1</v>
      </c>
      <c r="F41">
        <v>0</v>
      </c>
      <c r="G41">
        <v>11.2417</v>
      </c>
      <c r="H41" t="s">
        <v>11</v>
      </c>
    </row>
    <row r="42" spans="1:8" x14ac:dyDescent="0.2">
      <c r="A42">
        <v>0</v>
      </c>
      <c r="B42">
        <v>3</v>
      </c>
      <c r="C42" t="s">
        <v>4</v>
      </c>
      <c r="D42">
        <v>40</v>
      </c>
      <c r="E42">
        <v>1</v>
      </c>
      <c r="F42">
        <v>0</v>
      </c>
      <c r="G42">
        <v>9.4749999999999996</v>
      </c>
      <c r="H42" t="s">
        <v>10</v>
      </c>
    </row>
    <row r="43" spans="1:8" x14ac:dyDescent="0.2">
      <c r="A43">
        <v>0</v>
      </c>
      <c r="B43">
        <v>2</v>
      </c>
      <c r="C43" t="s">
        <v>4</v>
      </c>
      <c r="D43">
        <v>27</v>
      </c>
      <c r="E43">
        <v>1</v>
      </c>
      <c r="F43">
        <v>0</v>
      </c>
      <c r="G43">
        <v>21</v>
      </c>
      <c r="H43" t="s">
        <v>10</v>
      </c>
    </row>
    <row r="44" spans="1:8" hidden="1" x14ac:dyDescent="0.2">
      <c r="A44">
        <v>0</v>
      </c>
      <c r="B44">
        <v>3</v>
      </c>
      <c r="C44" t="s">
        <v>3</v>
      </c>
      <c r="E44">
        <v>0</v>
      </c>
      <c r="F44">
        <v>0</v>
      </c>
      <c r="G44">
        <v>7.8958000000000004</v>
      </c>
      <c r="H44" t="s">
        <v>11</v>
      </c>
    </row>
    <row r="45" spans="1:8" x14ac:dyDescent="0.2">
      <c r="A45">
        <v>1</v>
      </c>
      <c r="B45">
        <v>2</v>
      </c>
      <c r="C45" t="s">
        <v>4</v>
      </c>
      <c r="D45">
        <v>3</v>
      </c>
      <c r="E45">
        <v>1</v>
      </c>
      <c r="F45">
        <v>2</v>
      </c>
      <c r="G45">
        <v>41.5792</v>
      </c>
      <c r="H45" t="s">
        <v>11</v>
      </c>
    </row>
    <row r="46" spans="1:8" x14ac:dyDescent="0.2">
      <c r="A46">
        <v>1</v>
      </c>
      <c r="B46">
        <v>3</v>
      </c>
      <c r="C46" t="s">
        <v>4</v>
      </c>
      <c r="D46">
        <v>19</v>
      </c>
      <c r="E46">
        <v>0</v>
      </c>
      <c r="F46">
        <v>0</v>
      </c>
      <c r="G46">
        <v>7.8792</v>
      </c>
      <c r="H46" t="s">
        <v>12</v>
      </c>
    </row>
    <row r="47" spans="1:8" hidden="1" x14ac:dyDescent="0.2">
      <c r="A47">
        <v>0</v>
      </c>
      <c r="B47">
        <v>3</v>
      </c>
      <c r="C47" t="s">
        <v>3</v>
      </c>
      <c r="E47">
        <v>0</v>
      </c>
      <c r="F47">
        <v>0</v>
      </c>
      <c r="G47">
        <v>8.0500000000000007</v>
      </c>
      <c r="H47" t="s">
        <v>10</v>
      </c>
    </row>
    <row r="48" spans="1:8" hidden="1" x14ac:dyDescent="0.2">
      <c r="A48">
        <v>0</v>
      </c>
      <c r="B48">
        <v>3</v>
      </c>
      <c r="C48" t="s">
        <v>3</v>
      </c>
      <c r="E48">
        <v>1</v>
      </c>
      <c r="F48">
        <v>0</v>
      </c>
      <c r="G48">
        <v>15.5</v>
      </c>
      <c r="H48" t="s">
        <v>12</v>
      </c>
    </row>
    <row r="49" spans="1:8" hidden="1" x14ac:dyDescent="0.2">
      <c r="A49">
        <v>1</v>
      </c>
      <c r="B49">
        <v>3</v>
      </c>
      <c r="C49" t="s">
        <v>4</v>
      </c>
      <c r="E49">
        <v>0</v>
      </c>
      <c r="F49">
        <v>0</v>
      </c>
      <c r="G49">
        <v>7.75</v>
      </c>
      <c r="H49" t="s">
        <v>12</v>
      </c>
    </row>
    <row r="50" spans="1:8" hidden="1" x14ac:dyDescent="0.2">
      <c r="A50">
        <v>0</v>
      </c>
      <c r="B50">
        <v>3</v>
      </c>
      <c r="C50" t="s">
        <v>3</v>
      </c>
      <c r="E50">
        <v>2</v>
      </c>
      <c r="F50">
        <v>0</v>
      </c>
      <c r="G50">
        <v>21.679200000000002</v>
      </c>
      <c r="H50" t="s">
        <v>11</v>
      </c>
    </row>
    <row r="51" spans="1:8" x14ac:dyDescent="0.2">
      <c r="A51">
        <v>0</v>
      </c>
      <c r="B51">
        <v>3</v>
      </c>
      <c r="C51" t="s">
        <v>4</v>
      </c>
      <c r="D51">
        <v>18</v>
      </c>
      <c r="E51">
        <v>1</v>
      </c>
      <c r="F51">
        <v>0</v>
      </c>
      <c r="G51">
        <v>17.8</v>
      </c>
      <c r="H51" t="s">
        <v>10</v>
      </c>
    </row>
    <row r="52" spans="1:8" x14ac:dyDescent="0.2">
      <c r="A52">
        <v>0</v>
      </c>
      <c r="B52">
        <v>3</v>
      </c>
      <c r="C52" t="s">
        <v>3</v>
      </c>
      <c r="D52">
        <v>7</v>
      </c>
      <c r="E52">
        <v>4</v>
      </c>
      <c r="F52">
        <v>1</v>
      </c>
      <c r="G52">
        <v>39.6875</v>
      </c>
      <c r="H52" t="s">
        <v>10</v>
      </c>
    </row>
    <row r="53" spans="1:8" x14ac:dyDescent="0.2">
      <c r="A53">
        <v>0</v>
      </c>
      <c r="B53">
        <v>3</v>
      </c>
      <c r="C53" t="s">
        <v>3</v>
      </c>
      <c r="D53">
        <v>21</v>
      </c>
      <c r="E53">
        <v>0</v>
      </c>
      <c r="F53">
        <v>0</v>
      </c>
      <c r="G53">
        <v>7.8</v>
      </c>
      <c r="H53" t="s">
        <v>10</v>
      </c>
    </row>
    <row r="54" spans="1:8" x14ac:dyDescent="0.2">
      <c r="A54">
        <v>1</v>
      </c>
      <c r="B54">
        <v>1</v>
      </c>
      <c r="C54" t="s">
        <v>4</v>
      </c>
      <c r="D54">
        <v>49</v>
      </c>
      <c r="E54">
        <v>1</v>
      </c>
      <c r="F54">
        <v>0</v>
      </c>
      <c r="G54">
        <v>76.729200000000006</v>
      </c>
      <c r="H54" t="s">
        <v>11</v>
      </c>
    </row>
    <row r="55" spans="1:8" x14ac:dyDescent="0.2">
      <c r="A55">
        <v>1</v>
      </c>
      <c r="B55">
        <v>2</v>
      </c>
      <c r="C55" t="s">
        <v>4</v>
      </c>
      <c r="D55">
        <v>29</v>
      </c>
      <c r="E55">
        <v>1</v>
      </c>
      <c r="F55">
        <v>0</v>
      </c>
      <c r="G55">
        <v>26</v>
      </c>
      <c r="H55" t="s">
        <v>10</v>
      </c>
    </row>
    <row r="56" spans="1:8" x14ac:dyDescent="0.2">
      <c r="A56">
        <v>0</v>
      </c>
      <c r="B56">
        <v>1</v>
      </c>
      <c r="C56" t="s">
        <v>3</v>
      </c>
      <c r="D56">
        <v>65</v>
      </c>
      <c r="E56">
        <v>0</v>
      </c>
      <c r="F56">
        <v>1</v>
      </c>
      <c r="G56">
        <v>61.979199999999999</v>
      </c>
      <c r="H56" t="s">
        <v>11</v>
      </c>
    </row>
    <row r="57" spans="1:8" hidden="1" x14ac:dyDescent="0.2">
      <c r="A57">
        <v>1</v>
      </c>
      <c r="B57">
        <v>1</v>
      </c>
      <c r="C57" t="s">
        <v>3</v>
      </c>
      <c r="E57">
        <v>0</v>
      </c>
      <c r="F57">
        <v>0</v>
      </c>
      <c r="G57">
        <v>35.5</v>
      </c>
      <c r="H57" t="s">
        <v>10</v>
      </c>
    </row>
    <row r="58" spans="1:8" x14ac:dyDescent="0.2">
      <c r="A58">
        <v>1</v>
      </c>
      <c r="B58">
        <v>2</v>
      </c>
      <c r="C58" t="s">
        <v>4</v>
      </c>
      <c r="D58">
        <v>21</v>
      </c>
      <c r="E58">
        <v>0</v>
      </c>
      <c r="F58">
        <v>0</v>
      </c>
      <c r="G58">
        <v>10.5</v>
      </c>
      <c r="H58" t="s">
        <v>10</v>
      </c>
    </row>
    <row r="59" spans="1:8" x14ac:dyDescent="0.2">
      <c r="A59">
        <v>0</v>
      </c>
      <c r="B59">
        <v>3</v>
      </c>
      <c r="C59" t="s">
        <v>3</v>
      </c>
      <c r="D59">
        <v>28.5</v>
      </c>
      <c r="E59">
        <v>0</v>
      </c>
      <c r="F59">
        <v>0</v>
      </c>
      <c r="G59">
        <v>7.2291999999999996</v>
      </c>
      <c r="H59" t="s">
        <v>11</v>
      </c>
    </row>
    <row r="60" spans="1:8" x14ac:dyDescent="0.2">
      <c r="A60">
        <v>1</v>
      </c>
      <c r="B60">
        <v>2</v>
      </c>
      <c r="C60" t="s">
        <v>4</v>
      </c>
      <c r="D60">
        <v>5</v>
      </c>
      <c r="E60">
        <v>1</v>
      </c>
      <c r="F60">
        <v>2</v>
      </c>
      <c r="G60">
        <v>27.75</v>
      </c>
      <c r="H60" t="s">
        <v>10</v>
      </c>
    </row>
    <row r="61" spans="1:8" x14ac:dyDescent="0.2">
      <c r="A61">
        <v>0</v>
      </c>
      <c r="B61">
        <v>3</v>
      </c>
      <c r="C61" t="s">
        <v>3</v>
      </c>
      <c r="D61">
        <v>11</v>
      </c>
      <c r="E61">
        <v>5</v>
      </c>
      <c r="F61">
        <v>2</v>
      </c>
      <c r="G61">
        <v>46.9</v>
      </c>
      <c r="H61" t="s">
        <v>10</v>
      </c>
    </row>
    <row r="62" spans="1:8" x14ac:dyDescent="0.2">
      <c r="A62">
        <v>0</v>
      </c>
      <c r="B62">
        <v>3</v>
      </c>
      <c r="C62" t="s">
        <v>3</v>
      </c>
      <c r="D62">
        <v>22</v>
      </c>
      <c r="E62">
        <v>0</v>
      </c>
      <c r="F62">
        <v>0</v>
      </c>
      <c r="G62">
        <v>7.2291999999999996</v>
      </c>
      <c r="H62" t="s">
        <v>11</v>
      </c>
    </row>
    <row r="63" spans="1:8" hidden="1" x14ac:dyDescent="0.2">
      <c r="A63">
        <v>1</v>
      </c>
      <c r="B63">
        <v>1</v>
      </c>
      <c r="C63" t="s">
        <v>4</v>
      </c>
      <c r="D63">
        <v>38</v>
      </c>
      <c r="E63">
        <v>0</v>
      </c>
      <c r="F63">
        <v>0</v>
      </c>
      <c r="G63">
        <v>80</v>
      </c>
    </row>
    <row r="64" spans="1:8" x14ac:dyDescent="0.2">
      <c r="A64">
        <v>0</v>
      </c>
      <c r="B64">
        <v>1</v>
      </c>
      <c r="C64" t="s">
        <v>3</v>
      </c>
      <c r="D64">
        <v>45</v>
      </c>
      <c r="E64">
        <v>1</v>
      </c>
      <c r="F64">
        <v>0</v>
      </c>
      <c r="G64">
        <v>83.474999999999994</v>
      </c>
      <c r="H64" t="s">
        <v>10</v>
      </c>
    </row>
    <row r="65" spans="1:8" x14ac:dyDescent="0.2">
      <c r="A65">
        <v>0</v>
      </c>
      <c r="B65">
        <v>3</v>
      </c>
      <c r="C65" t="s">
        <v>3</v>
      </c>
      <c r="D65">
        <v>4</v>
      </c>
      <c r="E65">
        <v>3</v>
      </c>
      <c r="F65">
        <v>2</v>
      </c>
      <c r="G65">
        <v>27.9</v>
      </c>
      <c r="H65" t="s">
        <v>10</v>
      </c>
    </row>
    <row r="66" spans="1:8" hidden="1" x14ac:dyDescent="0.2">
      <c r="A66">
        <v>0</v>
      </c>
      <c r="B66">
        <v>1</v>
      </c>
      <c r="C66" t="s">
        <v>3</v>
      </c>
      <c r="E66">
        <v>0</v>
      </c>
      <c r="F66">
        <v>0</v>
      </c>
      <c r="G66">
        <v>27.720800000000001</v>
      </c>
      <c r="H66" t="s">
        <v>11</v>
      </c>
    </row>
    <row r="67" spans="1:8" hidden="1" x14ac:dyDescent="0.2">
      <c r="A67">
        <v>1</v>
      </c>
      <c r="B67">
        <v>3</v>
      </c>
      <c r="C67" t="s">
        <v>3</v>
      </c>
      <c r="E67">
        <v>1</v>
      </c>
      <c r="F67">
        <v>1</v>
      </c>
      <c r="G67">
        <v>15.245799999999999</v>
      </c>
      <c r="H67" t="s">
        <v>11</v>
      </c>
    </row>
    <row r="68" spans="1:8" x14ac:dyDescent="0.2">
      <c r="A68">
        <v>1</v>
      </c>
      <c r="B68">
        <v>2</v>
      </c>
      <c r="C68" t="s">
        <v>4</v>
      </c>
      <c r="D68">
        <v>29</v>
      </c>
      <c r="E68">
        <v>0</v>
      </c>
      <c r="F68">
        <v>0</v>
      </c>
      <c r="G68">
        <v>10.5</v>
      </c>
      <c r="H68" t="s">
        <v>10</v>
      </c>
    </row>
    <row r="69" spans="1:8" x14ac:dyDescent="0.2">
      <c r="A69">
        <v>0</v>
      </c>
      <c r="B69">
        <v>3</v>
      </c>
      <c r="C69" t="s">
        <v>3</v>
      </c>
      <c r="D69">
        <v>19</v>
      </c>
      <c r="E69">
        <v>0</v>
      </c>
      <c r="F69">
        <v>0</v>
      </c>
      <c r="G69">
        <v>8.1583000000000006</v>
      </c>
      <c r="H69" t="s">
        <v>10</v>
      </c>
    </row>
    <row r="70" spans="1:8" x14ac:dyDescent="0.2">
      <c r="A70">
        <v>1</v>
      </c>
      <c r="B70">
        <v>3</v>
      </c>
      <c r="C70" t="s">
        <v>4</v>
      </c>
      <c r="D70">
        <v>17</v>
      </c>
      <c r="E70">
        <v>4</v>
      </c>
      <c r="F70">
        <v>2</v>
      </c>
      <c r="G70">
        <v>7.9249999999999998</v>
      </c>
      <c r="H70" t="s">
        <v>10</v>
      </c>
    </row>
    <row r="71" spans="1:8" x14ac:dyDescent="0.2">
      <c r="A71">
        <v>0</v>
      </c>
      <c r="B71">
        <v>3</v>
      </c>
      <c r="C71" t="s">
        <v>3</v>
      </c>
      <c r="D71">
        <v>26</v>
      </c>
      <c r="E71">
        <v>2</v>
      </c>
      <c r="F71">
        <v>0</v>
      </c>
      <c r="G71">
        <v>8.6624999999999996</v>
      </c>
      <c r="H71" t="s">
        <v>10</v>
      </c>
    </row>
    <row r="72" spans="1:8" x14ac:dyDescent="0.2">
      <c r="A72">
        <v>0</v>
      </c>
      <c r="B72">
        <v>2</v>
      </c>
      <c r="C72" t="s">
        <v>3</v>
      </c>
      <c r="D72">
        <v>32</v>
      </c>
      <c r="E72">
        <v>0</v>
      </c>
      <c r="F72">
        <v>0</v>
      </c>
      <c r="G72">
        <v>10.5</v>
      </c>
      <c r="H72" t="s">
        <v>10</v>
      </c>
    </row>
    <row r="73" spans="1:8" x14ac:dyDescent="0.2">
      <c r="A73">
        <v>0</v>
      </c>
      <c r="B73">
        <v>3</v>
      </c>
      <c r="C73" t="s">
        <v>4</v>
      </c>
      <c r="D73">
        <v>16</v>
      </c>
      <c r="E73">
        <v>5</v>
      </c>
      <c r="F73">
        <v>2</v>
      </c>
      <c r="G73">
        <v>46.9</v>
      </c>
      <c r="H73" t="s">
        <v>10</v>
      </c>
    </row>
    <row r="74" spans="1:8" x14ac:dyDescent="0.2">
      <c r="A74">
        <v>0</v>
      </c>
      <c r="B74">
        <v>2</v>
      </c>
      <c r="C74" t="s">
        <v>3</v>
      </c>
      <c r="D74">
        <v>21</v>
      </c>
      <c r="E74">
        <v>0</v>
      </c>
      <c r="F74">
        <v>0</v>
      </c>
      <c r="G74">
        <v>73.5</v>
      </c>
      <c r="H74" t="s">
        <v>10</v>
      </c>
    </row>
    <row r="75" spans="1:8" x14ac:dyDescent="0.2">
      <c r="A75">
        <v>0</v>
      </c>
      <c r="B75">
        <v>3</v>
      </c>
      <c r="C75" t="s">
        <v>3</v>
      </c>
      <c r="D75">
        <v>26</v>
      </c>
      <c r="E75">
        <v>1</v>
      </c>
      <c r="F75">
        <v>0</v>
      </c>
      <c r="G75">
        <v>14.4542</v>
      </c>
      <c r="H75" t="s">
        <v>11</v>
      </c>
    </row>
    <row r="76" spans="1:8" x14ac:dyDescent="0.2">
      <c r="A76">
        <v>1</v>
      </c>
      <c r="B76">
        <v>3</v>
      </c>
      <c r="C76" t="s">
        <v>3</v>
      </c>
      <c r="D76">
        <v>32</v>
      </c>
      <c r="E76">
        <v>0</v>
      </c>
      <c r="F76">
        <v>0</v>
      </c>
      <c r="G76">
        <v>56.495800000000003</v>
      </c>
      <c r="H76" t="s">
        <v>10</v>
      </c>
    </row>
    <row r="77" spans="1:8" x14ac:dyDescent="0.2">
      <c r="A77">
        <v>0</v>
      </c>
      <c r="B77">
        <v>3</v>
      </c>
      <c r="C77" t="s">
        <v>3</v>
      </c>
      <c r="D77">
        <v>25</v>
      </c>
      <c r="E77">
        <v>0</v>
      </c>
      <c r="F77">
        <v>0</v>
      </c>
      <c r="G77">
        <v>7.65</v>
      </c>
      <c r="H77" t="s">
        <v>10</v>
      </c>
    </row>
    <row r="78" spans="1:8" hidden="1" x14ac:dyDescent="0.2">
      <c r="A78">
        <v>0</v>
      </c>
      <c r="B78">
        <v>3</v>
      </c>
      <c r="C78" t="s">
        <v>3</v>
      </c>
      <c r="E78">
        <v>0</v>
      </c>
      <c r="F78">
        <v>0</v>
      </c>
      <c r="G78">
        <v>7.8958000000000004</v>
      </c>
      <c r="H78" t="s">
        <v>10</v>
      </c>
    </row>
    <row r="79" spans="1:8" hidden="1" x14ac:dyDescent="0.2">
      <c r="A79">
        <v>0</v>
      </c>
      <c r="B79">
        <v>3</v>
      </c>
      <c r="C79" t="s">
        <v>3</v>
      </c>
      <c r="E79">
        <v>0</v>
      </c>
      <c r="F79">
        <v>0</v>
      </c>
      <c r="G79">
        <v>8.0500000000000007</v>
      </c>
      <c r="H79" t="s">
        <v>10</v>
      </c>
    </row>
    <row r="80" spans="1:8" x14ac:dyDescent="0.2">
      <c r="A80">
        <v>1</v>
      </c>
      <c r="B80">
        <v>2</v>
      </c>
      <c r="C80" t="s">
        <v>3</v>
      </c>
      <c r="D80">
        <v>0.83</v>
      </c>
      <c r="E80">
        <v>0</v>
      </c>
      <c r="F80">
        <v>2</v>
      </c>
      <c r="G80">
        <v>29</v>
      </c>
      <c r="H80" t="s">
        <v>10</v>
      </c>
    </row>
    <row r="81" spans="1:8" x14ac:dyDescent="0.2">
      <c r="A81">
        <v>1</v>
      </c>
      <c r="B81">
        <v>3</v>
      </c>
      <c r="C81" t="s">
        <v>4</v>
      </c>
      <c r="D81">
        <v>30</v>
      </c>
      <c r="E81">
        <v>0</v>
      </c>
      <c r="F81">
        <v>0</v>
      </c>
      <c r="G81">
        <v>12.475</v>
      </c>
      <c r="H81" t="s">
        <v>10</v>
      </c>
    </row>
    <row r="82" spans="1:8" x14ac:dyDescent="0.2">
      <c r="A82">
        <v>0</v>
      </c>
      <c r="B82">
        <v>3</v>
      </c>
      <c r="C82" t="s">
        <v>3</v>
      </c>
      <c r="D82">
        <v>22</v>
      </c>
      <c r="E82">
        <v>0</v>
      </c>
      <c r="F82">
        <v>0</v>
      </c>
      <c r="G82">
        <v>9</v>
      </c>
      <c r="H82" t="s">
        <v>10</v>
      </c>
    </row>
    <row r="83" spans="1:8" x14ac:dyDescent="0.2">
      <c r="A83">
        <v>1</v>
      </c>
      <c r="B83">
        <v>3</v>
      </c>
      <c r="C83" t="s">
        <v>3</v>
      </c>
      <c r="D83">
        <v>29</v>
      </c>
      <c r="E83">
        <v>0</v>
      </c>
      <c r="F83">
        <v>0</v>
      </c>
      <c r="G83">
        <v>9.5</v>
      </c>
      <c r="H83" t="s">
        <v>10</v>
      </c>
    </row>
    <row r="84" spans="1:8" hidden="1" x14ac:dyDescent="0.2">
      <c r="A84">
        <v>1</v>
      </c>
      <c r="B84">
        <v>3</v>
      </c>
      <c r="C84" t="s">
        <v>4</v>
      </c>
      <c r="E84">
        <v>0</v>
      </c>
      <c r="F84">
        <v>0</v>
      </c>
      <c r="G84">
        <v>7.7874999999999996</v>
      </c>
      <c r="H84" t="s">
        <v>12</v>
      </c>
    </row>
    <row r="85" spans="1:8" x14ac:dyDescent="0.2">
      <c r="A85">
        <v>0</v>
      </c>
      <c r="B85">
        <v>1</v>
      </c>
      <c r="C85" t="s">
        <v>3</v>
      </c>
      <c r="D85">
        <v>28</v>
      </c>
      <c r="E85">
        <v>0</v>
      </c>
      <c r="F85">
        <v>0</v>
      </c>
      <c r="G85">
        <v>47.1</v>
      </c>
      <c r="H85" t="s">
        <v>10</v>
      </c>
    </row>
    <row r="86" spans="1:8" x14ac:dyDescent="0.2">
      <c r="A86">
        <v>1</v>
      </c>
      <c r="B86">
        <v>2</v>
      </c>
      <c r="C86" t="s">
        <v>4</v>
      </c>
      <c r="D86">
        <v>17</v>
      </c>
      <c r="E86">
        <v>0</v>
      </c>
      <c r="F86">
        <v>0</v>
      </c>
      <c r="G86">
        <v>10.5</v>
      </c>
      <c r="H86" t="s">
        <v>10</v>
      </c>
    </row>
    <row r="87" spans="1:8" x14ac:dyDescent="0.2">
      <c r="A87">
        <v>1</v>
      </c>
      <c r="B87">
        <v>3</v>
      </c>
      <c r="C87" t="s">
        <v>4</v>
      </c>
      <c r="D87">
        <v>33</v>
      </c>
      <c r="E87">
        <v>3</v>
      </c>
      <c r="F87">
        <v>0</v>
      </c>
      <c r="G87">
        <v>15.85</v>
      </c>
      <c r="H87" t="s">
        <v>10</v>
      </c>
    </row>
    <row r="88" spans="1:8" x14ac:dyDescent="0.2">
      <c r="A88">
        <v>0</v>
      </c>
      <c r="B88">
        <v>3</v>
      </c>
      <c r="C88" t="s">
        <v>3</v>
      </c>
      <c r="D88">
        <v>16</v>
      </c>
      <c r="E88">
        <v>1</v>
      </c>
      <c r="F88">
        <v>3</v>
      </c>
      <c r="G88">
        <v>34.375</v>
      </c>
      <c r="H88" t="s">
        <v>10</v>
      </c>
    </row>
    <row r="89" spans="1:8" hidden="1" x14ac:dyDescent="0.2">
      <c r="A89">
        <v>0</v>
      </c>
      <c r="B89">
        <v>3</v>
      </c>
      <c r="C89" t="s">
        <v>3</v>
      </c>
      <c r="E89">
        <v>0</v>
      </c>
      <c r="F89">
        <v>0</v>
      </c>
      <c r="G89">
        <v>8.0500000000000007</v>
      </c>
      <c r="H89" t="s">
        <v>10</v>
      </c>
    </row>
    <row r="90" spans="1:8" x14ac:dyDescent="0.2">
      <c r="A90">
        <v>1</v>
      </c>
      <c r="B90">
        <v>1</v>
      </c>
      <c r="C90" t="s">
        <v>4</v>
      </c>
      <c r="D90">
        <v>23</v>
      </c>
      <c r="E90">
        <v>3</v>
      </c>
      <c r="F90">
        <v>2</v>
      </c>
      <c r="G90">
        <v>263</v>
      </c>
      <c r="H90" t="s">
        <v>10</v>
      </c>
    </row>
    <row r="91" spans="1:8" x14ac:dyDescent="0.2">
      <c r="A91">
        <v>0</v>
      </c>
      <c r="B91">
        <v>3</v>
      </c>
      <c r="C91" t="s">
        <v>3</v>
      </c>
      <c r="D91">
        <v>24</v>
      </c>
      <c r="E91">
        <v>0</v>
      </c>
      <c r="F91">
        <v>0</v>
      </c>
      <c r="G91">
        <v>8.0500000000000007</v>
      </c>
      <c r="H91" t="s">
        <v>10</v>
      </c>
    </row>
    <row r="92" spans="1:8" x14ac:dyDescent="0.2">
      <c r="A92">
        <v>0</v>
      </c>
      <c r="B92">
        <v>3</v>
      </c>
      <c r="C92" t="s">
        <v>3</v>
      </c>
      <c r="D92">
        <v>29</v>
      </c>
      <c r="E92">
        <v>0</v>
      </c>
      <c r="F92">
        <v>0</v>
      </c>
      <c r="G92">
        <v>8.0500000000000007</v>
      </c>
      <c r="H92" t="s">
        <v>10</v>
      </c>
    </row>
    <row r="93" spans="1:8" x14ac:dyDescent="0.2">
      <c r="A93">
        <v>0</v>
      </c>
      <c r="B93">
        <v>3</v>
      </c>
      <c r="C93" t="s">
        <v>3</v>
      </c>
      <c r="D93">
        <v>20</v>
      </c>
      <c r="E93">
        <v>0</v>
      </c>
      <c r="F93">
        <v>0</v>
      </c>
      <c r="G93">
        <v>7.8541999999999996</v>
      </c>
      <c r="H93" t="s">
        <v>10</v>
      </c>
    </row>
    <row r="94" spans="1:8" x14ac:dyDescent="0.2">
      <c r="A94">
        <v>0</v>
      </c>
      <c r="B94">
        <v>1</v>
      </c>
      <c r="C94" t="s">
        <v>3</v>
      </c>
      <c r="D94">
        <v>46</v>
      </c>
      <c r="E94">
        <v>1</v>
      </c>
      <c r="F94">
        <v>0</v>
      </c>
      <c r="G94">
        <v>61.174999999999997</v>
      </c>
      <c r="H94" t="s">
        <v>10</v>
      </c>
    </row>
    <row r="95" spans="1:8" x14ac:dyDescent="0.2">
      <c r="A95">
        <v>0</v>
      </c>
      <c r="B95">
        <v>3</v>
      </c>
      <c r="C95" t="s">
        <v>3</v>
      </c>
      <c r="D95">
        <v>26</v>
      </c>
      <c r="E95">
        <v>1</v>
      </c>
      <c r="F95">
        <v>2</v>
      </c>
      <c r="G95">
        <v>20.574999999999999</v>
      </c>
      <c r="H95" t="s">
        <v>10</v>
      </c>
    </row>
    <row r="96" spans="1:8" x14ac:dyDescent="0.2">
      <c r="A96">
        <v>0</v>
      </c>
      <c r="B96">
        <v>3</v>
      </c>
      <c r="C96" t="s">
        <v>3</v>
      </c>
      <c r="D96">
        <v>59</v>
      </c>
      <c r="E96">
        <v>0</v>
      </c>
      <c r="F96">
        <v>0</v>
      </c>
      <c r="G96">
        <v>7.25</v>
      </c>
      <c r="H96" t="s">
        <v>10</v>
      </c>
    </row>
    <row r="97" spans="1:8" hidden="1" x14ac:dyDescent="0.2">
      <c r="A97">
        <v>0</v>
      </c>
      <c r="B97">
        <v>3</v>
      </c>
      <c r="C97" t="s">
        <v>3</v>
      </c>
      <c r="E97">
        <v>0</v>
      </c>
      <c r="F97">
        <v>0</v>
      </c>
      <c r="G97">
        <v>8.0500000000000007</v>
      </c>
      <c r="H97" t="s">
        <v>10</v>
      </c>
    </row>
    <row r="98" spans="1:8" x14ac:dyDescent="0.2">
      <c r="A98">
        <v>0</v>
      </c>
      <c r="B98">
        <v>1</v>
      </c>
      <c r="C98" t="s">
        <v>3</v>
      </c>
      <c r="D98">
        <v>71</v>
      </c>
      <c r="E98">
        <v>0</v>
      </c>
      <c r="F98">
        <v>0</v>
      </c>
      <c r="G98">
        <v>34.654200000000003</v>
      </c>
      <c r="H98" t="s">
        <v>11</v>
      </c>
    </row>
    <row r="99" spans="1:8" x14ac:dyDescent="0.2">
      <c r="A99">
        <v>1</v>
      </c>
      <c r="B99">
        <v>1</v>
      </c>
      <c r="C99" t="s">
        <v>3</v>
      </c>
      <c r="D99">
        <v>23</v>
      </c>
      <c r="E99">
        <v>0</v>
      </c>
      <c r="F99">
        <v>1</v>
      </c>
      <c r="G99">
        <v>63.3583</v>
      </c>
      <c r="H99" t="s">
        <v>11</v>
      </c>
    </row>
    <row r="100" spans="1:8" x14ac:dyDescent="0.2">
      <c r="A100">
        <v>1</v>
      </c>
      <c r="B100">
        <v>2</v>
      </c>
      <c r="C100" t="s">
        <v>4</v>
      </c>
      <c r="D100">
        <v>34</v>
      </c>
      <c r="E100">
        <v>0</v>
      </c>
      <c r="F100">
        <v>1</v>
      </c>
      <c r="G100">
        <v>23</v>
      </c>
      <c r="H100" t="s">
        <v>10</v>
      </c>
    </row>
    <row r="101" spans="1:8" x14ac:dyDescent="0.2">
      <c r="A101">
        <v>0</v>
      </c>
      <c r="B101">
        <v>2</v>
      </c>
      <c r="C101" t="s">
        <v>3</v>
      </c>
      <c r="D101">
        <v>34</v>
      </c>
      <c r="E101">
        <v>1</v>
      </c>
      <c r="F101">
        <v>0</v>
      </c>
      <c r="G101">
        <v>26</v>
      </c>
      <c r="H101" t="s">
        <v>10</v>
      </c>
    </row>
    <row r="102" spans="1:8" x14ac:dyDescent="0.2">
      <c r="A102">
        <v>0</v>
      </c>
      <c r="B102">
        <v>3</v>
      </c>
      <c r="C102" t="s">
        <v>4</v>
      </c>
      <c r="D102">
        <v>28</v>
      </c>
      <c r="E102">
        <v>0</v>
      </c>
      <c r="F102">
        <v>0</v>
      </c>
      <c r="G102">
        <v>7.8958000000000004</v>
      </c>
      <c r="H102" t="s">
        <v>10</v>
      </c>
    </row>
    <row r="103" spans="1:8" hidden="1" x14ac:dyDescent="0.2">
      <c r="A103">
        <v>0</v>
      </c>
      <c r="B103">
        <v>3</v>
      </c>
      <c r="C103" t="s">
        <v>3</v>
      </c>
      <c r="E103">
        <v>0</v>
      </c>
      <c r="F103">
        <v>0</v>
      </c>
      <c r="G103">
        <v>7.8958000000000004</v>
      </c>
      <c r="H103" t="s">
        <v>10</v>
      </c>
    </row>
    <row r="104" spans="1:8" x14ac:dyDescent="0.2">
      <c r="A104">
        <v>0</v>
      </c>
      <c r="B104">
        <v>1</v>
      </c>
      <c r="C104" t="s">
        <v>3</v>
      </c>
      <c r="D104">
        <v>21</v>
      </c>
      <c r="E104">
        <v>0</v>
      </c>
      <c r="F104">
        <v>1</v>
      </c>
      <c r="G104">
        <v>77.287499999999994</v>
      </c>
      <c r="H104" t="s">
        <v>10</v>
      </c>
    </row>
    <row r="105" spans="1:8" x14ac:dyDescent="0.2">
      <c r="A105">
        <v>0</v>
      </c>
      <c r="B105">
        <v>3</v>
      </c>
      <c r="C105" t="s">
        <v>3</v>
      </c>
      <c r="D105">
        <v>33</v>
      </c>
      <c r="E105">
        <v>0</v>
      </c>
      <c r="F105">
        <v>0</v>
      </c>
      <c r="G105">
        <v>8.6541999999999994</v>
      </c>
      <c r="H105" t="s">
        <v>10</v>
      </c>
    </row>
    <row r="106" spans="1:8" x14ac:dyDescent="0.2">
      <c r="A106">
        <v>0</v>
      </c>
      <c r="B106">
        <v>3</v>
      </c>
      <c r="C106" t="s">
        <v>3</v>
      </c>
      <c r="D106">
        <v>37</v>
      </c>
      <c r="E106">
        <v>2</v>
      </c>
      <c r="F106">
        <v>0</v>
      </c>
      <c r="G106">
        <v>7.9249999999999998</v>
      </c>
      <c r="H106" t="s">
        <v>10</v>
      </c>
    </row>
    <row r="107" spans="1:8" x14ac:dyDescent="0.2">
      <c r="A107">
        <v>0</v>
      </c>
      <c r="B107">
        <v>3</v>
      </c>
      <c r="C107" t="s">
        <v>3</v>
      </c>
      <c r="D107">
        <v>28</v>
      </c>
      <c r="E107">
        <v>0</v>
      </c>
      <c r="F107">
        <v>0</v>
      </c>
      <c r="G107">
        <v>7.8958000000000004</v>
      </c>
      <c r="H107" t="s">
        <v>10</v>
      </c>
    </row>
    <row r="108" spans="1:8" x14ac:dyDescent="0.2">
      <c r="A108">
        <v>1</v>
      </c>
      <c r="B108">
        <v>3</v>
      </c>
      <c r="C108" t="s">
        <v>4</v>
      </c>
      <c r="D108">
        <v>21</v>
      </c>
      <c r="E108">
        <v>0</v>
      </c>
      <c r="F108">
        <v>0</v>
      </c>
      <c r="G108">
        <v>7.65</v>
      </c>
      <c r="H108" t="s">
        <v>10</v>
      </c>
    </row>
    <row r="109" spans="1:8" hidden="1" x14ac:dyDescent="0.2">
      <c r="A109">
        <v>1</v>
      </c>
      <c r="B109">
        <v>3</v>
      </c>
      <c r="C109" t="s">
        <v>3</v>
      </c>
      <c r="E109">
        <v>0</v>
      </c>
      <c r="F109">
        <v>0</v>
      </c>
      <c r="G109">
        <v>7.7750000000000004</v>
      </c>
      <c r="H109" t="s">
        <v>10</v>
      </c>
    </row>
    <row r="110" spans="1:8" x14ac:dyDescent="0.2">
      <c r="A110">
        <v>0</v>
      </c>
      <c r="B110">
        <v>3</v>
      </c>
      <c r="C110" t="s">
        <v>3</v>
      </c>
      <c r="D110">
        <v>38</v>
      </c>
      <c r="E110">
        <v>0</v>
      </c>
      <c r="F110">
        <v>0</v>
      </c>
      <c r="G110">
        <v>7.8958000000000004</v>
      </c>
      <c r="H110" t="s">
        <v>10</v>
      </c>
    </row>
    <row r="111" spans="1:8" hidden="1" x14ac:dyDescent="0.2">
      <c r="A111">
        <v>1</v>
      </c>
      <c r="B111">
        <v>3</v>
      </c>
      <c r="C111" t="s">
        <v>4</v>
      </c>
      <c r="E111">
        <v>1</v>
      </c>
      <c r="F111">
        <v>0</v>
      </c>
      <c r="G111">
        <v>24.15</v>
      </c>
      <c r="H111" t="s">
        <v>12</v>
      </c>
    </row>
    <row r="112" spans="1:8" x14ac:dyDescent="0.2">
      <c r="A112">
        <v>0</v>
      </c>
      <c r="B112">
        <v>1</v>
      </c>
      <c r="C112" t="s">
        <v>3</v>
      </c>
      <c r="D112">
        <v>47</v>
      </c>
      <c r="E112">
        <v>0</v>
      </c>
      <c r="F112">
        <v>0</v>
      </c>
      <c r="G112">
        <v>52</v>
      </c>
      <c r="H112" t="s">
        <v>10</v>
      </c>
    </row>
    <row r="113" spans="1:8" x14ac:dyDescent="0.2">
      <c r="A113">
        <v>0</v>
      </c>
      <c r="B113">
        <v>3</v>
      </c>
      <c r="C113" t="s">
        <v>4</v>
      </c>
      <c r="D113">
        <v>14.5</v>
      </c>
      <c r="E113">
        <v>1</v>
      </c>
      <c r="F113">
        <v>0</v>
      </c>
      <c r="G113">
        <v>14.4542</v>
      </c>
      <c r="H113" t="s">
        <v>11</v>
      </c>
    </row>
    <row r="114" spans="1:8" x14ac:dyDescent="0.2">
      <c r="A114">
        <v>0</v>
      </c>
      <c r="B114">
        <v>3</v>
      </c>
      <c r="C114" t="s">
        <v>3</v>
      </c>
      <c r="D114">
        <v>22</v>
      </c>
      <c r="E114">
        <v>0</v>
      </c>
      <c r="F114">
        <v>0</v>
      </c>
      <c r="G114">
        <v>8.0500000000000007</v>
      </c>
      <c r="H114" t="s">
        <v>10</v>
      </c>
    </row>
    <row r="115" spans="1:8" x14ac:dyDescent="0.2">
      <c r="A115">
        <v>0</v>
      </c>
      <c r="B115">
        <v>3</v>
      </c>
      <c r="C115" t="s">
        <v>4</v>
      </c>
      <c r="D115">
        <v>20</v>
      </c>
      <c r="E115">
        <v>1</v>
      </c>
      <c r="F115">
        <v>0</v>
      </c>
      <c r="G115">
        <v>9.8249999999999993</v>
      </c>
      <c r="H115" t="s">
        <v>10</v>
      </c>
    </row>
    <row r="116" spans="1:8" x14ac:dyDescent="0.2">
      <c r="A116">
        <v>0</v>
      </c>
      <c r="B116">
        <v>3</v>
      </c>
      <c r="C116" t="s">
        <v>4</v>
      </c>
      <c r="D116">
        <v>17</v>
      </c>
      <c r="E116">
        <v>0</v>
      </c>
      <c r="F116">
        <v>0</v>
      </c>
      <c r="G116">
        <v>14.458299999999999</v>
      </c>
      <c r="H116" t="s">
        <v>11</v>
      </c>
    </row>
    <row r="117" spans="1:8" x14ac:dyDescent="0.2">
      <c r="A117">
        <v>0</v>
      </c>
      <c r="B117">
        <v>3</v>
      </c>
      <c r="C117" t="s">
        <v>3</v>
      </c>
      <c r="D117">
        <v>21</v>
      </c>
      <c r="E117">
        <v>0</v>
      </c>
      <c r="F117">
        <v>0</v>
      </c>
      <c r="G117">
        <v>7.9249999999999998</v>
      </c>
      <c r="H117" t="s">
        <v>10</v>
      </c>
    </row>
    <row r="118" spans="1:8" x14ac:dyDescent="0.2">
      <c r="A118">
        <v>0</v>
      </c>
      <c r="B118">
        <v>3</v>
      </c>
      <c r="C118" t="s">
        <v>3</v>
      </c>
      <c r="D118">
        <v>70.5</v>
      </c>
      <c r="E118">
        <v>0</v>
      </c>
      <c r="F118">
        <v>0</v>
      </c>
      <c r="G118">
        <v>7.75</v>
      </c>
      <c r="H118" t="s">
        <v>12</v>
      </c>
    </row>
    <row r="119" spans="1:8" x14ac:dyDescent="0.2">
      <c r="A119">
        <v>0</v>
      </c>
      <c r="B119">
        <v>2</v>
      </c>
      <c r="C119" t="s">
        <v>3</v>
      </c>
      <c r="D119">
        <v>29</v>
      </c>
      <c r="E119">
        <v>1</v>
      </c>
      <c r="F119">
        <v>0</v>
      </c>
      <c r="G119">
        <v>21</v>
      </c>
      <c r="H119" t="s">
        <v>10</v>
      </c>
    </row>
    <row r="120" spans="1:8" x14ac:dyDescent="0.2">
      <c r="A120">
        <v>0</v>
      </c>
      <c r="B120">
        <v>1</v>
      </c>
      <c r="C120" t="s">
        <v>3</v>
      </c>
      <c r="D120">
        <v>24</v>
      </c>
      <c r="E120">
        <v>0</v>
      </c>
      <c r="F120">
        <v>1</v>
      </c>
      <c r="G120">
        <v>247.52080000000001</v>
      </c>
      <c r="H120" t="s">
        <v>11</v>
      </c>
    </row>
    <row r="121" spans="1:8" x14ac:dyDescent="0.2">
      <c r="A121">
        <v>0</v>
      </c>
      <c r="B121">
        <v>3</v>
      </c>
      <c r="C121" t="s">
        <v>4</v>
      </c>
      <c r="D121">
        <v>2</v>
      </c>
      <c r="E121">
        <v>4</v>
      </c>
      <c r="F121">
        <v>2</v>
      </c>
      <c r="G121">
        <v>31.274999999999999</v>
      </c>
      <c r="H121" t="s">
        <v>10</v>
      </c>
    </row>
    <row r="122" spans="1:8" x14ac:dyDescent="0.2">
      <c r="A122">
        <v>0</v>
      </c>
      <c r="B122">
        <v>2</v>
      </c>
      <c r="C122" t="s">
        <v>3</v>
      </c>
      <c r="D122">
        <v>21</v>
      </c>
      <c r="E122">
        <v>2</v>
      </c>
      <c r="F122">
        <v>0</v>
      </c>
      <c r="G122">
        <v>73.5</v>
      </c>
      <c r="H122" t="s">
        <v>10</v>
      </c>
    </row>
    <row r="123" spans="1:8" hidden="1" x14ac:dyDescent="0.2">
      <c r="A123">
        <v>0</v>
      </c>
      <c r="B123">
        <v>3</v>
      </c>
      <c r="C123" t="s">
        <v>3</v>
      </c>
      <c r="E123">
        <v>0</v>
      </c>
      <c r="F123">
        <v>0</v>
      </c>
      <c r="G123">
        <v>8.0500000000000007</v>
      </c>
      <c r="H123" t="s">
        <v>10</v>
      </c>
    </row>
    <row r="124" spans="1:8" x14ac:dyDescent="0.2">
      <c r="A124">
        <v>0</v>
      </c>
      <c r="B124">
        <v>2</v>
      </c>
      <c r="C124" t="s">
        <v>3</v>
      </c>
      <c r="D124">
        <v>32.5</v>
      </c>
      <c r="E124">
        <v>1</v>
      </c>
      <c r="F124">
        <v>0</v>
      </c>
      <c r="G124">
        <v>30.070799999999998</v>
      </c>
      <c r="H124" t="s">
        <v>11</v>
      </c>
    </row>
    <row r="125" spans="1:8" x14ac:dyDescent="0.2">
      <c r="A125">
        <v>1</v>
      </c>
      <c r="B125">
        <v>2</v>
      </c>
      <c r="C125" t="s">
        <v>4</v>
      </c>
      <c r="D125">
        <v>32.5</v>
      </c>
      <c r="E125">
        <v>0</v>
      </c>
      <c r="F125">
        <v>0</v>
      </c>
      <c r="G125">
        <v>13</v>
      </c>
      <c r="H125" t="s">
        <v>10</v>
      </c>
    </row>
    <row r="126" spans="1:8" x14ac:dyDescent="0.2">
      <c r="A126">
        <v>0</v>
      </c>
      <c r="B126">
        <v>1</v>
      </c>
      <c r="C126" t="s">
        <v>3</v>
      </c>
      <c r="D126">
        <v>54</v>
      </c>
      <c r="E126">
        <v>0</v>
      </c>
      <c r="F126">
        <v>1</v>
      </c>
      <c r="G126">
        <v>77.287499999999994</v>
      </c>
      <c r="H126" t="s">
        <v>10</v>
      </c>
    </row>
    <row r="127" spans="1:8" x14ac:dyDescent="0.2">
      <c r="A127">
        <v>1</v>
      </c>
      <c r="B127">
        <v>3</v>
      </c>
      <c r="C127" t="s">
        <v>3</v>
      </c>
      <c r="D127">
        <v>12</v>
      </c>
      <c r="E127">
        <v>1</v>
      </c>
      <c r="F127">
        <v>0</v>
      </c>
      <c r="G127">
        <v>11.2417</v>
      </c>
      <c r="H127" t="s">
        <v>11</v>
      </c>
    </row>
    <row r="128" spans="1:8" hidden="1" x14ac:dyDescent="0.2">
      <c r="A128">
        <v>0</v>
      </c>
      <c r="B128">
        <v>3</v>
      </c>
      <c r="C128" t="s">
        <v>3</v>
      </c>
      <c r="E128">
        <v>0</v>
      </c>
      <c r="F128">
        <v>0</v>
      </c>
      <c r="G128">
        <v>7.75</v>
      </c>
      <c r="H128" t="s">
        <v>12</v>
      </c>
    </row>
    <row r="129" spans="1:8" x14ac:dyDescent="0.2">
      <c r="A129">
        <v>1</v>
      </c>
      <c r="B129">
        <v>3</v>
      </c>
      <c r="C129" t="s">
        <v>3</v>
      </c>
      <c r="D129">
        <v>24</v>
      </c>
      <c r="E129">
        <v>0</v>
      </c>
      <c r="F129">
        <v>0</v>
      </c>
      <c r="G129">
        <v>7.1417000000000002</v>
      </c>
      <c r="H129" t="s">
        <v>10</v>
      </c>
    </row>
    <row r="130" spans="1:8" hidden="1" x14ac:dyDescent="0.2">
      <c r="A130">
        <v>1</v>
      </c>
      <c r="B130">
        <v>3</v>
      </c>
      <c r="C130" t="s">
        <v>4</v>
      </c>
      <c r="E130">
        <v>1</v>
      </c>
      <c r="F130">
        <v>1</v>
      </c>
      <c r="G130">
        <v>22.3583</v>
      </c>
      <c r="H130" t="s">
        <v>11</v>
      </c>
    </row>
    <row r="131" spans="1:8" x14ac:dyDescent="0.2">
      <c r="A131">
        <v>0</v>
      </c>
      <c r="B131">
        <v>3</v>
      </c>
      <c r="C131" t="s">
        <v>3</v>
      </c>
      <c r="D131">
        <v>45</v>
      </c>
      <c r="E131">
        <v>0</v>
      </c>
      <c r="F131">
        <v>0</v>
      </c>
      <c r="G131">
        <v>6.9749999999999996</v>
      </c>
      <c r="H131" t="s">
        <v>10</v>
      </c>
    </row>
    <row r="132" spans="1:8" x14ac:dyDescent="0.2">
      <c r="A132">
        <v>0</v>
      </c>
      <c r="B132">
        <v>3</v>
      </c>
      <c r="C132" t="s">
        <v>3</v>
      </c>
      <c r="D132">
        <v>33</v>
      </c>
      <c r="E132">
        <v>0</v>
      </c>
      <c r="F132">
        <v>0</v>
      </c>
      <c r="G132">
        <v>7.8958000000000004</v>
      </c>
      <c r="H132" t="s">
        <v>11</v>
      </c>
    </row>
    <row r="133" spans="1:8" x14ac:dyDescent="0.2">
      <c r="A133">
        <v>0</v>
      </c>
      <c r="B133">
        <v>3</v>
      </c>
      <c r="C133" t="s">
        <v>3</v>
      </c>
      <c r="D133">
        <v>20</v>
      </c>
      <c r="E133">
        <v>0</v>
      </c>
      <c r="F133">
        <v>0</v>
      </c>
      <c r="G133">
        <v>7.05</v>
      </c>
      <c r="H133" t="s">
        <v>10</v>
      </c>
    </row>
    <row r="134" spans="1:8" x14ac:dyDescent="0.2">
      <c r="A134">
        <v>0</v>
      </c>
      <c r="B134">
        <v>3</v>
      </c>
      <c r="C134" t="s">
        <v>4</v>
      </c>
      <c r="D134">
        <v>47</v>
      </c>
      <c r="E134">
        <v>1</v>
      </c>
      <c r="F134">
        <v>0</v>
      </c>
      <c r="G134">
        <v>14.5</v>
      </c>
      <c r="H134" t="s">
        <v>10</v>
      </c>
    </row>
    <row r="135" spans="1:8" x14ac:dyDescent="0.2">
      <c r="A135">
        <v>1</v>
      </c>
      <c r="B135">
        <v>2</v>
      </c>
      <c r="C135" t="s">
        <v>4</v>
      </c>
      <c r="D135">
        <v>29</v>
      </c>
      <c r="E135">
        <v>1</v>
      </c>
      <c r="F135">
        <v>0</v>
      </c>
      <c r="G135">
        <v>26</v>
      </c>
      <c r="H135" t="s">
        <v>10</v>
      </c>
    </row>
    <row r="136" spans="1:8" x14ac:dyDescent="0.2">
      <c r="A136">
        <v>0</v>
      </c>
      <c r="B136">
        <v>2</v>
      </c>
      <c r="C136" t="s">
        <v>3</v>
      </c>
      <c r="D136">
        <v>25</v>
      </c>
      <c r="E136">
        <v>0</v>
      </c>
      <c r="F136">
        <v>0</v>
      </c>
      <c r="G136">
        <v>13</v>
      </c>
      <c r="H136" t="s">
        <v>10</v>
      </c>
    </row>
    <row r="137" spans="1:8" x14ac:dyDescent="0.2">
      <c r="A137">
        <v>0</v>
      </c>
      <c r="B137">
        <v>2</v>
      </c>
      <c r="C137" t="s">
        <v>3</v>
      </c>
      <c r="D137">
        <v>23</v>
      </c>
      <c r="E137">
        <v>0</v>
      </c>
      <c r="F137">
        <v>0</v>
      </c>
      <c r="G137">
        <v>15.0458</v>
      </c>
      <c r="H137" t="s">
        <v>11</v>
      </c>
    </row>
    <row r="138" spans="1:8" x14ac:dyDescent="0.2">
      <c r="A138">
        <v>1</v>
      </c>
      <c r="B138">
        <v>1</v>
      </c>
      <c r="C138" t="s">
        <v>4</v>
      </c>
      <c r="D138">
        <v>19</v>
      </c>
      <c r="E138">
        <v>0</v>
      </c>
      <c r="F138">
        <v>2</v>
      </c>
      <c r="G138">
        <v>26.283300000000001</v>
      </c>
      <c r="H138" t="s">
        <v>10</v>
      </c>
    </row>
    <row r="139" spans="1:8" x14ac:dyDescent="0.2">
      <c r="A139">
        <v>0</v>
      </c>
      <c r="B139">
        <v>1</v>
      </c>
      <c r="C139" t="s">
        <v>3</v>
      </c>
      <c r="D139">
        <v>37</v>
      </c>
      <c r="E139">
        <v>1</v>
      </c>
      <c r="F139">
        <v>0</v>
      </c>
      <c r="G139">
        <v>53.1</v>
      </c>
      <c r="H139" t="s">
        <v>10</v>
      </c>
    </row>
    <row r="140" spans="1:8" x14ac:dyDescent="0.2">
      <c r="A140">
        <v>0</v>
      </c>
      <c r="B140">
        <v>3</v>
      </c>
      <c r="C140" t="s">
        <v>3</v>
      </c>
      <c r="D140">
        <v>16</v>
      </c>
      <c r="E140">
        <v>0</v>
      </c>
      <c r="F140">
        <v>0</v>
      </c>
      <c r="G140">
        <v>9.2166999999999994</v>
      </c>
      <c r="H140" t="s">
        <v>10</v>
      </c>
    </row>
    <row r="141" spans="1:8" x14ac:dyDescent="0.2">
      <c r="A141">
        <v>0</v>
      </c>
      <c r="B141">
        <v>1</v>
      </c>
      <c r="C141" t="s">
        <v>3</v>
      </c>
      <c r="D141">
        <v>24</v>
      </c>
      <c r="E141">
        <v>0</v>
      </c>
      <c r="F141">
        <v>0</v>
      </c>
      <c r="G141">
        <v>79.2</v>
      </c>
      <c r="H141" t="s">
        <v>11</v>
      </c>
    </row>
    <row r="142" spans="1:8" hidden="1" x14ac:dyDescent="0.2">
      <c r="A142">
        <v>0</v>
      </c>
      <c r="B142">
        <v>3</v>
      </c>
      <c r="C142" t="s">
        <v>4</v>
      </c>
      <c r="E142">
        <v>0</v>
      </c>
      <c r="F142">
        <v>2</v>
      </c>
      <c r="G142">
        <v>15.245799999999999</v>
      </c>
      <c r="H142" t="s">
        <v>11</v>
      </c>
    </row>
    <row r="143" spans="1:8" x14ac:dyDescent="0.2">
      <c r="A143">
        <v>1</v>
      </c>
      <c r="B143">
        <v>3</v>
      </c>
      <c r="C143" t="s">
        <v>4</v>
      </c>
      <c r="D143">
        <v>22</v>
      </c>
      <c r="E143">
        <v>0</v>
      </c>
      <c r="F143">
        <v>0</v>
      </c>
      <c r="G143">
        <v>7.75</v>
      </c>
      <c r="H143" t="s">
        <v>10</v>
      </c>
    </row>
    <row r="144" spans="1:8" x14ac:dyDescent="0.2">
      <c r="A144">
        <v>1</v>
      </c>
      <c r="B144">
        <v>3</v>
      </c>
      <c r="C144" t="s">
        <v>4</v>
      </c>
      <c r="D144">
        <v>24</v>
      </c>
      <c r="E144">
        <v>1</v>
      </c>
      <c r="F144">
        <v>0</v>
      </c>
      <c r="G144">
        <v>15.85</v>
      </c>
      <c r="H144" t="s">
        <v>10</v>
      </c>
    </row>
    <row r="145" spans="1:8" x14ac:dyDescent="0.2">
      <c r="A145">
        <v>0</v>
      </c>
      <c r="B145">
        <v>3</v>
      </c>
      <c r="C145" t="s">
        <v>3</v>
      </c>
      <c r="D145">
        <v>19</v>
      </c>
      <c r="E145">
        <v>0</v>
      </c>
      <c r="F145">
        <v>0</v>
      </c>
      <c r="G145">
        <v>6.75</v>
      </c>
      <c r="H145" t="s">
        <v>12</v>
      </c>
    </row>
    <row r="146" spans="1:8" x14ac:dyDescent="0.2">
      <c r="A146">
        <v>0</v>
      </c>
      <c r="B146">
        <v>2</v>
      </c>
      <c r="C146" t="s">
        <v>3</v>
      </c>
      <c r="D146">
        <v>18</v>
      </c>
      <c r="E146">
        <v>0</v>
      </c>
      <c r="F146">
        <v>0</v>
      </c>
      <c r="G146">
        <v>11.5</v>
      </c>
      <c r="H146" t="s">
        <v>10</v>
      </c>
    </row>
    <row r="147" spans="1:8" x14ac:dyDescent="0.2">
      <c r="A147">
        <v>0</v>
      </c>
      <c r="B147">
        <v>2</v>
      </c>
      <c r="C147" t="s">
        <v>3</v>
      </c>
      <c r="D147">
        <v>19</v>
      </c>
      <c r="E147">
        <v>1</v>
      </c>
      <c r="F147">
        <v>1</v>
      </c>
      <c r="G147">
        <v>36.75</v>
      </c>
      <c r="H147" t="s">
        <v>10</v>
      </c>
    </row>
    <row r="148" spans="1:8" x14ac:dyDescent="0.2">
      <c r="A148">
        <v>1</v>
      </c>
      <c r="B148">
        <v>3</v>
      </c>
      <c r="C148" t="s">
        <v>3</v>
      </c>
      <c r="D148">
        <v>27</v>
      </c>
      <c r="E148">
        <v>0</v>
      </c>
      <c r="F148">
        <v>0</v>
      </c>
      <c r="G148">
        <v>7.7957999999999998</v>
      </c>
      <c r="H148" t="s">
        <v>10</v>
      </c>
    </row>
    <row r="149" spans="1:8" x14ac:dyDescent="0.2">
      <c r="A149">
        <v>0</v>
      </c>
      <c r="B149">
        <v>3</v>
      </c>
      <c r="C149" t="s">
        <v>4</v>
      </c>
      <c r="D149">
        <v>9</v>
      </c>
      <c r="E149">
        <v>2</v>
      </c>
      <c r="F149">
        <v>2</v>
      </c>
      <c r="G149">
        <v>34.375</v>
      </c>
      <c r="H149" t="s">
        <v>10</v>
      </c>
    </row>
    <row r="150" spans="1:8" x14ac:dyDescent="0.2">
      <c r="A150">
        <v>0</v>
      </c>
      <c r="B150">
        <v>2</v>
      </c>
      <c r="C150" t="s">
        <v>3</v>
      </c>
      <c r="D150">
        <v>36.5</v>
      </c>
      <c r="E150">
        <v>0</v>
      </c>
      <c r="F150">
        <v>2</v>
      </c>
      <c r="G150">
        <v>26</v>
      </c>
      <c r="H150" t="s">
        <v>10</v>
      </c>
    </row>
    <row r="151" spans="1:8" x14ac:dyDescent="0.2">
      <c r="A151">
        <v>0</v>
      </c>
      <c r="B151">
        <v>2</v>
      </c>
      <c r="C151" t="s">
        <v>3</v>
      </c>
      <c r="D151">
        <v>42</v>
      </c>
      <c r="E151">
        <v>0</v>
      </c>
      <c r="F151">
        <v>0</v>
      </c>
      <c r="G151">
        <v>13</v>
      </c>
      <c r="H151" t="s">
        <v>10</v>
      </c>
    </row>
    <row r="152" spans="1:8" x14ac:dyDescent="0.2">
      <c r="A152">
        <v>0</v>
      </c>
      <c r="B152">
        <v>2</v>
      </c>
      <c r="C152" t="s">
        <v>3</v>
      </c>
      <c r="D152">
        <v>51</v>
      </c>
      <c r="E152">
        <v>0</v>
      </c>
      <c r="F152">
        <v>0</v>
      </c>
      <c r="G152">
        <v>12.525</v>
      </c>
      <c r="H152" t="s">
        <v>10</v>
      </c>
    </row>
    <row r="153" spans="1:8" x14ac:dyDescent="0.2">
      <c r="A153">
        <v>1</v>
      </c>
      <c r="B153">
        <v>1</v>
      </c>
      <c r="C153" t="s">
        <v>4</v>
      </c>
      <c r="D153">
        <v>22</v>
      </c>
      <c r="E153">
        <v>1</v>
      </c>
      <c r="F153">
        <v>0</v>
      </c>
      <c r="G153">
        <v>66.599999999999994</v>
      </c>
      <c r="H153" t="s">
        <v>10</v>
      </c>
    </row>
    <row r="154" spans="1:8" x14ac:dyDescent="0.2">
      <c r="A154">
        <v>0</v>
      </c>
      <c r="B154">
        <v>3</v>
      </c>
      <c r="C154" t="s">
        <v>3</v>
      </c>
      <c r="D154">
        <v>55.5</v>
      </c>
      <c r="E154">
        <v>0</v>
      </c>
      <c r="F154">
        <v>0</v>
      </c>
      <c r="G154">
        <v>8.0500000000000007</v>
      </c>
      <c r="H154" t="s">
        <v>10</v>
      </c>
    </row>
    <row r="155" spans="1:8" x14ac:dyDescent="0.2">
      <c r="A155">
        <v>0</v>
      </c>
      <c r="B155">
        <v>3</v>
      </c>
      <c r="C155" t="s">
        <v>3</v>
      </c>
      <c r="D155">
        <v>40.5</v>
      </c>
      <c r="E155">
        <v>0</v>
      </c>
      <c r="F155">
        <v>2</v>
      </c>
      <c r="G155">
        <v>14.5</v>
      </c>
      <c r="H155" t="s">
        <v>10</v>
      </c>
    </row>
    <row r="156" spans="1:8" hidden="1" x14ac:dyDescent="0.2">
      <c r="A156">
        <v>0</v>
      </c>
      <c r="B156">
        <v>3</v>
      </c>
      <c r="C156" t="s">
        <v>3</v>
      </c>
      <c r="E156">
        <v>0</v>
      </c>
      <c r="F156">
        <v>0</v>
      </c>
      <c r="G156">
        <v>7.3125</v>
      </c>
      <c r="H156" t="s">
        <v>10</v>
      </c>
    </row>
    <row r="157" spans="1:8" x14ac:dyDescent="0.2">
      <c r="A157">
        <v>0</v>
      </c>
      <c r="B157">
        <v>1</v>
      </c>
      <c r="C157" t="s">
        <v>3</v>
      </c>
      <c r="D157">
        <v>51</v>
      </c>
      <c r="E157">
        <v>0</v>
      </c>
      <c r="F157">
        <v>1</v>
      </c>
      <c r="G157">
        <v>61.379199999999997</v>
      </c>
      <c r="H157" t="s">
        <v>11</v>
      </c>
    </row>
    <row r="158" spans="1:8" x14ac:dyDescent="0.2">
      <c r="A158">
        <v>1</v>
      </c>
      <c r="B158">
        <v>3</v>
      </c>
      <c r="C158" t="s">
        <v>4</v>
      </c>
      <c r="D158">
        <v>16</v>
      </c>
      <c r="E158">
        <v>0</v>
      </c>
      <c r="F158">
        <v>0</v>
      </c>
      <c r="G158">
        <v>7.7332999999999998</v>
      </c>
      <c r="H158" t="s">
        <v>12</v>
      </c>
    </row>
    <row r="159" spans="1:8" x14ac:dyDescent="0.2">
      <c r="A159">
        <v>0</v>
      </c>
      <c r="B159">
        <v>3</v>
      </c>
      <c r="C159" t="s">
        <v>3</v>
      </c>
      <c r="D159">
        <v>30</v>
      </c>
      <c r="E159">
        <v>0</v>
      </c>
      <c r="F159">
        <v>0</v>
      </c>
      <c r="G159">
        <v>8.0500000000000007</v>
      </c>
      <c r="H159" t="s">
        <v>10</v>
      </c>
    </row>
    <row r="160" spans="1:8" hidden="1" x14ac:dyDescent="0.2">
      <c r="A160">
        <v>0</v>
      </c>
      <c r="B160">
        <v>3</v>
      </c>
      <c r="C160" t="s">
        <v>3</v>
      </c>
      <c r="E160">
        <v>0</v>
      </c>
      <c r="F160">
        <v>0</v>
      </c>
      <c r="G160">
        <v>8.6624999999999996</v>
      </c>
      <c r="H160" t="s">
        <v>10</v>
      </c>
    </row>
    <row r="161" spans="1:8" hidden="1" x14ac:dyDescent="0.2">
      <c r="A161">
        <v>0</v>
      </c>
      <c r="B161">
        <v>3</v>
      </c>
      <c r="C161" t="s">
        <v>3</v>
      </c>
      <c r="E161">
        <v>8</v>
      </c>
      <c r="F161">
        <v>2</v>
      </c>
      <c r="G161">
        <v>69.55</v>
      </c>
      <c r="H161" t="s">
        <v>10</v>
      </c>
    </row>
    <row r="162" spans="1:8" x14ac:dyDescent="0.2">
      <c r="A162">
        <v>0</v>
      </c>
      <c r="B162">
        <v>3</v>
      </c>
      <c r="C162" t="s">
        <v>3</v>
      </c>
      <c r="D162">
        <v>44</v>
      </c>
      <c r="E162">
        <v>0</v>
      </c>
      <c r="F162">
        <v>1</v>
      </c>
      <c r="G162">
        <v>16.100000000000001</v>
      </c>
      <c r="H162" t="s">
        <v>10</v>
      </c>
    </row>
    <row r="163" spans="1:8" x14ac:dyDescent="0.2">
      <c r="A163">
        <v>1</v>
      </c>
      <c r="B163">
        <v>2</v>
      </c>
      <c r="C163" t="s">
        <v>4</v>
      </c>
      <c r="D163">
        <v>40</v>
      </c>
      <c r="E163">
        <v>0</v>
      </c>
      <c r="F163">
        <v>0</v>
      </c>
      <c r="G163">
        <v>15.75</v>
      </c>
      <c r="H163" t="s">
        <v>10</v>
      </c>
    </row>
    <row r="164" spans="1:8" x14ac:dyDescent="0.2">
      <c r="A164">
        <v>0</v>
      </c>
      <c r="B164">
        <v>3</v>
      </c>
      <c r="C164" t="s">
        <v>3</v>
      </c>
      <c r="D164">
        <v>26</v>
      </c>
      <c r="E164">
        <v>0</v>
      </c>
      <c r="F164">
        <v>0</v>
      </c>
      <c r="G164">
        <v>7.7750000000000004</v>
      </c>
      <c r="H164" t="s">
        <v>10</v>
      </c>
    </row>
    <row r="165" spans="1:8" x14ac:dyDescent="0.2">
      <c r="A165">
        <v>0</v>
      </c>
      <c r="B165">
        <v>3</v>
      </c>
      <c r="C165" t="s">
        <v>3</v>
      </c>
      <c r="D165">
        <v>17</v>
      </c>
      <c r="E165">
        <v>0</v>
      </c>
      <c r="F165">
        <v>0</v>
      </c>
      <c r="G165">
        <v>8.6624999999999996</v>
      </c>
      <c r="H165" t="s">
        <v>10</v>
      </c>
    </row>
    <row r="166" spans="1:8" x14ac:dyDescent="0.2">
      <c r="A166">
        <v>0</v>
      </c>
      <c r="B166">
        <v>3</v>
      </c>
      <c r="C166" t="s">
        <v>3</v>
      </c>
      <c r="D166">
        <v>1</v>
      </c>
      <c r="E166">
        <v>4</v>
      </c>
      <c r="F166">
        <v>1</v>
      </c>
      <c r="G166">
        <v>39.6875</v>
      </c>
      <c r="H166" t="s">
        <v>10</v>
      </c>
    </row>
    <row r="167" spans="1:8" x14ac:dyDescent="0.2">
      <c r="A167">
        <v>1</v>
      </c>
      <c r="B167">
        <v>3</v>
      </c>
      <c r="C167" t="s">
        <v>3</v>
      </c>
      <c r="D167">
        <v>9</v>
      </c>
      <c r="E167">
        <v>0</v>
      </c>
      <c r="F167">
        <v>2</v>
      </c>
      <c r="G167">
        <v>20.524999999999999</v>
      </c>
      <c r="H167" t="s">
        <v>10</v>
      </c>
    </row>
    <row r="168" spans="1:8" hidden="1" x14ac:dyDescent="0.2">
      <c r="A168">
        <v>1</v>
      </c>
      <c r="B168">
        <v>1</v>
      </c>
      <c r="C168" t="s">
        <v>4</v>
      </c>
      <c r="E168">
        <v>0</v>
      </c>
      <c r="F168">
        <v>1</v>
      </c>
      <c r="G168">
        <v>55</v>
      </c>
      <c r="H168" t="s">
        <v>10</v>
      </c>
    </row>
    <row r="169" spans="1:8" x14ac:dyDescent="0.2">
      <c r="A169">
        <v>0</v>
      </c>
      <c r="B169">
        <v>3</v>
      </c>
      <c r="C169" t="s">
        <v>4</v>
      </c>
      <c r="D169">
        <v>45</v>
      </c>
      <c r="E169">
        <v>1</v>
      </c>
      <c r="F169">
        <v>4</v>
      </c>
      <c r="G169">
        <v>27.9</v>
      </c>
      <c r="H169" t="s">
        <v>10</v>
      </c>
    </row>
    <row r="170" spans="1:8" hidden="1" x14ac:dyDescent="0.2">
      <c r="A170">
        <v>0</v>
      </c>
      <c r="B170">
        <v>1</v>
      </c>
      <c r="C170" t="s">
        <v>3</v>
      </c>
      <c r="E170">
        <v>0</v>
      </c>
      <c r="F170">
        <v>0</v>
      </c>
      <c r="G170">
        <v>25.925000000000001</v>
      </c>
      <c r="H170" t="s">
        <v>10</v>
      </c>
    </row>
    <row r="171" spans="1:8" x14ac:dyDescent="0.2">
      <c r="A171">
        <v>0</v>
      </c>
      <c r="B171">
        <v>3</v>
      </c>
      <c r="C171" t="s">
        <v>3</v>
      </c>
      <c r="D171">
        <v>28</v>
      </c>
      <c r="E171">
        <v>0</v>
      </c>
      <c r="F171">
        <v>0</v>
      </c>
      <c r="G171">
        <v>56.495800000000003</v>
      </c>
      <c r="H171" t="s">
        <v>10</v>
      </c>
    </row>
    <row r="172" spans="1:8" x14ac:dyDescent="0.2">
      <c r="A172">
        <v>0</v>
      </c>
      <c r="B172">
        <v>1</v>
      </c>
      <c r="C172" t="s">
        <v>3</v>
      </c>
      <c r="D172">
        <v>61</v>
      </c>
      <c r="E172">
        <v>0</v>
      </c>
      <c r="F172">
        <v>0</v>
      </c>
      <c r="G172">
        <v>33.5</v>
      </c>
      <c r="H172" t="s">
        <v>10</v>
      </c>
    </row>
    <row r="173" spans="1:8" x14ac:dyDescent="0.2">
      <c r="A173">
        <v>0</v>
      </c>
      <c r="B173">
        <v>3</v>
      </c>
      <c r="C173" t="s">
        <v>3</v>
      </c>
      <c r="D173">
        <v>4</v>
      </c>
      <c r="E173">
        <v>4</v>
      </c>
      <c r="F173">
        <v>1</v>
      </c>
      <c r="G173">
        <v>29.125</v>
      </c>
      <c r="H173" t="s">
        <v>12</v>
      </c>
    </row>
    <row r="174" spans="1:8" x14ac:dyDescent="0.2">
      <c r="A174">
        <v>1</v>
      </c>
      <c r="B174">
        <v>3</v>
      </c>
      <c r="C174" t="s">
        <v>4</v>
      </c>
      <c r="D174">
        <v>1</v>
      </c>
      <c r="E174">
        <v>1</v>
      </c>
      <c r="F174">
        <v>1</v>
      </c>
      <c r="G174">
        <v>11.1333</v>
      </c>
      <c r="H174" t="s">
        <v>10</v>
      </c>
    </row>
    <row r="175" spans="1:8" x14ac:dyDescent="0.2">
      <c r="A175">
        <v>0</v>
      </c>
      <c r="B175">
        <v>3</v>
      </c>
      <c r="C175" t="s">
        <v>3</v>
      </c>
      <c r="D175">
        <v>21</v>
      </c>
      <c r="E175">
        <v>0</v>
      </c>
      <c r="F175">
        <v>0</v>
      </c>
      <c r="G175">
        <v>7.9249999999999998</v>
      </c>
      <c r="H175" t="s">
        <v>10</v>
      </c>
    </row>
    <row r="176" spans="1:8" x14ac:dyDescent="0.2">
      <c r="A176">
        <v>0</v>
      </c>
      <c r="B176">
        <v>1</v>
      </c>
      <c r="C176" t="s">
        <v>3</v>
      </c>
      <c r="D176">
        <v>56</v>
      </c>
      <c r="E176">
        <v>0</v>
      </c>
      <c r="F176">
        <v>0</v>
      </c>
      <c r="G176">
        <v>30.695799999999998</v>
      </c>
      <c r="H176" t="s">
        <v>11</v>
      </c>
    </row>
    <row r="177" spans="1:8" x14ac:dyDescent="0.2">
      <c r="A177">
        <v>0</v>
      </c>
      <c r="B177">
        <v>3</v>
      </c>
      <c r="C177" t="s">
        <v>3</v>
      </c>
      <c r="D177">
        <v>18</v>
      </c>
      <c r="E177">
        <v>1</v>
      </c>
      <c r="F177">
        <v>1</v>
      </c>
      <c r="G177">
        <v>7.8541999999999996</v>
      </c>
      <c r="H177" t="s">
        <v>10</v>
      </c>
    </row>
    <row r="178" spans="1:8" hidden="1" x14ac:dyDescent="0.2">
      <c r="A178">
        <v>0</v>
      </c>
      <c r="B178">
        <v>3</v>
      </c>
      <c r="C178" t="s">
        <v>3</v>
      </c>
      <c r="E178">
        <v>3</v>
      </c>
      <c r="F178">
        <v>1</v>
      </c>
      <c r="G178">
        <v>25.466699999999999</v>
      </c>
      <c r="H178" t="s">
        <v>10</v>
      </c>
    </row>
    <row r="179" spans="1:8" x14ac:dyDescent="0.2">
      <c r="A179">
        <v>0</v>
      </c>
      <c r="B179">
        <v>1</v>
      </c>
      <c r="C179" t="s">
        <v>4</v>
      </c>
      <c r="D179">
        <v>50</v>
      </c>
      <c r="E179">
        <v>0</v>
      </c>
      <c r="F179">
        <v>0</v>
      </c>
      <c r="G179">
        <v>28.712499999999999</v>
      </c>
      <c r="H179" t="s">
        <v>11</v>
      </c>
    </row>
    <row r="180" spans="1:8" x14ac:dyDescent="0.2">
      <c r="A180">
        <v>0</v>
      </c>
      <c r="B180">
        <v>2</v>
      </c>
      <c r="C180" t="s">
        <v>3</v>
      </c>
      <c r="D180">
        <v>30</v>
      </c>
      <c r="E180">
        <v>0</v>
      </c>
      <c r="F180">
        <v>0</v>
      </c>
      <c r="G180">
        <v>13</v>
      </c>
      <c r="H180" t="s">
        <v>10</v>
      </c>
    </row>
    <row r="181" spans="1:8" x14ac:dyDescent="0.2">
      <c r="A181">
        <v>0</v>
      </c>
      <c r="B181">
        <v>3</v>
      </c>
      <c r="C181" t="s">
        <v>3</v>
      </c>
      <c r="D181">
        <v>36</v>
      </c>
      <c r="E181">
        <v>0</v>
      </c>
      <c r="F181">
        <v>0</v>
      </c>
      <c r="G181">
        <v>0</v>
      </c>
      <c r="H181" t="s">
        <v>10</v>
      </c>
    </row>
    <row r="182" spans="1:8" hidden="1" x14ac:dyDescent="0.2">
      <c r="A182">
        <v>0</v>
      </c>
      <c r="B182">
        <v>3</v>
      </c>
      <c r="C182" t="s">
        <v>4</v>
      </c>
      <c r="E182">
        <v>8</v>
      </c>
      <c r="F182">
        <v>2</v>
      </c>
      <c r="G182">
        <v>69.55</v>
      </c>
      <c r="H182" t="s">
        <v>10</v>
      </c>
    </row>
    <row r="183" spans="1:8" hidden="1" x14ac:dyDescent="0.2">
      <c r="A183">
        <v>0</v>
      </c>
      <c r="B183">
        <v>2</v>
      </c>
      <c r="C183" t="s">
        <v>3</v>
      </c>
      <c r="E183">
        <v>0</v>
      </c>
      <c r="F183">
        <v>0</v>
      </c>
      <c r="G183">
        <v>15.05</v>
      </c>
      <c r="H183" t="s">
        <v>11</v>
      </c>
    </row>
    <row r="184" spans="1:8" x14ac:dyDescent="0.2">
      <c r="A184">
        <v>0</v>
      </c>
      <c r="B184">
        <v>3</v>
      </c>
      <c r="C184" t="s">
        <v>3</v>
      </c>
      <c r="D184">
        <v>9</v>
      </c>
      <c r="E184">
        <v>4</v>
      </c>
      <c r="F184">
        <v>2</v>
      </c>
      <c r="G184">
        <v>31.387499999999999</v>
      </c>
      <c r="H184" t="s">
        <v>10</v>
      </c>
    </row>
    <row r="185" spans="1:8" x14ac:dyDescent="0.2">
      <c r="A185">
        <v>1</v>
      </c>
      <c r="B185">
        <v>2</v>
      </c>
      <c r="C185" t="s">
        <v>3</v>
      </c>
      <c r="D185">
        <v>1</v>
      </c>
      <c r="E185">
        <v>2</v>
      </c>
      <c r="F185">
        <v>1</v>
      </c>
      <c r="G185">
        <v>39</v>
      </c>
      <c r="H185" t="s">
        <v>10</v>
      </c>
    </row>
    <row r="186" spans="1:8" x14ac:dyDescent="0.2">
      <c r="A186">
        <v>1</v>
      </c>
      <c r="B186">
        <v>3</v>
      </c>
      <c r="C186" t="s">
        <v>4</v>
      </c>
      <c r="D186">
        <v>4</v>
      </c>
      <c r="E186">
        <v>0</v>
      </c>
      <c r="F186">
        <v>2</v>
      </c>
      <c r="G186">
        <v>22.024999999999999</v>
      </c>
      <c r="H186" t="s">
        <v>10</v>
      </c>
    </row>
    <row r="187" spans="1:8" hidden="1" x14ac:dyDescent="0.2">
      <c r="A187">
        <v>0</v>
      </c>
      <c r="B187">
        <v>1</v>
      </c>
      <c r="C187" t="s">
        <v>3</v>
      </c>
      <c r="E187">
        <v>0</v>
      </c>
      <c r="F187">
        <v>0</v>
      </c>
      <c r="G187">
        <v>50</v>
      </c>
      <c r="H187" t="s">
        <v>10</v>
      </c>
    </row>
    <row r="188" spans="1:8" hidden="1" x14ac:dyDescent="0.2">
      <c r="A188">
        <v>1</v>
      </c>
      <c r="B188">
        <v>3</v>
      </c>
      <c r="C188" t="s">
        <v>4</v>
      </c>
      <c r="E188">
        <v>1</v>
      </c>
      <c r="F188">
        <v>0</v>
      </c>
      <c r="G188">
        <v>15.5</v>
      </c>
      <c r="H188" t="s">
        <v>12</v>
      </c>
    </row>
    <row r="189" spans="1:8" x14ac:dyDescent="0.2">
      <c r="A189">
        <v>1</v>
      </c>
      <c r="B189">
        <v>1</v>
      </c>
      <c r="C189" t="s">
        <v>3</v>
      </c>
      <c r="D189">
        <v>45</v>
      </c>
      <c r="E189">
        <v>0</v>
      </c>
      <c r="F189">
        <v>0</v>
      </c>
      <c r="G189">
        <v>26.55</v>
      </c>
      <c r="H189" t="s">
        <v>10</v>
      </c>
    </row>
    <row r="190" spans="1:8" x14ac:dyDescent="0.2">
      <c r="A190">
        <v>0</v>
      </c>
      <c r="B190">
        <v>3</v>
      </c>
      <c r="C190" t="s">
        <v>3</v>
      </c>
      <c r="D190">
        <v>40</v>
      </c>
      <c r="E190">
        <v>1</v>
      </c>
      <c r="F190">
        <v>1</v>
      </c>
      <c r="G190">
        <v>15.5</v>
      </c>
      <c r="H190" t="s">
        <v>12</v>
      </c>
    </row>
    <row r="191" spans="1:8" x14ac:dyDescent="0.2">
      <c r="A191">
        <v>0</v>
      </c>
      <c r="B191">
        <v>3</v>
      </c>
      <c r="C191" t="s">
        <v>3</v>
      </c>
      <c r="D191">
        <v>36</v>
      </c>
      <c r="E191">
        <v>0</v>
      </c>
      <c r="F191">
        <v>0</v>
      </c>
      <c r="G191">
        <v>7.8958000000000004</v>
      </c>
      <c r="H191" t="s">
        <v>10</v>
      </c>
    </row>
    <row r="192" spans="1:8" x14ac:dyDescent="0.2">
      <c r="A192">
        <v>1</v>
      </c>
      <c r="B192">
        <v>2</v>
      </c>
      <c r="C192" t="s">
        <v>4</v>
      </c>
      <c r="D192">
        <v>32</v>
      </c>
      <c r="E192">
        <v>0</v>
      </c>
      <c r="F192">
        <v>0</v>
      </c>
      <c r="G192">
        <v>13</v>
      </c>
      <c r="H192" t="s">
        <v>10</v>
      </c>
    </row>
    <row r="193" spans="1:8" x14ac:dyDescent="0.2">
      <c r="A193">
        <v>0</v>
      </c>
      <c r="B193">
        <v>2</v>
      </c>
      <c r="C193" t="s">
        <v>3</v>
      </c>
      <c r="D193">
        <v>19</v>
      </c>
      <c r="E193">
        <v>0</v>
      </c>
      <c r="F193">
        <v>0</v>
      </c>
      <c r="G193">
        <v>13</v>
      </c>
      <c r="H193" t="s">
        <v>10</v>
      </c>
    </row>
    <row r="194" spans="1:8" x14ac:dyDescent="0.2">
      <c r="A194">
        <v>1</v>
      </c>
      <c r="B194">
        <v>3</v>
      </c>
      <c r="C194" t="s">
        <v>4</v>
      </c>
      <c r="D194">
        <v>19</v>
      </c>
      <c r="E194">
        <v>1</v>
      </c>
      <c r="F194">
        <v>0</v>
      </c>
      <c r="G194">
        <v>7.8541999999999996</v>
      </c>
      <c r="H194" t="s">
        <v>10</v>
      </c>
    </row>
    <row r="195" spans="1:8" x14ac:dyDescent="0.2">
      <c r="A195">
        <v>1</v>
      </c>
      <c r="B195">
        <v>2</v>
      </c>
      <c r="C195" t="s">
        <v>3</v>
      </c>
      <c r="D195">
        <v>3</v>
      </c>
      <c r="E195">
        <v>1</v>
      </c>
      <c r="F195">
        <v>1</v>
      </c>
      <c r="G195">
        <v>26</v>
      </c>
      <c r="H195" t="s">
        <v>10</v>
      </c>
    </row>
    <row r="196" spans="1:8" x14ac:dyDescent="0.2">
      <c r="A196">
        <v>1</v>
      </c>
      <c r="B196">
        <v>1</v>
      </c>
      <c r="C196" t="s">
        <v>4</v>
      </c>
      <c r="D196">
        <v>44</v>
      </c>
      <c r="E196">
        <v>0</v>
      </c>
      <c r="F196">
        <v>0</v>
      </c>
      <c r="G196">
        <v>27.720800000000001</v>
      </c>
      <c r="H196" t="s">
        <v>11</v>
      </c>
    </row>
    <row r="197" spans="1:8" x14ac:dyDescent="0.2">
      <c r="A197">
        <v>1</v>
      </c>
      <c r="B197">
        <v>1</v>
      </c>
      <c r="C197" t="s">
        <v>4</v>
      </c>
      <c r="D197">
        <v>58</v>
      </c>
      <c r="E197">
        <v>0</v>
      </c>
      <c r="F197">
        <v>0</v>
      </c>
      <c r="G197">
        <v>146.52080000000001</v>
      </c>
      <c r="H197" t="s">
        <v>11</v>
      </c>
    </row>
    <row r="198" spans="1:8" hidden="1" x14ac:dyDescent="0.2">
      <c r="A198">
        <v>0</v>
      </c>
      <c r="B198">
        <v>3</v>
      </c>
      <c r="C198" t="s">
        <v>3</v>
      </c>
      <c r="E198">
        <v>0</v>
      </c>
      <c r="F198">
        <v>0</v>
      </c>
      <c r="G198">
        <v>7.75</v>
      </c>
      <c r="H198" t="s">
        <v>12</v>
      </c>
    </row>
    <row r="199" spans="1:8" x14ac:dyDescent="0.2">
      <c r="A199">
        <v>0</v>
      </c>
      <c r="B199">
        <v>3</v>
      </c>
      <c r="C199" t="s">
        <v>3</v>
      </c>
      <c r="D199">
        <v>42</v>
      </c>
      <c r="E199">
        <v>0</v>
      </c>
      <c r="F199">
        <v>1</v>
      </c>
      <c r="G199">
        <v>8.4041999999999994</v>
      </c>
      <c r="H199" t="s">
        <v>10</v>
      </c>
    </row>
    <row r="200" spans="1:8" hidden="1" x14ac:dyDescent="0.2">
      <c r="A200">
        <v>1</v>
      </c>
      <c r="B200">
        <v>3</v>
      </c>
      <c r="C200" t="s">
        <v>4</v>
      </c>
      <c r="E200">
        <v>0</v>
      </c>
      <c r="F200">
        <v>0</v>
      </c>
      <c r="G200">
        <v>7.75</v>
      </c>
      <c r="H200" t="s">
        <v>12</v>
      </c>
    </row>
    <row r="201" spans="1:8" x14ac:dyDescent="0.2">
      <c r="A201">
        <v>0</v>
      </c>
      <c r="B201">
        <v>2</v>
      </c>
      <c r="C201" t="s">
        <v>4</v>
      </c>
      <c r="D201">
        <v>24</v>
      </c>
      <c r="E201">
        <v>0</v>
      </c>
      <c r="F201">
        <v>0</v>
      </c>
      <c r="G201">
        <v>13</v>
      </c>
      <c r="H201" t="s">
        <v>10</v>
      </c>
    </row>
    <row r="202" spans="1:8" x14ac:dyDescent="0.2">
      <c r="A202">
        <v>0</v>
      </c>
      <c r="B202">
        <v>3</v>
      </c>
      <c r="C202" t="s">
        <v>3</v>
      </c>
      <c r="D202">
        <v>28</v>
      </c>
      <c r="E202">
        <v>0</v>
      </c>
      <c r="F202">
        <v>0</v>
      </c>
      <c r="G202">
        <v>9.5</v>
      </c>
      <c r="H202" t="s">
        <v>10</v>
      </c>
    </row>
    <row r="203" spans="1:8" hidden="1" x14ac:dyDescent="0.2">
      <c r="A203">
        <v>0</v>
      </c>
      <c r="B203">
        <v>3</v>
      </c>
      <c r="C203" t="s">
        <v>3</v>
      </c>
      <c r="E203">
        <v>8</v>
      </c>
      <c r="F203">
        <v>2</v>
      </c>
      <c r="G203">
        <v>69.55</v>
      </c>
      <c r="H203" t="s">
        <v>10</v>
      </c>
    </row>
    <row r="204" spans="1:8" x14ac:dyDescent="0.2">
      <c r="A204">
        <v>0</v>
      </c>
      <c r="B204">
        <v>3</v>
      </c>
      <c r="C204" t="s">
        <v>3</v>
      </c>
      <c r="D204">
        <v>34</v>
      </c>
      <c r="E204">
        <v>0</v>
      </c>
      <c r="F204">
        <v>0</v>
      </c>
      <c r="G204">
        <v>6.4958</v>
      </c>
      <c r="H204" t="s">
        <v>10</v>
      </c>
    </row>
    <row r="205" spans="1:8" x14ac:dyDescent="0.2">
      <c r="A205">
        <v>0</v>
      </c>
      <c r="B205">
        <v>3</v>
      </c>
      <c r="C205" t="s">
        <v>3</v>
      </c>
      <c r="D205">
        <v>45.5</v>
      </c>
      <c r="E205">
        <v>0</v>
      </c>
      <c r="F205">
        <v>0</v>
      </c>
      <c r="G205">
        <v>7.2249999999999996</v>
      </c>
      <c r="H205" t="s">
        <v>11</v>
      </c>
    </row>
    <row r="206" spans="1:8" x14ac:dyDescent="0.2">
      <c r="A206">
        <v>1</v>
      </c>
      <c r="B206">
        <v>3</v>
      </c>
      <c r="C206" t="s">
        <v>3</v>
      </c>
      <c r="D206">
        <v>18</v>
      </c>
      <c r="E206">
        <v>0</v>
      </c>
      <c r="F206">
        <v>0</v>
      </c>
      <c r="G206">
        <v>8.0500000000000007</v>
      </c>
      <c r="H206" t="s">
        <v>10</v>
      </c>
    </row>
    <row r="207" spans="1:8" x14ac:dyDescent="0.2">
      <c r="A207">
        <v>0</v>
      </c>
      <c r="B207">
        <v>3</v>
      </c>
      <c r="C207" t="s">
        <v>4</v>
      </c>
      <c r="D207">
        <v>2</v>
      </c>
      <c r="E207">
        <v>0</v>
      </c>
      <c r="F207">
        <v>1</v>
      </c>
      <c r="G207">
        <v>10.4625</v>
      </c>
      <c r="H207" t="s">
        <v>10</v>
      </c>
    </row>
    <row r="208" spans="1:8" x14ac:dyDescent="0.2">
      <c r="A208">
        <v>0</v>
      </c>
      <c r="B208">
        <v>3</v>
      </c>
      <c r="C208" t="s">
        <v>3</v>
      </c>
      <c r="D208">
        <v>32</v>
      </c>
      <c r="E208">
        <v>1</v>
      </c>
      <c r="F208">
        <v>0</v>
      </c>
      <c r="G208">
        <v>15.85</v>
      </c>
      <c r="H208" t="s">
        <v>10</v>
      </c>
    </row>
    <row r="209" spans="1:8" x14ac:dyDescent="0.2">
      <c r="A209">
        <v>1</v>
      </c>
      <c r="B209">
        <v>3</v>
      </c>
      <c r="C209" t="s">
        <v>3</v>
      </c>
      <c r="D209">
        <v>26</v>
      </c>
      <c r="E209">
        <v>0</v>
      </c>
      <c r="F209">
        <v>0</v>
      </c>
      <c r="G209">
        <v>18.787500000000001</v>
      </c>
      <c r="H209" t="s">
        <v>11</v>
      </c>
    </row>
    <row r="210" spans="1:8" x14ac:dyDescent="0.2">
      <c r="A210">
        <v>1</v>
      </c>
      <c r="B210">
        <v>3</v>
      </c>
      <c r="C210" t="s">
        <v>4</v>
      </c>
      <c r="D210">
        <v>16</v>
      </c>
      <c r="E210">
        <v>0</v>
      </c>
      <c r="F210">
        <v>0</v>
      </c>
      <c r="G210">
        <v>7.75</v>
      </c>
      <c r="H210" t="s">
        <v>12</v>
      </c>
    </row>
    <row r="211" spans="1:8" x14ac:dyDescent="0.2">
      <c r="A211">
        <v>1</v>
      </c>
      <c r="B211">
        <v>1</v>
      </c>
      <c r="C211" t="s">
        <v>3</v>
      </c>
      <c r="D211">
        <v>40</v>
      </c>
      <c r="E211">
        <v>0</v>
      </c>
      <c r="F211">
        <v>0</v>
      </c>
      <c r="G211">
        <v>31</v>
      </c>
      <c r="H211" t="s">
        <v>11</v>
      </c>
    </row>
    <row r="212" spans="1:8" x14ac:dyDescent="0.2">
      <c r="A212">
        <v>0</v>
      </c>
      <c r="B212">
        <v>3</v>
      </c>
      <c r="C212" t="s">
        <v>3</v>
      </c>
      <c r="D212">
        <v>24</v>
      </c>
      <c r="E212">
        <v>0</v>
      </c>
      <c r="F212">
        <v>0</v>
      </c>
      <c r="G212">
        <v>7.05</v>
      </c>
      <c r="H212" t="s">
        <v>10</v>
      </c>
    </row>
    <row r="213" spans="1:8" x14ac:dyDescent="0.2">
      <c r="A213">
        <v>1</v>
      </c>
      <c r="B213">
        <v>2</v>
      </c>
      <c r="C213" t="s">
        <v>4</v>
      </c>
      <c r="D213">
        <v>35</v>
      </c>
      <c r="E213">
        <v>0</v>
      </c>
      <c r="F213">
        <v>0</v>
      </c>
      <c r="G213">
        <v>21</v>
      </c>
      <c r="H213" t="s">
        <v>10</v>
      </c>
    </row>
    <row r="214" spans="1:8" x14ac:dyDescent="0.2">
      <c r="A214">
        <v>0</v>
      </c>
      <c r="B214">
        <v>3</v>
      </c>
      <c r="C214" t="s">
        <v>3</v>
      </c>
      <c r="D214">
        <v>22</v>
      </c>
      <c r="E214">
        <v>0</v>
      </c>
      <c r="F214">
        <v>0</v>
      </c>
      <c r="G214">
        <v>7.25</v>
      </c>
      <c r="H214" t="s">
        <v>10</v>
      </c>
    </row>
    <row r="215" spans="1:8" x14ac:dyDescent="0.2">
      <c r="A215">
        <v>0</v>
      </c>
      <c r="B215">
        <v>2</v>
      </c>
      <c r="C215" t="s">
        <v>3</v>
      </c>
      <c r="D215">
        <v>30</v>
      </c>
      <c r="E215">
        <v>0</v>
      </c>
      <c r="F215">
        <v>0</v>
      </c>
      <c r="G215">
        <v>13</v>
      </c>
      <c r="H215" t="s">
        <v>10</v>
      </c>
    </row>
    <row r="216" spans="1:8" hidden="1" x14ac:dyDescent="0.2">
      <c r="A216">
        <v>0</v>
      </c>
      <c r="B216">
        <v>3</v>
      </c>
      <c r="C216" t="s">
        <v>3</v>
      </c>
      <c r="E216">
        <v>1</v>
      </c>
      <c r="F216">
        <v>0</v>
      </c>
      <c r="G216">
        <v>7.75</v>
      </c>
      <c r="H216" t="s">
        <v>12</v>
      </c>
    </row>
    <row r="217" spans="1:8" x14ac:dyDescent="0.2">
      <c r="A217">
        <v>1</v>
      </c>
      <c r="B217">
        <v>1</v>
      </c>
      <c r="C217" t="s">
        <v>4</v>
      </c>
      <c r="D217">
        <v>31</v>
      </c>
      <c r="E217">
        <v>1</v>
      </c>
      <c r="F217">
        <v>0</v>
      </c>
      <c r="G217">
        <v>113.27500000000001</v>
      </c>
      <c r="H217" t="s">
        <v>11</v>
      </c>
    </row>
    <row r="218" spans="1:8" x14ac:dyDescent="0.2">
      <c r="A218">
        <v>1</v>
      </c>
      <c r="B218">
        <v>3</v>
      </c>
      <c r="C218" t="s">
        <v>4</v>
      </c>
      <c r="D218">
        <v>27</v>
      </c>
      <c r="E218">
        <v>0</v>
      </c>
      <c r="F218">
        <v>0</v>
      </c>
      <c r="G218">
        <v>7.9249999999999998</v>
      </c>
      <c r="H218" t="s">
        <v>10</v>
      </c>
    </row>
    <row r="219" spans="1:8" x14ac:dyDescent="0.2">
      <c r="A219">
        <v>0</v>
      </c>
      <c r="B219">
        <v>2</v>
      </c>
      <c r="C219" t="s">
        <v>3</v>
      </c>
      <c r="D219">
        <v>42</v>
      </c>
      <c r="E219">
        <v>1</v>
      </c>
      <c r="F219">
        <v>0</v>
      </c>
      <c r="G219">
        <v>27</v>
      </c>
      <c r="H219" t="s">
        <v>10</v>
      </c>
    </row>
    <row r="220" spans="1:8" x14ac:dyDescent="0.2">
      <c r="A220">
        <v>1</v>
      </c>
      <c r="B220">
        <v>1</v>
      </c>
      <c r="C220" t="s">
        <v>4</v>
      </c>
      <c r="D220">
        <v>32</v>
      </c>
      <c r="E220">
        <v>0</v>
      </c>
      <c r="F220">
        <v>0</v>
      </c>
      <c r="G220">
        <v>76.291700000000006</v>
      </c>
      <c r="H220" t="s">
        <v>11</v>
      </c>
    </row>
    <row r="221" spans="1:8" x14ac:dyDescent="0.2">
      <c r="A221">
        <v>0</v>
      </c>
      <c r="B221">
        <v>2</v>
      </c>
      <c r="C221" t="s">
        <v>3</v>
      </c>
      <c r="D221">
        <v>30</v>
      </c>
      <c r="E221">
        <v>0</v>
      </c>
      <c r="F221">
        <v>0</v>
      </c>
      <c r="G221">
        <v>10.5</v>
      </c>
      <c r="H221" t="s">
        <v>10</v>
      </c>
    </row>
    <row r="222" spans="1:8" x14ac:dyDescent="0.2">
      <c r="A222">
        <v>1</v>
      </c>
      <c r="B222">
        <v>3</v>
      </c>
      <c r="C222" t="s">
        <v>3</v>
      </c>
      <c r="D222">
        <v>16</v>
      </c>
      <c r="E222">
        <v>0</v>
      </c>
      <c r="F222">
        <v>0</v>
      </c>
      <c r="G222">
        <v>8.0500000000000007</v>
      </c>
      <c r="H222" t="s">
        <v>10</v>
      </c>
    </row>
    <row r="223" spans="1:8" x14ac:dyDescent="0.2">
      <c r="A223">
        <v>0</v>
      </c>
      <c r="B223">
        <v>2</v>
      </c>
      <c r="C223" t="s">
        <v>3</v>
      </c>
      <c r="D223">
        <v>27</v>
      </c>
      <c r="E223">
        <v>0</v>
      </c>
      <c r="F223">
        <v>0</v>
      </c>
      <c r="G223">
        <v>13</v>
      </c>
      <c r="H223" t="s">
        <v>10</v>
      </c>
    </row>
    <row r="224" spans="1:8" x14ac:dyDescent="0.2">
      <c r="A224">
        <v>0</v>
      </c>
      <c r="B224">
        <v>3</v>
      </c>
      <c r="C224" t="s">
        <v>3</v>
      </c>
      <c r="D224">
        <v>51</v>
      </c>
      <c r="E224">
        <v>0</v>
      </c>
      <c r="F224">
        <v>0</v>
      </c>
      <c r="G224">
        <v>8.0500000000000007</v>
      </c>
      <c r="H224" t="s">
        <v>10</v>
      </c>
    </row>
    <row r="225" spans="1:8" hidden="1" x14ac:dyDescent="0.2">
      <c r="A225">
        <v>0</v>
      </c>
      <c r="B225">
        <v>3</v>
      </c>
      <c r="C225" t="s">
        <v>3</v>
      </c>
      <c r="E225">
        <v>0</v>
      </c>
      <c r="F225">
        <v>0</v>
      </c>
      <c r="G225">
        <v>7.8958000000000004</v>
      </c>
      <c r="H225" t="s">
        <v>10</v>
      </c>
    </row>
    <row r="226" spans="1:8" x14ac:dyDescent="0.2">
      <c r="A226">
        <v>1</v>
      </c>
      <c r="B226">
        <v>1</v>
      </c>
      <c r="C226" t="s">
        <v>3</v>
      </c>
      <c r="D226">
        <v>38</v>
      </c>
      <c r="E226">
        <v>1</v>
      </c>
      <c r="F226">
        <v>0</v>
      </c>
      <c r="G226">
        <v>90</v>
      </c>
      <c r="H226" t="s">
        <v>10</v>
      </c>
    </row>
    <row r="227" spans="1:8" x14ac:dyDescent="0.2">
      <c r="A227">
        <v>0</v>
      </c>
      <c r="B227">
        <v>3</v>
      </c>
      <c r="C227" t="s">
        <v>3</v>
      </c>
      <c r="D227">
        <v>22</v>
      </c>
      <c r="E227">
        <v>0</v>
      </c>
      <c r="F227">
        <v>0</v>
      </c>
      <c r="G227">
        <v>9.35</v>
      </c>
      <c r="H227" t="s">
        <v>10</v>
      </c>
    </row>
    <row r="228" spans="1:8" x14ac:dyDescent="0.2">
      <c r="A228">
        <v>1</v>
      </c>
      <c r="B228">
        <v>2</v>
      </c>
      <c r="C228" t="s">
        <v>3</v>
      </c>
      <c r="D228">
        <v>19</v>
      </c>
      <c r="E228">
        <v>0</v>
      </c>
      <c r="F228">
        <v>0</v>
      </c>
      <c r="G228">
        <v>10.5</v>
      </c>
      <c r="H228" t="s">
        <v>10</v>
      </c>
    </row>
    <row r="229" spans="1:8" x14ac:dyDescent="0.2">
      <c r="A229">
        <v>0</v>
      </c>
      <c r="B229">
        <v>3</v>
      </c>
      <c r="C229" t="s">
        <v>3</v>
      </c>
      <c r="D229">
        <v>20.5</v>
      </c>
      <c r="E229">
        <v>0</v>
      </c>
      <c r="F229">
        <v>0</v>
      </c>
      <c r="G229">
        <v>7.25</v>
      </c>
      <c r="H229" t="s">
        <v>10</v>
      </c>
    </row>
    <row r="230" spans="1:8" x14ac:dyDescent="0.2">
      <c r="A230">
        <v>0</v>
      </c>
      <c r="B230">
        <v>2</v>
      </c>
      <c r="C230" t="s">
        <v>3</v>
      </c>
      <c r="D230">
        <v>18</v>
      </c>
      <c r="E230">
        <v>0</v>
      </c>
      <c r="F230">
        <v>0</v>
      </c>
      <c r="G230">
        <v>13</v>
      </c>
      <c r="H230" t="s">
        <v>10</v>
      </c>
    </row>
    <row r="231" spans="1:8" hidden="1" x14ac:dyDescent="0.2">
      <c r="A231">
        <v>0</v>
      </c>
      <c r="B231">
        <v>3</v>
      </c>
      <c r="C231" t="s">
        <v>4</v>
      </c>
      <c r="E231">
        <v>3</v>
      </c>
      <c r="F231">
        <v>1</v>
      </c>
      <c r="G231">
        <v>25.466699999999999</v>
      </c>
      <c r="H231" t="s">
        <v>10</v>
      </c>
    </row>
    <row r="232" spans="1:8" x14ac:dyDescent="0.2">
      <c r="A232">
        <v>1</v>
      </c>
      <c r="B232">
        <v>1</v>
      </c>
      <c r="C232" t="s">
        <v>4</v>
      </c>
      <c r="D232">
        <v>35</v>
      </c>
      <c r="E232">
        <v>1</v>
      </c>
      <c r="F232">
        <v>0</v>
      </c>
      <c r="G232">
        <v>83.474999999999994</v>
      </c>
      <c r="H232" t="s">
        <v>10</v>
      </c>
    </row>
    <row r="233" spans="1:8" x14ac:dyDescent="0.2">
      <c r="A233">
        <v>0</v>
      </c>
      <c r="B233">
        <v>3</v>
      </c>
      <c r="C233" t="s">
        <v>3</v>
      </c>
      <c r="D233">
        <v>29</v>
      </c>
      <c r="E233">
        <v>0</v>
      </c>
      <c r="F233">
        <v>0</v>
      </c>
      <c r="G233">
        <v>7.7750000000000004</v>
      </c>
      <c r="H233" t="s">
        <v>10</v>
      </c>
    </row>
    <row r="234" spans="1:8" x14ac:dyDescent="0.2">
      <c r="A234">
        <v>0</v>
      </c>
      <c r="B234">
        <v>2</v>
      </c>
      <c r="C234" t="s">
        <v>3</v>
      </c>
      <c r="D234">
        <v>59</v>
      </c>
      <c r="E234">
        <v>0</v>
      </c>
      <c r="F234">
        <v>0</v>
      </c>
      <c r="G234">
        <v>13.5</v>
      </c>
      <c r="H234" t="s">
        <v>10</v>
      </c>
    </row>
    <row r="235" spans="1:8" x14ac:dyDescent="0.2">
      <c r="A235">
        <v>1</v>
      </c>
      <c r="B235">
        <v>3</v>
      </c>
      <c r="C235" t="s">
        <v>4</v>
      </c>
      <c r="D235">
        <v>5</v>
      </c>
      <c r="E235">
        <v>4</v>
      </c>
      <c r="F235">
        <v>2</v>
      </c>
      <c r="G235">
        <v>31.387499999999999</v>
      </c>
      <c r="H235" t="s">
        <v>10</v>
      </c>
    </row>
    <row r="236" spans="1:8" x14ac:dyDescent="0.2">
      <c r="A236">
        <v>0</v>
      </c>
      <c r="B236">
        <v>2</v>
      </c>
      <c r="C236" t="s">
        <v>3</v>
      </c>
      <c r="D236">
        <v>24</v>
      </c>
      <c r="E236">
        <v>0</v>
      </c>
      <c r="F236">
        <v>0</v>
      </c>
      <c r="G236">
        <v>10.5</v>
      </c>
      <c r="H236" t="s">
        <v>10</v>
      </c>
    </row>
    <row r="237" spans="1:8" hidden="1" x14ac:dyDescent="0.2">
      <c r="A237">
        <v>0</v>
      </c>
      <c r="B237">
        <v>3</v>
      </c>
      <c r="C237" t="s">
        <v>4</v>
      </c>
      <c r="E237">
        <v>0</v>
      </c>
      <c r="F237">
        <v>0</v>
      </c>
      <c r="G237">
        <v>7.55</v>
      </c>
      <c r="H237" t="s">
        <v>10</v>
      </c>
    </row>
    <row r="238" spans="1:8" x14ac:dyDescent="0.2">
      <c r="A238">
        <v>0</v>
      </c>
      <c r="B238">
        <v>2</v>
      </c>
      <c r="C238" t="s">
        <v>3</v>
      </c>
      <c r="D238">
        <v>44</v>
      </c>
      <c r="E238">
        <v>1</v>
      </c>
      <c r="F238">
        <v>0</v>
      </c>
      <c r="G238">
        <v>26</v>
      </c>
      <c r="H238" t="s">
        <v>10</v>
      </c>
    </row>
    <row r="239" spans="1:8" x14ac:dyDescent="0.2">
      <c r="A239">
        <v>1</v>
      </c>
      <c r="B239">
        <v>2</v>
      </c>
      <c r="C239" t="s">
        <v>4</v>
      </c>
      <c r="D239">
        <v>8</v>
      </c>
      <c r="E239">
        <v>0</v>
      </c>
      <c r="F239">
        <v>2</v>
      </c>
      <c r="G239">
        <v>26.25</v>
      </c>
      <c r="H239" t="s">
        <v>10</v>
      </c>
    </row>
    <row r="240" spans="1:8" x14ac:dyDescent="0.2">
      <c r="A240">
        <v>0</v>
      </c>
      <c r="B240">
        <v>2</v>
      </c>
      <c r="C240" t="s">
        <v>3</v>
      </c>
      <c r="D240">
        <v>19</v>
      </c>
      <c r="E240">
        <v>0</v>
      </c>
      <c r="F240">
        <v>0</v>
      </c>
      <c r="G240">
        <v>10.5</v>
      </c>
      <c r="H240" t="s">
        <v>10</v>
      </c>
    </row>
    <row r="241" spans="1:8" x14ac:dyDescent="0.2">
      <c r="A241">
        <v>0</v>
      </c>
      <c r="B241">
        <v>2</v>
      </c>
      <c r="C241" t="s">
        <v>3</v>
      </c>
      <c r="D241">
        <v>33</v>
      </c>
      <c r="E241">
        <v>0</v>
      </c>
      <c r="F241">
        <v>0</v>
      </c>
      <c r="G241">
        <v>12.275</v>
      </c>
      <c r="H241" t="s">
        <v>10</v>
      </c>
    </row>
    <row r="242" spans="1:8" hidden="1" x14ac:dyDescent="0.2">
      <c r="A242">
        <v>0</v>
      </c>
      <c r="B242">
        <v>3</v>
      </c>
      <c r="C242" t="s">
        <v>4</v>
      </c>
      <c r="E242">
        <v>1</v>
      </c>
      <c r="F242">
        <v>0</v>
      </c>
      <c r="G242">
        <v>14.4542</v>
      </c>
      <c r="H242" t="s">
        <v>11</v>
      </c>
    </row>
    <row r="243" spans="1:8" hidden="1" x14ac:dyDescent="0.2">
      <c r="A243">
        <v>1</v>
      </c>
      <c r="B243">
        <v>3</v>
      </c>
      <c r="C243" t="s">
        <v>4</v>
      </c>
      <c r="E243">
        <v>1</v>
      </c>
      <c r="F243">
        <v>0</v>
      </c>
      <c r="G243">
        <v>15.5</v>
      </c>
      <c r="H243" t="s">
        <v>12</v>
      </c>
    </row>
    <row r="244" spans="1:8" x14ac:dyDescent="0.2">
      <c r="A244">
        <v>0</v>
      </c>
      <c r="B244">
        <v>2</v>
      </c>
      <c r="C244" t="s">
        <v>3</v>
      </c>
      <c r="D244">
        <v>29</v>
      </c>
      <c r="E244">
        <v>0</v>
      </c>
      <c r="F244">
        <v>0</v>
      </c>
      <c r="G244">
        <v>10.5</v>
      </c>
      <c r="H244" t="s">
        <v>10</v>
      </c>
    </row>
    <row r="245" spans="1:8" x14ac:dyDescent="0.2">
      <c r="A245">
        <v>0</v>
      </c>
      <c r="B245">
        <v>3</v>
      </c>
      <c r="C245" t="s">
        <v>3</v>
      </c>
      <c r="D245">
        <v>22</v>
      </c>
      <c r="E245">
        <v>0</v>
      </c>
      <c r="F245">
        <v>0</v>
      </c>
      <c r="G245">
        <v>7.125</v>
      </c>
      <c r="H245" t="s">
        <v>10</v>
      </c>
    </row>
    <row r="246" spans="1:8" x14ac:dyDescent="0.2">
      <c r="A246">
        <v>0</v>
      </c>
      <c r="B246">
        <v>3</v>
      </c>
      <c r="C246" t="s">
        <v>3</v>
      </c>
      <c r="D246">
        <v>30</v>
      </c>
      <c r="E246">
        <v>0</v>
      </c>
      <c r="F246">
        <v>0</v>
      </c>
      <c r="G246">
        <v>7.2249999999999996</v>
      </c>
      <c r="H246" t="s">
        <v>11</v>
      </c>
    </row>
    <row r="247" spans="1:8" x14ac:dyDescent="0.2">
      <c r="A247">
        <v>0</v>
      </c>
      <c r="B247">
        <v>1</v>
      </c>
      <c r="C247" t="s">
        <v>3</v>
      </c>
      <c r="D247">
        <v>44</v>
      </c>
      <c r="E247">
        <v>2</v>
      </c>
      <c r="F247">
        <v>0</v>
      </c>
      <c r="G247">
        <v>90</v>
      </c>
      <c r="H247" t="s">
        <v>12</v>
      </c>
    </row>
    <row r="248" spans="1:8" x14ac:dyDescent="0.2">
      <c r="A248">
        <v>0</v>
      </c>
      <c r="B248">
        <v>3</v>
      </c>
      <c r="C248" t="s">
        <v>4</v>
      </c>
      <c r="D248">
        <v>25</v>
      </c>
      <c r="E248">
        <v>0</v>
      </c>
      <c r="F248">
        <v>0</v>
      </c>
      <c r="G248">
        <v>7.7750000000000004</v>
      </c>
      <c r="H248" t="s">
        <v>10</v>
      </c>
    </row>
    <row r="249" spans="1:8" x14ac:dyDescent="0.2">
      <c r="A249">
        <v>1</v>
      </c>
      <c r="B249">
        <v>2</v>
      </c>
      <c r="C249" t="s">
        <v>4</v>
      </c>
      <c r="D249">
        <v>24</v>
      </c>
      <c r="E249">
        <v>0</v>
      </c>
      <c r="F249">
        <v>2</v>
      </c>
      <c r="G249">
        <v>14.5</v>
      </c>
      <c r="H249" t="s">
        <v>10</v>
      </c>
    </row>
    <row r="250" spans="1:8" x14ac:dyDescent="0.2">
      <c r="A250">
        <v>1</v>
      </c>
      <c r="B250">
        <v>1</v>
      </c>
      <c r="C250" t="s">
        <v>3</v>
      </c>
      <c r="D250">
        <v>37</v>
      </c>
      <c r="E250">
        <v>1</v>
      </c>
      <c r="F250">
        <v>1</v>
      </c>
      <c r="G250">
        <v>52.554200000000002</v>
      </c>
      <c r="H250" t="s">
        <v>10</v>
      </c>
    </row>
    <row r="251" spans="1:8" x14ac:dyDescent="0.2">
      <c r="A251">
        <v>0</v>
      </c>
      <c r="B251">
        <v>2</v>
      </c>
      <c r="C251" t="s">
        <v>3</v>
      </c>
      <c r="D251">
        <v>54</v>
      </c>
      <c r="E251">
        <v>1</v>
      </c>
      <c r="F251">
        <v>0</v>
      </c>
      <c r="G251">
        <v>26</v>
      </c>
      <c r="H251" t="s">
        <v>10</v>
      </c>
    </row>
    <row r="252" spans="1:8" hidden="1" x14ac:dyDescent="0.2">
      <c r="A252">
        <v>0</v>
      </c>
      <c r="B252">
        <v>3</v>
      </c>
      <c r="C252" t="s">
        <v>3</v>
      </c>
      <c r="E252">
        <v>0</v>
      </c>
      <c r="F252">
        <v>0</v>
      </c>
      <c r="G252">
        <v>7.25</v>
      </c>
      <c r="H252" t="s">
        <v>10</v>
      </c>
    </row>
    <row r="253" spans="1:8" x14ac:dyDescent="0.2">
      <c r="A253">
        <v>0</v>
      </c>
      <c r="B253">
        <v>3</v>
      </c>
      <c r="C253" t="s">
        <v>4</v>
      </c>
      <c r="D253">
        <v>29</v>
      </c>
      <c r="E253">
        <v>1</v>
      </c>
      <c r="F253">
        <v>1</v>
      </c>
      <c r="G253">
        <v>10.4625</v>
      </c>
      <c r="H253" t="s">
        <v>10</v>
      </c>
    </row>
    <row r="254" spans="1:8" x14ac:dyDescent="0.2">
      <c r="A254">
        <v>0</v>
      </c>
      <c r="B254">
        <v>1</v>
      </c>
      <c r="C254" t="s">
        <v>3</v>
      </c>
      <c r="D254">
        <v>62</v>
      </c>
      <c r="E254">
        <v>0</v>
      </c>
      <c r="F254">
        <v>0</v>
      </c>
      <c r="G254">
        <v>26.55</v>
      </c>
      <c r="H254" t="s">
        <v>10</v>
      </c>
    </row>
    <row r="255" spans="1:8" x14ac:dyDescent="0.2">
      <c r="A255">
        <v>0</v>
      </c>
      <c r="B255">
        <v>3</v>
      </c>
      <c r="C255" t="s">
        <v>3</v>
      </c>
      <c r="D255">
        <v>30</v>
      </c>
      <c r="E255">
        <v>1</v>
      </c>
      <c r="F255">
        <v>0</v>
      </c>
      <c r="G255">
        <v>16.100000000000001</v>
      </c>
      <c r="H255" t="s">
        <v>10</v>
      </c>
    </row>
    <row r="256" spans="1:8" x14ac:dyDescent="0.2">
      <c r="A256">
        <v>0</v>
      </c>
      <c r="B256">
        <v>3</v>
      </c>
      <c r="C256" t="s">
        <v>4</v>
      </c>
      <c r="D256">
        <v>41</v>
      </c>
      <c r="E256">
        <v>0</v>
      </c>
      <c r="F256">
        <v>2</v>
      </c>
      <c r="G256">
        <v>20.212499999999999</v>
      </c>
      <c r="H256" t="s">
        <v>10</v>
      </c>
    </row>
    <row r="257" spans="1:8" x14ac:dyDescent="0.2">
      <c r="A257">
        <v>1</v>
      </c>
      <c r="B257">
        <v>3</v>
      </c>
      <c r="C257" t="s">
        <v>4</v>
      </c>
      <c r="D257">
        <v>29</v>
      </c>
      <c r="E257">
        <v>0</v>
      </c>
      <c r="F257">
        <v>2</v>
      </c>
      <c r="G257">
        <v>15.245799999999999</v>
      </c>
      <c r="H257" t="s">
        <v>11</v>
      </c>
    </row>
    <row r="258" spans="1:8" hidden="1" x14ac:dyDescent="0.2">
      <c r="A258">
        <v>1</v>
      </c>
      <c r="B258">
        <v>1</v>
      </c>
      <c r="C258" t="s">
        <v>4</v>
      </c>
      <c r="E258">
        <v>0</v>
      </c>
      <c r="F258">
        <v>0</v>
      </c>
      <c r="G258">
        <v>79.2</v>
      </c>
      <c r="H258" t="s">
        <v>11</v>
      </c>
    </row>
    <row r="259" spans="1:8" x14ac:dyDescent="0.2">
      <c r="A259">
        <v>1</v>
      </c>
      <c r="B259">
        <v>1</v>
      </c>
      <c r="C259" t="s">
        <v>4</v>
      </c>
      <c r="D259">
        <v>30</v>
      </c>
      <c r="E259">
        <v>0</v>
      </c>
      <c r="F259">
        <v>0</v>
      </c>
      <c r="G259">
        <v>86.5</v>
      </c>
      <c r="H259" t="s">
        <v>10</v>
      </c>
    </row>
    <row r="260" spans="1:8" x14ac:dyDescent="0.2">
      <c r="A260">
        <v>1</v>
      </c>
      <c r="B260">
        <v>1</v>
      </c>
      <c r="C260" t="s">
        <v>4</v>
      </c>
      <c r="D260">
        <v>35</v>
      </c>
      <c r="E260">
        <v>0</v>
      </c>
      <c r="F260">
        <v>0</v>
      </c>
      <c r="G260">
        <v>512.32920000000001</v>
      </c>
      <c r="H260" t="s">
        <v>11</v>
      </c>
    </row>
    <row r="261" spans="1:8" x14ac:dyDescent="0.2">
      <c r="A261">
        <v>1</v>
      </c>
      <c r="B261">
        <v>2</v>
      </c>
      <c r="C261" t="s">
        <v>4</v>
      </c>
      <c r="D261">
        <v>50</v>
      </c>
      <c r="E261">
        <v>0</v>
      </c>
      <c r="F261">
        <v>1</v>
      </c>
      <c r="G261">
        <v>26</v>
      </c>
      <c r="H261" t="s">
        <v>10</v>
      </c>
    </row>
    <row r="262" spans="1:8" hidden="1" x14ac:dyDescent="0.2">
      <c r="A262">
        <v>0</v>
      </c>
      <c r="B262">
        <v>3</v>
      </c>
      <c r="C262" t="s">
        <v>3</v>
      </c>
      <c r="E262">
        <v>0</v>
      </c>
      <c r="F262">
        <v>0</v>
      </c>
      <c r="G262">
        <v>7.75</v>
      </c>
      <c r="H262" t="s">
        <v>12</v>
      </c>
    </row>
    <row r="263" spans="1:8" x14ac:dyDescent="0.2">
      <c r="A263">
        <v>1</v>
      </c>
      <c r="B263">
        <v>3</v>
      </c>
      <c r="C263" t="s">
        <v>3</v>
      </c>
      <c r="D263">
        <v>3</v>
      </c>
      <c r="E263">
        <v>4</v>
      </c>
      <c r="F263">
        <v>2</v>
      </c>
      <c r="G263">
        <v>31.387499999999999</v>
      </c>
      <c r="H263" t="s">
        <v>10</v>
      </c>
    </row>
    <row r="264" spans="1:8" x14ac:dyDescent="0.2">
      <c r="A264">
        <v>0</v>
      </c>
      <c r="B264">
        <v>1</v>
      </c>
      <c r="C264" t="s">
        <v>3</v>
      </c>
      <c r="D264">
        <v>52</v>
      </c>
      <c r="E264">
        <v>1</v>
      </c>
      <c r="F264">
        <v>1</v>
      </c>
      <c r="G264">
        <v>79.650000000000006</v>
      </c>
      <c r="H264" t="s">
        <v>10</v>
      </c>
    </row>
    <row r="265" spans="1:8" x14ac:dyDescent="0.2">
      <c r="A265">
        <v>0</v>
      </c>
      <c r="B265">
        <v>1</v>
      </c>
      <c r="C265" t="s">
        <v>3</v>
      </c>
      <c r="D265">
        <v>40</v>
      </c>
      <c r="E265">
        <v>0</v>
      </c>
      <c r="F265">
        <v>0</v>
      </c>
      <c r="G265">
        <v>0</v>
      </c>
      <c r="H265" t="s">
        <v>10</v>
      </c>
    </row>
    <row r="266" spans="1:8" hidden="1" x14ac:dyDescent="0.2">
      <c r="A266">
        <v>0</v>
      </c>
      <c r="B266">
        <v>3</v>
      </c>
      <c r="C266" t="s">
        <v>4</v>
      </c>
      <c r="E266">
        <v>0</v>
      </c>
      <c r="F266">
        <v>0</v>
      </c>
      <c r="G266">
        <v>7.75</v>
      </c>
      <c r="H266" t="s">
        <v>12</v>
      </c>
    </row>
    <row r="267" spans="1:8" x14ac:dyDescent="0.2">
      <c r="A267">
        <v>0</v>
      </c>
      <c r="B267">
        <v>2</v>
      </c>
      <c r="C267" t="s">
        <v>3</v>
      </c>
      <c r="D267">
        <v>36</v>
      </c>
      <c r="E267">
        <v>0</v>
      </c>
      <c r="F267">
        <v>0</v>
      </c>
      <c r="G267">
        <v>10.5</v>
      </c>
      <c r="H267" t="s">
        <v>10</v>
      </c>
    </row>
    <row r="268" spans="1:8" x14ac:dyDescent="0.2">
      <c r="A268">
        <v>0</v>
      </c>
      <c r="B268">
        <v>3</v>
      </c>
      <c r="C268" t="s">
        <v>3</v>
      </c>
      <c r="D268">
        <v>16</v>
      </c>
      <c r="E268">
        <v>4</v>
      </c>
      <c r="F268">
        <v>1</v>
      </c>
      <c r="G268">
        <v>39.6875</v>
      </c>
      <c r="H268" t="s">
        <v>10</v>
      </c>
    </row>
    <row r="269" spans="1:8" x14ac:dyDescent="0.2">
      <c r="A269">
        <v>1</v>
      </c>
      <c r="B269">
        <v>3</v>
      </c>
      <c r="C269" t="s">
        <v>3</v>
      </c>
      <c r="D269">
        <v>25</v>
      </c>
      <c r="E269">
        <v>1</v>
      </c>
      <c r="F269">
        <v>0</v>
      </c>
      <c r="G269">
        <v>7.7750000000000004</v>
      </c>
      <c r="H269" t="s">
        <v>10</v>
      </c>
    </row>
    <row r="270" spans="1:8" x14ac:dyDescent="0.2">
      <c r="A270">
        <v>1</v>
      </c>
      <c r="B270">
        <v>1</v>
      </c>
      <c r="C270" t="s">
        <v>4</v>
      </c>
      <c r="D270">
        <v>58</v>
      </c>
      <c r="E270">
        <v>0</v>
      </c>
      <c r="F270">
        <v>1</v>
      </c>
      <c r="G270">
        <v>153.46250000000001</v>
      </c>
      <c r="H270" t="s">
        <v>10</v>
      </c>
    </row>
    <row r="271" spans="1:8" x14ac:dyDescent="0.2">
      <c r="A271">
        <v>1</v>
      </c>
      <c r="B271">
        <v>1</v>
      </c>
      <c r="C271" t="s">
        <v>4</v>
      </c>
      <c r="D271">
        <v>35</v>
      </c>
      <c r="E271">
        <v>0</v>
      </c>
      <c r="F271">
        <v>0</v>
      </c>
      <c r="G271">
        <v>135.63329999999999</v>
      </c>
      <c r="H271" t="s">
        <v>10</v>
      </c>
    </row>
    <row r="272" spans="1:8" hidden="1" x14ac:dyDescent="0.2">
      <c r="A272">
        <v>0</v>
      </c>
      <c r="B272">
        <v>1</v>
      </c>
      <c r="C272" t="s">
        <v>3</v>
      </c>
      <c r="E272">
        <v>0</v>
      </c>
      <c r="F272">
        <v>0</v>
      </c>
      <c r="G272">
        <v>31</v>
      </c>
      <c r="H272" t="s">
        <v>10</v>
      </c>
    </row>
    <row r="273" spans="1:8" x14ac:dyDescent="0.2">
      <c r="A273">
        <v>1</v>
      </c>
      <c r="B273">
        <v>3</v>
      </c>
      <c r="C273" t="s">
        <v>3</v>
      </c>
      <c r="D273">
        <v>25</v>
      </c>
      <c r="E273">
        <v>0</v>
      </c>
      <c r="F273">
        <v>0</v>
      </c>
      <c r="G273">
        <v>0</v>
      </c>
      <c r="H273" t="s">
        <v>10</v>
      </c>
    </row>
    <row r="274" spans="1:8" x14ac:dyDescent="0.2">
      <c r="A274">
        <v>1</v>
      </c>
      <c r="B274">
        <v>2</v>
      </c>
      <c r="C274" t="s">
        <v>4</v>
      </c>
      <c r="D274">
        <v>41</v>
      </c>
      <c r="E274">
        <v>0</v>
      </c>
      <c r="F274">
        <v>1</v>
      </c>
      <c r="G274">
        <v>19.5</v>
      </c>
      <c r="H274" t="s">
        <v>10</v>
      </c>
    </row>
    <row r="275" spans="1:8" x14ac:dyDescent="0.2">
      <c r="A275">
        <v>0</v>
      </c>
      <c r="B275">
        <v>1</v>
      </c>
      <c r="C275" t="s">
        <v>3</v>
      </c>
      <c r="D275">
        <v>37</v>
      </c>
      <c r="E275">
        <v>0</v>
      </c>
      <c r="F275">
        <v>1</v>
      </c>
      <c r="G275">
        <v>29.7</v>
      </c>
      <c r="H275" t="s">
        <v>11</v>
      </c>
    </row>
    <row r="276" spans="1:8" hidden="1" x14ac:dyDescent="0.2">
      <c r="A276">
        <v>1</v>
      </c>
      <c r="B276">
        <v>3</v>
      </c>
      <c r="C276" t="s">
        <v>4</v>
      </c>
      <c r="E276">
        <v>0</v>
      </c>
      <c r="F276">
        <v>0</v>
      </c>
      <c r="G276">
        <v>7.75</v>
      </c>
      <c r="H276" t="s">
        <v>12</v>
      </c>
    </row>
    <row r="277" spans="1:8" x14ac:dyDescent="0.2">
      <c r="A277">
        <v>1</v>
      </c>
      <c r="B277">
        <v>1</v>
      </c>
      <c r="C277" t="s">
        <v>4</v>
      </c>
      <c r="D277">
        <v>63</v>
      </c>
      <c r="E277">
        <v>1</v>
      </c>
      <c r="F277">
        <v>0</v>
      </c>
      <c r="G277">
        <v>77.958299999999994</v>
      </c>
      <c r="H277" t="s">
        <v>10</v>
      </c>
    </row>
    <row r="278" spans="1:8" x14ac:dyDescent="0.2">
      <c r="A278">
        <v>0</v>
      </c>
      <c r="B278">
        <v>3</v>
      </c>
      <c r="C278" t="s">
        <v>4</v>
      </c>
      <c r="D278">
        <v>45</v>
      </c>
      <c r="E278">
        <v>0</v>
      </c>
      <c r="F278">
        <v>0</v>
      </c>
      <c r="G278">
        <v>7.75</v>
      </c>
      <c r="H278" t="s">
        <v>10</v>
      </c>
    </row>
    <row r="279" spans="1:8" hidden="1" x14ac:dyDescent="0.2">
      <c r="A279">
        <v>0</v>
      </c>
      <c r="B279">
        <v>2</v>
      </c>
      <c r="C279" t="s">
        <v>3</v>
      </c>
      <c r="E279">
        <v>0</v>
      </c>
      <c r="F279">
        <v>0</v>
      </c>
      <c r="G279">
        <v>0</v>
      </c>
      <c r="H279" t="s">
        <v>10</v>
      </c>
    </row>
    <row r="280" spans="1:8" x14ac:dyDescent="0.2">
      <c r="A280">
        <v>0</v>
      </c>
      <c r="B280">
        <v>3</v>
      </c>
      <c r="C280" t="s">
        <v>3</v>
      </c>
      <c r="D280">
        <v>7</v>
      </c>
      <c r="E280">
        <v>4</v>
      </c>
      <c r="F280">
        <v>1</v>
      </c>
      <c r="G280">
        <v>29.125</v>
      </c>
      <c r="H280" t="s">
        <v>12</v>
      </c>
    </row>
    <row r="281" spans="1:8" x14ac:dyDescent="0.2">
      <c r="A281">
        <v>1</v>
      </c>
      <c r="B281">
        <v>3</v>
      </c>
      <c r="C281" t="s">
        <v>4</v>
      </c>
      <c r="D281">
        <v>35</v>
      </c>
      <c r="E281">
        <v>1</v>
      </c>
      <c r="F281">
        <v>1</v>
      </c>
      <c r="G281">
        <v>20.25</v>
      </c>
      <c r="H281" t="s">
        <v>10</v>
      </c>
    </row>
    <row r="282" spans="1:8" x14ac:dyDescent="0.2">
      <c r="A282">
        <v>0</v>
      </c>
      <c r="B282">
        <v>3</v>
      </c>
      <c r="C282" t="s">
        <v>3</v>
      </c>
      <c r="D282">
        <v>65</v>
      </c>
      <c r="E282">
        <v>0</v>
      </c>
      <c r="F282">
        <v>0</v>
      </c>
      <c r="G282">
        <v>7.75</v>
      </c>
      <c r="H282" t="s">
        <v>12</v>
      </c>
    </row>
    <row r="283" spans="1:8" x14ac:dyDescent="0.2">
      <c r="A283">
        <v>0</v>
      </c>
      <c r="B283">
        <v>3</v>
      </c>
      <c r="C283" t="s">
        <v>3</v>
      </c>
      <c r="D283">
        <v>28</v>
      </c>
      <c r="E283">
        <v>0</v>
      </c>
      <c r="F283">
        <v>0</v>
      </c>
      <c r="G283">
        <v>7.8541999999999996</v>
      </c>
      <c r="H283" t="s">
        <v>10</v>
      </c>
    </row>
    <row r="284" spans="1:8" x14ac:dyDescent="0.2">
      <c r="A284">
        <v>0</v>
      </c>
      <c r="B284">
        <v>3</v>
      </c>
      <c r="C284" t="s">
        <v>3</v>
      </c>
      <c r="D284">
        <v>16</v>
      </c>
      <c r="E284">
        <v>0</v>
      </c>
      <c r="F284">
        <v>0</v>
      </c>
      <c r="G284">
        <v>9.5</v>
      </c>
      <c r="H284" t="s">
        <v>10</v>
      </c>
    </row>
    <row r="285" spans="1:8" x14ac:dyDescent="0.2">
      <c r="A285">
        <v>1</v>
      </c>
      <c r="B285">
        <v>3</v>
      </c>
      <c r="C285" t="s">
        <v>3</v>
      </c>
      <c r="D285">
        <v>19</v>
      </c>
      <c r="E285">
        <v>0</v>
      </c>
      <c r="F285">
        <v>0</v>
      </c>
      <c r="G285">
        <v>8.0500000000000007</v>
      </c>
      <c r="H285" t="s">
        <v>10</v>
      </c>
    </row>
    <row r="286" spans="1:8" hidden="1" x14ac:dyDescent="0.2">
      <c r="A286">
        <v>0</v>
      </c>
      <c r="B286">
        <v>1</v>
      </c>
      <c r="C286" t="s">
        <v>3</v>
      </c>
      <c r="E286">
        <v>0</v>
      </c>
      <c r="F286">
        <v>0</v>
      </c>
      <c r="G286">
        <v>26</v>
      </c>
      <c r="H286" t="s">
        <v>10</v>
      </c>
    </row>
    <row r="287" spans="1:8" x14ac:dyDescent="0.2">
      <c r="A287">
        <v>0</v>
      </c>
      <c r="B287">
        <v>3</v>
      </c>
      <c r="C287" t="s">
        <v>3</v>
      </c>
      <c r="D287">
        <v>33</v>
      </c>
      <c r="E287">
        <v>0</v>
      </c>
      <c r="F287">
        <v>0</v>
      </c>
      <c r="G287">
        <v>8.6624999999999996</v>
      </c>
      <c r="H287" t="s">
        <v>11</v>
      </c>
    </row>
    <row r="288" spans="1:8" x14ac:dyDescent="0.2">
      <c r="A288">
        <v>1</v>
      </c>
      <c r="B288">
        <v>3</v>
      </c>
      <c r="C288" t="s">
        <v>3</v>
      </c>
      <c r="D288">
        <v>30</v>
      </c>
      <c r="E288">
        <v>0</v>
      </c>
      <c r="F288">
        <v>0</v>
      </c>
      <c r="G288">
        <v>9.5</v>
      </c>
      <c r="H288" t="s">
        <v>10</v>
      </c>
    </row>
    <row r="289" spans="1:8" x14ac:dyDescent="0.2">
      <c r="A289">
        <v>0</v>
      </c>
      <c r="B289">
        <v>3</v>
      </c>
      <c r="C289" t="s">
        <v>3</v>
      </c>
      <c r="D289">
        <v>22</v>
      </c>
      <c r="E289">
        <v>0</v>
      </c>
      <c r="F289">
        <v>0</v>
      </c>
      <c r="G289">
        <v>7.8958000000000004</v>
      </c>
      <c r="H289" t="s">
        <v>10</v>
      </c>
    </row>
    <row r="290" spans="1:8" x14ac:dyDescent="0.2">
      <c r="A290">
        <v>1</v>
      </c>
      <c r="B290">
        <v>2</v>
      </c>
      <c r="C290" t="s">
        <v>3</v>
      </c>
      <c r="D290">
        <v>42</v>
      </c>
      <c r="E290">
        <v>0</v>
      </c>
      <c r="F290">
        <v>0</v>
      </c>
      <c r="G290">
        <v>13</v>
      </c>
      <c r="H290" t="s">
        <v>10</v>
      </c>
    </row>
    <row r="291" spans="1:8" x14ac:dyDescent="0.2">
      <c r="A291">
        <v>1</v>
      </c>
      <c r="B291">
        <v>3</v>
      </c>
      <c r="C291" t="s">
        <v>4</v>
      </c>
      <c r="D291">
        <v>22</v>
      </c>
      <c r="E291">
        <v>0</v>
      </c>
      <c r="F291">
        <v>0</v>
      </c>
      <c r="G291">
        <v>7.75</v>
      </c>
      <c r="H291" t="s">
        <v>12</v>
      </c>
    </row>
    <row r="292" spans="1:8" x14ac:dyDescent="0.2">
      <c r="A292">
        <v>1</v>
      </c>
      <c r="B292">
        <v>1</v>
      </c>
      <c r="C292" t="s">
        <v>4</v>
      </c>
      <c r="D292">
        <v>26</v>
      </c>
      <c r="E292">
        <v>0</v>
      </c>
      <c r="F292">
        <v>0</v>
      </c>
      <c r="G292">
        <v>78.849999999999994</v>
      </c>
      <c r="H292" t="s">
        <v>10</v>
      </c>
    </row>
    <row r="293" spans="1:8" x14ac:dyDescent="0.2">
      <c r="A293">
        <v>1</v>
      </c>
      <c r="B293">
        <v>1</v>
      </c>
      <c r="C293" t="s">
        <v>4</v>
      </c>
      <c r="D293">
        <v>19</v>
      </c>
      <c r="E293">
        <v>1</v>
      </c>
      <c r="F293">
        <v>0</v>
      </c>
      <c r="G293">
        <v>91.0792</v>
      </c>
      <c r="H293" t="s">
        <v>11</v>
      </c>
    </row>
    <row r="294" spans="1:8" x14ac:dyDescent="0.2">
      <c r="A294">
        <v>0</v>
      </c>
      <c r="B294">
        <v>2</v>
      </c>
      <c r="C294" t="s">
        <v>3</v>
      </c>
      <c r="D294">
        <v>36</v>
      </c>
      <c r="E294">
        <v>0</v>
      </c>
      <c r="F294">
        <v>0</v>
      </c>
      <c r="G294">
        <v>12.875</v>
      </c>
      <c r="H294" t="s">
        <v>11</v>
      </c>
    </row>
    <row r="295" spans="1:8" x14ac:dyDescent="0.2">
      <c r="A295">
        <v>0</v>
      </c>
      <c r="B295">
        <v>3</v>
      </c>
      <c r="C295" t="s">
        <v>4</v>
      </c>
      <c r="D295">
        <v>24</v>
      </c>
      <c r="E295">
        <v>0</v>
      </c>
      <c r="F295">
        <v>0</v>
      </c>
      <c r="G295">
        <v>8.85</v>
      </c>
      <c r="H295" t="s">
        <v>10</v>
      </c>
    </row>
    <row r="296" spans="1:8" x14ac:dyDescent="0.2">
      <c r="A296">
        <v>0</v>
      </c>
      <c r="B296">
        <v>3</v>
      </c>
      <c r="C296" t="s">
        <v>3</v>
      </c>
      <c r="D296">
        <v>24</v>
      </c>
      <c r="E296">
        <v>0</v>
      </c>
      <c r="F296">
        <v>0</v>
      </c>
      <c r="G296">
        <v>7.8958000000000004</v>
      </c>
      <c r="H296" t="s">
        <v>10</v>
      </c>
    </row>
    <row r="297" spans="1:8" hidden="1" x14ac:dyDescent="0.2">
      <c r="A297">
        <v>0</v>
      </c>
      <c r="B297">
        <v>1</v>
      </c>
      <c r="C297" t="s">
        <v>3</v>
      </c>
      <c r="E297">
        <v>0</v>
      </c>
      <c r="F297">
        <v>0</v>
      </c>
      <c r="G297">
        <v>27.720800000000001</v>
      </c>
      <c r="H297" t="s">
        <v>11</v>
      </c>
    </row>
    <row r="298" spans="1:8" x14ac:dyDescent="0.2">
      <c r="A298">
        <v>0</v>
      </c>
      <c r="B298">
        <v>3</v>
      </c>
      <c r="C298" t="s">
        <v>3</v>
      </c>
      <c r="D298">
        <v>23.5</v>
      </c>
      <c r="E298">
        <v>0</v>
      </c>
      <c r="F298">
        <v>0</v>
      </c>
      <c r="G298">
        <v>7.2291999999999996</v>
      </c>
      <c r="H298" t="s">
        <v>11</v>
      </c>
    </row>
    <row r="299" spans="1:8" x14ac:dyDescent="0.2">
      <c r="A299">
        <v>0</v>
      </c>
      <c r="B299">
        <v>1</v>
      </c>
      <c r="C299" t="s">
        <v>4</v>
      </c>
      <c r="D299">
        <v>2</v>
      </c>
      <c r="E299">
        <v>1</v>
      </c>
      <c r="F299">
        <v>2</v>
      </c>
      <c r="G299">
        <v>151.55000000000001</v>
      </c>
      <c r="H299" t="s">
        <v>10</v>
      </c>
    </row>
    <row r="300" spans="1:8" hidden="1" x14ac:dyDescent="0.2">
      <c r="A300">
        <v>1</v>
      </c>
      <c r="B300">
        <v>1</v>
      </c>
      <c r="C300" t="s">
        <v>3</v>
      </c>
      <c r="E300">
        <v>0</v>
      </c>
      <c r="F300">
        <v>0</v>
      </c>
      <c r="G300">
        <v>30.5</v>
      </c>
      <c r="H300" t="s">
        <v>10</v>
      </c>
    </row>
    <row r="301" spans="1:8" x14ac:dyDescent="0.2">
      <c r="A301">
        <v>1</v>
      </c>
      <c r="B301">
        <v>1</v>
      </c>
      <c r="C301" t="s">
        <v>4</v>
      </c>
      <c r="D301">
        <v>50</v>
      </c>
      <c r="E301">
        <v>0</v>
      </c>
      <c r="F301">
        <v>1</v>
      </c>
      <c r="G301">
        <v>247.52080000000001</v>
      </c>
      <c r="H301" t="s">
        <v>11</v>
      </c>
    </row>
    <row r="302" spans="1:8" hidden="1" x14ac:dyDescent="0.2">
      <c r="A302">
        <v>1</v>
      </c>
      <c r="B302">
        <v>3</v>
      </c>
      <c r="C302" t="s">
        <v>4</v>
      </c>
      <c r="E302">
        <v>0</v>
      </c>
      <c r="F302">
        <v>0</v>
      </c>
      <c r="G302">
        <v>7.75</v>
      </c>
      <c r="H302" t="s">
        <v>12</v>
      </c>
    </row>
    <row r="303" spans="1:8" hidden="1" x14ac:dyDescent="0.2">
      <c r="A303">
        <v>1</v>
      </c>
      <c r="B303">
        <v>3</v>
      </c>
      <c r="C303" t="s">
        <v>3</v>
      </c>
      <c r="E303">
        <v>2</v>
      </c>
      <c r="F303">
        <v>0</v>
      </c>
      <c r="G303">
        <v>23.25</v>
      </c>
      <c r="H303" t="s">
        <v>12</v>
      </c>
    </row>
    <row r="304" spans="1:8" x14ac:dyDescent="0.2">
      <c r="A304">
        <v>0</v>
      </c>
      <c r="B304">
        <v>3</v>
      </c>
      <c r="C304" t="s">
        <v>3</v>
      </c>
      <c r="D304">
        <v>19</v>
      </c>
      <c r="E304">
        <v>0</v>
      </c>
      <c r="F304">
        <v>0</v>
      </c>
      <c r="G304">
        <v>0</v>
      </c>
      <c r="H304" t="s">
        <v>10</v>
      </c>
    </row>
    <row r="305" spans="1:8" hidden="1" x14ac:dyDescent="0.2">
      <c r="A305">
        <v>1</v>
      </c>
      <c r="B305">
        <v>2</v>
      </c>
      <c r="C305" t="s">
        <v>4</v>
      </c>
      <c r="E305">
        <v>0</v>
      </c>
      <c r="F305">
        <v>0</v>
      </c>
      <c r="G305">
        <v>12.35</v>
      </c>
      <c r="H305" t="s">
        <v>12</v>
      </c>
    </row>
    <row r="306" spans="1:8" hidden="1" x14ac:dyDescent="0.2">
      <c r="A306">
        <v>0</v>
      </c>
      <c r="B306">
        <v>3</v>
      </c>
      <c r="C306" t="s">
        <v>3</v>
      </c>
      <c r="E306">
        <v>0</v>
      </c>
      <c r="F306">
        <v>0</v>
      </c>
      <c r="G306">
        <v>8.0500000000000007</v>
      </c>
      <c r="H306" t="s">
        <v>10</v>
      </c>
    </row>
    <row r="307" spans="1:8" x14ac:dyDescent="0.2">
      <c r="A307">
        <v>1</v>
      </c>
      <c r="B307">
        <v>1</v>
      </c>
      <c r="C307" t="s">
        <v>3</v>
      </c>
      <c r="D307">
        <v>0.92</v>
      </c>
      <c r="E307">
        <v>1</v>
      </c>
      <c r="F307">
        <v>2</v>
      </c>
      <c r="G307">
        <v>151.55000000000001</v>
      </c>
      <c r="H307" t="s">
        <v>10</v>
      </c>
    </row>
    <row r="308" spans="1:8" hidden="1" x14ac:dyDescent="0.2">
      <c r="A308">
        <v>1</v>
      </c>
      <c r="B308">
        <v>1</v>
      </c>
      <c r="C308" t="s">
        <v>4</v>
      </c>
      <c r="E308">
        <v>0</v>
      </c>
      <c r="F308">
        <v>0</v>
      </c>
      <c r="G308">
        <v>110.88330000000001</v>
      </c>
      <c r="H308" t="s">
        <v>11</v>
      </c>
    </row>
    <row r="309" spans="1:8" x14ac:dyDescent="0.2">
      <c r="A309">
        <v>1</v>
      </c>
      <c r="B309">
        <v>1</v>
      </c>
      <c r="C309" t="s">
        <v>4</v>
      </c>
      <c r="D309">
        <v>17</v>
      </c>
      <c r="E309">
        <v>1</v>
      </c>
      <c r="F309">
        <v>0</v>
      </c>
      <c r="G309">
        <v>108.9</v>
      </c>
      <c r="H309" t="s">
        <v>11</v>
      </c>
    </row>
    <row r="310" spans="1:8" x14ac:dyDescent="0.2">
      <c r="A310">
        <v>0</v>
      </c>
      <c r="B310">
        <v>2</v>
      </c>
      <c r="C310" t="s">
        <v>3</v>
      </c>
      <c r="D310">
        <v>30</v>
      </c>
      <c r="E310">
        <v>1</v>
      </c>
      <c r="F310">
        <v>0</v>
      </c>
      <c r="G310">
        <v>24</v>
      </c>
      <c r="H310" t="s">
        <v>11</v>
      </c>
    </row>
    <row r="311" spans="1:8" x14ac:dyDescent="0.2">
      <c r="A311">
        <v>1</v>
      </c>
      <c r="B311">
        <v>1</v>
      </c>
      <c r="C311" t="s">
        <v>4</v>
      </c>
      <c r="D311">
        <v>30</v>
      </c>
      <c r="E311">
        <v>0</v>
      </c>
      <c r="F311">
        <v>0</v>
      </c>
      <c r="G311">
        <v>56.929200000000002</v>
      </c>
      <c r="H311" t="s">
        <v>11</v>
      </c>
    </row>
    <row r="312" spans="1:8" x14ac:dyDescent="0.2">
      <c r="A312">
        <v>1</v>
      </c>
      <c r="B312">
        <v>1</v>
      </c>
      <c r="C312" t="s">
        <v>4</v>
      </c>
      <c r="D312">
        <v>24</v>
      </c>
      <c r="E312">
        <v>0</v>
      </c>
      <c r="F312">
        <v>0</v>
      </c>
      <c r="G312">
        <v>83.158299999999997</v>
      </c>
      <c r="H312" t="s">
        <v>11</v>
      </c>
    </row>
    <row r="313" spans="1:8" x14ac:dyDescent="0.2">
      <c r="A313">
        <v>1</v>
      </c>
      <c r="B313">
        <v>1</v>
      </c>
      <c r="C313" t="s">
        <v>4</v>
      </c>
      <c r="D313">
        <v>18</v>
      </c>
      <c r="E313">
        <v>2</v>
      </c>
      <c r="F313">
        <v>2</v>
      </c>
      <c r="G313">
        <v>262.375</v>
      </c>
      <c r="H313" t="s">
        <v>11</v>
      </c>
    </row>
    <row r="314" spans="1:8" x14ac:dyDescent="0.2">
      <c r="A314">
        <v>0</v>
      </c>
      <c r="B314">
        <v>2</v>
      </c>
      <c r="C314" t="s">
        <v>4</v>
      </c>
      <c r="D314">
        <v>26</v>
      </c>
      <c r="E314">
        <v>1</v>
      </c>
      <c r="F314">
        <v>1</v>
      </c>
      <c r="G314">
        <v>26</v>
      </c>
      <c r="H314" t="s">
        <v>10</v>
      </c>
    </row>
    <row r="315" spans="1:8" x14ac:dyDescent="0.2">
      <c r="A315">
        <v>0</v>
      </c>
      <c r="B315">
        <v>3</v>
      </c>
      <c r="C315" t="s">
        <v>3</v>
      </c>
      <c r="D315">
        <v>28</v>
      </c>
      <c r="E315">
        <v>0</v>
      </c>
      <c r="F315">
        <v>0</v>
      </c>
      <c r="G315">
        <v>7.8958000000000004</v>
      </c>
      <c r="H315" t="s">
        <v>10</v>
      </c>
    </row>
    <row r="316" spans="1:8" x14ac:dyDescent="0.2">
      <c r="A316">
        <v>0</v>
      </c>
      <c r="B316">
        <v>2</v>
      </c>
      <c r="C316" t="s">
        <v>3</v>
      </c>
      <c r="D316">
        <v>43</v>
      </c>
      <c r="E316">
        <v>1</v>
      </c>
      <c r="F316">
        <v>1</v>
      </c>
      <c r="G316">
        <v>26.25</v>
      </c>
      <c r="H316" t="s">
        <v>10</v>
      </c>
    </row>
    <row r="317" spans="1:8" x14ac:dyDescent="0.2">
      <c r="A317">
        <v>1</v>
      </c>
      <c r="B317">
        <v>3</v>
      </c>
      <c r="C317" t="s">
        <v>4</v>
      </c>
      <c r="D317">
        <v>26</v>
      </c>
      <c r="E317">
        <v>0</v>
      </c>
      <c r="F317">
        <v>0</v>
      </c>
      <c r="G317">
        <v>7.8541999999999996</v>
      </c>
      <c r="H317" t="s">
        <v>10</v>
      </c>
    </row>
    <row r="318" spans="1:8" x14ac:dyDescent="0.2">
      <c r="A318">
        <v>1</v>
      </c>
      <c r="B318">
        <v>2</v>
      </c>
      <c r="C318" t="s">
        <v>4</v>
      </c>
      <c r="D318">
        <v>24</v>
      </c>
      <c r="E318">
        <v>1</v>
      </c>
      <c r="F318">
        <v>0</v>
      </c>
      <c r="G318">
        <v>26</v>
      </c>
      <c r="H318" t="s">
        <v>10</v>
      </c>
    </row>
    <row r="319" spans="1:8" x14ac:dyDescent="0.2">
      <c r="A319">
        <v>0</v>
      </c>
      <c r="B319">
        <v>2</v>
      </c>
      <c r="C319" t="s">
        <v>3</v>
      </c>
      <c r="D319">
        <v>54</v>
      </c>
      <c r="E319">
        <v>0</v>
      </c>
      <c r="F319">
        <v>0</v>
      </c>
      <c r="G319">
        <v>14</v>
      </c>
      <c r="H319" t="s">
        <v>10</v>
      </c>
    </row>
    <row r="320" spans="1:8" x14ac:dyDescent="0.2">
      <c r="A320">
        <v>1</v>
      </c>
      <c r="B320">
        <v>1</v>
      </c>
      <c r="C320" t="s">
        <v>4</v>
      </c>
      <c r="D320">
        <v>31</v>
      </c>
      <c r="E320">
        <v>0</v>
      </c>
      <c r="F320">
        <v>2</v>
      </c>
      <c r="G320">
        <v>164.86670000000001</v>
      </c>
      <c r="H320" t="s">
        <v>10</v>
      </c>
    </row>
    <row r="321" spans="1:8" x14ac:dyDescent="0.2">
      <c r="A321">
        <v>1</v>
      </c>
      <c r="B321">
        <v>1</v>
      </c>
      <c r="C321" t="s">
        <v>4</v>
      </c>
      <c r="D321">
        <v>40</v>
      </c>
      <c r="E321">
        <v>1</v>
      </c>
      <c r="F321">
        <v>1</v>
      </c>
      <c r="G321">
        <v>134.5</v>
      </c>
      <c r="H321" t="s">
        <v>11</v>
      </c>
    </row>
    <row r="322" spans="1:8" x14ac:dyDescent="0.2">
      <c r="A322">
        <v>0</v>
      </c>
      <c r="B322">
        <v>3</v>
      </c>
      <c r="C322" t="s">
        <v>3</v>
      </c>
      <c r="D322">
        <v>22</v>
      </c>
      <c r="E322">
        <v>0</v>
      </c>
      <c r="F322">
        <v>0</v>
      </c>
      <c r="G322">
        <v>7.25</v>
      </c>
      <c r="H322" t="s">
        <v>10</v>
      </c>
    </row>
    <row r="323" spans="1:8" x14ac:dyDescent="0.2">
      <c r="A323">
        <v>0</v>
      </c>
      <c r="B323">
        <v>3</v>
      </c>
      <c r="C323" t="s">
        <v>3</v>
      </c>
      <c r="D323">
        <v>27</v>
      </c>
      <c r="E323">
        <v>0</v>
      </c>
      <c r="F323">
        <v>0</v>
      </c>
      <c r="G323">
        <v>7.8958000000000004</v>
      </c>
      <c r="H323" t="s">
        <v>10</v>
      </c>
    </row>
    <row r="324" spans="1:8" x14ac:dyDescent="0.2">
      <c r="A324">
        <v>1</v>
      </c>
      <c r="B324">
        <v>2</v>
      </c>
      <c r="C324" t="s">
        <v>4</v>
      </c>
      <c r="D324">
        <v>30</v>
      </c>
      <c r="E324">
        <v>0</v>
      </c>
      <c r="F324">
        <v>0</v>
      </c>
      <c r="G324">
        <v>12.35</v>
      </c>
      <c r="H324" t="s">
        <v>12</v>
      </c>
    </row>
    <row r="325" spans="1:8" x14ac:dyDescent="0.2">
      <c r="A325">
        <v>1</v>
      </c>
      <c r="B325">
        <v>2</v>
      </c>
      <c r="C325" t="s">
        <v>4</v>
      </c>
      <c r="D325">
        <v>22</v>
      </c>
      <c r="E325">
        <v>1</v>
      </c>
      <c r="F325">
        <v>1</v>
      </c>
      <c r="G325">
        <v>29</v>
      </c>
      <c r="H325" t="s">
        <v>10</v>
      </c>
    </row>
    <row r="326" spans="1:8" hidden="1" x14ac:dyDescent="0.2">
      <c r="A326">
        <v>0</v>
      </c>
      <c r="B326">
        <v>3</v>
      </c>
      <c r="C326" t="s">
        <v>3</v>
      </c>
      <c r="E326">
        <v>8</v>
      </c>
      <c r="F326">
        <v>2</v>
      </c>
      <c r="G326">
        <v>69.55</v>
      </c>
      <c r="H326" t="s">
        <v>10</v>
      </c>
    </row>
    <row r="327" spans="1:8" x14ac:dyDescent="0.2">
      <c r="A327">
        <v>1</v>
      </c>
      <c r="B327">
        <v>1</v>
      </c>
      <c r="C327" t="s">
        <v>4</v>
      </c>
      <c r="D327">
        <v>36</v>
      </c>
      <c r="E327">
        <v>0</v>
      </c>
      <c r="F327">
        <v>0</v>
      </c>
      <c r="G327">
        <v>135.63329999999999</v>
      </c>
      <c r="H327" t="s">
        <v>11</v>
      </c>
    </row>
    <row r="328" spans="1:8" x14ac:dyDescent="0.2">
      <c r="A328">
        <v>0</v>
      </c>
      <c r="B328">
        <v>3</v>
      </c>
      <c r="C328" t="s">
        <v>3</v>
      </c>
      <c r="D328">
        <v>61</v>
      </c>
      <c r="E328">
        <v>0</v>
      </c>
      <c r="F328">
        <v>0</v>
      </c>
      <c r="G328">
        <v>6.2374999999999998</v>
      </c>
      <c r="H328" t="s">
        <v>10</v>
      </c>
    </row>
    <row r="329" spans="1:8" x14ac:dyDescent="0.2">
      <c r="A329">
        <v>1</v>
      </c>
      <c r="B329">
        <v>2</v>
      </c>
      <c r="C329" t="s">
        <v>4</v>
      </c>
      <c r="D329">
        <v>36</v>
      </c>
      <c r="E329">
        <v>0</v>
      </c>
      <c r="F329">
        <v>0</v>
      </c>
      <c r="G329">
        <v>13</v>
      </c>
      <c r="H329" t="s">
        <v>10</v>
      </c>
    </row>
    <row r="330" spans="1:8" x14ac:dyDescent="0.2">
      <c r="A330">
        <v>1</v>
      </c>
      <c r="B330">
        <v>3</v>
      </c>
      <c r="C330" t="s">
        <v>4</v>
      </c>
      <c r="D330">
        <v>31</v>
      </c>
      <c r="E330">
        <v>1</v>
      </c>
      <c r="F330">
        <v>1</v>
      </c>
      <c r="G330">
        <v>20.524999999999999</v>
      </c>
      <c r="H330" t="s">
        <v>10</v>
      </c>
    </row>
    <row r="331" spans="1:8" x14ac:dyDescent="0.2">
      <c r="A331">
        <v>1</v>
      </c>
      <c r="B331">
        <v>1</v>
      </c>
      <c r="C331" t="s">
        <v>4</v>
      </c>
      <c r="D331">
        <v>16</v>
      </c>
      <c r="E331">
        <v>0</v>
      </c>
      <c r="F331">
        <v>1</v>
      </c>
      <c r="G331">
        <v>57.979199999999999</v>
      </c>
      <c r="H331" t="s">
        <v>11</v>
      </c>
    </row>
    <row r="332" spans="1:8" hidden="1" x14ac:dyDescent="0.2">
      <c r="A332">
        <v>1</v>
      </c>
      <c r="B332">
        <v>3</v>
      </c>
      <c r="C332" t="s">
        <v>4</v>
      </c>
      <c r="E332">
        <v>2</v>
      </c>
      <c r="F332">
        <v>0</v>
      </c>
      <c r="G332">
        <v>23.25</v>
      </c>
      <c r="H332" t="s">
        <v>12</v>
      </c>
    </row>
    <row r="333" spans="1:8" x14ac:dyDescent="0.2">
      <c r="A333">
        <v>0</v>
      </c>
      <c r="B333">
        <v>1</v>
      </c>
      <c r="C333" t="s">
        <v>3</v>
      </c>
      <c r="D333">
        <v>45.5</v>
      </c>
      <c r="E333">
        <v>0</v>
      </c>
      <c r="F333">
        <v>0</v>
      </c>
      <c r="G333">
        <v>28.5</v>
      </c>
      <c r="H333" t="s">
        <v>10</v>
      </c>
    </row>
    <row r="334" spans="1:8" x14ac:dyDescent="0.2">
      <c r="A334">
        <v>0</v>
      </c>
      <c r="B334">
        <v>1</v>
      </c>
      <c r="C334" t="s">
        <v>3</v>
      </c>
      <c r="D334">
        <v>38</v>
      </c>
      <c r="E334">
        <v>0</v>
      </c>
      <c r="F334">
        <v>1</v>
      </c>
      <c r="G334">
        <v>153.46250000000001</v>
      </c>
      <c r="H334" t="s">
        <v>10</v>
      </c>
    </row>
    <row r="335" spans="1:8" x14ac:dyDescent="0.2">
      <c r="A335">
        <v>0</v>
      </c>
      <c r="B335">
        <v>3</v>
      </c>
      <c r="C335" t="s">
        <v>3</v>
      </c>
      <c r="D335">
        <v>16</v>
      </c>
      <c r="E335">
        <v>2</v>
      </c>
      <c r="F335">
        <v>0</v>
      </c>
      <c r="G335">
        <v>18</v>
      </c>
      <c r="H335" t="s">
        <v>10</v>
      </c>
    </row>
    <row r="336" spans="1:8" hidden="1" x14ac:dyDescent="0.2">
      <c r="A336">
        <v>1</v>
      </c>
      <c r="B336">
        <v>1</v>
      </c>
      <c r="C336" t="s">
        <v>4</v>
      </c>
      <c r="E336">
        <v>1</v>
      </c>
      <c r="F336">
        <v>0</v>
      </c>
      <c r="G336">
        <v>133.65</v>
      </c>
      <c r="H336" t="s">
        <v>10</v>
      </c>
    </row>
    <row r="337" spans="1:8" hidden="1" x14ac:dyDescent="0.2">
      <c r="A337">
        <v>0</v>
      </c>
      <c r="B337">
        <v>3</v>
      </c>
      <c r="C337" t="s">
        <v>3</v>
      </c>
      <c r="E337">
        <v>0</v>
      </c>
      <c r="F337">
        <v>0</v>
      </c>
      <c r="G337">
        <v>7.8958000000000004</v>
      </c>
      <c r="H337" t="s">
        <v>10</v>
      </c>
    </row>
    <row r="338" spans="1:8" x14ac:dyDescent="0.2">
      <c r="A338">
        <v>0</v>
      </c>
      <c r="B338">
        <v>1</v>
      </c>
      <c r="C338" t="s">
        <v>3</v>
      </c>
      <c r="D338">
        <v>29</v>
      </c>
      <c r="E338">
        <v>1</v>
      </c>
      <c r="F338">
        <v>0</v>
      </c>
      <c r="G338">
        <v>66.599999999999994</v>
      </c>
      <c r="H338" t="s">
        <v>10</v>
      </c>
    </row>
    <row r="339" spans="1:8" x14ac:dyDescent="0.2">
      <c r="A339">
        <v>1</v>
      </c>
      <c r="B339">
        <v>1</v>
      </c>
      <c r="C339" t="s">
        <v>4</v>
      </c>
      <c r="D339">
        <v>41</v>
      </c>
      <c r="E339">
        <v>0</v>
      </c>
      <c r="F339">
        <v>0</v>
      </c>
      <c r="G339">
        <v>134.5</v>
      </c>
      <c r="H339" t="s">
        <v>11</v>
      </c>
    </row>
    <row r="340" spans="1:8" x14ac:dyDescent="0.2">
      <c r="A340">
        <v>1</v>
      </c>
      <c r="B340">
        <v>3</v>
      </c>
      <c r="C340" t="s">
        <v>3</v>
      </c>
      <c r="D340">
        <v>45</v>
      </c>
      <c r="E340">
        <v>0</v>
      </c>
      <c r="F340">
        <v>0</v>
      </c>
      <c r="G340">
        <v>8.0500000000000007</v>
      </c>
      <c r="H340" t="s">
        <v>10</v>
      </c>
    </row>
    <row r="341" spans="1:8" x14ac:dyDescent="0.2">
      <c r="A341">
        <v>0</v>
      </c>
      <c r="B341">
        <v>1</v>
      </c>
      <c r="C341" t="s">
        <v>3</v>
      </c>
      <c r="D341">
        <v>45</v>
      </c>
      <c r="E341">
        <v>0</v>
      </c>
      <c r="F341">
        <v>0</v>
      </c>
      <c r="G341">
        <v>35.5</v>
      </c>
      <c r="H341" t="s">
        <v>10</v>
      </c>
    </row>
    <row r="342" spans="1:8" x14ac:dyDescent="0.2">
      <c r="A342">
        <v>1</v>
      </c>
      <c r="B342">
        <v>2</v>
      </c>
      <c r="C342" t="s">
        <v>3</v>
      </c>
      <c r="D342">
        <v>2</v>
      </c>
      <c r="E342">
        <v>1</v>
      </c>
      <c r="F342">
        <v>1</v>
      </c>
      <c r="G342">
        <v>26</v>
      </c>
      <c r="H342" t="s">
        <v>10</v>
      </c>
    </row>
    <row r="343" spans="1:8" x14ac:dyDescent="0.2">
      <c r="A343">
        <v>1</v>
      </c>
      <c r="B343">
        <v>1</v>
      </c>
      <c r="C343" t="s">
        <v>4</v>
      </c>
      <c r="D343">
        <v>24</v>
      </c>
      <c r="E343">
        <v>3</v>
      </c>
      <c r="F343">
        <v>2</v>
      </c>
      <c r="G343">
        <v>263</v>
      </c>
      <c r="H343" t="s">
        <v>10</v>
      </c>
    </row>
    <row r="344" spans="1:8" x14ac:dyDescent="0.2">
      <c r="A344">
        <v>0</v>
      </c>
      <c r="B344">
        <v>2</v>
      </c>
      <c r="C344" t="s">
        <v>3</v>
      </c>
      <c r="D344">
        <v>28</v>
      </c>
      <c r="E344">
        <v>0</v>
      </c>
      <c r="F344">
        <v>0</v>
      </c>
      <c r="G344">
        <v>13</v>
      </c>
      <c r="H344" t="s">
        <v>10</v>
      </c>
    </row>
    <row r="345" spans="1:8" x14ac:dyDescent="0.2">
      <c r="A345">
        <v>0</v>
      </c>
      <c r="B345">
        <v>2</v>
      </c>
      <c r="C345" t="s">
        <v>3</v>
      </c>
      <c r="D345">
        <v>25</v>
      </c>
      <c r="E345">
        <v>0</v>
      </c>
      <c r="F345">
        <v>0</v>
      </c>
      <c r="G345">
        <v>13</v>
      </c>
      <c r="H345" t="s">
        <v>10</v>
      </c>
    </row>
    <row r="346" spans="1:8" x14ac:dyDescent="0.2">
      <c r="A346">
        <v>0</v>
      </c>
      <c r="B346">
        <v>2</v>
      </c>
      <c r="C346" t="s">
        <v>3</v>
      </c>
      <c r="D346">
        <v>36</v>
      </c>
      <c r="E346">
        <v>0</v>
      </c>
      <c r="F346">
        <v>0</v>
      </c>
      <c r="G346">
        <v>13</v>
      </c>
      <c r="H346" t="s">
        <v>10</v>
      </c>
    </row>
    <row r="347" spans="1:8" x14ac:dyDescent="0.2">
      <c r="A347">
        <v>1</v>
      </c>
      <c r="B347">
        <v>2</v>
      </c>
      <c r="C347" t="s">
        <v>4</v>
      </c>
      <c r="D347">
        <v>24</v>
      </c>
      <c r="E347">
        <v>0</v>
      </c>
      <c r="F347">
        <v>0</v>
      </c>
      <c r="G347">
        <v>13</v>
      </c>
      <c r="H347" t="s">
        <v>10</v>
      </c>
    </row>
    <row r="348" spans="1:8" x14ac:dyDescent="0.2">
      <c r="A348">
        <v>1</v>
      </c>
      <c r="B348">
        <v>2</v>
      </c>
      <c r="C348" t="s">
        <v>4</v>
      </c>
      <c r="D348">
        <v>40</v>
      </c>
      <c r="E348">
        <v>0</v>
      </c>
      <c r="F348">
        <v>0</v>
      </c>
      <c r="G348">
        <v>13</v>
      </c>
      <c r="H348" t="s">
        <v>10</v>
      </c>
    </row>
    <row r="349" spans="1:8" hidden="1" x14ac:dyDescent="0.2">
      <c r="A349">
        <v>1</v>
      </c>
      <c r="B349">
        <v>3</v>
      </c>
      <c r="C349" t="s">
        <v>4</v>
      </c>
      <c r="E349">
        <v>1</v>
      </c>
      <c r="F349">
        <v>0</v>
      </c>
      <c r="G349">
        <v>16.100000000000001</v>
      </c>
      <c r="H349" t="s">
        <v>10</v>
      </c>
    </row>
    <row r="350" spans="1:8" x14ac:dyDescent="0.2">
      <c r="A350">
        <v>1</v>
      </c>
      <c r="B350">
        <v>3</v>
      </c>
      <c r="C350" t="s">
        <v>3</v>
      </c>
      <c r="D350">
        <v>3</v>
      </c>
      <c r="E350">
        <v>1</v>
      </c>
      <c r="F350">
        <v>1</v>
      </c>
      <c r="G350">
        <v>15.9</v>
      </c>
      <c r="H350" t="s">
        <v>10</v>
      </c>
    </row>
    <row r="351" spans="1:8" x14ac:dyDescent="0.2">
      <c r="A351">
        <v>0</v>
      </c>
      <c r="B351">
        <v>3</v>
      </c>
      <c r="C351" t="s">
        <v>3</v>
      </c>
      <c r="D351">
        <v>42</v>
      </c>
      <c r="E351">
        <v>0</v>
      </c>
      <c r="F351">
        <v>0</v>
      </c>
      <c r="G351">
        <v>8.6624999999999996</v>
      </c>
      <c r="H351" t="s">
        <v>10</v>
      </c>
    </row>
    <row r="352" spans="1:8" x14ac:dyDescent="0.2">
      <c r="A352">
        <v>0</v>
      </c>
      <c r="B352">
        <v>3</v>
      </c>
      <c r="C352" t="s">
        <v>3</v>
      </c>
      <c r="D352">
        <v>23</v>
      </c>
      <c r="E352">
        <v>0</v>
      </c>
      <c r="F352">
        <v>0</v>
      </c>
      <c r="G352">
        <v>9.2249999999999996</v>
      </c>
      <c r="H352" t="s">
        <v>10</v>
      </c>
    </row>
    <row r="353" spans="1:8" hidden="1" x14ac:dyDescent="0.2">
      <c r="A353">
        <v>0</v>
      </c>
      <c r="B353">
        <v>1</v>
      </c>
      <c r="C353" t="s">
        <v>3</v>
      </c>
      <c r="E353">
        <v>0</v>
      </c>
      <c r="F353">
        <v>0</v>
      </c>
      <c r="G353">
        <v>35</v>
      </c>
      <c r="H353" t="s">
        <v>10</v>
      </c>
    </row>
    <row r="354" spans="1:8" x14ac:dyDescent="0.2">
      <c r="A354">
        <v>0</v>
      </c>
      <c r="B354">
        <v>3</v>
      </c>
      <c r="C354" t="s">
        <v>3</v>
      </c>
      <c r="D354">
        <v>15</v>
      </c>
      <c r="E354">
        <v>1</v>
      </c>
      <c r="F354">
        <v>1</v>
      </c>
      <c r="G354">
        <v>7.2291999999999996</v>
      </c>
      <c r="H354" t="s">
        <v>11</v>
      </c>
    </row>
    <row r="355" spans="1:8" x14ac:dyDescent="0.2">
      <c r="A355">
        <v>0</v>
      </c>
      <c r="B355">
        <v>3</v>
      </c>
      <c r="C355" t="s">
        <v>3</v>
      </c>
      <c r="D355">
        <v>25</v>
      </c>
      <c r="E355">
        <v>1</v>
      </c>
      <c r="F355">
        <v>0</v>
      </c>
      <c r="G355">
        <v>17.8</v>
      </c>
      <c r="H355" t="s">
        <v>10</v>
      </c>
    </row>
    <row r="356" spans="1:8" hidden="1" x14ac:dyDescent="0.2">
      <c r="A356">
        <v>0</v>
      </c>
      <c r="B356">
        <v>3</v>
      </c>
      <c r="C356" t="s">
        <v>3</v>
      </c>
      <c r="E356">
        <v>0</v>
      </c>
      <c r="F356">
        <v>0</v>
      </c>
      <c r="G356">
        <v>7.2249999999999996</v>
      </c>
      <c r="H356" t="s">
        <v>11</v>
      </c>
    </row>
    <row r="357" spans="1:8" x14ac:dyDescent="0.2">
      <c r="A357">
        <v>0</v>
      </c>
      <c r="B357">
        <v>3</v>
      </c>
      <c r="C357" t="s">
        <v>3</v>
      </c>
      <c r="D357">
        <v>28</v>
      </c>
      <c r="E357">
        <v>0</v>
      </c>
      <c r="F357">
        <v>0</v>
      </c>
      <c r="G357">
        <v>9.5</v>
      </c>
      <c r="H357" t="s">
        <v>10</v>
      </c>
    </row>
    <row r="358" spans="1:8" x14ac:dyDescent="0.2">
      <c r="A358">
        <v>1</v>
      </c>
      <c r="B358">
        <v>1</v>
      </c>
      <c r="C358" t="s">
        <v>4</v>
      </c>
      <c r="D358">
        <v>22</v>
      </c>
      <c r="E358">
        <v>0</v>
      </c>
      <c r="F358">
        <v>1</v>
      </c>
      <c r="G358">
        <v>55</v>
      </c>
      <c r="H358" t="s">
        <v>10</v>
      </c>
    </row>
    <row r="359" spans="1:8" x14ac:dyDescent="0.2">
      <c r="A359">
        <v>0</v>
      </c>
      <c r="B359">
        <v>2</v>
      </c>
      <c r="C359" t="s">
        <v>4</v>
      </c>
      <c r="D359">
        <v>38</v>
      </c>
      <c r="E359">
        <v>0</v>
      </c>
      <c r="F359">
        <v>0</v>
      </c>
      <c r="G359">
        <v>13</v>
      </c>
      <c r="H359" t="s">
        <v>10</v>
      </c>
    </row>
    <row r="360" spans="1:8" hidden="1" x14ac:dyDescent="0.2">
      <c r="A360">
        <v>1</v>
      </c>
      <c r="B360">
        <v>3</v>
      </c>
      <c r="C360" t="s">
        <v>4</v>
      </c>
      <c r="E360">
        <v>0</v>
      </c>
      <c r="F360">
        <v>0</v>
      </c>
      <c r="G360">
        <v>7.8792</v>
      </c>
      <c r="H360" t="s">
        <v>12</v>
      </c>
    </row>
    <row r="361" spans="1:8" hidden="1" x14ac:dyDescent="0.2">
      <c r="A361">
        <v>1</v>
      </c>
      <c r="B361">
        <v>3</v>
      </c>
      <c r="C361" t="s">
        <v>4</v>
      </c>
      <c r="E361">
        <v>0</v>
      </c>
      <c r="F361">
        <v>0</v>
      </c>
      <c r="G361">
        <v>7.8792</v>
      </c>
      <c r="H361" t="s">
        <v>12</v>
      </c>
    </row>
    <row r="362" spans="1:8" x14ac:dyDescent="0.2">
      <c r="A362">
        <v>0</v>
      </c>
      <c r="B362">
        <v>3</v>
      </c>
      <c r="C362" t="s">
        <v>3</v>
      </c>
      <c r="D362">
        <v>40</v>
      </c>
      <c r="E362">
        <v>1</v>
      </c>
      <c r="F362">
        <v>4</v>
      </c>
      <c r="G362">
        <v>27.9</v>
      </c>
      <c r="H362" t="s">
        <v>10</v>
      </c>
    </row>
    <row r="363" spans="1:8" x14ac:dyDescent="0.2">
      <c r="A363">
        <v>0</v>
      </c>
      <c r="B363">
        <v>2</v>
      </c>
      <c r="C363" t="s">
        <v>3</v>
      </c>
      <c r="D363">
        <v>29</v>
      </c>
      <c r="E363">
        <v>1</v>
      </c>
      <c r="F363">
        <v>0</v>
      </c>
      <c r="G363">
        <v>27.720800000000001</v>
      </c>
      <c r="H363" t="s">
        <v>11</v>
      </c>
    </row>
    <row r="364" spans="1:8" x14ac:dyDescent="0.2">
      <c r="A364">
        <v>0</v>
      </c>
      <c r="B364">
        <v>3</v>
      </c>
      <c r="C364" t="s">
        <v>4</v>
      </c>
      <c r="D364">
        <v>45</v>
      </c>
      <c r="E364">
        <v>0</v>
      </c>
      <c r="F364">
        <v>1</v>
      </c>
      <c r="G364">
        <v>14.4542</v>
      </c>
      <c r="H364" t="s">
        <v>11</v>
      </c>
    </row>
    <row r="365" spans="1:8" x14ac:dyDescent="0.2">
      <c r="A365">
        <v>0</v>
      </c>
      <c r="B365">
        <v>3</v>
      </c>
      <c r="C365" t="s">
        <v>3</v>
      </c>
      <c r="D365">
        <v>35</v>
      </c>
      <c r="E365">
        <v>0</v>
      </c>
      <c r="F365">
        <v>0</v>
      </c>
      <c r="G365">
        <v>7.05</v>
      </c>
      <c r="H365" t="s">
        <v>10</v>
      </c>
    </row>
    <row r="366" spans="1:8" hidden="1" x14ac:dyDescent="0.2">
      <c r="A366">
        <v>0</v>
      </c>
      <c r="B366">
        <v>3</v>
      </c>
      <c r="C366" t="s">
        <v>3</v>
      </c>
      <c r="E366">
        <v>1</v>
      </c>
      <c r="F366">
        <v>0</v>
      </c>
      <c r="G366">
        <v>15.5</v>
      </c>
      <c r="H366" t="s">
        <v>12</v>
      </c>
    </row>
    <row r="367" spans="1:8" x14ac:dyDescent="0.2">
      <c r="A367">
        <v>0</v>
      </c>
      <c r="B367">
        <v>3</v>
      </c>
      <c r="C367" t="s">
        <v>3</v>
      </c>
      <c r="D367">
        <v>30</v>
      </c>
      <c r="E367">
        <v>0</v>
      </c>
      <c r="F367">
        <v>0</v>
      </c>
      <c r="G367">
        <v>7.25</v>
      </c>
      <c r="H367" t="s">
        <v>10</v>
      </c>
    </row>
    <row r="368" spans="1:8" x14ac:dyDescent="0.2">
      <c r="A368">
        <v>1</v>
      </c>
      <c r="B368">
        <v>1</v>
      </c>
      <c r="C368" t="s">
        <v>4</v>
      </c>
      <c r="D368">
        <v>60</v>
      </c>
      <c r="E368">
        <v>1</v>
      </c>
      <c r="F368">
        <v>0</v>
      </c>
      <c r="G368">
        <v>75.25</v>
      </c>
      <c r="H368" t="s">
        <v>11</v>
      </c>
    </row>
    <row r="369" spans="1:8" hidden="1" x14ac:dyDescent="0.2">
      <c r="A369">
        <v>1</v>
      </c>
      <c r="B369">
        <v>3</v>
      </c>
      <c r="C369" t="s">
        <v>4</v>
      </c>
      <c r="E369">
        <v>0</v>
      </c>
      <c r="F369">
        <v>0</v>
      </c>
      <c r="G369">
        <v>7.2291999999999996</v>
      </c>
      <c r="H369" t="s">
        <v>11</v>
      </c>
    </row>
    <row r="370" spans="1:8" hidden="1" x14ac:dyDescent="0.2">
      <c r="A370">
        <v>1</v>
      </c>
      <c r="B370">
        <v>3</v>
      </c>
      <c r="C370" t="s">
        <v>4</v>
      </c>
      <c r="E370">
        <v>0</v>
      </c>
      <c r="F370">
        <v>0</v>
      </c>
      <c r="G370">
        <v>7.75</v>
      </c>
      <c r="H370" t="s">
        <v>12</v>
      </c>
    </row>
    <row r="371" spans="1:8" x14ac:dyDescent="0.2">
      <c r="A371">
        <v>1</v>
      </c>
      <c r="B371">
        <v>1</v>
      </c>
      <c r="C371" t="s">
        <v>4</v>
      </c>
      <c r="D371">
        <v>24</v>
      </c>
      <c r="E371">
        <v>0</v>
      </c>
      <c r="F371">
        <v>0</v>
      </c>
      <c r="G371">
        <v>69.3</v>
      </c>
      <c r="H371" t="s">
        <v>11</v>
      </c>
    </row>
    <row r="372" spans="1:8" x14ac:dyDescent="0.2">
      <c r="A372">
        <v>1</v>
      </c>
      <c r="B372">
        <v>1</v>
      </c>
      <c r="C372" t="s">
        <v>3</v>
      </c>
      <c r="D372">
        <v>25</v>
      </c>
      <c r="E372">
        <v>1</v>
      </c>
      <c r="F372">
        <v>0</v>
      </c>
      <c r="G372">
        <v>55.441699999999997</v>
      </c>
      <c r="H372" t="s">
        <v>11</v>
      </c>
    </row>
    <row r="373" spans="1:8" x14ac:dyDescent="0.2">
      <c r="A373">
        <v>0</v>
      </c>
      <c r="B373">
        <v>3</v>
      </c>
      <c r="C373" t="s">
        <v>3</v>
      </c>
      <c r="D373">
        <v>18</v>
      </c>
      <c r="E373">
        <v>1</v>
      </c>
      <c r="F373">
        <v>0</v>
      </c>
      <c r="G373">
        <v>6.4958</v>
      </c>
      <c r="H373" t="s">
        <v>10</v>
      </c>
    </row>
    <row r="374" spans="1:8" x14ac:dyDescent="0.2">
      <c r="A374">
        <v>0</v>
      </c>
      <c r="B374">
        <v>3</v>
      </c>
      <c r="C374" t="s">
        <v>3</v>
      </c>
      <c r="D374">
        <v>19</v>
      </c>
      <c r="E374">
        <v>0</v>
      </c>
      <c r="F374">
        <v>0</v>
      </c>
      <c r="G374">
        <v>8.0500000000000007</v>
      </c>
      <c r="H374" t="s">
        <v>10</v>
      </c>
    </row>
    <row r="375" spans="1:8" x14ac:dyDescent="0.2">
      <c r="A375">
        <v>0</v>
      </c>
      <c r="B375">
        <v>1</v>
      </c>
      <c r="C375" t="s">
        <v>3</v>
      </c>
      <c r="D375">
        <v>22</v>
      </c>
      <c r="E375">
        <v>0</v>
      </c>
      <c r="F375">
        <v>0</v>
      </c>
      <c r="G375">
        <v>135.63329999999999</v>
      </c>
      <c r="H375" t="s">
        <v>11</v>
      </c>
    </row>
    <row r="376" spans="1:8" x14ac:dyDescent="0.2">
      <c r="A376">
        <v>0</v>
      </c>
      <c r="B376">
        <v>3</v>
      </c>
      <c r="C376" t="s">
        <v>4</v>
      </c>
      <c r="D376">
        <v>3</v>
      </c>
      <c r="E376">
        <v>3</v>
      </c>
      <c r="F376">
        <v>1</v>
      </c>
      <c r="G376">
        <v>21.074999999999999</v>
      </c>
      <c r="H376" t="s">
        <v>10</v>
      </c>
    </row>
    <row r="377" spans="1:8" hidden="1" x14ac:dyDescent="0.2">
      <c r="A377">
        <v>1</v>
      </c>
      <c r="B377">
        <v>1</v>
      </c>
      <c r="C377" t="s">
        <v>4</v>
      </c>
      <c r="E377">
        <v>1</v>
      </c>
      <c r="F377">
        <v>0</v>
      </c>
      <c r="G377">
        <v>82.1708</v>
      </c>
      <c r="H377" t="s">
        <v>11</v>
      </c>
    </row>
    <row r="378" spans="1:8" x14ac:dyDescent="0.2">
      <c r="A378">
        <v>1</v>
      </c>
      <c r="B378">
        <v>3</v>
      </c>
      <c r="C378" t="s">
        <v>4</v>
      </c>
      <c r="D378">
        <v>22</v>
      </c>
      <c r="E378">
        <v>0</v>
      </c>
      <c r="F378">
        <v>0</v>
      </c>
      <c r="G378">
        <v>7.25</v>
      </c>
      <c r="H378" t="s">
        <v>10</v>
      </c>
    </row>
    <row r="379" spans="1:8" x14ac:dyDescent="0.2">
      <c r="A379">
        <v>0</v>
      </c>
      <c r="B379">
        <v>1</v>
      </c>
      <c r="C379" t="s">
        <v>3</v>
      </c>
      <c r="D379">
        <v>27</v>
      </c>
      <c r="E379">
        <v>0</v>
      </c>
      <c r="F379">
        <v>2</v>
      </c>
      <c r="G379">
        <v>211.5</v>
      </c>
      <c r="H379" t="s">
        <v>11</v>
      </c>
    </row>
    <row r="380" spans="1:8" x14ac:dyDescent="0.2">
      <c r="A380">
        <v>0</v>
      </c>
      <c r="B380">
        <v>3</v>
      </c>
      <c r="C380" t="s">
        <v>3</v>
      </c>
      <c r="D380">
        <v>20</v>
      </c>
      <c r="E380">
        <v>0</v>
      </c>
      <c r="F380">
        <v>0</v>
      </c>
      <c r="G380">
        <v>4.0125000000000002</v>
      </c>
      <c r="H380" t="s">
        <v>11</v>
      </c>
    </row>
    <row r="381" spans="1:8" x14ac:dyDescent="0.2">
      <c r="A381">
        <v>0</v>
      </c>
      <c r="B381">
        <v>3</v>
      </c>
      <c r="C381" t="s">
        <v>3</v>
      </c>
      <c r="D381">
        <v>19</v>
      </c>
      <c r="E381">
        <v>0</v>
      </c>
      <c r="F381">
        <v>0</v>
      </c>
      <c r="G381">
        <v>7.7750000000000004</v>
      </c>
      <c r="H381" t="s">
        <v>10</v>
      </c>
    </row>
    <row r="382" spans="1:8" x14ac:dyDescent="0.2">
      <c r="A382">
        <v>1</v>
      </c>
      <c r="B382">
        <v>1</v>
      </c>
      <c r="C382" t="s">
        <v>4</v>
      </c>
      <c r="D382">
        <v>42</v>
      </c>
      <c r="E382">
        <v>0</v>
      </c>
      <c r="F382">
        <v>0</v>
      </c>
      <c r="G382">
        <v>227.52500000000001</v>
      </c>
      <c r="H382" t="s">
        <v>11</v>
      </c>
    </row>
    <row r="383" spans="1:8" x14ac:dyDescent="0.2">
      <c r="A383">
        <v>1</v>
      </c>
      <c r="B383">
        <v>3</v>
      </c>
      <c r="C383" t="s">
        <v>4</v>
      </c>
      <c r="D383">
        <v>1</v>
      </c>
      <c r="E383">
        <v>0</v>
      </c>
      <c r="F383">
        <v>2</v>
      </c>
      <c r="G383">
        <v>15.7417</v>
      </c>
      <c r="H383" t="s">
        <v>11</v>
      </c>
    </row>
    <row r="384" spans="1:8" x14ac:dyDescent="0.2">
      <c r="A384">
        <v>0</v>
      </c>
      <c r="B384">
        <v>3</v>
      </c>
      <c r="C384" t="s">
        <v>3</v>
      </c>
      <c r="D384">
        <v>32</v>
      </c>
      <c r="E384">
        <v>0</v>
      </c>
      <c r="F384">
        <v>0</v>
      </c>
      <c r="G384">
        <v>7.9249999999999998</v>
      </c>
      <c r="H384" t="s">
        <v>10</v>
      </c>
    </row>
    <row r="385" spans="1:8" x14ac:dyDescent="0.2">
      <c r="A385">
        <v>1</v>
      </c>
      <c r="B385">
        <v>1</v>
      </c>
      <c r="C385" t="s">
        <v>4</v>
      </c>
      <c r="D385">
        <v>35</v>
      </c>
      <c r="E385">
        <v>1</v>
      </c>
      <c r="F385">
        <v>0</v>
      </c>
      <c r="G385">
        <v>52</v>
      </c>
      <c r="H385" t="s">
        <v>10</v>
      </c>
    </row>
    <row r="386" spans="1:8" hidden="1" x14ac:dyDescent="0.2">
      <c r="A386">
        <v>0</v>
      </c>
      <c r="B386">
        <v>3</v>
      </c>
      <c r="C386" t="s">
        <v>3</v>
      </c>
      <c r="E386">
        <v>0</v>
      </c>
      <c r="F386">
        <v>0</v>
      </c>
      <c r="G386">
        <v>7.8958000000000004</v>
      </c>
      <c r="H386" t="s">
        <v>10</v>
      </c>
    </row>
    <row r="387" spans="1:8" x14ac:dyDescent="0.2">
      <c r="A387">
        <v>0</v>
      </c>
      <c r="B387">
        <v>2</v>
      </c>
      <c r="C387" t="s">
        <v>3</v>
      </c>
      <c r="D387">
        <v>18</v>
      </c>
      <c r="E387">
        <v>0</v>
      </c>
      <c r="F387">
        <v>0</v>
      </c>
      <c r="G387">
        <v>73.5</v>
      </c>
      <c r="H387" t="s">
        <v>10</v>
      </c>
    </row>
    <row r="388" spans="1:8" x14ac:dyDescent="0.2">
      <c r="A388">
        <v>0</v>
      </c>
      <c r="B388">
        <v>3</v>
      </c>
      <c r="C388" t="s">
        <v>3</v>
      </c>
      <c r="D388">
        <v>1</v>
      </c>
      <c r="E388">
        <v>5</v>
      </c>
      <c r="F388">
        <v>2</v>
      </c>
      <c r="G388">
        <v>46.9</v>
      </c>
      <c r="H388" t="s">
        <v>10</v>
      </c>
    </row>
    <row r="389" spans="1:8" x14ac:dyDescent="0.2">
      <c r="A389">
        <v>1</v>
      </c>
      <c r="B389">
        <v>2</v>
      </c>
      <c r="C389" t="s">
        <v>4</v>
      </c>
      <c r="D389">
        <v>36</v>
      </c>
      <c r="E389">
        <v>0</v>
      </c>
      <c r="F389">
        <v>0</v>
      </c>
      <c r="G389">
        <v>13</v>
      </c>
      <c r="H389" t="s">
        <v>10</v>
      </c>
    </row>
    <row r="390" spans="1:8" hidden="1" x14ac:dyDescent="0.2">
      <c r="A390">
        <v>0</v>
      </c>
      <c r="B390">
        <v>3</v>
      </c>
      <c r="C390" t="s">
        <v>3</v>
      </c>
      <c r="E390">
        <v>0</v>
      </c>
      <c r="F390">
        <v>0</v>
      </c>
      <c r="G390">
        <v>7.7291999999999996</v>
      </c>
      <c r="H390" t="s">
        <v>12</v>
      </c>
    </row>
    <row r="391" spans="1:8" x14ac:dyDescent="0.2">
      <c r="A391">
        <v>1</v>
      </c>
      <c r="B391">
        <v>2</v>
      </c>
      <c r="C391" t="s">
        <v>4</v>
      </c>
      <c r="D391">
        <v>17</v>
      </c>
      <c r="E391">
        <v>0</v>
      </c>
      <c r="F391">
        <v>0</v>
      </c>
      <c r="G391">
        <v>12</v>
      </c>
      <c r="H391" t="s">
        <v>11</v>
      </c>
    </row>
    <row r="392" spans="1:8" x14ac:dyDescent="0.2">
      <c r="A392">
        <v>1</v>
      </c>
      <c r="B392">
        <v>1</v>
      </c>
      <c r="C392" t="s">
        <v>3</v>
      </c>
      <c r="D392">
        <v>36</v>
      </c>
      <c r="E392">
        <v>1</v>
      </c>
      <c r="F392">
        <v>2</v>
      </c>
      <c r="G392">
        <v>120</v>
      </c>
      <c r="H392" t="s">
        <v>10</v>
      </c>
    </row>
    <row r="393" spans="1:8" x14ac:dyDescent="0.2">
      <c r="A393">
        <v>1</v>
      </c>
      <c r="B393">
        <v>3</v>
      </c>
      <c r="C393" t="s">
        <v>3</v>
      </c>
      <c r="D393">
        <v>21</v>
      </c>
      <c r="E393">
        <v>0</v>
      </c>
      <c r="F393">
        <v>0</v>
      </c>
      <c r="G393">
        <v>7.7957999999999998</v>
      </c>
      <c r="H393" t="s">
        <v>10</v>
      </c>
    </row>
    <row r="394" spans="1:8" x14ac:dyDescent="0.2">
      <c r="A394">
        <v>0</v>
      </c>
      <c r="B394">
        <v>3</v>
      </c>
      <c r="C394" t="s">
        <v>3</v>
      </c>
      <c r="D394">
        <v>28</v>
      </c>
      <c r="E394">
        <v>2</v>
      </c>
      <c r="F394">
        <v>0</v>
      </c>
      <c r="G394">
        <v>7.9249999999999998</v>
      </c>
      <c r="H394" t="s">
        <v>10</v>
      </c>
    </row>
    <row r="395" spans="1:8" x14ac:dyDescent="0.2">
      <c r="A395">
        <v>1</v>
      </c>
      <c r="B395">
        <v>1</v>
      </c>
      <c r="C395" t="s">
        <v>4</v>
      </c>
      <c r="D395">
        <v>23</v>
      </c>
      <c r="E395">
        <v>1</v>
      </c>
      <c r="F395">
        <v>0</v>
      </c>
      <c r="G395">
        <v>113.27500000000001</v>
      </c>
      <c r="H395" t="s">
        <v>11</v>
      </c>
    </row>
    <row r="396" spans="1:8" x14ac:dyDescent="0.2">
      <c r="A396">
        <v>1</v>
      </c>
      <c r="B396">
        <v>3</v>
      </c>
      <c r="C396" t="s">
        <v>4</v>
      </c>
      <c r="D396">
        <v>24</v>
      </c>
      <c r="E396">
        <v>0</v>
      </c>
      <c r="F396">
        <v>2</v>
      </c>
      <c r="G396">
        <v>16.7</v>
      </c>
      <c r="H396" t="s">
        <v>10</v>
      </c>
    </row>
    <row r="397" spans="1:8" x14ac:dyDescent="0.2">
      <c r="A397">
        <v>0</v>
      </c>
      <c r="B397">
        <v>3</v>
      </c>
      <c r="C397" t="s">
        <v>3</v>
      </c>
      <c r="D397">
        <v>22</v>
      </c>
      <c r="E397">
        <v>0</v>
      </c>
      <c r="F397">
        <v>0</v>
      </c>
      <c r="G397">
        <v>7.7957999999999998</v>
      </c>
      <c r="H397" t="s">
        <v>10</v>
      </c>
    </row>
    <row r="398" spans="1:8" x14ac:dyDescent="0.2">
      <c r="A398">
        <v>0</v>
      </c>
      <c r="B398">
        <v>3</v>
      </c>
      <c r="C398" t="s">
        <v>4</v>
      </c>
      <c r="D398">
        <v>31</v>
      </c>
      <c r="E398">
        <v>0</v>
      </c>
      <c r="F398">
        <v>0</v>
      </c>
      <c r="G398">
        <v>7.8541999999999996</v>
      </c>
      <c r="H398" t="s">
        <v>10</v>
      </c>
    </row>
    <row r="399" spans="1:8" x14ac:dyDescent="0.2">
      <c r="A399">
        <v>0</v>
      </c>
      <c r="B399">
        <v>2</v>
      </c>
      <c r="C399" t="s">
        <v>3</v>
      </c>
      <c r="D399">
        <v>46</v>
      </c>
      <c r="E399">
        <v>0</v>
      </c>
      <c r="F399">
        <v>0</v>
      </c>
      <c r="G399">
        <v>26</v>
      </c>
      <c r="H399" t="s">
        <v>10</v>
      </c>
    </row>
    <row r="400" spans="1:8" x14ac:dyDescent="0.2">
      <c r="A400">
        <v>0</v>
      </c>
      <c r="B400">
        <v>2</v>
      </c>
      <c r="C400" t="s">
        <v>3</v>
      </c>
      <c r="D400">
        <v>23</v>
      </c>
      <c r="E400">
        <v>0</v>
      </c>
      <c r="F400">
        <v>0</v>
      </c>
      <c r="G400">
        <v>10.5</v>
      </c>
      <c r="H400" t="s">
        <v>10</v>
      </c>
    </row>
    <row r="401" spans="1:8" x14ac:dyDescent="0.2">
      <c r="A401">
        <v>1</v>
      </c>
      <c r="B401">
        <v>2</v>
      </c>
      <c r="C401" t="s">
        <v>4</v>
      </c>
      <c r="D401">
        <v>28</v>
      </c>
      <c r="E401">
        <v>0</v>
      </c>
      <c r="F401">
        <v>0</v>
      </c>
      <c r="G401">
        <v>12.65</v>
      </c>
      <c r="H401" t="s">
        <v>10</v>
      </c>
    </row>
    <row r="402" spans="1:8" x14ac:dyDescent="0.2">
      <c r="A402">
        <v>1</v>
      </c>
      <c r="B402">
        <v>3</v>
      </c>
      <c r="C402" t="s">
        <v>3</v>
      </c>
      <c r="D402">
        <v>39</v>
      </c>
      <c r="E402">
        <v>0</v>
      </c>
      <c r="F402">
        <v>0</v>
      </c>
      <c r="G402">
        <v>7.9249999999999998</v>
      </c>
      <c r="H402" t="s">
        <v>10</v>
      </c>
    </row>
    <row r="403" spans="1:8" x14ac:dyDescent="0.2">
      <c r="A403">
        <v>0</v>
      </c>
      <c r="B403">
        <v>3</v>
      </c>
      <c r="C403" t="s">
        <v>3</v>
      </c>
      <c r="D403">
        <v>26</v>
      </c>
      <c r="E403">
        <v>0</v>
      </c>
      <c r="F403">
        <v>0</v>
      </c>
      <c r="G403">
        <v>8.0500000000000007</v>
      </c>
      <c r="H403" t="s">
        <v>10</v>
      </c>
    </row>
    <row r="404" spans="1:8" x14ac:dyDescent="0.2">
      <c r="A404">
        <v>0</v>
      </c>
      <c r="B404">
        <v>3</v>
      </c>
      <c r="C404" t="s">
        <v>4</v>
      </c>
      <c r="D404">
        <v>21</v>
      </c>
      <c r="E404">
        <v>1</v>
      </c>
      <c r="F404">
        <v>0</v>
      </c>
      <c r="G404">
        <v>9.8249999999999993</v>
      </c>
      <c r="H404" t="s">
        <v>10</v>
      </c>
    </row>
    <row r="405" spans="1:8" x14ac:dyDescent="0.2">
      <c r="A405">
        <v>0</v>
      </c>
      <c r="B405">
        <v>3</v>
      </c>
      <c r="C405" t="s">
        <v>3</v>
      </c>
      <c r="D405">
        <v>28</v>
      </c>
      <c r="E405">
        <v>1</v>
      </c>
      <c r="F405">
        <v>0</v>
      </c>
      <c r="G405">
        <v>15.85</v>
      </c>
      <c r="H405" t="s">
        <v>10</v>
      </c>
    </row>
    <row r="406" spans="1:8" x14ac:dyDescent="0.2">
      <c r="A406">
        <v>0</v>
      </c>
      <c r="B406">
        <v>3</v>
      </c>
      <c r="C406" t="s">
        <v>4</v>
      </c>
      <c r="D406">
        <v>20</v>
      </c>
      <c r="E406">
        <v>0</v>
      </c>
      <c r="F406">
        <v>0</v>
      </c>
      <c r="G406">
        <v>8.6624999999999996</v>
      </c>
      <c r="H406" t="s">
        <v>10</v>
      </c>
    </row>
    <row r="407" spans="1:8" x14ac:dyDescent="0.2">
      <c r="A407">
        <v>0</v>
      </c>
      <c r="B407">
        <v>2</v>
      </c>
      <c r="C407" t="s">
        <v>3</v>
      </c>
      <c r="D407">
        <v>34</v>
      </c>
      <c r="E407">
        <v>1</v>
      </c>
      <c r="F407">
        <v>0</v>
      </c>
      <c r="G407">
        <v>21</v>
      </c>
      <c r="H407" t="s">
        <v>10</v>
      </c>
    </row>
    <row r="408" spans="1:8" x14ac:dyDescent="0.2">
      <c r="A408">
        <v>0</v>
      </c>
      <c r="B408">
        <v>3</v>
      </c>
      <c r="C408" t="s">
        <v>3</v>
      </c>
      <c r="D408">
        <v>51</v>
      </c>
      <c r="E408">
        <v>0</v>
      </c>
      <c r="F408">
        <v>0</v>
      </c>
      <c r="G408">
        <v>7.75</v>
      </c>
      <c r="H408" t="s">
        <v>10</v>
      </c>
    </row>
    <row r="409" spans="1:8" x14ac:dyDescent="0.2">
      <c r="A409">
        <v>1</v>
      </c>
      <c r="B409">
        <v>2</v>
      </c>
      <c r="C409" t="s">
        <v>3</v>
      </c>
      <c r="D409">
        <v>3</v>
      </c>
      <c r="E409">
        <v>1</v>
      </c>
      <c r="F409">
        <v>1</v>
      </c>
      <c r="G409">
        <v>18.75</v>
      </c>
      <c r="H409" t="s">
        <v>10</v>
      </c>
    </row>
    <row r="410" spans="1:8" x14ac:dyDescent="0.2">
      <c r="A410">
        <v>0</v>
      </c>
      <c r="B410">
        <v>3</v>
      </c>
      <c r="C410" t="s">
        <v>3</v>
      </c>
      <c r="D410">
        <v>21</v>
      </c>
      <c r="E410">
        <v>0</v>
      </c>
      <c r="F410">
        <v>0</v>
      </c>
      <c r="G410">
        <v>7.7750000000000004</v>
      </c>
      <c r="H410" t="s">
        <v>10</v>
      </c>
    </row>
    <row r="411" spans="1:8" hidden="1" x14ac:dyDescent="0.2">
      <c r="A411">
        <v>0</v>
      </c>
      <c r="B411">
        <v>3</v>
      </c>
      <c r="C411" t="s">
        <v>4</v>
      </c>
      <c r="E411">
        <v>3</v>
      </c>
      <c r="F411">
        <v>1</v>
      </c>
      <c r="G411">
        <v>25.466699999999999</v>
      </c>
      <c r="H411" t="s">
        <v>10</v>
      </c>
    </row>
    <row r="412" spans="1:8" hidden="1" x14ac:dyDescent="0.2">
      <c r="A412">
        <v>0</v>
      </c>
      <c r="B412">
        <v>3</v>
      </c>
      <c r="C412" t="s">
        <v>3</v>
      </c>
      <c r="E412">
        <v>0</v>
      </c>
      <c r="F412">
        <v>0</v>
      </c>
      <c r="G412">
        <v>7.8958000000000004</v>
      </c>
      <c r="H412" t="s">
        <v>10</v>
      </c>
    </row>
    <row r="413" spans="1:8" hidden="1" x14ac:dyDescent="0.2">
      <c r="A413">
        <v>0</v>
      </c>
      <c r="B413">
        <v>3</v>
      </c>
      <c r="C413" t="s">
        <v>3</v>
      </c>
      <c r="E413">
        <v>0</v>
      </c>
      <c r="F413">
        <v>0</v>
      </c>
      <c r="G413">
        <v>6.8582999999999998</v>
      </c>
      <c r="H413" t="s">
        <v>12</v>
      </c>
    </row>
    <row r="414" spans="1:8" x14ac:dyDescent="0.2">
      <c r="A414">
        <v>1</v>
      </c>
      <c r="B414">
        <v>1</v>
      </c>
      <c r="C414" t="s">
        <v>4</v>
      </c>
      <c r="D414">
        <v>33</v>
      </c>
      <c r="E414">
        <v>1</v>
      </c>
      <c r="F414">
        <v>0</v>
      </c>
      <c r="G414">
        <v>90</v>
      </c>
      <c r="H414" t="s">
        <v>12</v>
      </c>
    </row>
    <row r="415" spans="1:8" hidden="1" x14ac:dyDescent="0.2">
      <c r="A415">
        <v>0</v>
      </c>
      <c r="B415">
        <v>2</v>
      </c>
      <c r="C415" t="s">
        <v>3</v>
      </c>
      <c r="E415">
        <v>0</v>
      </c>
      <c r="F415">
        <v>0</v>
      </c>
      <c r="G415">
        <v>0</v>
      </c>
      <c r="H415" t="s">
        <v>10</v>
      </c>
    </row>
    <row r="416" spans="1:8" x14ac:dyDescent="0.2">
      <c r="A416">
        <v>1</v>
      </c>
      <c r="B416">
        <v>3</v>
      </c>
      <c r="C416" t="s">
        <v>3</v>
      </c>
      <c r="D416">
        <v>44</v>
      </c>
      <c r="E416">
        <v>0</v>
      </c>
      <c r="F416">
        <v>0</v>
      </c>
      <c r="G416">
        <v>7.9249999999999998</v>
      </c>
      <c r="H416" t="s">
        <v>10</v>
      </c>
    </row>
    <row r="417" spans="1:8" hidden="1" x14ac:dyDescent="0.2">
      <c r="A417">
        <v>0</v>
      </c>
      <c r="B417">
        <v>3</v>
      </c>
      <c r="C417" t="s">
        <v>4</v>
      </c>
      <c r="E417">
        <v>0</v>
      </c>
      <c r="F417">
        <v>0</v>
      </c>
      <c r="G417">
        <v>8.0500000000000007</v>
      </c>
      <c r="H417" t="s">
        <v>10</v>
      </c>
    </row>
    <row r="418" spans="1:8" x14ac:dyDescent="0.2">
      <c r="A418">
        <v>1</v>
      </c>
      <c r="B418">
        <v>2</v>
      </c>
      <c r="C418" t="s">
        <v>4</v>
      </c>
      <c r="D418">
        <v>34</v>
      </c>
      <c r="E418">
        <v>1</v>
      </c>
      <c r="F418">
        <v>1</v>
      </c>
      <c r="G418">
        <v>32.5</v>
      </c>
      <c r="H418" t="s">
        <v>10</v>
      </c>
    </row>
    <row r="419" spans="1:8" x14ac:dyDescent="0.2">
      <c r="A419">
        <v>1</v>
      </c>
      <c r="B419">
        <v>2</v>
      </c>
      <c r="C419" t="s">
        <v>4</v>
      </c>
      <c r="D419">
        <v>18</v>
      </c>
      <c r="E419">
        <v>0</v>
      </c>
      <c r="F419">
        <v>2</v>
      </c>
      <c r="G419">
        <v>13</v>
      </c>
      <c r="H419" t="s">
        <v>10</v>
      </c>
    </row>
    <row r="420" spans="1:8" x14ac:dyDescent="0.2">
      <c r="A420">
        <v>0</v>
      </c>
      <c r="B420">
        <v>2</v>
      </c>
      <c r="C420" t="s">
        <v>3</v>
      </c>
      <c r="D420">
        <v>30</v>
      </c>
      <c r="E420">
        <v>0</v>
      </c>
      <c r="F420">
        <v>0</v>
      </c>
      <c r="G420">
        <v>13</v>
      </c>
      <c r="H420" t="s">
        <v>10</v>
      </c>
    </row>
    <row r="421" spans="1:8" x14ac:dyDescent="0.2">
      <c r="A421">
        <v>0</v>
      </c>
      <c r="B421">
        <v>3</v>
      </c>
      <c r="C421" t="s">
        <v>4</v>
      </c>
      <c r="D421">
        <v>10</v>
      </c>
      <c r="E421">
        <v>0</v>
      </c>
      <c r="F421">
        <v>2</v>
      </c>
      <c r="G421">
        <v>24.15</v>
      </c>
      <c r="H421" t="s">
        <v>10</v>
      </c>
    </row>
    <row r="422" spans="1:8" hidden="1" x14ac:dyDescent="0.2">
      <c r="A422">
        <v>0</v>
      </c>
      <c r="B422">
        <v>3</v>
      </c>
      <c r="C422" t="s">
        <v>3</v>
      </c>
      <c r="E422">
        <v>0</v>
      </c>
      <c r="F422">
        <v>0</v>
      </c>
      <c r="G422">
        <v>7.8958000000000004</v>
      </c>
      <c r="H422" t="s">
        <v>11</v>
      </c>
    </row>
    <row r="423" spans="1:8" x14ac:dyDescent="0.2">
      <c r="A423">
        <v>0</v>
      </c>
      <c r="B423">
        <v>3</v>
      </c>
      <c r="C423" t="s">
        <v>3</v>
      </c>
      <c r="D423">
        <v>21</v>
      </c>
      <c r="E423">
        <v>0</v>
      </c>
      <c r="F423">
        <v>0</v>
      </c>
      <c r="G423">
        <v>7.7332999999999998</v>
      </c>
      <c r="H423" t="s">
        <v>12</v>
      </c>
    </row>
    <row r="424" spans="1:8" x14ac:dyDescent="0.2">
      <c r="A424">
        <v>0</v>
      </c>
      <c r="B424">
        <v>3</v>
      </c>
      <c r="C424" t="s">
        <v>3</v>
      </c>
      <c r="D424">
        <v>29</v>
      </c>
      <c r="E424">
        <v>0</v>
      </c>
      <c r="F424">
        <v>0</v>
      </c>
      <c r="G424">
        <v>7.875</v>
      </c>
      <c r="H424" t="s">
        <v>10</v>
      </c>
    </row>
    <row r="425" spans="1:8" x14ac:dyDescent="0.2">
      <c r="A425">
        <v>0</v>
      </c>
      <c r="B425">
        <v>3</v>
      </c>
      <c r="C425" t="s">
        <v>4</v>
      </c>
      <c r="D425">
        <v>28</v>
      </c>
      <c r="E425">
        <v>1</v>
      </c>
      <c r="F425">
        <v>1</v>
      </c>
      <c r="G425">
        <v>14.4</v>
      </c>
      <c r="H425" t="s">
        <v>10</v>
      </c>
    </row>
    <row r="426" spans="1:8" x14ac:dyDescent="0.2">
      <c r="A426">
        <v>0</v>
      </c>
      <c r="B426">
        <v>3</v>
      </c>
      <c r="C426" t="s">
        <v>3</v>
      </c>
      <c r="D426">
        <v>18</v>
      </c>
      <c r="E426">
        <v>1</v>
      </c>
      <c r="F426">
        <v>1</v>
      </c>
      <c r="G426">
        <v>20.212499999999999</v>
      </c>
      <c r="H426" t="s">
        <v>10</v>
      </c>
    </row>
    <row r="427" spans="1:8" hidden="1" x14ac:dyDescent="0.2">
      <c r="A427">
        <v>0</v>
      </c>
      <c r="B427">
        <v>3</v>
      </c>
      <c r="C427" t="s">
        <v>3</v>
      </c>
      <c r="E427">
        <v>0</v>
      </c>
      <c r="F427">
        <v>0</v>
      </c>
      <c r="G427">
        <v>7.25</v>
      </c>
      <c r="H427" t="s">
        <v>10</v>
      </c>
    </row>
    <row r="428" spans="1:8" x14ac:dyDescent="0.2">
      <c r="A428">
        <v>1</v>
      </c>
      <c r="B428">
        <v>2</v>
      </c>
      <c r="C428" t="s">
        <v>4</v>
      </c>
      <c r="D428">
        <v>28</v>
      </c>
      <c r="E428">
        <v>1</v>
      </c>
      <c r="F428">
        <v>0</v>
      </c>
      <c r="G428">
        <v>26</v>
      </c>
      <c r="H428" t="s">
        <v>10</v>
      </c>
    </row>
    <row r="429" spans="1:8" x14ac:dyDescent="0.2">
      <c r="A429">
        <v>1</v>
      </c>
      <c r="B429">
        <v>2</v>
      </c>
      <c r="C429" t="s">
        <v>4</v>
      </c>
      <c r="D429">
        <v>19</v>
      </c>
      <c r="E429">
        <v>0</v>
      </c>
      <c r="F429">
        <v>0</v>
      </c>
      <c r="G429">
        <v>26</v>
      </c>
      <c r="H429" t="s">
        <v>10</v>
      </c>
    </row>
    <row r="430" spans="1:8" hidden="1" x14ac:dyDescent="0.2">
      <c r="A430">
        <v>0</v>
      </c>
      <c r="B430">
        <v>3</v>
      </c>
      <c r="C430" t="s">
        <v>3</v>
      </c>
      <c r="E430">
        <v>0</v>
      </c>
      <c r="F430">
        <v>0</v>
      </c>
      <c r="G430">
        <v>7.75</v>
      </c>
      <c r="H430" t="s">
        <v>12</v>
      </c>
    </row>
    <row r="431" spans="1:8" x14ac:dyDescent="0.2">
      <c r="A431">
        <v>1</v>
      </c>
      <c r="B431">
        <v>3</v>
      </c>
      <c r="C431" t="s">
        <v>3</v>
      </c>
      <c r="D431">
        <v>32</v>
      </c>
      <c r="E431">
        <v>0</v>
      </c>
      <c r="F431">
        <v>0</v>
      </c>
      <c r="G431">
        <v>8.0500000000000007</v>
      </c>
      <c r="H431" t="s">
        <v>10</v>
      </c>
    </row>
    <row r="432" spans="1:8" x14ac:dyDescent="0.2">
      <c r="A432">
        <v>1</v>
      </c>
      <c r="B432">
        <v>1</v>
      </c>
      <c r="C432" t="s">
        <v>3</v>
      </c>
      <c r="D432">
        <v>28</v>
      </c>
      <c r="E432">
        <v>0</v>
      </c>
      <c r="F432">
        <v>0</v>
      </c>
      <c r="G432">
        <v>26.55</v>
      </c>
      <c r="H432" t="s">
        <v>10</v>
      </c>
    </row>
    <row r="433" spans="1:8" hidden="1" x14ac:dyDescent="0.2">
      <c r="A433">
        <v>1</v>
      </c>
      <c r="B433">
        <v>3</v>
      </c>
      <c r="C433" t="s">
        <v>4</v>
      </c>
      <c r="E433">
        <v>1</v>
      </c>
      <c r="F433">
        <v>0</v>
      </c>
      <c r="G433">
        <v>16.100000000000001</v>
      </c>
      <c r="H433" t="s">
        <v>10</v>
      </c>
    </row>
    <row r="434" spans="1:8" x14ac:dyDescent="0.2">
      <c r="A434">
        <v>1</v>
      </c>
      <c r="B434">
        <v>2</v>
      </c>
      <c r="C434" t="s">
        <v>4</v>
      </c>
      <c r="D434">
        <v>42</v>
      </c>
      <c r="E434">
        <v>1</v>
      </c>
      <c r="F434">
        <v>0</v>
      </c>
      <c r="G434">
        <v>26</v>
      </c>
      <c r="H434" t="s">
        <v>10</v>
      </c>
    </row>
    <row r="435" spans="1:8" x14ac:dyDescent="0.2">
      <c r="A435">
        <v>0</v>
      </c>
      <c r="B435">
        <v>3</v>
      </c>
      <c r="C435" t="s">
        <v>3</v>
      </c>
      <c r="D435">
        <v>17</v>
      </c>
      <c r="E435">
        <v>0</v>
      </c>
      <c r="F435">
        <v>0</v>
      </c>
      <c r="G435">
        <v>7.125</v>
      </c>
      <c r="H435" t="s">
        <v>10</v>
      </c>
    </row>
    <row r="436" spans="1:8" x14ac:dyDescent="0.2">
      <c r="A436">
        <v>0</v>
      </c>
      <c r="B436">
        <v>1</v>
      </c>
      <c r="C436" t="s">
        <v>3</v>
      </c>
      <c r="D436">
        <v>50</v>
      </c>
      <c r="E436">
        <v>1</v>
      </c>
      <c r="F436">
        <v>0</v>
      </c>
      <c r="G436">
        <v>55.9</v>
      </c>
      <c r="H436" t="s">
        <v>10</v>
      </c>
    </row>
    <row r="437" spans="1:8" x14ac:dyDescent="0.2">
      <c r="A437">
        <v>1</v>
      </c>
      <c r="B437">
        <v>1</v>
      </c>
      <c r="C437" t="s">
        <v>4</v>
      </c>
      <c r="D437">
        <v>14</v>
      </c>
      <c r="E437">
        <v>1</v>
      </c>
      <c r="F437">
        <v>2</v>
      </c>
      <c r="G437">
        <v>120</v>
      </c>
      <c r="H437" t="s">
        <v>10</v>
      </c>
    </row>
    <row r="438" spans="1:8" x14ac:dyDescent="0.2">
      <c r="A438">
        <v>0</v>
      </c>
      <c r="B438">
        <v>3</v>
      </c>
      <c r="C438" t="s">
        <v>4</v>
      </c>
      <c r="D438">
        <v>21</v>
      </c>
      <c r="E438">
        <v>2</v>
      </c>
      <c r="F438">
        <v>2</v>
      </c>
      <c r="G438">
        <v>34.375</v>
      </c>
      <c r="H438" t="s">
        <v>10</v>
      </c>
    </row>
    <row r="439" spans="1:8" x14ac:dyDescent="0.2">
      <c r="A439">
        <v>1</v>
      </c>
      <c r="B439">
        <v>2</v>
      </c>
      <c r="C439" t="s">
        <v>4</v>
      </c>
      <c r="D439">
        <v>24</v>
      </c>
      <c r="E439">
        <v>2</v>
      </c>
      <c r="F439">
        <v>3</v>
      </c>
      <c r="G439">
        <v>18.75</v>
      </c>
      <c r="H439" t="s">
        <v>10</v>
      </c>
    </row>
    <row r="440" spans="1:8" x14ac:dyDescent="0.2">
      <c r="A440">
        <v>0</v>
      </c>
      <c r="B440">
        <v>1</v>
      </c>
      <c r="C440" t="s">
        <v>3</v>
      </c>
      <c r="D440">
        <v>64</v>
      </c>
      <c r="E440">
        <v>1</v>
      </c>
      <c r="F440">
        <v>4</v>
      </c>
      <c r="G440">
        <v>263</v>
      </c>
      <c r="H440" t="s">
        <v>10</v>
      </c>
    </row>
    <row r="441" spans="1:8" x14ac:dyDescent="0.2">
      <c r="A441">
        <v>0</v>
      </c>
      <c r="B441">
        <v>2</v>
      </c>
      <c r="C441" t="s">
        <v>3</v>
      </c>
      <c r="D441">
        <v>31</v>
      </c>
      <c r="E441">
        <v>0</v>
      </c>
      <c r="F441">
        <v>0</v>
      </c>
      <c r="G441">
        <v>10.5</v>
      </c>
      <c r="H441" t="s">
        <v>10</v>
      </c>
    </row>
    <row r="442" spans="1:8" x14ac:dyDescent="0.2">
      <c r="A442">
        <v>1</v>
      </c>
      <c r="B442">
        <v>2</v>
      </c>
      <c r="C442" t="s">
        <v>4</v>
      </c>
      <c r="D442">
        <v>45</v>
      </c>
      <c r="E442">
        <v>1</v>
      </c>
      <c r="F442">
        <v>1</v>
      </c>
      <c r="G442">
        <v>26.25</v>
      </c>
      <c r="H442" t="s">
        <v>10</v>
      </c>
    </row>
    <row r="443" spans="1:8" x14ac:dyDescent="0.2">
      <c r="A443">
        <v>0</v>
      </c>
      <c r="B443">
        <v>3</v>
      </c>
      <c r="C443" t="s">
        <v>3</v>
      </c>
      <c r="D443">
        <v>20</v>
      </c>
      <c r="E443">
        <v>0</v>
      </c>
      <c r="F443">
        <v>0</v>
      </c>
      <c r="G443">
        <v>9.5</v>
      </c>
      <c r="H443" t="s">
        <v>10</v>
      </c>
    </row>
    <row r="444" spans="1:8" x14ac:dyDescent="0.2">
      <c r="A444">
        <v>0</v>
      </c>
      <c r="B444">
        <v>3</v>
      </c>
      <c r="C444" t="s">
        <v>3</v>
      </c>
      <c r="D444">
        <v>25</v>
      </c>
      <c r="E444">
        <v>1</v>
      </c>
      <c r="F444">
        <v>0</v>
      </c>
      <c r="G444">
        <v>7.7750000000000004</v>
      </c>
      <c r="H444" t="s">
        <v>10</v>
      </c>
    </row>
    <row r="445" spans="1:8" x14ac:dyDescent="0.2">
      <c r="A445">
        <v>1</v>
      </c>
      <c r="B445">
        <v>2</v>
      </c>
      <c r="C445" t="s">
        <v>4</v>
      </c>
      <c r="D445">
        <v>28</v>
      </c>
      <c r="E445">
        <v>0</v>
      </c>
      <c r="F445">
        <v>0</v>
      </c>
      <c r="G445">
        <v>13</v>
      </c>
      <c r="H445" t="s">
        <v>10</v>
      </c>
    </row>
    <row r="446" spans="1:8" hidden="1" x14ac:dyDescent="0.2">
      <c r="A446">
        <v>1</v>
      </c>
      <c r="B446">
        <v>3</v>
      </c>
      <c r="C446" t="s">
        <v>3</v>
      </c>
      <c r="E446">
        <v>0</v>
      </c>
      <c r="F446">
        <v>0</v>
      </c>
      <c r="G446">
        <v>8.1125000000000007</v>
      </c>
      <c r="H446" t="s">
        <v>10</v>
      </c>
    </row>
    <row r="447" spans="1:8" x14ac:dyDescent="0.2">
      <c r="A447">
        <v>1</v>
      </c>
      <c r="B447">
        <v>1</v>
      </c>
      <c r="C447" t="s">
        <v>3</v>
      </c>
      <c r="D447">
        <v>4</v>
      </c>
      <c r="E447">
        <v>0</v>
      </c>
      <c r="F447">
        <v>2</v>
      </c>
      <c r="G447">
        <v>81.8583</v>
      </c>
      <c r="H447" t="s">
        <v>10</v>
      </c>
    </row>
    <row r="448" spans="1:8" x14ac:dyDescent="0.2">
      <c r="A448">
        <v>1</v>
      </c>
      <c r="B448">
        <v>2</v>
      </c>
      <c r="C448" t="s">
        <v>4</v>
      </c>
      <c r="D448">
        <v>13</v>
      </c>
      <c r="E448">
        <v>0</v>
      </c>
      <c r="F448">
        <v>1</v>
      </c>
      <c r="G448">
        <v>19.5</v>
      </c>
      <c r="H448" t="s">
        <v>10</v>
      </c>
    </row>
    <row r="449" spans="1:8" x14ac:dyDescent="0.2">
      <c r="A449">
        <v>1</v>
      </c>
      <c r="B449">
        <v>1</v>
      </c>
      <c r="C449" t="s">
        <v>3</v>
      </c>
      <c r="D449">
        <v>34</v>
      </c>
      <c r="E449">
        <v>0</v>
      </c>
      <c r="F449">
        <v>0</v>
      </c>
      <c r="G449">
        <v>26.55</v>
      </c>
      <c r="H449" t="s">
        <v>10</v>
      </c>
    </row>
    <row r="450" spans="1:8" x14ac:dyDescent="0.2">
      <c r="A450">
        <v>1</v>
      </c>
      <c r="B450">
        <v>3</v>
      </c>
      <c r="C450" t="s">
        <v>4</v>
      </c>
      <c r="D450">
        <v>5</v>
      </c>
      <c r="E450">
        <v>2</v>
      </c>
      <c r="F450">
        <v>1</v>
      </c>
      <c r="G450">
        <v>19.258299999999998</v>
      </c>
      <c r="H450" t="s">
        <v>11</v>
      </c>
    </row>
    <row r="451" spans="1:8" x14ac:dyDescent="0.2">
      <c r="A451">
        <v>1</v>
      </c>
      <c r="B451">
        <v>1</v>
      </c>
      <c r="C451" t="s">
        <v>3</v>
      </c>
      <c r="D451">
        <v>52</v>
      </c>
      <c r="E451">
        <v>0</v>
      </c>
      <c r="F451">
        <v>0</v>
      </c>
      <c r="G451">
        <v>30.5</v>
      </c>
      <c r="H451" t="s">
        <v>10</v>
      </c>
    </row>
    <row r="452" spans="1:8" x14ac:dyDescent="0.2">
      <c r="A452">
        <v>0</v>
      </c>
      <c r="B452">
        <v>2</v>
      </c>
      <c r="C452" t="s">
        <v>3</v>
      </c>
      <c r="D452">
        <v>36</v>
      </c>
      <c r="E452">
        <v>1</v>
      </c>
      <c r="F452">
        <v>2</v>
      </c>
      <c r="G452">
        <v>27.75</v>
      </c>
      <c r="H452" t="s">
        <v>10</v>
      </c>
    </row>
    <row r="453" spans="1:8" hidden="1" x14ac:dyDescent="0.2">
      <c r="A453">
        <v>0</v>
      </c>
      <c r="B453">
        <v>3</v>
      </c>
      <c r="C453" t="s">
        <v>3</v>
      </c>
      <c r="E453">
        <v>1</v>
      </c>
      <c r="F453">
        <v>0</v>
      </c>
      <c r="G453">
        <v>19.966699999999999</v>
      </c>
      <c r="H453" t="s">
        <v>10</v>
      </c>
    </row>
    <row r="454" spans="1:8" x14ac:dyDescent="0.2">
      <c r="A454">
        <v>0</v>
      </c>
      <c r="B454">
        <v>1</v>
      </c>
      <c r="C454" t="s">
        <v>3</v>
      </c>
      <c r="D454">
        <v>30</v>
      </c>
      <c r="E454">
        <v>0</v>
      </c>
      <c r="F454">
        <v>0</v>
      </c>
      <c r="G454">
        <v>27.75</v>
      </c>
      <c r="H454" t="s">
        <v>11</v>
      </c>
    </row>
    <row r="455" spans="1:8" x14ac:dyDescent="0.2">
      <c r="A455">
        <v>1</v>
      </c>
      <c r="B455">
        <v>1</v>
      </c>
      <c r="C455" t="s">
        <v>3</v>
      </c>
      <c r="D455">
        <v>49</v>
      </c>
      <c r="E455">
        <v>1</v>
      </c>
      <c r="F455">
        <v>0</v>
      </c>
      <c r="G455">
        <v>89.104200000000006</v>
      </c>
      <c r="H455" t="s">
        <v>11</v>
      </c>
    </row>
    <row r="456" spans="1:8" hidden="1" x14ac:dyDescent="0.2">
      <c r="A456">
        <v>0</v>
      </c>
      <c r="B456">
        <v>3</v>
      </c>
      <c r="C456" t="s">
        <v>3</v>
      </c>
      <c r="E456">
        <v>0</v>
      </c>
      <c r="F456">
        <v>0</v>
      </c>
      <c r="G456">
        <v>8.0500000000000007</v>
      </c>
      <c r="H456" t="s">
        <v>10</v>
      </c>
    </row>
    <row r="457" spans="1:8" x14ac:dyDescent="0.2">
      <c r="A457">
        <v>1</v>
      </c>
      <c r="B457">
        <v>3</v>
      </c>
      <c r="C457" t="s">
        <v>3</v>
      </c>
      <c r="D457">
        <v>29</v>
      </c>
      <c r="E457">
        <v>0</v>
      </c>
      <c r="F457">
        <v>0</v>
      </c>
      <c r="G457">
        <v>7.8958000000000004</v>
      </c>
      <c r="H457" t="s">
        <v>11</v>
      </c>
    </row>
    <row r="458" spans="1:8" x14ac:dyDescent="0.2">
      <c r="A458">
        <v>0</v>
      </c>
      <c r="B458">
        <v>1</v>
      </c>
      <c r="C458" t="s">
        <v>3</v>
      </c>
      <c r="D458">
        <v>65</v>
      </c>
      <c r="E458">
        <v>0</v>
      </c>
      <c r="F458">
        <v>0</v>
      </c>
      <c r="G458">
        <v>26.55</v>
      </c>
      <c r="H458" t="s">
        <v>10</v>
      </c>
    </row>
    <row r="459" spans="1:8" hidden="1" x14ac:dyDescent="0.2">
      <c r="A459">
        <v>1</v>
      </c>
      <c r="B459">
        <v>1</v>
      </c>
      <c r="C459" t="s">
        <v>4</v>
      </c>
      <c r="E459">
        <v>1</v>
      </c>
      <c r="F459">
        <v>0</v>
      </c>
      <c r="G459">
        <v>51.862499999999997</v>
      </c>
      <c r="H459" t="s">
        <v>10</v>
      </c>
    </row>
    <row r="460" spans="1:8" x14ac:dyDescent="0.2">
      <c r="A460">
        <v>1</v>
      </c>
      <c r="B460">
        <v>2</v>
      </c>
      <c r="C460" t="s">
        <v>4</v>
      </c>
      <c r="D460">
        <v>50</v>
      </c>
      <c r="E460">
        <v>0</v>
      </c>
      <c r="F460">
        <v>0</v>
      </c>
      <c r="G460">
        <v>10.5</v>
      </c>
      <c r="H460" t="s">
        <v>10</v>
      </c>
    </row>
    <row r="461" spans="1:8" hidden="1" x14ac:dyDescent="0.2">
      <c r="A461">
        <v>0</v>
      </c>
      <c r="B461">
        <v>3</v>
      </c>
      <c r="C461" t="s">
        <v>3</v>
      </c>
      <c r="E461">
        <v>0</v>
      </c>
      <c r="F461">
        <v>0</v>
      </c>
      <c r="G461">
        <v>7.75</v>
      </c>
      <c r="H461" t="s">
        <v>12</v>
      </c>
    </row>
    <row r="462" spans="1:8" x14ac:dyDescent="0.2">
      <c r="A462">
        <v>1</v>
      </c>
      <c r="B462">
        <v>1</v>
      </c>
      <c r="C462" t="s">
        <v>3</v>
      </c>
      <c r="D462">
        <v>48</v>
      </c>
      <c r="E462">
        <v>0</v>
      </c>
      <c r="F462">
        <v>0</v>
      </c>
      <c r="G462">
        <v>26.55</v>
      </c>
      <c r="H462" t="s">
        <v>10</v>
      </c>
    </row>
    <row r="463" spans="1:8" x14ac:dyDescent="0.2">
      <c r="A463">
        <v>0</v>
      </c>
      <c r="B463">
        <v>3</v>
      </c>
      <c r="C463" t="s">
        <v>3</v>
      </c>
      <c r="D463">
        <v>34</v>
      </c>
      <c r="E463">
        <v>0</v>
      </c>
      <c r="F463">
        <v>0</v>
      </c>
      <c r="G463">
        <v>8.0500000000000007</v>
      </c>
      <c r="H463" t="s">
        <v>10</v>
      </c>
    </row>
    <row r="464" spans="1:8" x14ac:dyDescent="0.2">
      <c r="A464">
        <v>0</v>
      </c>
      <c r="B464">
        <v>1</v>
      </c>
      <c r="C464" t="s">
        <v>3</v>
      </c>
      <c r="D464">
        <v>47</v>
      </c>
      <c r="E464">
        <v>0</v>
      </c>
      <c r="F464">
        <v>0</v>
      </c>
      <c r="G464">
        <v>38.5</v>
      </c>
      <c r="H464" t="s">
        <v>10</v>
      </c>
    </row>
    <row r="465" spans="1:8" x14ac:dyDescent="0.2">
      <c r="A465">
        <v>0</v>
      </c>
      <c r="B465">
        <v>2</v>
      </c>
      <c r="C465" t="s">
        <v>3</v>
      </c>
      <c r="D465">
        <v>48</v>
      </c>
      <c r="E465">
        <v>0</v>
      </c>
      <c r="F465">
        <v>0</v>
      </c>
      <c r="G465">
        <v>13</v>
      </c>
      <c r="H465" t="s">
        <v>10</v>
      </c>
    </row>
    <row r="466" spans="1:8" hidden="1" x14ac:dyDescent="0.2">
      <c r="A466">
        <v>0</v>
      </c>
      <c r="B466">
        <v>3</v>
      </c>
      <c r="C466" t="s">
        <v>3</v>
      </c>
      <c r="E466">
        <v>0</v>
      </c>
      <c r="F466">
        <v>0</v>
      </c>
      <c r="G466">
        <v>8.0500000000000007</v>
      </c>
      <c r="H466" t="s">
        <v>10</v>
      </c>
    </row>
    <row r="467" spans="1:8" x14ac:dyDescent="0.2">
      <c r="A467">
        <v>0</v>
      </c>
      <c r="B467">
        <v>3</v>
      </c>
      <c r="C467" t="s">
        <v>3</v>
      </c>
      <c r="D467">
        <v>38</v>
      </c>
      <c r="E467">
        <v>0</v>
      </c>
      <c r="F467">
        <v>0</v>
      </c>
      <c r="G467">
        <v>7.05</v>
      </c>
      <c r="H467" t="s">
        <v>10</v>
      </c>
    </row>
    <row r="468" spans="1:8" hidden="1" x14ac:dyDescent="0.2">
      <c r="A468">
        <v>0</v>
      </c>
      <c r="B468">
        <v>2</v>
      </c>
      <c r="C468" t="s">
        <v>3</v>
      </c>
      <c r="E468">
        <v>0</v>
      </c>
      <c r="F468">
        <v>0</v>
      </c>
      <c r="G468">
        <v>0</v>
      </c>
      <c r="H468" t="s">
        <v>10</v>
      </c>
    </row>
    <row r="469" spans="1:8" x14ac:dyDescent="0.2">
      <c r="A469">
        <v>0</v>
      </c>
      <c r="B469">
        <v>1</v>
      </c>
      <c r="C469" t="s">
        <v>3</v>
      </c>
      <c r="D469">
        <v>56</v>
      </c>
      <c r="E469">
        <v>0</v>
      </c>
      <c r="F469">
        <v>0</v>
      </c>
      <c r="G469">
        <v>26.55</v>
      </c>
      <c r="H469" t="s">
        <v>10</v>
      </c>
    </row>
    <row r="470" spans="1:8" hidden="1" x14ac:dyDescent="0.2">
      <c r="A470">
        <v>0</v>
      </c>
      <c r="B470">
        <v>3</v>
      </c>
      <c r="C470" t="s">
        <v>3</v>
      </c>
      <c r="E470">
        <v>0</v>
      </c>
      <c r="F470">
        <v>0</v>
      </c>
      <c r="G470">
        <v>7.7249999999999996</v>
      </c>
      <c r="H470" t="s">
        <v>12</v>
      </c>
    </row>
    <row r="471" spans="1:8" x14ac:dyDescent="0.2">
      <c r="A471">
        <v>1</v>
      </c>
      <c r="B471">
        <v>3</v>
      </c>
      <c r="C471" t="s">
        <v>4</v>
      </c>
      <c r="D471">
        <v>0.75</v>
      </c>
      <c r="E471">
        <v>2</v>
      </c>
      <c r="F471">
        <v>1</v>
      </c>
      <c r="G471">
        <v>19.258299999999998</v>
      </c>
      <c r="H471" t="s">
        <v>11</v>
      </c>
    </row>
    <row r="472" spans="1:8" hidden="1" x14ac:dyDescent="0.2">
      <c r="A472">
        <v>0</v>
      </c>
      <c r="B472">
        <v>3</v>
      </c>
      <c r="C472" t="s">
        <v>3</v>
      </c>
      <c r="E472">
        <v>0</v>
      </c>
      <c r="F472">
        <v>0</v>
      </c>
      <c r="G472">
        <v>7.25</v>
      </c>
      <c r="H472" t="s">
        <v>10</v>
      </c>
    </row>
    <row r="473" spans="1:8" x14ac:dyDescent="0.2">
      <c r="A473">
        <v>0</v>
      </c>
      <c r="B473">
        <v>3</v>
      </c>
      <c r="C473" t="s">
        <v>3</v>
      </c>
      <c r="D473">
        <v>38</v>
      </c>
      <c r="E473">
        <v>0</v>
      </c>
      <c r="F473">
        <v>0</v>
      </c>
      <c r="G473">
        <v>8.6624999999999996</v>
      </c>
      <c r="H473" t="s">
        <v>10</v>
      </c>
    </row>
    <row r="474" spans="1:8" x14ac:dyDescent="0.2">
      <c r="A474">
        <v>1</v>
      </c>
      <c r="B474">
        <v>2</v>
      </c>
      <c r="C474" t="s">
        <v>4</v>
      </c>
      <c r="D474">
        <v>33</v>
      </c>
      <c r="E474">
        <v>1</v>
      </c>
      <c r="F474">
        <v>2</v>
      </c>
      <c r="G474">
        <v>27.75</v>
      </c>
      <c r="H474" t="s">
        <v>10</v>
      </c>
    </row>
    <row r="475" spans="1:8" x14ac:dyDescent="0.2">
      <c r="A475">
        <v>1</v>
      </c>
      <c r="B475">
        <v>2</v>
      </c>
      <c r="C475" t="s">
        <v>4</v>
      </c>
      <c r="D475">
        <v>23</v>
      </c>
      <c r="E475">
        <v>0</v>
      </c>
      <c r="F475">
        <v>0</v>
      </c>
      <c r="G475">
        <v>13.791700000000001</v>
      </c>
      <c r="H475" t="s">
        <v>11</v>
      </c>
    </row>
    <row r="476" spans="1:8" x14ac:dyDescent="0.2">
      <c r="A476">
        <v>0</v>
      </c>
      <c r="B476">
        <v>3</v>
      </c>
      <c r="C476" t="s">
        <v>4</v>
      </c>
      <c r="D476">
        <v>22</v>
      </c>
      <c r="E476">
        <v>0</v>
      </c>
      <c r="F476">
        <v>0</v>
      </c>
      <c r="G476">
        <v>9.8375000000000004</v>
      </c>
      <c r="H476" t="s">
        <v>10</v>
      </c>
    </row>
    <row r="477" spans="1:8" hidden="1" x14ac:dyDescent="0.2">
      <c r="A477">
        <v>0</v>
      </c>
      <c r="B477">
        <v>1</v>
      </c>
      <c r="C477" t="s">
        <v>3</v>
      </c>
      <c r="E477">
        <v>0</v>
      </c>
      <c r="F477">
        <v>0</v>
      </c>
      <c r="G477">
        <v>52</v>
      </c>
      <c r="H477" t="s">
        <v>10</v>
      </c>
    </row>
    <row r="478" spans="1:8" x14ac:dyDescent="0.2">
      <c r="A478">
        <v>0</v>
      </c>
      <c r="B478">
        <v>2</v>
      </c>
      <c r="C478" t="s">
        <v>3</v>
      </c>
      <c r="D478">
        <v>34</v>
      </c>
      <c r="E478">
        <v>1</v>
      </c>
      <c r="F478">
        <v>0</v>
      </c>
      <c r="G478">
        <v>21</v>
      </c>
      <c r="H478" t="s">
        <v>10</v>
      </c>
    </row>
    <row r="479" spans="1:8" x14ac:dyDescent="0.2">
      <c r="A479">
        <v>0</v>
      </c>
      <c r="B479">
        <v>3</v>
      </c>
      <c r="C479" t="s">
        <v>3</v>
      </c>
      <c r="D479">
        <v>29</v>
      </c>
      <c r="E479">
        <v>1</v>
      </c>
      <c r="F479">
        <v>0</v>
      </c>
      <c r="G479">
        <v>7.0457999999999998</v>
      </c>
      <c r="H479" t="s">
        <v>10</v>
      </c>
    </row>
    <row r="480" spans="1:8" x14ac:dyDescent="0.2">
      <c r="A480">
        <v>0</v>
      </c>
      <c r="B480">
        <v>3</v>
      </c>
      <c r="C480" t="s">
        <v>3</v>
      </c>
      <c r="D480">
        <v>22</v>
      </c>
      <c r="E480">
        <v>0</v>
      </c>
      <c r="F480">
        <v>0</v>
      </c>
      <c r="G480">
        <v>7.5208000000000004</v>
      </c>
      <c r="H480" t="s">
        <v>10</v>
      </c>
    </row>
    <row r="481" spans="1:8" x14ac:dyDescent="0.2">
      <c r="A481">
        <v>1</v>
      </c>
      <c r="B481">
        <v>3</v>
      </c>
      <c r="C481" t="s">
        <v>4</v>
      </c>
      <c r="D481">
        <v>2</v>
      </c>
      <c r="E481">
        <v>0</v>
      </c>
      <c r="F481">
        <v>1</v>
      </c>
      <c r="G481">
        <v>12.2875</v>
      </c>
      <c r="H481" t="s">
        <v>10</v>
      </c>
    </row>
    <row r="482" spans="1:8" x14ac:dyDescent="0.2">
      <c r="A482">
        <v>0</v>
      </c>
      <c r="B482">
        <v>3</v>
      </c>
      <c r="C482" t="s">
        <v>3</v>
      </c>
      <c r="D482">
        <v>9</v>
      </c>
      <c r="E482">
        <v>5</v>
      </c>
      <c r="F482">
        <v>2</v>
      </c>
      <c r="G482">
        <v>46.9</v>
      </c>
      <c r="H482" t="s">
        <v>10</v>
      </c>
    </row>
    <row r="483" spans="1:8" hidden="1" x14ac:dyDescent="0.2">
      <c r="A483">
        <v>0</v>
      </c>
      <c r="B483">
        <v>2</v>
      </c>
      <c r="C483" t="s">
        <v>3</v>
      </c>
      <c r="E483">
        <v>0</v>
      </c>
      <c r="F483">
        <v>0</v>
      </c>
      <c r="G483">
        <v>0</v>
      </c>
      <c r="H483" t="s">
        <v>10</v>
      </c>
    </row>
    <row r="484" spans="1:8" x14ac:dyDescent="0.2">
      <c r="A484">
        <v>0</v>
      </c>
      <c r="B484">
        <v>3</v>
      </c>
      <c r="C484" t="s">
        <v>3</v>
      </c>
      <c r="D484">
        <v>50</v>
      </c>
      <c r="E484">
        <v>0</v>
      </c>
      <c r="F484">
        <v>0</v>
      </c>
      <c r="G484">
        <v>8.0500000000000007</v>
      </c>
      <c r="H484" t="s">
        <v>10</v>
      </c>
    </row>
    <row r="485" spans="1:8" x14ac:dyDescent="0.2">
      <c r="A485">
        <v>1</v>
      </c>
      <c r="B485">
        <v>3</v>
      </c>
      <c r="C485" t="s">
        <v>4</v>
      </c>
      <c r="D485">
        <v>63</v>
      </c>
      <c r="E485">
        <v>0</v>
      </c>
      <c r="F485">
        <v>0</v>
      </c>
      <c r="G485">
        <v>9.5875000000000004</v>
      </c>
      <c r="H485" t="s">
        <v>10</v>
      </c>
    </row>
    <row r="486" spans="1:8" x14ac:dyDescent="0.2">
      <c r="A486">
        <v>1</v>
      </c>
      <c r="B486">
        <v>1</v>
      </c>
      <c r="C486" t="s">
        <v>3</v>
      </c>
      <c r="D486">
        <v>25</v>
      </c>
      <c r="E486">
        <v>1</v>
      </c>
      <c r="F486">
        <v>0</v>
      </c>
      <c r="G486">
        <v>91.0792</v>
      </c>
      <c r="H486" t="s">
        <v>11</v>
      </c>
    </row>
    <row r="487" spans="1:8" hidden="1" x14ac:dyDescent="0.2">
      <c r="A487">
        <v>0</v>
      </c>
      <c r="B487">
        <v>3</v>
      </c>
      <c r="C487" t="s">
        <v>4</v>
      </c>
      <c r="E487">
        <v>3</v>
      </c>
      <c r="F487">
        <v>1</v>
      </c>
      <c r="G487">
        <v>25.466699999999999</v>
      </c>
      <c r="H487" t="s">
        <v>10</v>
      </c>
    </row>
    <row r="488" spans="1:8" x14ac:dyDescent="0.2">
      <c r="A488">
        <v>1</v>
      </c>
      <c r="B488">
        <v>1</v>
      </c>
      <c r="C488" t="s">
        <v>4</v>
      </c>
      <c r="D488">
        <v>35</v>
      </c>
      <c r="E488">
        <v>1</v>
      </c>
      <c r="F488">
        <v>0</v>
      </c>
      <c r="G488">
        <v>90</v>
      </c>
      <c r="H488" t="s">
        <v>10</v>
      </c>
    </row>
    <row r="489" spans="1:8" x14ac:dyDescent="0.2">
      <c r="A489">
        <v>0</v>
      </c>
      <c r="B489">
        <v>1</v>
      </c>
      <c r="C489" t="s">
        <v>3</v>
      </c>
      <c r="D489">
        <v>58</v>
      </c>
      <c r="E489">
        <v>0</v>
      </c>
      <c r="F489">
        <v>0</v>
      </c>
      <c r="G489">
        <v>29.7</v>
      </c>
      <c r="H489" t="s">
        <v>11</v>
      </c>
    </row>
    <row r="490" spans="1:8" x14ac:dyDescent="0.2">
      <c r="A490">
        <v>0</v>
      </c>
      <c r="B490">
        <v>3</v>
      </c>
      <c r="C490" t="s">
        <v>3</v>
      </c>
      <c r="D490">
        <v>30</v>
      </c>
      <c r="E490">
        <v>0</v>
      </c>
      <c r="F490">
        <v>0</v>
      </c>
      <c r="G490">
        <v>8.0500000000000007</v>
      </c>
      <c r="H490" t="s">
        <v>10</v>
      </c>
    </row>
    <row r="491" spans="1:8" x14ac:dyDescent="0.2">
      <c r="A491">
        <v>1</v>
      </c>
      <c r="B491">
        <v>3</v>
      </c>
      <c r="C491" t="s">
        <v>3</v>
      </c>
      <c r="D491">
        <v>9</v>
      </c>
      <c r="E491">
        <v>1</v>
      </c>
      <c r="F491">
        <v>1</v>
      </c>
      <c r="G491">
        <v>15.9</v>
      </c>
      <c r="H491" t="s">
        <v>10</v>
      </c>
    </row>
    <row r="492" spans="1:8" hidden="1" x14ac:dyDescent="0.2">
      <c r="A492">
        <v>0</v>
      </c>
      <c r="B492">
        <v>3</v>
      </c>
      <c r="C492" t="s">
        <v>3</v>
      </c>
      <c r="E492">
        <v>1</v>
      </c>
      <c r="F492">
        <v>0</v>
      </c>
      <c r="G492">
        <v>19.966699999999999</v>
      </c>
      <c r="H492" t="s">
        <v>10</v>
      </c>
    </row>
    <row r="493" spans="1:8" x14ac:dyDescent="0.2">
      <c r="A493">
        <v>0</v>
      </c>
      <c r="B493">
        <v>3</v>
      </c>
      <c r="C493" t="s">
        <v>3</v>
      </c>
      <c r="D493">
        <v>21</v>
      </c>
      <c r="E493">
        <v>0</v>
      </c>
      <c r="F493">
        <v>0</v>
      </c>
      <c r="G493">
        <v>7.25</v>
      </c>
      <c r="H493" t="s">
        <v>10</v>
      </c>
    </row>
    <row r="494" spans="1:8" x14ac:dyDescent="0.2">
      <c r="A494">
        <v>0</v>
      </c>
      <c r="B494">
        <v>1</v>
      </c>
      <c r="C494" t="s">
        <v>3</v>
      </c>
      <c r="D494">
        <v>55</v>
      </c>
      <c r="E494">
        <v>0</v>
      </c>
      <c r="F494">
        <v>0</v>
      </c>
      <c r="G494">
        <v>30.5</v>
      </c>
      <c r="H494" t="s">
        <v>10</v>
      </c>
    </row>
    <row r="495" spans="1:8" x14ac:dyDescent="0.2">
      <c r="A495">
        <v>0</v>
      </c>
      <c r="B495">
        <v>1</v>
      </c>
      <c r="C495" t="s">
        <v>3</v>
      </c>
      <c r="D495">
        <v>71</v>
      </c>
      <c r="E495">
        <v>0</v>
      </c>
      <c r="F495">
        <v>0</v>
      </c>
      <c r="G495">
        <v>49.504199999999997</v>
      </c>
      <c r="H495" t="s">
        <v>11</v>
      </c>
    </row>
    <row r="496" spans="1:8" x14ac:dyDescent="0.2">
      <c r="A496">
        <v>0</v>
      </c>
      <c r="B496">
        <v>3</v>
      </c>
      <c r="C496" t="s">
        <v>3</v>
      </c>
      <c r="D496">
        <v>21</v>
      </c>
      <c r="E496">
        <v>0</v>
      </c>
      <c r="F496">
        <v>0</v>
      </c>
      <c r="G496">
        <v>8.0500000000000007</v>
      </c>
      <c r="H496" t="s">
        <v>10</v>
      </c>
    </row>
    <row r="497" spans="1:8" hidden="1" x14ac:dyDescent="0.2">
      <c r="A497">
        <v>0</v>
      </c>
      <c r="B497">
        <v>3</v>
      </c>
      <c r="C497" t="s">
        <v>3</v>
      </c>
      <c r="E497">
        <v>0</v>
      </c>
      <c r="F497">
        <v>0</v>
      </c>
      <c r="G497">
        <v>14.458299999999999</v>
      </c>
      <c r="H497" t="s">
        <v>11</v>
      </c>
    </row>
    <row r="498" spans="1:8" x14ac:dyDescent="0.2">
      <c r="A498">
        <v>1</v>
      </c>
      <c r="B498">
        <v>1</v>
      </c>
      <c r="C498" t="s">
        <v>4</v>
      </c>
      <c r="D498">
        <v>54</v>
      </c>
      <c r="E498">
        <v>1</v>
      </c>
      <c r="F498">
        <v>0</v>
      </c>
      <c r="G498">
        <v>78.2667</v>
      </c>
      <c r="H498" t="s">
        <v>11</v>
      </c>
    </row>
    <row r="499" spans="1:8" hidden="1" x14ac:dyDescent="0.2">
      <c r="A499">
        <v>0</v>
      </c>
      <c r="B499">
        <v>3</v>
      </c>
      <c r="C499" t="s">
        <v>3</v>
      </c>
      <c r="E499">
        <v>0</v>
      </c>
      <c r="F499">
        <v>0</v>
      </c>
      <c r="G499">
        <v>15.1</v>
      </c>
      <c r="H499" t="s">
        <v>10</v>
      </c>
    </row>
    <row r="500" spans="1:8" x14ac:dyDescent="0.2">
      <c r="A500">
        <v>0</v>
      </c>
      <c r="B500">
        <v>1</v>
      </c>
      <c r="C500" t="s">
        <v>4</v>
      </c>
      <c r="D500">
        <v>25</v>
      </c>
      <c r="E500">
        <v>1</v>
      </c>
      <c r="F500">
        <v>2</v>
      </c>
      <c r="G500">
        <v>151.55000000000001</v>
      </c>
      <c r="H500" t="s">
        <v>10</v>
      </c>
    </row>
    <row r="501" spans="1:8" x14ac:dyDescent="0.2">
      <c r="A501">
        <v>0</v>
      </c>
      <c r="B501">
        <v>3</v>
      </c>
      <c r="C501" t="s">
        <v>3</v>
      </c>
      <c r="D501">
        <v>24</v>
      </c>
      <c r="E501">
        <v>0</v>
      </c>
      <c r="F501">
        <v>0</v>
      </c>
      <c r="G501">
        <v>7.7957999999999998</v>
      </c>
      <c r="H501" t="s">
        <v>10</v>
      </c>
    </row>
    <row r="502" spans="1:8" x14ac:dyDescent="0.2">
      <c r="A502">
        <v>0</v>
      </c>
      <c r="B502">
        <v>3</v>
      </c>
      <c r="C502" t="s">
        <v>3</v>
      </c>
      <c r="D502">
        <v>17</v>
      </c>
      <c r="E502">
        <v>0</v>
      </c>
      <c r="F502">
        <v>0</v>
      </c>
      <c r="G502">
        <v>8.6624999999999996</v>
      </c>
      <c r="H502" t="s">
        <v>10</v>
      </c>
    </row>
    <row r="503" spans="1:8" x14ac:dyDescent="0.2">
      <c r="A503">
        <v>0</v>
      </c>
      <c r="B503">
        <v>3</v>
      </c>
      <c r="C503" t="s">
        <v>4</v>
      </c>
      <c r="D503">
        <v>21</v>
      </c>
      <c r="E503">
        <v>0</v>
      </c>
      <c r="F503">
        <v>0</v>
      </c>
      <c r="G503">
        <v>7.75</v>
      </c>
      <c r="H503" t="s">
        <v>12</v>
      </c>
    </row>
    <row r="504" spans="1:8" hidden="1" x14ac:dyDescent="0.2">
      <c r="A504">
        <v>0</v>
      </c>
      <c r="B504">
        <v>3</v>
      </c>
      <c r="C504" t="s">
        <v>4</v>
      </c>
      <c r="E504">
        <v>0</v>
      </c>
      <c r="F504">
        <v>0</v>
      </c>
      <c r="G504">
        <v>7.6292</v>
      </c>
      <c r="H504" t="s">
        <v>12</v>
      </c>
    </row>
    <row r="505" spans="1:8" x14ac:dyDescent="0.2">
      <c r="A505">
        <v>0</v>
      </c>
      <c r="B505">
        <v>3</v>
      </c>
      <c r="C505" t="s">
        <v>4</v>
      </c>
      <c r="D505">
        <v>37</v>
      </c>
      <c r="E505">
        <v>0</v>
      </c>
      <c r="F505">
        <v>0</v>
      </c>
      <c r="G505">
        <v>9.5875000000000004</v>
      </c>
      <c r="H505" t="s">
        <v>10</v>
      </c>
    </row>
    <row r="506" spans="1:8" x14ac:dyDescent="0.2">
      <c r="A506">
        <v>1</v>
      </c>
      <c r="B506">
        <v>1</v>
      </c>
      <c r="C506" t="s">
        <v>4</v>
      </c>
      <c r="D506">
        <v>16</v>
      </c>
      <c r="E506">
        <v>0</v>
      </c>
      <c r="F506">
        <v>0</v>
      </c>
      <c r="G506">
        <v>86.5</v>
      </c>
      <c r="H506" t="s">
        <v>10</v>
      </c>
    </row>
    <row r="507" spans="1:8" x14ac:dyDescent="0.2">
      <c r="A507">
        <v>0</v>
      </c>
      <c r="B507">
        <v>1</v>
      </c>
      <c r="C507" t="s">
        <v>3</v>
      </c>
      <c r="D507">
        <v>18</v>
      </c>
      <c r="E507">
        <v>1</v>
      </c>
      <c r="F507">
        <v>0</v>
      </c>
      <c r="G507">
        <v>108.9</v>
      </c>
      <c r="H507" t="s">
        <v>11</v>
      </c>
    </row>
    <row r="508" spans="1:8" x14ac:dyDescent="0.2">
      <c r="A508">
        <v>1</v>
      </c>
      <c r="B508">
        <v>2</v>
      </c>
      <c r="C508" t="s">
        <v>4</v>
      </c>
      <c r="D508">
        <v>33</v>
      </c>
      <c r="E508">
        <v>0</v>
      </c>
      <c r="F508">
        <v>2</v>
      </c>
      <c r="G508">
        <v>26</v>
      </c>
      <c r="H508" t="s">
        <v>10</v>
      </c>
    </row>
    <row r="509" spans="1:8" hidden="1" x14ac:dyDescent="0.2">
      <c r="A509">
        <v>1</v>
      </c>
      <c r="B509">
        <v>1</v>
      </c>
      <c r="C509" t="s">
        <v>3</v>
      </c>
      <c r="E509">
        <v>0</v>
      </c>
      <c r="F509">
        <v>0</v>
      </c>
      <c r="G509">
        <v>26.55</v>
      </c>
      <c r="H509" t="s">
        <v>10</v>
      </c>
    </row>
    <row r="510" spans="1:8" x14ac:dyDescent="0.2">
      <c r="A510">
        <v>0</v>
      </c>
      <c r="B510">
        <v>3</v>
      </c>
      <c r="C510" t="s">
        <v>3</v>
      </c>
      <c r="D510">
        <v>28</v>
      </c>
      <c r="E510">
        <v>0</v>
      </c>
      <c r="F510">
        <v>0</v>
      </c>
      <c r="G510">
        <v>22.524999999999999</v>
      </c>
      <c r="H510" t="s">
        <v>10</v>
      </c>
    </row>
    <row r="511" spans="1:8" x14ac:dyDescent="0.2">
      <c r="A511">
        <v>1</v>
      </c>
      <c r="B511">
        <v>3</v>
      </c>
      <c r="C511" t="s">
        <v>3</v>
      </c>
      <c r="D511">
        <v>26</v>
      </c>
      <c r="E511">
        <v>0</v>
      </c>
      <c r="F511">
        <v>0</v>
      </c>
      <c r="G511">
        <v>56.495800000000003</v>
      </c>
      <c r="H511" t="s">
        <v>10</v>
      </c>
    </row>
    <row r="512" spans="1:8" x14ac:dyDescent="0.2">
      <c r="A512">
        <v>1</v>
      </c>
      <c r="B512">
        <v>3</v>
      </c>
      <c r="C512" t="s">
        <v>3</v>
      </c>
      <c r="D512">
        <v>29</v>
      </c>
      <c r="E512">
        <v>0</v>
      </c>
      <c r="F512">
        <v>0</v>
      </c>
      <c r="G512">
        <v>7.75</v>
      </c>
      <c r="H512" t="s">
        <v>12</v>
      </c>
    </row>
    <row r="513" spans="1:8" hidden="1" x14ac:dyDescent="0.2">
      <c r="A513">
        <v>0</v>
      </c>
      <c r="B513">
        <v>3</v>
      </c>
      <c r="C513" t="s">
        <v>3</v>
      </c>
      <c r="E513">
        <v>0</v>
      </c>
      <c r="F513">
        <v>0</v>
      </c>
      <c r="G513">
        <v>8.0500000000000007</v>
      </c>
      <c r="H513" t="s">
        <v>10</v>
      </c>
    </row>
    <row r="514" spans="1:8" x14ac:dyDescent="0.2">
      <c r="A514">
        <v>1</v>
      </c>
      <c r="B514">
        <v>1</v>
      </c>
      <c r="C514" t="s">
        <v>3</v>
      </c>
      <c r="D514">
        <v>36</v>
      </c>
      <c r="E514">
        <v>0</v>
      </c>
      <c r="F514">
        <v>0</v>
      </c>
      <c r="G514">
        <v>26.287500000000001</v>
      </c>
      <c r="H514" t="s">
        <v>10</v>
      </c>
    </row>
    <row r="515" spans="1:8" x14ac:dyDescent="0.2">
      <c r="A515">
        <v>1</v>
      </c>
      <c r="B515">
        <v>1</v>
      </c>
      <c r="C515" t="s">
        <v>4</v>
      </c>
      <c r="D515">
        <v>54</v>
      </c>
      <c r="E515">
        <v>1</v>
      </c>
      <c r="F515">
        <v>0</v>
      </c>
      <c r="G515">
        <v>59.4</v>
      </c>
      <c r="H515" t="s">
        <v>11</v>
      </c>
    </row>
    <row r="516" spans="1:8" x14ac:dyDescent="0.2">
      <c r="A516">
        <v>0</v>
      </c>
      <c r="B516">
        <v>3</v>
      </c>
      <c r="C516" t="s">
        <v>3</v>
      </c>
      <c r="D516">
        <v>24</v>
      </c>
      <c r="E516">
        <v>0</v>
      </c>
      <c r="F516">
        <v>0</v>
      </c>
      <c r="G516">
        <v>7.4958</v>
      </c>
      <c r="H516" t="s">
        <v>10</v>
      </c>
    </row>
    <row r="517" spans="1:8" x14ac:dyDescent="0.2">
      <c r="A517">
        <v>0</v>
      </c>
      <c r="B517">
        <v>1</v>
      </c>
      <c r="C517" t="s">
        <v>3</v>
      </c>
      <c r="D517">
        <v>47</v>
      </c>
      <c r="E517">
        <v>0</v>
      </c>
      <c r="F517">
        <v>0</v>
      </c>
      <c r="G517">
        <v>34.020800000000001</v>
      </c>
      <c r="H517" t="s">
        <v>10</v>
      </c>
    </row>
    <row r="518" spans="1:8" x14ac:dyDescent="0.2">
      <c r="A518">
        <v>1</v>
      </c>
      <c r="B518">
        <v>2</v>
      </c>
      <c r="C518" t="s">
        <v>4</v>
      </c>
      <c r="D518">
        <v>34</v>
      </c>
      <c r="E518">
        <v>0</v>
      </c>
      <c r="F518">
        <v>0</v>
      </c>
      <c r="G518">
        <v>10.5</v>
      </c>
      <c r="H518" t="s">
        <v>10</v>
      </c>
    </row>
    <row r="519" spans="1:8" hidden="1" x14ac:dyDescent="0.2">
      <c r="A519">
        <v>0</v>
      </c>
      <c r="B519">
        <v>3</v>
      </c>
      <c r="C519" t="s">
        <v>3</v>
      </c>
      <c r="E519">
        <v>0</v>
      </c>
      <c r="F519">
        <v>0</v>
      </c>
      <c r="G519">
        <v>24.15</v>
      </c>
      <c r="H519" t="s">
        <v>12</v>
      </c>
    </row>
    <row r="520" spans="1:8" x14ac:dyDescent="0.2">
      <c r="A520">
        <v>1</v>
      </c>
      <c r="B520">
        <v>2</v>
      </c>
      <c r="C520" t="s">
        <v>4</v>
      </c>
      <c r="D520">
        <v>36</v>
      </c>
      <c r="E520">
        <v>1</v>
      </c>
      <c r="F520">
        <v>0</v>
      </c>
      <c r="G520">
        <v>26</v>
      </c>
      <c r="H520" t="s">
        <v>10</v>
      </c>
    </row>
    <row r="521" spans="1:8" x14ac:dyDescent="0.2">
      <c r="A521">
        <v>0</v>
      </c>
      <c r="B521">
        <v>3</v>
      </c>
      <c r="C521" t="s">
        <v>3</v>
      </c>
      <c r="D521">
        <v>32</v>
      </c>
      <c r="E521">
        <v>0</v>
      </c>
      <c r="F521">
        <v>0</v>
      </c>
      <c r="G521">
        <v>7.8958000000000004</v>
      </c>
      <c r="H521" t="s">
        <v>10</v>
      </c>
    </row>
    <row r="522" spans="1:8" x14ac:dyDescent="0.2">
      <c r="A522">
        <v>1</v>
      </c>
      <c r="B522">
        <v>1</v>
      </c>
      <c r="C522" t="s">
        <v>4</v>
      </c>
      <c r="D522">
        <v>30</v>
      </c>
      <c r="E522">
        <v>0</v>
      </c>
      <c r="F522">
        <v>0</v>
      </c>
      <c r="G522">
        <v>93.5</v>
      </c>
      <c r="H522" t="s">
        <v>10</v>
      </c>
    </row>
    <row r="523" spans="1:8" x14ac:dyDescent="0.2">
      <c r="A523">
        <v>0</v>
      </c>
      <c r="B523">
        <v>3</v>
      </c>
      <c r="C523" t="s">
        <v>3</v>
      </c>
      <c r="D523">
        <v>22</v>
      </c>
      <c r="E523">
        <v>0</v>
      </c>
      <c r="F523">
        <v>0</v>
      </c>
      <c r="G523">
        <v>7.8958000000000004</v>
      </c>
      <c r="H523" t="s">
        <v>10</v>
      </c>
    </row>
    <row r="524" spans="1:8" hidden="1" x14ac:dyDescent="0.2">
      <c r="A524">
        <v>0</v>
      </c>
      <c r="B524">
        <v>3</v>
      </c>
      <c r="C524" t="s">
        <v>3</v>
      </c>
      <c r="E524">
        <v>0</v>
      </c>
      <c r="F524">
        <v>0</v>
      </c>
      <c r="G524">
        <v>7.2249999999999996</v>
      </c>
      <c r="H524" t="s">
        <v>11</v>
      </c>
    </row>
    <row r="525" spans="1:8" x14ac:dyDescent="0.2">
      <c r="A525">
        <v>1</v>
      </c>
      <c r="B525">
        <v>1</v>
      </c>
      <c r="C525" t="s">
        <v>4</v>
      </c>
      <c r="D525">
        <v>44</v>
      </c>
      <c r="E525">
        <v>0</v>
      </c>
      <c r="F525">
        <v>1</v>
      </c>
      <c r="G525">
        <v>57.979199999999999</v>
      </c>
      <c r="H525" t="s">
        <v>11</v>
      </c>
    </row>
    <row r="526" spans="1:8" hidden="1" x14ac:dyDescent="0.2">
      <c r="A526">
        <v>0</v>
      </c>
      <c r="B526">
        <v>3</v>
      </c>
      <c r="C526" t="s">
        <v>3</v>
      </c>
      <c r="E526">
        <v>0</v>
      </c>
      <c r="F526">
        <v>0</v>
      </c>
      <c r="G526">
        <v>7.2291999999999996</v>
      </c>
      <c r="H526" t="s">
        <v>11</v>
      </c>
    </row>
    <row r="527" spans="1:8" x14ac:dyDescent="0.2">
      <c r="A527">
        <v>0</v>
      </c>
      <c r="B527">
        <v>3</v>
      </c>
      <c r="C527" t="s">
        <v>3</v>
      </c>
      <c r="D527">
        <v>40.5</v>
      </c>
      <c r="E527">
        <v>0</v>
      </c>
      <c r="F527">
        <v>0</v>
      </c>
      <c r="G527">
        <v>7.75</v>
      </c>
      <c r="H527" t="s">
        <v>12</v>
      </c>
    </row>
    <row r="528" spans="1:8" x14ac:dyDescent="0.2">
      <c r="A528">
        <v>1</v>
      </c>
      <c r="B528">
        <v>2</v>
      </c>
      <c r="C528" t="s">
        <v>4</v>
      </c>
      <c r="D528">
        <v>50</v>
      </c>
      <c r="E528">
        <v>0</v>
      </c>
      <c r="F528">
        <v>0</v>
      </c>
      <c r="G528">
        <v>10.5</v>
      </c>
      <c r="H528" t="s">
        <v>10</v>
      </c>
    </row>
    <row r="529" spans="1:8" hidden="1" x14ac:dyDescent="0.2">
      <c r="A529">
        <v>0</v>
      </c>
      <c r="B529">
        <v>1</v>
      </c>
      <c r="C529" t="s">
        <v>3</v>
      </c>
      <c r="E529">
        <v>0</v>
      </c>
      <c r="F529">
        <v>0</v>
      </c>
      <c r="G529">
        <v>221.7792</v>
      </c>
      <c r="H529" t="s">
        <v>10</v>
      </c>
    </row>
    <row r="530" spans="1:8" x14ac:dyDescent="0.2">
      <c r="A530">
        <v>0</v>
      </c>
      <c r="B530">
        <v>3</v>
      </c>
      <c r="C530" t="s">
        <v>3</v>
      </c>
      <c r="D530">
        <v>39</v>
      </c>
      <c r="E530">
        <v>0</v>
      </c>
      <c r="F530">
        <v>0</v>
      </c>
      <c r="G530">
        <v>7.9249999999999998</v>
      </c>
      <c r="H530" t="s">
        <v>10</v>
      </c>
    </row>
    <row r="531" spans="1:8" x14ac:dyDescent="0.2">
      <c r="A531">
        <v>0</v>
      </c>
      <c r="B531">
        <v>2</v>
      </c>
      <c r="C531" t="s">
        <v>3</v>
      </c>
      <c r="D531">
        <v>23</v>
      </c>
      <c r="E531">
        <v>2</v>
      </c>
      <c r="F531">
        <v>1</v>
      </c>
      <c r="G531">
        <v>11.5</v>
      </c>
      <c r="H531" t="s">
        <v>10</v>
      </c>
    </row>
    <row r="532" spans="1:8" x14ac:dyDescent="0.2">
      <c r="A532">
        <v>1</v>
      </c>
      <c r="B532">
        <v>2</v>
      </c>
      <c r="C532" t="s">
        <v>4</v>
      </c>
      <c r="D532">
        <v>2</v>
      </c>
      <c r="E532">
        <v>1</v>
      </c>
      <c r="F532">
        <v>1</v>
      </c>
      <c r="G532">
        <v>26</v>
      </c>
      <c r="H532" t="s">
        <v>10</v>
      </c>
    </row>
    <row r="533" spans="1:8" hidden="1" x14ac:dyDescent="0.2">
      <c r="A533">
        <v>0</v>
      </c>
      <c r="B533">
        <v>3</v>
      </c>
      <c r="C533" t="s">
        <v>3</v>
      </c>
      <c r="E533">
        <v>0</v>
      </c>
      <c r="F533">
        <v>0</v>
      </c>
      <c r="G533">
        <v>7.2291999999999996</v>
      </c>
      <c r="H533" t="s">
        <v>11</v>
      </c>
    </row>
    <row r="534" spans="1:8" x14ac:dyDescent="0.2">
      <c r="A534">
        <v>0</v>
      </c>
      <c r="B534">
        <v>3</v>
      </c>
      <c r="C534" t="s">
        <v>3</v>
      </c>
      <c r="D534">
        <v>17</v>
      </c>
      <c r="E534">
        <v>1</v>
      </c>
      <c r="F534">
        <v>1</v>
      </c>
      <c r="G534">
        <v>7.2291999999999996</v>
      </c>
      <c r="H534" t="s">
        <v>11</v>
      </c>
    </row>
    <row r="535" spans="1:8" hidden="1" x14ac:dyDescent="0.2">
      <c r="A535">
        <v>1</v>
      </c>
      <c r="B535">
        <v>3</v>
      </c>
      <c r="C535" t="s">
        <v>4</v>
      </c>
      <c r="E535">
        <v>0</v>
      </c>
      <c r="F535">
        <v>2</v>
      </c>
      <c r="G535">
        <v>22.3583</v>
      </c>
      <c r="H535" t="s">
        <v>11</v>
      </c>
    </row>
    <row r="536" spans="1:8" x14ac:dyDescent="0.2">
      <c r="A536">
        <v>0</v>
      </c>
      <c r="B536">
        <v>3</v>
      </c>
      <c r="C536" t="s">
        <v>4</v>
      </c>
      <c r="D536">
        <v>30</v>
      </c>
      <c r="E536">
        <v>0</v>
      </c>
      <c r="F536">
        <v>0</v>
      </c>
      <c r="G536">
        <v>8.6624999999999996</v>
      </c>
      <c r="H536" t="s">
        <v>10</v>
      </c>
    </row>
    <row r="537" spans="1:8" x14ac:dyDescent="0.2">
      <c r="A537">
        <v>1</v>
      </c>
      <c r="B537">
        <v>2</v>
      </c>
      <c r="C537" t="s">
        <v>4</v>
      </c>
      <c r="D537">
        <v>7</v>
      </c>
      <c r="E537">
        <v>0</v>
      </c>
      <c r="F537">
        <v>2</v>
      </c>
      <c r="G537">
        <v>26.25</v>
      </c>
      <c r="H537" t="s">
        <v>10</v>
      </c>
    </row>
    <row r="538" spans="1:8" x14ac:dyDescent="0.2">
      <c r="A538">
        <v>0</v>
      </c>
      <c r="B538">
        <v>1</v>
      </c>
      <c r="C538" t="s">
        <v>3</v>
      </c>
      <c r="D538">
        <v>45</v>
      </c>
      <c r="E538">
        <v>0</v>
      </c>
      <c r="F538">
        <v>0</v>
      </c>
      <c r="G538">
        <v>26.55</v>
      </c>
      <c r="H538" t="s">
        <v>10</v>
      </c>
    </row>
    <row r="539" spans="1:8" x14ac:dyDescent="0.2">
      <c r="A539">
        <v>1</v>
      </c>
      <c r="B539">
        <v>1</v>
      </c>
      <c r="C539" t="s">
        <v>4</v>
      </c>
      <c r="D539">
        <v>30</v>
      </c>
      <c r="E539">
        <v>0</v>
      </c>
      <c r="F539">
        <v>0</v>
      </c>
      <c r="G539">
        <v>106.425</v>
      </c>
      <c r="H539" t="s">
        <v>11</v>
      </c>
    </row>
    <row r="540" spans="1:8" hidden="1" x14ac:dyDescent="0.2">
      <c r="A540">
        <v>0</v>
      </c>
      <c r="B540">
        <v>3</v>
      </c>
      <c r="C540" t="s">
        <v>3</v>
      </c>
      <c r="E540">
        <v>0</v>
      </c>
      <c r="F540">
        <v>0</v>
      </c>
      <c r="G540">
        <v>14.5</v>
      </c>
      <c r="H540" t="s">
        <v>10</v>
      </c>
    </row>
    <row r="541" spans="1:8" x14ac:dyDescent="0.2">
      <c r="A541">
        <v>1</v>
      </c>
      <c r="B541">
        <v>1</v>
      </c>
      <c r="C541" t="s">
        <v>4</v>
      </c>
      <c r="D541">
        <v>22</v>
      </c>
      <c r="E541">
        <v>0</v>
      </c>
      <c r="F541">
        <v>2</v>
      </c>
      <c r="G541">
        <v>49.5</v>
      </c>
      <c r="H541" t="s">
        <v>11</v>
      </c>
    </row>
    <row r="542" spans="1:8" x14ac:dyDescent="0.2">
      <c r="A542">
        <v>1</v>
      </c>
      <c r="B542">
        <v>1</v>
      </c>
      <c r="C542" t="s">
        <v>4</v>
      </c>
      <c r="D542">
        <v>36</v>
      </c>
      <c r="E542">
        <v>0</v>
      </c>
      <c r="F542">
        <v>2</v>
      </c>
      <c r="G542">
        <v>71</v>
      </c>
      <c r="H542" t="s">
        <v>10</v>
      </c>
    </row>
    <row r="543" spans="1:8" x14ac:dyDescent="0.2">
      <c r="A543">
        <v>0</v>
      </c>
      <c r="B543">
        <v>3</v>
      </c>
      <c r="C543" t="s">
        <v>4</v>
      </c>
      <c r="D543">
        <v>9</v>
      </c>
      <c r="E543">
        <v>4</v>
      </c>
      <c r="F543">
        <v>2</v>
      </c>
      <c r="G543">
        <v>31.274999999999999</v>
      </c>
      <c r="H543" t="s">
        <v>10</v>
      </c>
    </row>
    <row r="544" spans="1:8" x14ac:dyDescent="0.2">
      <c r="A544">
        <v>0</v>
      </c>
      <c r="B544">
        <v>3</v>
      </c>
      <c r="C544" t="s">
        <v>4</v>
      </c>
      <c r="D544">
        <v>11</v>
      </c>
      <c r="E544">
        <v>4</v>
      </c>
      <c r="F544">
        <v>2</v>
      </c>
      <c r="G544">
        <v>31.274999999999999</v>
      </c>
      <c r="H544" t="s">
        <v>10</v>
      </c>
    </row>
    <row r="545" spans="1:8" x14ac:dyDescent="0.2">
      <c r="A545">
        <v>1</v>
      </c>
      <c r="B545">
        <v>2</v>
      </c>
      <c r="C545" t="s">
        <v>3</v>
      </c>
      <c r="D545">
        <v>32</v>
      </c>
      <c r="E545">
        <v>1</v>
      </c>
      <c r="F545">
        <v>0</v>
      </c>
      <c r="G545">
        <v>26</v>
      </c>
      <c r="H545" t="s">
        <v>10</v>
      </c>
    </row>
    <row r="546" spans="1:8" x14ac:dyDescent="0.2">
      <c r="A546">
        <v>0</v>
      </c>
      <c r="B546">
        <v>1</v>
      </c>
      <c r="C546" t="s">
        <v>3</v>
      </c>
      <c r="D546">
        <v>50</v>
      </c>
      <c r="E546">
        <v>1</v>
      </c>
      <c r="F546">
        <v>0</v>
      </c>
      <c r="G546">
        <v>106.425</v>
      </c>
      <c r="H546" t="s">
        <v>11</v>
      </c>
    </row>
    <row r="547" spans="1:8" x14ac:dyDescent="0.2">
      <c r="A547">
        <v>0</v>
      </c>
      <c r="B547">
        <v>1</v>
      </c>
      <c r="C547" t="s">
        <v>3</v>
      </c>
      <c r="D547">
        <v>64</v>
      </c>
      <c r="E547">
        <v>0</v>
      </c>
      <c r="F547">
        <v>0</v>
      </c>
      <c r="G547">
        <v>26</v>
      </c>
      <c r="H547" t="s">
        <v>10</v>
      </c>
    </row>
    <row r="548" spans="1:8" x14ac:dyDescent="0.2">
      <c r="A548">
        <v>1</v>
      </c>
      <c r="B548">
        <v>2</v>
      </c>
      <c r="C548" t="s">
        <v>4</v>
      </c>
      <c r="D548">
        <v>19</v>
      </c>
      <c r="E548">
        <v>1</v>
      </c>
      <c r="F548">
        <v>0</v>
      </c>
      <c r="G548">
        <v>26</v>
      </c>
      <c r="H548" t="s">
        <v>10</v>
      </c>
    </row>
    <row r="549" spans="1:8" hidden="1" x14ac:dyDescent="0.2">
      <c r="A549">
        <v>1</v>
      </c>
      <c r="B549">
        <v>2</v>
      </c>
      <c r="C549" t="s">
        <v>3</v>
      </c>
      <c r="E549">
        <v>0</v>
      </c>
      <c r="F549">
        <v>0</v>
      </c>
      <c r="G549">
        <v>13.862500000000001</v>
      </c>
      <c r="H549" t="s">
        <v>11</v>
      </c>
    </row>
    <row r="550" spans="1:8" x14ac:dyDescent="0.2">
      <c r="A550">
        <v>0</v>
      </c>
      <c r="B550">
        <v>3</v>
      </c>
      <c r="C550" t="s">
        <v>3</v>
      </c>
      <c r="D550">
        <v>33</v>
      </c>
      <c r="E550">
        <v>1</v>
      </c>
      <c r="F550">
        <v>1</v>
      </c>
      <c r="G550">
        <v>20.524999999999999</v>
      </c>
      <c r="H550" t="s">
        <v>10</v>
      </c>
    </row>
    <row r="551" spans="1:8" x14ac:dyDescent="0.2">
      <c r="A551">
        <v>1</v>
      </c>
      <c r="B551">
        <v>2</v>
      </c>
      <c r="C551" t="s">
        <v>3</v>
      </c>
      <c r="D551">
        <v>8</v>
      </c>
      <c r="E551">
        <v>1</v>
      </c>
      <c r="F551">
        <v>1</v>
      </c>
      <c r="G551">
        <v>36.75</v>
      </c>
      <c r="H551" t="s">
        <v>10</v>
      </c>
    </row>
    <row r="552" spans="1:8" x14ac:dyDescent="0.2">
      <c r="A552">
        <v>1</v>
      </c>
      <c r="B552">
        <v>1</v>
      </c>
      <c r="C552" t="s">
        <v>3</v>
      </c>
      <c r="D552">
        <v>17</v>
      </c>
      <c r="E552">
        <v>0</v>
      </c>
      <c r="F552">
        <v>2</v>
      </c>
      <c r="G552">
        <v>110.88330000000001</v>
      </c>
      <c r="H552" t="s">
        <v>11</v>
      </c>
    </row>
    <row r="553" spans="1:8" x14ac:dyDescent="0.2">
      <c r="A553">
        <v>0</v>
      </c>
      <c r="B553">
        <v>2</v>
      </c>
      <c r="C553" t="s">
        <v>3</v>
      </c>
      <c r="D553">
        <v>27</v>
      </c>
      <c r="E553">
        <v>0</v>
      </c>
      <c r="F553">
        <v>0</v>
      </c>
      <c r="G553">
        <v>26</v>
      </c>
      <c r="H553" t="s">
        <v>10</v>
      </c>
    </row>
    <row r="554" spans="1:8" hidden="1" x14ac:dyDescent="0.2">
      <c r="A554">
        <v>0</v>
      </c>
      <c r="B554">
        <v>3</v>
      </c>
      <c r="C554" t="s">
        <v>3</v>
      </c>
      <c r="E554">
        <v>0</v>
      </c>
      <c r="F554">
        <v>0</v>
      </c>
      <c r="G554">
        <v>7.8292000000000002</v>
      </c>
      <c r="H554" t="s">
        <v>12</v>
      </c>
    </row>
    <row r="555" spans="1:8" x14ac:dyDescent="0.2">
      <c r="A555">
        <v>1</v>
      </c>
      <c r="B555">
        <v>3</v>
      </c>
      <c r="C555" t="s">
        <v>3</v>
      </c>
      <c r="D555">
        <v>22</v>
      </c>
      <c r="E555">
        <v>0</v>
      </c>
      <c r="F555">
        <v>0</v>
      </c>
      <c r="G555">
        <v>7.2249999999999996</v>
      </c>
      <c r="H555" t="s">
        <v>11</v>
      </c>
    </row>
    <row r="556" spans="1:8" x14ac:dyDescent="0.2">
      <c r="A556">
        <v>1</v>
      </c>
      <c r="B556">
        <v>3</v>
      </c>
      <c r="C556" t="s">
        <v>4</v>
      </c>
      <c r="D556">
        <v>22</v>
      </c>
      <c r="E556">
        <v>0</v>
      </c>
      <c r="F556">
        <v>0</v>
      </c>
      <c r="G556">
        <v>7.7750000000000004</v>
      </c>
      <c r="H556" t="s">
        <v>10</v>
      </c>
    </row>
    <row r="557" spans="1:8" x14ac:dyDescent="0.2">
      <c r="A557">
        <v>0</v>
      </c>
      <c r="B557">
        <v>1</v>
      </c>
      <c r="C557" t="s">
        <v>3</v>
      </c>
      <c r="D557">
        <v>62</v>
      </c>
      <c r="E557">
        <v>0</v>
      </c>
      <c r="F557">
        <v>0</v>
      </c>
      <c r="G557">
        <v>26.55</v>
      </c>
      <c r="H557" t="s">
        <v>10</v>
      </c>
    </row>
    <row r="558" spans="1:8" x14ac:dyDescent="0.2">
      <c r="A558">
        <v>1</v>
      </c>
      <c r="B558">
        <v>1</v>
      </c>
      <c r="C558" t="s">
        <v>4</v>
      </c>
      <c r="D558">
        <v>48</v>
      </c>
      <c r="E558">
        <v>1</v>
      </c>
      <c r="F558">
        <v>0</v>
      </c>
      <c r="G558">
        <v>39.6</v>
      </c>
      <c r="H558" t="s">
        <v>11</v>
      </c>
    </row>
    <row r="559" spans="1:8" hidden="1" x14ac:dyDescent="0.2">
      <c r="A559">
        <v>0</v>
      </c>
      <c r="B559">
        <v>1</v>
      </c>
      <c r="C559" t="s">
        <v>3</v>
      </c>
      <c r="E559">
        <v>0</v>
      </c>
      <c r="F559">
        <v>0</v>
      </c>
      <c r="G559">
        <v>227.52500000000001</v>
      </c>
      <c r="H559" t="s">
        <v>11</v>
      </c>
    </row>
    <row r="560" spans="1:8" x14ac:dyDescent="0.2">
      <c r="A560">
        <v>1</v>
      </c>
      <c r="B560">
        <v>1</v>
      </c>
      <c r="C560" t="s">
        <v>4</v>
      </c>
      <c r="D560">
        <v>39</v>
      </c>
      <c r="E560">
        <v>1</v>
      </c>
      <c r="F560">
        <v>1</v>
      </c>
      <c r="G560">
        <v>79.650000000000006</v>
      </c>
      <c r="H560" t="s">
        <v>10</v>
      </c>
    </row>
    <row r="561" spans="1:8" x14ac:dyDescent="0.2">
      <c r="A561">
        <v>1</v>
      </c>
      <c r="B561">
        <v>3</v>
      </c>
      <c r="C561" t="s">
        <v>4</v>
      </c>
      <c r="D561">
        <v>36</v>
      </c>
      <c r="E561">
        <v>1</v>
      </c>
      <c r="F561">
        <v>0</v>
      </c>
      <c r="G561">
        <v>17.399999999999999</v>
      </c>
      <c r="H561" t="s">
        <v>10</v>
      </c>
    </row>
    <row r="562" spans="1:8" hidden="1" x14ac:dyDescent="0.2">
      <c r="A562">
        <v>0</v>
      </c>
      <c r="B562">
        <v>3</v>
      </c>
      <c r="C562" t="s">
        <v>3</v>
      </c>
      <c r="E562">
        <v>0</v>
      </c>
      <c r="F562">
        <v>0</v>
      </c>
      <c r="G562">
        <v>7.75</v>
      </c>
      <c r="H562" t="s">
        <v>12</v>
      </c>
    </row>
    <row r="563" spans="1:8" x14ac:dyDescent="0.2">
      <c r="A563">
        <v>0</v>
      </c>
      <c r="B563">
        <v>3</v>
      </c>
      <c r="C563" t="s">
        <v>3</v>
      </c>
      <c r="D563">
        <v>40</v>
      </c>
      <c r="E563">
        <v>0</v>
      </c>
      <c r="F563">
        <v>0</v>
      </c>
      <c r="G563">
        <v>7.8958000000000004</v>
      </c>
      <c r="H563" t="s">
        <v>10</v>
      </c>
    </row>
    <row r="564" spans="1:8" x14ac:dyDescent="0.2">
      <c r="A564">
        <v>0</v>
      </c>
      <c r="B564">
        <v>2</v>
      </c>
      <c r="C564" t="s">
        <v>3</v>
      </c>
      <c r="D564">
        <v>28</v>
      </c>
      <c r="E564">
        <v>0</v>
      </c>
      <c r="F564">
        <v>0</v>
      </c>
      <c r="G564">
        <v>13.5</v>
      </c>
      <c r="H564" t="s">
        <v>10</v>
      </c>
    </row>
    <row r="565" spans="1:8" hidden="1" x14ac:dyDescent="0.2">
      <c r="A565">
        <v>0</v>
      </c>
      <c r="B565">
        <v>3</v>
      </c>
      <c r="C565" t="s">
        <v>3</v>
      </c>
      <c r="E565">
        <v>0</v>
      </c>
      <c r="F565">
        <v>0</v>
      </c>
      <c r="G565">
        <v>8.0500000000000007</v>
      </c>
      <c r="H565" t="s">
        <v>10</v>
      </c>
    </row>
    <row r="566" spans="1:8" hidden="1" x14ac:dyDescent="0.2">
      <c r="A566">
        <v>0</v>
      </c>
      <c r="B566">
        <v>3</v>
      </c>
      <c r="C566" t="s">
        <v>4</v>
      </c>
      <c r="E566">
        <v>0</v>
      </c>
      <c r="F566">
        <v>0</v>
      </c>
      <c r="G566">
        <v>8.0500000000000007</v>
      </c>
      <c r="H566" t="s">
        <v>10</v>
      </c>
    </row>
    <row r="567" spans="1:8" x14ac:dyDescent="0.2">
      <c r="A567">
        <v>0</v>
      </c>
      <c r="B567">
        <v>3</v>
      </c>
      <c r="C567" t="s">
        <v>3</v>
      </c>
      <c r="D567">
        <v>24</v>
      </c>
      <c r="E567">
        <v>2</v>
      </c>
      <c r="F567">
        <v>0</v>
      </c>
      <c r="G567">
        <v>24.15</v>
      </c>
      <c r="H567" t="s">
        <v>10</v>
      </c>
    </row>
    <row r="568" spans="1:8" x14ac:dyDescent="0.2">
      <c r="A568">
        <v>0</v>
      </c>
      <c r="B568">
        <v>3</v>
      </c>
      <c r="C568" t="s">
        <v>3</v>
      </c>
      <c r="D568">
        <v>19</v>
      </c>
      <c r="E568">
        <v>0</v>
      </c>
      <c r="F568">
        <v>0</v>
      </c>
      <c r="G568">
        <v>7.8958000000000004</v>
      </c>
      <c r="H568" t="s">
        <v>10</v>
      </c>
    </row>
    <row r="569" spans="1:8" x14ac:dyDescent="0.2">
      <c r="A569">
        <v>0</v>
      </c>
      <c r="B569">
        <v>3</v>
      </c>
      <c r="C569" t="s">
        <v>4</v>
      </c>
      <c r="D569">
        <v>29</v>
      </c>
      <c r="E569">
        <v>0</v>
      </c>
      <c r="F569">
        <v>4</v>
      </c>
      <c r="G569">
        <v>21.074999999999999</v>
      </c>
      <c r="H569" t="s">
        <v>10</v>
      </c>
    </row>
    <row r="570" spans="1:8" hidden="1" x14ac:dyDescent="0.2">
      <c r="A570">
        <v>0</v>
      </c>
      <c r="B570">
        <v>3</v>
      </c>
      <c r="C570" t="s">
        <v>3</v>
      </c>
      <c r="E570">
        <v>0</v>
      </c>
      <c r="F570">
        <v>0</v>
      </c>
      <c r="G570">
        <v>7.2291999999999996</v>
      </c>
      <c r="H570" t="s">
        <v>11</v>
      </c>
    </row>
    <row r="571" spans="1:8" x14ac:dyDescent="0.2">
      <c r="A571">
        <v>1</v>
      </c>
      <c r="B571">
        <v>3</v>
      </c>
      <c r="C571" t="s">
        <v>3</v>
      </c>
      <c r="D571">
        <v>32</v>
      </c>
      <c r="E571">
        <v>0</v>
      </c>
      <c r="F571">
        <v>0</v>
      </c>
      <c r="G571">
        <v>7.8541999999999996</v>
      </c>
      <c r="H571" t="s">
        <v>10</v>
      </c>
    </row>
    <row r="572" spans="1:8" x14ac:dyDescent="0.2">
      <c r="A572">
        <v>1</v>
      </c>
      <c r="B572">
        <v>2</v>
      </c>
      <c r="C572" t="s">
        <v>3</v>
      </c>
      <c r="D572">
        <v>62</v>
      </c>
      <c r="E572">
        <v>0</v>
      </c>
      <c r="F572">
        <v>0</v>
      </c>
      <c r="G572">
        <v>10.5</v>
      </c>
      <c r="H572" t="s">
        <v>10</v>
      </c>
    </row>
    <row r="573" spans="1:8" x14ac:dyDescent="0.2">
      <c r="A573">
        <v>1</v>
      </c>
      <c r="B573">
        <v>1</v>
      </c>
      <c r="C573" t="s">
        <v>4</v>
      </c>
      <c r="D573">
        <v>53</v>
      </c>
      <c r="E573">
        <v>2</v>
      </c>
      <c r="F573">
        <v>0</v>
      </c>
      <c r="G573">
        <v>51.479199999999999</v>
      </c>
      <c r="H573" t="s">
        <v>10</v>
      </c>
    </row>
    <row r="574" spans="1:8" x14ac:dyDescent="0.2">
      <c r="A574">
        <v>1</v>
      </c>
      <c r="B574">
        <v>1</v>
      </c>
      <c r="C574" t="s">
        <v>3</v>
      </c>
      <c r="D574">
        <v>36</v>
      </c>
      <c r="E574">
        <v>0</v>
      </c>
      <c r="F574">
        <v>0</v>
      </c>
      <c r="G574">
        <v>26.387499999999999</v>
      </c>
      <c r="H574" t="s">
        <v>10</v>
      </c>
    </row>
    <row r="575" spans="1:8" hidden="1" x14ac:dyDescent="0.2">
      <c r="A575">
        <v>1</v>
      </c>
      <c r="B575">
        <v>3</v>
      </c>
      <c r="C575" t="s">
        <v>4</v>
      </c>
      <c r="E575">
        <v>0</v>
      </c>
      <c r="F575">
        <v>0</v>
      </c>
      <c r="G575">
        <v>7.75</v>
      </c>
      <c r="H575" t="s">
        <v>12</v>
      </c>
    </row>
    <row r="576" spans="1:8" x14ac:dyDescent="0.2">
      <c r="A576">
        <v>0</v>
      </c>
      <c r="B576">
        <v>3</v>
      </c>
      <c r="C576" t="s">
        <v>3</v>
      </c>
      <c r="D576">
        <v>16</v>
      </c>
      <c r="E576">
        <v>0</v>
      </c>
      <c r="F576">
        <v>0</v>
      </c>
      <c r="G576">
        <v>8.0500000000000007</v>
      </c>
      <c r="H576" t="s">
        <v>10</v>
      </c>
    </row>
    <row r="577" spans="1:8" x14ac:dyDescent="0.2">
      <c r="A577">
        <v>0</v>
      </c>
      <c r="B577">
        <v>3</v>
      </c>
      <c r="C577" t="s">
        <v>3</v>
      </c>
      <c r="D577">
        <v>19</v>
      </c>
      <c r="E577">
        <v>0</v>
      </c>
      <c r="F577">
        <v>0</v>
      </c>
      <c r="G577">
        <v>14.5</v>
      </c>
      <c r="H577" t="s">
        <v>10</v>
      </c>
    </row>
    <row r="578" spans="1:8" x14ac:dyDescent="0.2">
      <c r="A578">
        <v>1</v>
      </c>
      <c r="B578">
        <v>2</v>
      </c>
      <c r="C578" t="s">
        <v>4</v>
      </c>
      <c r="D578">
        <v>34</v>
      </c>
      <c r="E578">
        <v>0</v>
      </c>
      <c r="F578">
        <v>0</v>
      </c>
      <c r="G578">
        <v>13</v>
      </c>
      <c r="H578" t="s">
        <v>10</v>
      </c>
    </row>
    <row r="579" spans="1:8" x14ac:dyDescent="0.2">
      <c r="A579">
        <v>1</v>
      </c>
      <c r="B579">
        <v>1</v>
      </c>
      <c r="C579" t="s">
        <v>4</v>
      </c>
      <c r="D579">
        <v>39</v>
      </c>
      <c r="E579">
        <v>1</v>
      </c>
      <c r="F579">
        <v>0</v>
      </c>
      <c r="G579">
        <v>55.9</v>
      </c>
      <c r="H579" t="s">
        <v>10</v>
      </c>
    </row>
    <row r="580" spans="1:8" hidden="1" x14ac:dyDescent="0.2">
      <c r="A580">
        <v>0</v>
      </c>
      <c r="B580">
        <v>3</v>
      </c>
      <c r="C580" t="s">
        <v>4</v>
      </c>
      <c r="E580">
        <v>1</v>
      </c>
      <c r="F580">
        <v>0</v>
      </c>
      <c r="G580">
        <v>14.458299999999999</v>
      </c>
      <c r="H580" t="s">
        <v>11</v>
      </c>
    </row>
    <row r="581" spans="1:8" x14ac:dyDescent="0.2">
      <c r="A581">
        <v>1</v>
      </c>
      <c r="B581">
        <v>3</v>
      </c>
      <c r="C581" t="s">
        <v>3</v>
      </c>
      <c r="D581">
        <v>32</v>
      </c>
      <c r="E581">
        <v>0</v>
      </c>
      <c r="F581">
        <v>0</v>
      </c>
      <c r="G581">
        <v>7.9249999999999998</v>
      </c>
      <c r="H581" t="s">
        <v>10</v>
      </c>
    </row>
    <row r="582" spans="1:8" x14ac:dyDescent="0.2">
      <c r="A582">
        <v>1</v>
      </c>
      <c r="B582">
        <v>2</v>
      </c>
      <c r="C582" t="s">
        <v>4</v>
      </c>
      <c r="D582">
        <v>25</v>
      </c>
      <c r="E582">
        <v>1</v>
      </c>
      <c r="F582">
        <v>1</v>
      </c>
      <c r="G582">
        <v>30</v>
      </c>
      <c r="H582" t="s">
        <v>10</v>
      </c>
    </row>
    <row r="583" spans="1:8" x14ac:dyDescent="0.2">
      <c r="A583">
        <v>1</v>
      </c>
      <c r="B583">
        <v>1</v>
      </c>
      <c r="C583" t="s">
        <v>4</v>
      </c>
      <c r="D583">
        <v>39</v>
      </c>
      <c r="E583">
        <v>1</v>
      </c>
      <c r="F583">
        <v>1</v>
      </c>
      <c r="G583">
        <v>110.88330000000001</v>
      </c>
      <c r="H583" t="s">
        <v>11</v>
      </c>
    </row>
    <row r="584" spans="1:8" x14ac:dyDescent="0.2">
      <c r="A584">
        <v>0</v>
      </c>
      <c r="B584">
        <v>2</v>
      </c>
      <c r="C584" t="s">
        <v>3</v>
      </c>
      <c r="D584">
        <v>54</v>
      </c>
      <c r="E584">
        <v>0</v>
      </c>
      <c r="F584">
        <v>0</v>
      </c>
      <c r="G584">
        <v>26</v>
      </c>
      <c r="H584" t="s">
        <v>10</v>
      </c>
    </row>
    <row r="585" spans="1:8" x14ac:dyDescent="0.2">
      <c r="A585">
        <v>0</v>
      </c>
      <c r="B585">
        <v>1</v>
      </c>
      <c r="C585" t="s">
        <v>3</v>
      </c>
      <c r="D585">
        <v>36</v>
      </c>
      <c r="E585">
        <v>0</v>
      </c>
      <c r="F585">
        <v>0</v>
      </c>
      <c r="G585">
        <v>40.125</v>
      </c>
      <c r="H585" t="s">
        <v>11</v>
      </c>
    </row>
    <row r="586" spans="1:8" hidden="1" x14ac:dyDescent="0.2">
      <c r="A586">
        <v>0</v>
      </c>
      <c r="B586">
        <v>3</v>
      </c>
      <c r="C586" t="s">
        <v>3</v>
      </c>
      <c r="E586">
        <v>0</v>
      </c>
      <c r="F586">
        <v>0</v>
      </c>
      <c r="G586">
        <v>8.7125000000000004</v>
      </c>
      <c r="H586" t="s">
        <v>11</v>
      </c>
    </row>
    <row r="587" spans="1:8" x14ac:dyDescent="0.2">
      <c r="A587">
        <v>1</v>
      </c>
      <c r="B587">
        <v>1</v>
      </c>
      <c r="C587" t="s">
        <v>4</v>
      </c>
      <c r="D587">
        <v>18</v>
      </c>
      <c r="E587">
        <v>0</v>
      </c>
      <c r="F587">
        <v>2</v>
      </c>
      <c r="G587">
        <v>79.650000000000006</v>
      </c>
      <c r="H587" t="s">
        <v>10</v>
      </c>
    </row>
    <row r="588" spans="1:8" x14ac:dyDescent="0.2">
      <c r="A588">
        <v>0</v>
      </c>
      <c r="B588">
        <v>2</v>
      </c>
      <c r="C588" t="s">
        <v>3</v>
      </c>
      <c r="D588">
        <v>47</v>
      </c>
      <c r="E588">
        <v>0</v>
      </c>
      <c r="F588">
        <v>0</v>
      </c>
      <c r="G588">
        <v>15</v>
      </c>
      <c r="H588" t="s">
        <v>10</v>
      </c>
    </row>
    <row r="589" spans="1:8" x14ac:dyDescent="0.2">
      <c r="A589">
        <v>1</v>
      </c>
      <c r="B589">
        <v>1</v>
      </c>
      <c r="C589" t="s">
        <v>3</v>
      </c>
      <c r="D589">
        <v>60</v>
      </c>
      <c r="E589">
        <v>1</v>
      </c>
      <c r="F589">
        <v>1</v>
      </c>
      <c r="G589">
        <v>79.2</v>
      </c>
      <c r="H589" t="s">
        <v>11</v>
      </c>
    </row>
    <row r="590" spans="1:8" x14ac:dyDescent="0.2">
      <c r="A590">
        <v>0</v>
      </c>
      <c r="B590">
        <v>3</v>
      </c>
      <c r="C590" t="s">
        <v>3</v>
      </c>
      <c r="D590">
        <v>22</v>
      </c>
      <c r="E590">
        <v>0</v>
      </c>
      <c r="F590">
        <v>0</v>
      </c>
      <c r="G590">
        <v>8.0500000000000007</v>
      </c>
      <c r="H590" t="s">
        <v>10</v>
      </c>
    </row>
    <row r="591" spans="1:8" hidden="1" x14ac:dyDescent="0.2">
      <c r="A591">
        <v>0</v>
      </c>
      <c r="B591">
        <v>3</v>
      </c>
      <c r="C591" t="s">
        <v>3</v>
      </c>
      <c r="E591">
        <v>0</v>
      </c>
      <c r="F591">
        <v>0</v>
      </c>
      <c r="G591">
        <v>8.0500000000000007</v>
      </c>
      <c r="H591" t="s">
        <v>10</v>
      </c>
    </row>
    <row r="592" spans="1:8" x14ac:dyDescent="0.2">
      <c r="A592">
        <v>0</v>
      </c>
      <c r="B592">
        <v>3</v>
      </c>
      <c r="C592" t="s">
        <v>3</v>
      </c>
      <c r="D592">
        <v>35</v>
      </c>
      <c r="E592">
        <v>0</v>
      </c>
      <c r="F592">
        <v>0</v>
      </c>
      <c r="G592">
        <v>7.125</v>
      </c>
      <c r="H592" t="s">
        <v>10</v>
      </c>
    </row>
    <row r="593" spans="1:8" x14ac:dyDescent="0.2">
      <c r="A593">
        <v>1</v>
      </c>
      <c r="B593">
        <v>1</v>
      </c>
      <c r="C593" t="s">
        <v>4</v>
      </c>
      <c r="D593">
        <v>52</v>
      </c>
      <c r="E593">
        <v>1</v>
      </c>
      <c r="F593">
        <v>0</v>
      </c>
      <c r="G593">
        <v>78.2667</v>
      </c>
      <c r="H593" t="s">
        <v>11</v>
      </c>
    </row>
    <row r="594" spans="1:8" x14ac:dyDescent="0.2">
      <c r="A594">
        <v>0</v>
      </c>
      <c r="B594">
        <v>3</v>
      </c>
      <c r="C594" t="s">
        <v>3</v>
      </c>
      <c r="D594">
        <v>47</v>
      </c>
      <c r="E594">
        <v>0</v>
      </c>
      <c r="F594">
        <v>0</v>
      </c>
      <c r="G594">
        <v>7.25</v>
      </c>
      <c r="H594" t="s">
        <v>10</v>
      </c>
    </row>
    <row r="595" spans="1:8" hidden="1" x14ac:dyDescent="0.2">
      <c r="A595">
        <v>0</v>
      </c>
      <c r="B595">
        <v>3</v>
      </c>
      <c r="C595" t="s">
        <v>4</v>
      </c>
      <c r="E595">
        <v>0</v>
      </c>
      <c r="F595">
        <v>2</v>
      </c>
      <c r="G595">
        <v>7.75</v>
      </c>
      <c r="H595" t="s">
        <v>12</v>
      </c>
    </row>
    <row r="596" spans="1:8" x14ac:dyDescent="0.2">
      <c r="A596">
        <v>0</v>
      </c>
      <c r="B596">
        <v>2</v>
      </c>
      <c r="C596" t="s">
        <v>3</v>
      </c>
      <c r="D596">
        <v>37</v>
      </c>
      <c r="E596">
        <v>1</v>
      </c>
      <c r="F596">
        <v>0</v>
      </c>
      <c r="G596">
        <v>26</v>
      </c>
      <c r="H596" t="s">
        <v>10</v>
      </c>
    </row>
    <row r="597" spans="1:8" x14ac:dyDescent="0.2">
      <c r="A597">
        <v>0</v>
      </c>
      <c r="B597">
        <v>3</v>
      </c>
      <c r="C597" t="s">
        <v>3</v>
      </c>
      <c r="D597">
        <v>36</v>
      </c>
      <c r="E597">
        <v>1</v>
      </c>
      <c r="F597">
        <v>1</v>
      </c>
      <c r="G597">
        <v>24.15</v>
      </c>
      <c r="H597" t="s">
        <v>10</v>
      </c>
    </row>
    <row r="598" spans="1:8" hidden="1" x14ac:dyDescent="0.2">
      <c r="A598">
        <v>1</v>
      </c>
      <c r="B598">
        <v>2</v>
      </c>
      <c r="C598" t="s">
        <v>4</v>
      </c>
      <c r="E598">
        <v>0</v>
      </c>
      <c r="F598">
        <v>0</v>
      </c>
      <c r="G598">
        <v>33</v>
      </c>
      <c r="H598" t="s">
        <v>10</v>
      </c>
    </row>
    <row r="599" spans="1:8" x14ac:dyDescent="0.2">
      <c r="A599">
        <v>0</v>
      </c>
      <c r="B599">
        <v>3</v>
      </c>
      <c r="C599" t="s">
        <v>3</v>
      </c>
      <c r="D599">
        <v>49</v>
      </c>
      <c r="E599">
        <v>0</v>
      </c>
      <c r="F599">
        <v>0</v>
      </c>
      <c r="G599">
        <v>0</v>
      </c>
      <c r="H599" t="s">
        <v>10</v>
      </c>
    </row>
    <row r="600" spans="1:8" hidden="1" x14ac:dyDescent="0.2">
      <c r="A600">
        <v>0</v>
      </c>
      <c r="B600">
        <v>3</v>
      </c>
      <c r="C600" t="s">
        <v>3</v>
      </c>
      <c r="E600">
        <v>0</v>
      </c>
      <c r="F600">
        <v>0</v>
      </c>
      <c r="G600">
        <v>7.2249999999999996</v>
      </c>
      <c r="H600" t="s">
        <v>11</v>
      </c>
    </row>
    <row r="601" spans="1:8" x14ac:dyDescent="0.2">
      <c r="A601">
        <v>1</v>
      </c>
      <c r="B601">
        <v>1</v>
      </c>
      <c r="C601" t="s">
        <v>3</v>
      </c>
      <c r="D601">
        <v>49</v>
      </c>
      <c r="E601">
        <v>1</v>
      </c>
      <c r="F601">
        <v>0</v>
      </c>
      <c r="G601">
        <v>56.929200000000002</v>
      </c>
      <c r="H601" t="s">
        <v>11</v>
      </c>
    </row>
    <row r="602" spans="1:8" x14ac:dyDescent="0.2">
      <c r="A602">
        <v>1</v>
      </c>
      <c r="B602">
        <v>2</v>
      </c>
      <c r="C602" t="s">
        <v>4</v>
      </c>
      <c r="D602">
        <v>24</v>
      </c>
      <c r="E602">
        <v>2</v>
      </c>
      <c r="F602">
        <v>1</v>
      </c>
      <c r="G602">
        <v>27</v>
      </c>
      <c r="H602" t="s">
        <v>10</v>
      </c>
    </row>
    <row r="603" spans="1:8" hidden="1" x14ac:dyDescent="0.2">
      <c r="A603">
        <v>0</v>
      </c>
      <c r="B603">
        <v>3</v>
      </c>
      <c r="C603" t="s">
        <v>3</v>
      </c>
      <c r="E603">
        <v>0</v>
      </c>
      <c r="F603">
        <v>0</v>
      </c>
      <c r="G603">
        <v>7.8958000000000004</v>
      </c>
      <c r="H603" t="s">
        <v>10</v>
      </c>
    </row>
    <row r="604" spans="1:8" hidden="1" x14ac:dyDescent="0.2">
      <c r="A604">
        <v>0</v>
      </c>
      <c r="B604">
        <v>1</v>
      </c>
      <c r="C604" t="s">
        <v>3</v>
      </c>
      <c r="E604">
        <v>0</v>
      </c>
      <c r="F604">
        <v>0</v>
      </c>
      <c r="G604">
        <v>42.4</v>
      </c>
      <c r="H604" t="s">
        <v>10</v>
      </c>
    </row>
    <row r="605" spans="1:8" x14ac:dyDescent="0.2">
      <c r="A605">
        <v>0</v>
      </c>
      <c r="B605">
        <v>3</v>
      </c>
      <c r="C605" t="s">
        <v>3</v>
      </c>
      <c r="D605">
        <v>44</v>
      </c>
      <c r="E605">
        <v>0</v>
      </c>
      <c r="F605">
        <v>0</v>
      </c>
      <c r="G605">
        <v>8.0500000000000007</v>
      </c>
      <c r="H605" t="s">
        <v>10</v>
      </c>
    </row>
    <row r="606" spans="1:8" x14ac:dyDescent="0.2">
      <c r="A606">
        <v>1</v>
      </c>
      <c r="B606">
        <v>1</v>
      </c>
      <c r="C606" t="s">
        <v>3</v>
      </c>
      <c r="D606">
        <v>35</v>
      </c>
      <c r="E606">
        <v>0</v>
      </c>
      <c r="F606">
        <v>0</v>
      </c>
      <c r="G606">
        <v>26.55</v>
      </c>
      <c r="H606" t="s">
        <v>11</v>
      </c>
    </row>
    <row r="607" spans="1:8" x14ac:dyDescent="0.2">
      <c r="A607">
        <v>0</v>
      </c>
      <c r="B607">
        <v>3</v>
      </c>
      <c r="C607" t="s">
        <v>3</v>
      </c>
      <c r="D607">
        <v>36</v>
      </c>
      <c r="E607">
        <v>1</v>
      </c>
      <c r="F607">
        <v>0</v>
      </c>
      <c r="G607">
        <v>15.55</v>
      </c>
      <c r="H607" t="s">
        <v>10</v>
      </c>
    </row>
    <row r="608" spans="1:8" x14ac:dyDescent="0.2">
      <c r="A608">
        <v>0</v>
      </c>
      <c r="B608">
        <v>3</v>
      </c>
      <c r="C608" t="s">
        <v>3</v>
      </c>
      <c r="D608">
        <v>30</v>
      </c>
      <c r="E608">
        <v>0</v>
      </c>
      <c r="F608">
        <v>0</v>
      </c>
      <c r="G608">
        <v>7.8958000000000004</v>
      </c>
      <c r="H608" t="s">
        <v>10</v>
      </c>
    </row>
    <row r="609" spans="1:8" x14ac:dyDescent="0.2">
      <c r="A609">
        <v>1</v>
      </c>
      <c r="B609">
        <v>1</v>
      </c>
      <c r="C609" t="s">
        <v>3</v>
      </c>
      <c r="D609">
        <v>27</v>
      </c>
      <c r="E609">
        <v>0</v>
      </c>
      <c r="F609">
        <v>0</v>
      </c>
      <c r="G609">
        <v>30.5</v>
      </c>
      <c r="H609" t="s">
        <v>10</v>
      </c>
    </row>
    <row r="610" spans="1:8" x14ac:dyDescent="0.2">
      <c r="A610">
        <v>1</v>
      </c>
      <c r="B610">
        <v>2</v>
      </c>
      <c r="C610" t="s">
        <v>4</v>
      </c>
      <c r="D610">
        <v>22</v>
      </c>
      <c r="E610">
        <v>1</v>
      </c>
      <c r="F610">
        <v>2</v>
      </c>
      <c r="G610">
        <v>41.5792</v>
      </c>
      <c r="H610" t="s">
        <v>11</v>
      </c>
    </row>
    <row r="611" spans="1:8" x14ac:dyDescent="0.2">
      <c r="A611">
        <v>1</v>
      </c>
      <c r="B611">
        <v>1</v>
      </c>
      <c r="C611" t="s">
        <v>4</v>
      </c>
      <c r="D611">
        <v>40</v>
      </c>
      <c r="E611">
        <v>0</v>
      </c>
      <c r="F611">
        <v>0</v>
      </c>
      <c r="G611">
        <v>153.46250000000001</v>
      </c>
      <c r="H611" t="s">
        <v>10</v>
      </c>
    </row>
    <row r="612" spans="1:8" x14ac:dyDescent="0.2">
      <c r="A612">
        <v>0</v>
      </c>
      <c r="B612">
        <v>3</v>
      </c>
      <c r="C612" t="s">
        <v>4</v>
      </c>
      <c r="D612">
        <v>39</v>
      </c>
      <c r="E612">
        <v>1</v>
      </c>
      <c r="F612">
        <v>5</v>
      </c>
      <c r="G612">
        <v>31.274999999999999</v>
      </c>
      <c r="H612" t="s">
        <v>10</v>
      </c>
    </row>
    <row r="613" spans="1:8" hidden="1" x14ac:dyDescent="0.2">
      <c r="A613">
        <v>0</v>
      </c>
      <c r="B613">
        <v>3</v>
      </c>
      <c r="C613" t="s">
        <v>3</v>
      </c>
      <c r="E613">
        <v>0</v>
      </c>
      <c r="F613">
        <v>0</v>
      </c>
      <c r="G613">
        <v>7.05</v>
      </c>
      <c r="H613" t="s">
        <v>10</v>
      </c>
    </row>
    <row r="614" spans="1:8" hidden="1" x14ac:dyDescent="0.2">
      <c r="A614">
        <v>1</v>
      </c>
      <c r="B614">
        <v>3</v>
      </c>
      <c r="C614" t="s">
        <v>4</v>
      </c>
      <c r="E614">
        <v>1</v>
      </c>
      <c r="F614">
        <v>0</v>
      </c>
      <c r="G614">
        <v>15.5</v>
      </c>
      <c r="H614" t="s">
        <v>12</v>
      </c>
    </row>
    <row r="615" spans="1:8" hidden="1" x14ac:dyDescent="0.2">
      <c r="A615">
        <v>0</v>
      </c>
      <c r="B615">
        <v>3</v>
      </c>
      <c r="C615" t="s">
        <v>3</v>
      </c>
      <c r="E615">
        <v>0</v>
      </c>
      <c r="F615">
        <v>0</v>
      </c>
      <c r="G615">
        <v>7.75</v>
      </c>
      <c r="H615" t="s">
        <v>12</v>
      </c>
    </row>
    <row r="616" spans="1:8" x14ac:dyDescent="0.2">
      <c r="A616">
        <v>0</v>
      </c>
      <c r="B616">
        <v>3</v>
      </c>
      <c r="C616" t="s">
        <v>3</v>
      </c>
      <c r="D616">
        <v>35</v>
      </c>
      <c r="E616">
        <v>0</v>
      </c>
      <c r="F616">
        <v>0</v>
      </c>
      <c r="G616">
        <v>8.0500000000000007</v>
      </c>
      <c r="H616" t="s">
        <v>10</v>
      </c>
    </row>
    <row r="617" spans="1:8" x14ac:dyDescent="0.2">
      <c r="A617">
        <v>1</v>
      </c>
      <c r="B617">
        <v>2</v>
      </c>
      <c r="C617" t="s">
        <v>4</v>
      </c>
      <c r="D617">
        <v>24</v>
      </c>
      <c r="E617">
        <v>1</v>
      </c>
      <c r="F617">
        <v>2</v>
      </c>
      <c r="G617">
        <v>65</v>
      </c>
      <c r="H617" t="s">
        <v>10</v>
      </c>
    </row>
    <row r="618" spans="1:8" x14ac:dyDescent="0.2">
      <c r="A618">
        <v>0</v>
      </c>
      <c r="B618">
        <v>3</v>
      </c>
      <c r="C618" t="s">
        <v>3</v>
      </c>
      <c r="D618">
        <v>34</v>
      </c>
      <c r="E618">
        <v>1</v>
      </c>
      <c r="F618">
        <v>1</v>
      </c>
      <c r="G618">
        <v>14.4</v>
      </c>
      <c r="H618" t="s">
        <v>10</v>
      </c>
    </row>
    <row r="619" spans="1:8" x14ac:dyDescent="0.2">
      <c r="A619">
        <v>0</v>
      </c>
      <c r="B619">
        <v>3</v>
      </c>
      <c r="C619" t="s">
        <v>4</v>
      </c>
      <c r="D619">
        <v>26</v>
      </c>
      <c r="E619">
        <v>1</v>
      </c>
      <c r="F619">
        <v>0</v>
      </c>
      <c r="G619">
        <v>16.100000000000001</v>
      </c>
      <c r="H619" t="s">
        <v>10</v>
      </c>
    </row>
    <row r="620" spans="1:8" x14ac:dyDescent="0.2">
      <c r="A620">
        <v>1</v>
      </c>
      <c r="B620">
        <v>2</v>
      </c>
      <c r="C620" t="s">
        <v>4</v>
      </c>
      <c r="D620">
        <v>4</v>
      </c>
      <c r="E620">
        <v>2</v>
      </c>
      <c r="F620">
        <v>1</v>
      </c>
      <c r="G620">
        <v>39</v>
      </c>
      <c r="H620" t="s">
        <v>10</v>
      </c>
    </row>
    <row r="621" spans="1:8" x14ac:dyDescent="0.2">
      <c r="A621">
        <v>0</v>
      </c>
      <c r="B621">
        <v>2</v>
      </c>
      <c r="C621" t="s">
        <v>3</v>
      </c>
      <c r="D621">
        <v>26</v>
      </c>
      <c r="E621">
        <v>0</v>
      </c>
      <c r="F621">
        <v>0</v>
      </c>
      <c r="G621">
        <v>10.5</v>
      </c>
      <c r="H621" t="s">
        <v>10</v>
      </c>
    </row>
    <row r="622" spans="1:8" x14ac:dyDescent="0.2">
      <c r="A622">
        <v>0</v>
      </c>
      <c r="B622">
        <v>3</v>
      </c>
      <c r="C622" t="s">
        <v>3</v>
      </c>
      <c r="D622">
        <v>27</v>
      </c>
      <c r="E622">
        <v>1</v>
      </c>
      <c r="F622">
        <v>0</v>
      </c>
      <c r="G622">
        <v>14.4542</v>
      </c>
      <c r="H622" t="s">
        <v>11</v>
      </c>
    </row>
    <row r="623" spans="1:8" x14ac:dyDescent="0.2">
      <c r="A623">
        <v>1</v>
      </c>
      <c r="B623">
        <v>1</v>
      </c>
      <c r="C623" t="s">
        <v>3</v>
      </c>
      <c r="D623">
        <v>42</v>
      </c>
      <c r="E623">
        <v>1</v>
      </c>
      <c r="F623">
        <v>0</v>
      </c>
      <c r="G623">
        <v>52.554200000000002</v>
      </c>
      <c r="H623" t="s">
        <v>10</v>
      </c>
    </row>
    <row r="624" spans="1:8" x14ac:dyDescent="0.2">
      <c r="A624">
        <v>1</v>
      </c>
      <c r="B624">
        <v>3</v>
      </c>
      <c r="C624" t="s">
        <v>3</v>
      </c>
      <c r="D624">
        <v>20</v>
      </c>
      <c r="E624">
        <v>1</v>
      </c>
      <c r="F624">
        <v>1</v>
      </c>
      <c r="G624">
        <v>15.7417</v>
      </c>
      <c r="H624" t="s">
        <v>11</v>
      </c>
    </row>
    <row r="625" spans="1:8" x14ac:dyDescent="0.2">
      <c r="A625">
        <v>0</v>
      </c>
      <c r="B625">
        <v>3</v>
      </c>
      <c r="C625" t="s">
        <v>3</v>
      </c>
      <c r="D625">
        <v>21</v>
      </c>
      <c r="E625">
        <v>0</v>
      </c>
      <c r="F625">
        <v>0</v>
      </c>
      <c r="G625">
        <v>7.8541999999999996</v>
      </c>
      <c r="H625" t="s">
        <v>10</v>
      </c>
    </row>
    <row r="626" spans="1:8" x14ac:dyDescent="0.2">
      <c r="A626">
        <v>0</v>
      </c>
      <c r="B626">
        <v>3</v>
      </c>
      <c r="C626" t="s">
        <v>3</v>
      </c>
      <c r="D626">
        <v>21</v>
      </c>
      <c r="E626">
        <v>0</v>
      </c>
      <c r="F626">
        <v>0</v>
      </c>
      <c r="G626">
        <v>16.100000000000001</v>
      </c>
      <c r="H626" t="s">
        <v>10</v>
      </c>
    </row>
    <row r="627" spans="1:8" x14ac:dyDescent="0.2">
      <c r="A627">
        <v>0</v>
      </c>
      <c r="B627">
        <v>1</v>
      </c>
      <c r="C627" t="s">
        <v>3</v>
      </c>
      <c r="D627">
        <v>61</v>
      </c>
      <c r="E627">
        <v>0</v>
      </c>
      <c r="F627">
        <v>0</v>
      </c>
      <c r="G627">
        <v>32.320799999999998</v>
      </c>
      <c r="H627" t="s">
        <v>10</v>
      </c>
    </row>
    <row r="628" spans="1:8" x14ac:dyDescent="0.2">
      <c r="A628">
        <v>0</v>
      </c>
      <c r="B628">
        <v>2</v>
      </c>
      <c r="C628" t="s">
        <v>3</v>
      </c>
      <c r="D628">
        <v>57</v>
      </c>
      <c r="E628">
        <v>0</v>
      </c>
      <c r="F628">
        <v>0</v>
      </c>
      <c r="G628">
        <v>12.35</v>
      </c>
      <c r="H628" t="s">
        <v>12</v>
      </c>
    </row>
    <row r="629" spans="1:8" x14ac:dyDescent="0.2">
      <c r="A629">
        <v>1</v>
      </c>
      <c r="B629">
        <v>1</v>
      </c>
      <c r="C629" t="s">
        <v>4</v>
      </c>
      <c r="D629">
        <v>21</v>
      </c>
      <c r="E629">
        <v>0</v>
      </c>
      <c r="F629">
        <v>0</v>
      </c>
      <c r="G629">
        <v>77.958299999999994</v>
      </c>
      <c r="H629" t="s">
        <v>10</v>
      </c>
    </row>
    <row r="630" spans="1:8" x14ac:dyDescent="0.2">
      <c r="A630">
        <v>0</v>
      </c>
      <c r="B630">
        <v>3</v>
      </c>
      <c r="C630" t="s">
        <v>3</v>
      </c>
      <c r="D630">
        <v>26</v>
      </c>
      <c r="E630">
        <v>0</v>
      </c>
      <c r="F630">
        <v>0</v>
      </c>
      <c r="G630">
        <v>7.8958000000000004</v>
      </c>
      <c r="H630" t="s">
        <v>10</v>
      </c>
    </row>
    <row r="631" spans="1:8" hidden="1" x14ac:dyDescent="0.2">
      <c r="A631">
        <v>0</v>
      </c>
      <c r="B631">
        <v>3</v>
      </c>
      <c r="C631" t="s">
        <v>3</v>
      </c>
      <c r="E631">
        <v>0</v>
      </c>
      <c r="F631">
        <v>0</v>
      </c>
      <c r="G631">
        <v>7.7332999999999998</v>
      </c>
      <c r="H631" t="s">
        <v>12</v>
      </c>
    </row>
    <row r="632" spans="1:8" x14ac:dyDescent="0.2">
      <c r="A632">
        <v>1</v>
      </c>
      <c r="B632">
        <v>1</v>
      </c>
      <c r="C632" t="s">
        <v>3</v>
      </c>
      <c r="D632">
        <v>80</v>
      </c>
      <c r="E632">
        <v>0</v>
      </c>
      <c r="F632">
        <v>0</v>
      </c>
      <c r="G632">
        <v>30</v>
      </c>
      <c r="H632" t="s">
        <v>10</v>
      </c>
    </row>
    <row r="633" spans="1:8" x14ac:dyDescent="0.2">
      <c r="A633">
        <v>0</v>
      </c>
      <c r="B633">
        <v>3</v>
      </c>
      <c r="C633" t="s">
        <v>3</v>
      </c>
      <c r="D633">
        <v>51</v>
      </c>
      <c r="E633">
        <v>0</v>
      </c>
      <c r="F633">
        <v>0</v>
      </c>
      <c r="G633">
        <v>7.0541999999999998</v>
      </c>
      <c r="H633" t="s">
        <v>10</v>
      </c>
    </row>
    <row r="634" spans="1:8" x14ac:dyDescent="0.2">
      <c r="A634">
        <v>1</v>
      </c>
      <c r="B634">
        <v>1</v>
      </c>
      <c r="C634" t="s">
        <v>3</v>
      </c>
      <c r="D634">
        <v>32</v>
      </c>
      <c r="E634">
        <v>0</v>
      </c>
      <c r="F634">
        <v>0</v>
      </c>
      <c r="G634">
        <v>30.5</v>
      </c>
      <c r="H634" t="s">
        <v>11</v>
      </c>
    </row>
    <row r="635" spans="1:8" hidden="1" x14ac:dyDescent="0.2">
      <c r="A635">
        <v>0</v>
      </c>
      <c r="B635">
        <v>1</v>
      </c>
      <c r="C635" t="s">
        <v>3</v>
      </c>
      <c r="E635">
        <v>0</v>
      </c>
      <c r="F635">
        <v>0</v>
      </c>
      <c r="G635">
        <v>0</v>
      </c>
      <c r="H635" t="s">
        <v>10</v>
      </c>
    </row>
    <row r="636" spans="1:8" x14ac:dyDescent="0.2">
      <c r="A636">
        <v>0</v>
      </c>
      <c r="B636">
        <v>3</v>
      </c>
      <c r="C636" t="s">
        <v>4</v>
      </c>
      <c r="D636">
        <v>9</v>
      </c>
      <c r="E636">
        <v>3</v>
      </c>
      <c r="F636">
        <v>2</v>
      </c>
      <c r="G636">
        <v>27.9</v>
      </c>
      <c r="H636" t="s">
        <v>10</v>
      </c>
    </row>
    <row r="637" spans="1:8" x14ac:dyDescent="0.2">
      <c r="A637">
        <v>1</v>
      </c>
      <c r="B637">
        <v>2</v>
      </c>
      <c r="C637" t="s">
        <v>4</v>
      </c>
      <c r="D637">
        <v>28</v>
      </c>
      <c r="E637">
        <v>0</v>
      </c>
      <c r="F637">
        <v>0</v>
      </c>
      <c r="G637">
        <v>13</v>
      </c>
      <c r="H637" t="s">
        <v>10</v>
      </c>
    </row>
    <row r="638" spans="1:8" x14ac:dyDescent="0.2">
      <c r="A638">
        <v>0</v>
      </c>
      <c r="B638">
        <v>3</v>
      </c>
      <c r="C638" t="s">
        <v>3</v>
      </c>
      <c r="D638">
        <v>32</v>
      </c>
      <c r="E638">
        <v>0</v>
      </c>
      <c r="F638">
        <v>0</v>
      </c>
      <c r="G638">
        <v>7.9249999999999998</v>
      </c>
      <c r="H638" t="s">
        <v>10</v>
      </c>
    </row>
    <row r="639" spans="1:8" x14ac:dyDescent="0.2">
      <c r="A639">
        <v>0</v>
      </c>
      <c r="B639">
        <v>2</v>
      </c>
      <c r="C639" t="s">
        <v>3</v>
      </c>
      <c r="D639">
        <v>31</v>
      </c>
      <c r="E639">
        <v>1</v>
      </c>
      <c r="F639">
        <v>1</v>
      </c>
      <c r="G639">
        <v>26.25</v>
      </c>
      <c r="H639" t="s">
        <v>10</v>
      </c>
    </row>
    <row r="640" spans="1:8" x14ac:dyDescent="0.2">
      <c r="A640">
        <v>0</v>
      </c>
      <c r="B640">
        <v>3</v>
      </c>
      <c r="C640" t="s">
        <v>4</v>
      </c>
      <c r="D640">
        <v>41</v>
      </c>
      <c r="E640">
        <v>0</v>
      </c>
      <c r="F640">
        <v>5</v>
      </c>
      <c r="G640">
        <v>39.6875</v>
      </c>
      <c r="H640" t="s">
        <v>10</v>
      </c>
    </row>
    <row r="641" spans="1:8" hidden="1" x14ac:dyDescent="0.2">
      <c r="A641">
        <v>0</v>
      </c>
      <c r="B641">
        <v>3</v>
      </c>
      <c r="C641" t="s">
        <v>3</v>
      </c>
      <c r="E641">
        <v>1</v>
      </c>
      <c r="F641">
        <v>0</v>
      </c>
      <c r="G641">
        <v>16.100000000000001</v>
      </c>
      <c r="H641" t="s">
        <v>10</v>
      </c>
    </row>
    <row r="642" spans="1:8" x14ac:dyDescent="0.2">
      <c r="A642">
        <v>0</v>
      </c>
      <c r="B642">
        <v>3</v>
      </c>
      <c r="C642" t="s">
        <v>3</v>
      </c>
      <c r="D642">
        <v>20</v>
      </c>
      <c r="E642">
        <v>0</v>
      </c>
      <c r="F642">
        <v>0</v>
      </c>
      <c r="G642">
        <v>7.8541999999999996</v>
      </c>
      <c r="H642" t="s">
        <v>10</v>
      </c>
    </row>
    <row r="643" spans="1:8" x14ac:dyDescent="0.2">
      <c r="A643">
        <v>1</v>
      </c>
      <c r="B643">
        <v>1</v>
      </c>
      <c r="C643" t="s">
        <v>4</v>
      </c>
      <c r="D643">
        <v>24</v>
      </c>
      <c r="E643">
        <v>0</v>
      </c>
      <c r="F643">
        <v>0</v>
      </c>
      <c r="G643">
        <v>69.3</v>
      </c>
      <c r="H643" t="s">
        <v>11</v>
      </c>
    </row>
    <row r="644" spans="1:8" x14ac:dyDescent="0.2">
      <c r="A644">
        <v>0</v>
      </c>
      <c r="B644">
        <v>3</v>
      </c>
      <c r="C644" t="s">
        <v>4</v>
      </c>
      <c r="D644">
        <v>2</v>
      </c>
      <c r="E644">
        <v>3</v>
      </c>
      <c r="F644">
        <v>2</v>
      </c>
      <c r="G644">
        <v>27.9</v>
      </c>
      <c r="H644" t="s">
        <v>10</v>
      </c>
    </row>
    <row r="645" spans="1:8" hidden="1" x14ac:dyDescent="0.2">
      <c r="A645">
        <v>1</v>
      </c>
      <c r="B645">
        <v>3</v>
      </c>
      <c r="C645" t="s">
        <v>3</v>
      </c>
      <c r="E645">
        <v>0</v>
      </c>
      <c r="F645">
        <v>0</v>
      </c>
      <c r="G645">
        <v>56.495800000000003</v>
      </c>
      <c r="H645" t="s">
        <v>10</v>
      </c>
    </row>
    <row r="646" spans="1:8" x14ac:dyDescent="0.2">
      <c r="A646">
        <v>1</v>
      </c>
      <c r="B646">
        <v>3</v>
      </c>
      <c r="C646" t="s">
        <v>4</v>
      </c>
      <c r="D646">
        <v>0.75</v>
      </c>
      <c r="E646">
        <v>2</v>
      </c>
      <c r="F646">
        <v>1</v>
      </c>
      <c r="G646">
        <v>19.258299999999998</v>
      </c>
      <c r="H646" t="s">
        <v>11</v>
      </c>
    </row>
    <row r="647" spans="1:8" x14ac:dyDescent="0.2">
      <c r="A647">
        <v>1</v>
      </c>
      <c r="B647">
        <v>1</v>
      </c>
      <c r="C647" t="s">
        <v>3</v>
      </c>
      <c r="D647">
        <v>48</v>
      </c>
      <c r="E647">
        <v>1</v>
      </c>
      <c r="F647">
        <v>0</v>
      </c>
      <c r="G647">
        <v>76.729200000000006</v>
      </c>
      <c r="H647" t="s">
        <v>11</v>
      </c>
    </row>
    <row r="648" spans="1:8" x14ac:dyDescent="0.2">
      <c r="A648">
        <v>0</v>
      </c>
      <c r="B648">
        <v>3</v>
      </c>
      <c r="C648" t="s">
        <v>3</v>
      </c>
      <c r="D648">
        <v>19</v>
      </c>
      <c r="E648">
        <v>0</v>
      </c>
      <c r="F648">
        <v>0</v>
      </c>
      <c r="G648">
        <v>7.8958000000000004</v>
      </c>
      <c r="H648" t="s">
        <v>10</v>
      </c>
    </row>
    <row r="649" spans="1:8" x14ac:dyDescent="0.2">
      <c r="A649">
        <v>1</v>
      </c>
      <c r="B649">
        <v>1</v>
      </c>
      <c r="C649" t="s">
        <v>3</v>
      </c>
      <c r="D649">
        <v>56</v>
      </c>
      <c r="E649">
        <v>0</v>
      </c>
      <c r="F649">
        <v>0</v>
      </c>
      <c r="G649">
        <v>35.5</v>
      </c>
      <c r="H649" t="s">
        <v>11</v>
      </c>
    </row>
    <row r="650" spans="1:8" hidden="1" x14ac:dyDescent="0.2">
      <c r="A650">
        <v>0</v>
      </c>
      <c r="B650">
        <v>3</v>
      </c>
      <c r="C650" t="s">
        <v>3</v>
      </c>
      <c r="E650">
        <v>0</v>
      </c>
      <c r="F650">
        <v>0</v>
      </c>
      <c r="G650">
        <v>7.55</v>
      </c>
      <c r="H650" t="s">
        <v>10</v>
      </c>
    </row>
    <row r="651" spans="1:8" x14ac:dyDescent="0.2">
      <c r="A651">
        <v>1</v>
      </c>
      <c r="B651">
        <v>3</v>
      </c>
      <c r="C651" t="s">
        <v>4</v>
      </c>
      <c r="D651">
        <v>23</v>
      </c>
      <c r="E651">
        <v>0</v>
      </c>
      <c r="F651">
        <v>0</v>
      </c>
      <c r="G651">
        <v>7.55</v>
      </c>
      <c r="H651" t="s">
        <v>10</v>
      </c>
    </row>
    <row r="652" spans="1:8" hidden="1" x14ac:dyDescent="0.2">
      <c r="A652">
        <v>0</v>
      </c>
      <c r="B652">
        <v>3</v>
      </c>
      <c r="C652" t="s">
        <v>3</v>
      </c>
      <c r="E652">
        <v>0</v>
      </c>
      <c r="F652">
        <v>0</v>
      </c>
      <c r="G652">
        <v>7.8958000000000004</v>
      </c>
      <c r="H652" t="s">
        <v>10</v>
      </c>
    </row>
    <row r="653" spans="1:8" x14ac:dyDescent="0.2">
      <c r="A653">
        <v>1</v>
      </c>
      <c r="B653">
        <v>2</v>
      </c>
      <c r="C653" t="s">
        <v>4</v>
      </c>
      <c r="D653">
        <v>18</v>
      </c>
      <c r="E653">
        <v>0</v>
      </c>
      <c r="F653">
        <v>1</v>
      </c>
      <c r="G653">
        <v>23</v>
      </c>
      <c r="H653" t="s">
        <v>10</v>
      </c>
    </row>
    <row r="654" spans="1:8" x14ac:dyDescent="0.2">
      <c r="A654">
        <v>0</v>
      </c>
      <c r="B654">
        <v>3</v>
      </c>
      <c r="C654" t="s">
        <v>3</v>
      </c>
      <c r="D654">
        <v>21</v>
      </c>
      <c r="E654">
        <v>0</v>
      </c>
      <c r="F654">
        <v>0</v>
      </c>
      <c r="G654">
        <v>8.4332999999999991</v>
      </c>
      <c r="H654" t="s">
        <v>10</v>
      </c>
    </row>
    <row r="655" spans="1:8" hidden="1" x14ac:dyDescent="0.2">
      <c r="A655">
        <v>1</v>
      </c>
      <c r="B655">
        <v>3</v>
      </c>
      <c r="C655" t="s">
        <v>4</v>
      </c>
      <c r="E655">
        <v>0</v>
      </c>
      <c r="F655">
        <v>0</v>
      </c>
      <c r="G655">
        <v>7.8292000000000002</v>
      </c>
      <c r="H655" t="s">
        <v>12</v>
      </c>
    </row>
    <row r="656" spans="1:8" x14ac:dyDescent="0.2">
      <c r="A656">
        <v>0</v>
      </c>
      <c r="B656">
        <v>3</v>
      </c>
      <c r="C656" t="s">
        <v>4</v>
      </c>
      <c r="D656">
        <v>18</v>
      </c>
      <c r="E656">
        <v>0</v>
      </c>
      <c r="F656">
        <v>0</v>
      </c>
      <c r="G656">
        <v>6.75</v>
      </c>
      <c r="H656" t="s">
        <v>12</v>
      </c>
    </row>
    <row r="657" spans="1:8" x14ac:dyDescent="0.2">
      <c r="A657">
        <v>0</v>
      </c>
      <c r="B657">
        <v>2</v>
      </c>
      <c r="C657" t="s">
        <v>3</v>
      </c>
      <c r="D657">
        <v>24</v>
      </c>
      <c r="E657">
        <v>2</v>
      </c>
      <c r="F657">
        <v>0</v>
      </c>
      <c r="G657">
        <v>73.5</v>
      </c>
      <c r="H657" t="s">
        <v>10</v>
      </c>
    </row>
    <row r="658" spans="1:8" hidden="1" x14ac:dyDescent="0.2">
      <c r="A658">
        <v>0</v>
      </c>
      <c r="B658">
        <v>3</v>
      </c>
      <c r="C658" t="s">
        <v>3</v>
      </c>
      <c r="E658">
        <v>0</v>
      </c>
      <c r="F658">
        <v>0</v>
      </c>
      <c r="G658">
        <v>7.8958000000000004</v>
      </c>
      <c r="H658" t="s">
        <v>10</v>
      </c>
    </row>
    <row r="659" spans="1:8" x14ac:dyDescent="0.2">
      <c r="A659">
        <v>0</v>
      </c>
      <c r="B659">
        <v>3</v>
      </c>
      <c r="C659" t="s">
        <v>4</v>
      </c>
      <c r="D659">
        <v>32</v>
      </c>
      <c r="E659">
        <v>1</v>
      </c>
      <c r="F659">
        <v>1</v>
      </c>
      <c r="G659">
        <v>15.5</v>
      </c>
      <c r="H659" t="s">
        <v>12</v>
      </c>
    </row>
    <row r="660" spans="1:8" x14ac:dyDescent="0.2">
      <c r="A660">
        <v>0</v>
      </c>
      <c r="B660">
        <v>2</v>
      </c>
      <c r="C660" t="s">
        <v>3</v>
      </c>
      <c r="D660">
        <v>23</v>
      </c>
      <c r="E660">
        <v>0</v>
      </c>
      <c r="F660">
        <v>0</v>
      </c>
      <c r="G660">
        <v>13</v>
      </c>
      <c r="H660" t="s">
        <v>10</v>
      </c>
    </row>
    <row r="661" spans="1:8" x14ac:dyDescent="0.2">
      <c r="A661">
        <v>0</v>
      </c>
      <c r="B661">
        <v>1</v>
      </c>
      <c r="C661" t="s">
        <v>3</v>
      </c>
      <c r="D661">
        <v>58</v>
      </c>
      <c r="E661">
        <v>0</v>
      </c>
      <c r="F661">
        <v>2</v>
      </c>
      <c r="G661">
        <v>113.27500000000001</v>
      </c>
      <c r="H661" t="s">
        <v>11</v>
      </c>
    </row>
    <row r="662" spans="1:8" x14ac:dyDescent="0.2">
      <c r="A662">
        <v>1</v>
      </c>
      <c r="B662">
        <v>1</v>
      </c>
      <c r="C662" t="s">
        <v>3</v>
      </c>
      <c r="D662">
        <v>50</v>
      </c>
      <c r="E662">
        <v>2</v>
      </c>
      <c r="F662">
        <v>0</v>
      </c>
      <c r="G662">
        <v>133.65</v>
      </c>
      <c r="H662" t="s">
        <v>10</v>
      </c>
    </row>
    <row r="663" spans="1:8" x14ac:dyDescent="0.2">
      <c r="A663">
        <v>0</v>
      </c>
      <c r="B663">
        <v>3</v>
      </c>
      <c r="C663" t="s">
        <v>3</v>
      </c>
      <c r="D663">
        <v>40</v>
      </c>
      <c r="E663">
        <v>0</v>
      </c>
      <c r="F663">
        <v>0</v>
      </c>
      <c r="G663">
        <v>7.2249999999999996</v>
      </c>
      <c r="H663" t="s">
        <v>11</v>
      </c>
    </row>
    <row r="664" spans="1:8" x14ac:dyDescent="0.2">
      <c r="A664">
        <v>0</v>
      </c>
      <c r="B664">
        <v>1</v>
      </c>
      <c r="C664" t="s">
        <v>3</v>
      </c>
      <c r="D664">
        <v>47</v>
      </c>
      <c r="E664">
        <v>0</v>
      </c>
      <c r="F664">
        <v>0</v>
      </c>
      <c r="G664">
        <v>25.587499999999999</v>
      </c>
      <c r="H664" t="s">
        <v>10</v>
      </c>
    </row>
    <row r="665" spans="1:8" x14ac:dyDescent="0.2">
      <c r="A665">
        <v>0</v>
      </c>
      <c r="B665">
        <v>3</v>
      </c>
      <c r="C665" t="s">
        <v>3</v>
      </c>
      <c r="D665">
        <v>36</v>
      </c>
      <c r="E665">
        <v>0</v>
      </c>
      <c r="F665">
        <v>0</v>
      </c>
      <c r="G665">
        <v>7.4958</v>
      </c>
      <c r="H665" t="s">
        <v>10</v>
      </c>
    </row>
    <row r="666" spans="1:8" x14ac:dyDescent="0.2">
      <c r="A666">
        <v>1</v>
      </c>
      <c r="B666">
        <v>3</v>
      </c>
      <c r="C666" t="s">
        <v>3</v>
      </c>
      <c r="D666">
        <v>20</v>
      </c>
      <c r="E666">
        <v>1</v>
      </c>
      <c r="F666">
        <v>0</v>
      </c>
      <c r="G666">
        <v>7.9249999999999998</v>
      </c>
      <c r="H666" t="s">
        <v>10</v>
      </c>
    </row>
    <row r="667" spans="1:8" x14ac:dyDescent="0.2">
      <c r="A667">
        <v>0</v>
      </c>
      <c r="B667">
        <v>2</v>
      </c>
      <c r="C667" t="s">
        <v>3</v>
      </c>
      <c r="D667">
        <v>32</v>
      </c>
      <c r="E667">
        <v>2</v>
      </c>
      <c r="F667">
        <v>0</v>
      </c>
      <c r="G667">
        <v>73.5</v>
      </c>
      <c r="H667" t="s">
        <v>10</v>
      </c>
    </row>
    <row r="668" spans="1:8" x14ac:dyDescent="0.2">
      <c r="A668">
        <v>0</v>
      </c>
      <c r="B668">
        <v>2</v>
      </c>
      <c r="C668" t="s">
        <v>3</v>
      </c>
      <c r="D668">
        <v>25</v>
      </c>
      <c r="E668">
        <v>0</v>
      </c>
      <c r="F668">
        <v>0</v>
      </c>
      <c r="G668">
        <v>13</v>
      </c>
      <c r="H668" t="s">
        <v>10</v>
      </c>
    </row>
    <row r="669" spans="1:8" hidden="1" x14ac:dyDescent="0.2">
      <c r="A669">
        <v>0</v>
      </c>
      <c r="B669">
        <v>3</v>
      </c>
      <c r="C669" t="s">
        <v>3</v>
      </c>
      <c r="E669">
        <v>0</v>
      </c>
      <c r="F669">
        <v>0</v>
      </c>
      <c r="G669">
        <v>7.7750000000000004</v>
      </c>
      <c r="H669" t="s">
        <v>10</v>
      </c>
    </row>
    <row r="670" spans="1:8" x14ac:dyDescent="0.2">
      <c r="A670">
        <v>0</v>
      </c>
      <c r="B670">
        <v>3</v>
      </c>
      <c r="C670" t="s">
        <v>3</v>
      </c>
      <c r="D670">
        <v>43</v>
      </c>
      <c r="E670">
        <v>0</v>
      </c>
      <c r="F670">
        <v>0</v>
      </c>
      <c r="G670">
        <v>8.0500000000000007</v>
      </c>
      <c r="H670" t="s">
        <v>10</v>
      </c>
    </row>
    <row r="671" spans="1:8" hidden="1" x14ac:dyDescent="0.2">
      <c r="A671">
        <v>1</v>
      </c>
      <c r="B671">
        <v>1</v>
      </c>
      <c r="C671" t="s">
        <v>4</v>
      </c>
      <c r="E671">
        <v>1</v>
      </c>
      <c r="F671">
        <v>0</v>
      </c>
      <c r="G671">
        <v>52</v>
      </c>
      <c r="H671" t="s">
        <v>10</v>
      </c>
    </row>
    <row r="672" spans="1:8" x14ac:dyDescent="0.2">
      <c r="A672">
        <v>1</v>
      </c>
      <c r="B672">
        <v>2</v>
      </c>
      <c r="C672" t="s">
        <v>4</v>
      </c>
      <c r="D672">
        <v>40</v>
      </c>
      <c r="E672">
        <v>1</v>
      </c>
      <c r="F672">
        <v>1</v>
      </c>
      <c r="G672">
        <v>39</v>
      </c>
      <c r="H672" t="s">
        <v>10</v>
      </c>
    </row>
    <row r="673" spans="1:8" x14ac:dyDescent="0.2">
      <c r="A673">
        <v>0</v>
      </c>
      <c r="B673">
        <v>1</v>
      </c>
      <c r="C673" t="s">
        <v>3</v>
      </c>
      <c r="D673">
        <v>31</v>
      </c>
      <c r="E673">
        <v>1</v>
      </c>
      <c r="F673">
        <v>0</v>
      </c>
      <c r="G673">
        <v>52</v>
      </c>
      <c r="H673" t="s">
        <v>10</v>
      </c>
    </row>
    <row r="674" spans="1:8" x14ac:dyDescent="0.2">
      <c r="A674">
        <v>0</v>
      </c>
      <c r="B674">
        <v>2</v>
      </c>
      <c r="C674" t="s">
        <v>3</v>
      </c>
      <c r="D674">
        <v>70</v>
      </c>
      <c r="E674">
        <v>0</v>
      </c>
      <c r="F674">
        <v>0</v>
      </c>
      <c r="G674">
        <v>10.5</v>
      </c>
      <c r="H674" t="s">
        <v>10</v>
      </c>
    </row>
    <row r="675" spans="1:8" x14ac:dyDescent="0.2">
      <c r="A675">
        <v>1</v>
      </c>
      <c r="B675">
        <v>2</v>
      </c>
      <c r="C675" t="s">
        <v>3</v>
      </c>
      <c r="D675">
        <v>31</v>
      </c>
      <c r="E675">
        <v>0</v>
      </c>
      <c r="F675">
        <v>0</v>
      </c>
      <c r="G675">
        <v>13</v>
      </c>
      <c r="H675" t="s">
        <v>10</v>
      </c>
    </row>
    <row r="676" spans="1:8" hidden="1" x14ac:dyDescent="0.2">
      <c r="A676">
        <v>0</v>
      </c>
      <c r="B676">
        <v>2</v>
      </c>
      <c r="C676" t="s">
        <v>3</v>
      </c>
      <c r="E676">
        <v>0</v>
      </c>
      <c r="F676">
        <v>0</v>
      </c>
      <c r="G676">
        <v>0</v>
      </c>
      <c r="H676" t="s">
        <v>10</v>
      </c>
    </row>
    <row r="677" spans="1:8" x14ac:dyDescent="0.2">
      <c r="A677">
        <v>0</v>
      </c>
      <c r="B677">
        <v>3</v>
      </c>
      <c r="C677" t="s">
        <v>3</v>
      </c>
      <c r="D677">
        <v>18</v>
      </c>
      <c r="E677">
        <v>0</v>
      </c>
      <c r="F677">
        <v>0</v>
      </c>
      <c r="G677">
        <v>7.7750000000000004</v>
      </c>
      <c r="H677" t="s">
        <v>10</v>
      </c>
    </row>
    <row r="678" spans="1:8" x14ac:dyDescent="0.2">
      <c r="A678">
        <v>0</v>
      </c>
      <c r="B678">
        <v>3</v>
      </c>
      <c r="C678" t="s">
        <v>3</v>
      </c>
      <c r="D678">
        <v>24.5</v>
      </c>
      <c r="E678">
        <v>0</v>
      </c>
      <c r="F678">
        <v>0</v>
      </c>
      <c r="G678">
        <v>8.0500000000000007</v>
      </c>
      <c r="H678" t="s">
        <v>10</v>
      </c>
    </row>
    <row r="679" spans="1:8" x14ac:dyDescent="0.2">
      <c r="A679">
        <v>1</v>
      </c>
      <c r="B679">
        <v>3</v>
      </c>
      <c r="C679" t="s">
        <v>4</v>
      </c>
      <c r="D679">
        <v>18</v>
      </c>
      <c r="E679">
        <v>0</v>
      </c>
      <c r="F679">
        <v>0</v>
      </c>
      <c r="G679">
        <v>9.8416999999999994</v>
      </c>
      <c r="H679" t="s">
        <v>10</v>
      </c>
    </row>
    <row r="680" spans="1:8" x14ac:dyDescent="0.2">
      <c r="A680">
        <v>0</v>
      </c>
      <c r="B680">
        <v>3</v>
      </c>
      <c r="C680" t="s">
        <v>4</v>
      </c>
      <c r="D680">
        <v>43</v>
      </c>
      <c r="E680">
        <v>1</v>
      </c>
      <c r="F680">
        <v>6</v>
      </c>
      <c r="G680">
        <v>46.9</v>
      </c>
      <c r="H680" t="s">
        <v>10</v>
      </c>
    </row>
    <row r="681" spans="1:8" x14ac:dyDescent="0.2">
      <c r="A681">
        <v>1</v>
      </c>
      <c r="B681">
        <v>1</v>
      </c>
      <c r="C681" t="s">
        <v>3</v>
      </c>
      <c r="D681">
        <v>36</v>
      </c>
      <c r="E681">
        <v>0</v>
      </c>
      <c r="F681">
        <v>1</v>
      </c>
      <c r="G681">
        <v>512.32920000000001</v>
      </c>
      <c r="H681" t="s">
        <v>11</v>
      </c>
    </row>
    <row r="682" spans="1:8" hidden="1" x14ac:dyDescent="0.2">
      <c r="A682">
        <v>0</v>
      </c>
      <c r="B682">
        <v>3</v>
      </c>
      <c r="C682" t="s">
        <v>4</v>
      </c>
      <c r="E682">
        <v>0</v>
      </c>
      <c r="F682">
        <v>0</v>
      </c>
      <c r="G682">
        <v>8.1374999999999993</v>
      </c>
      <c r="H682" t="s">
        <v>12</v>
      </c>
    </row>
    <row r="683" spans="1:8" x14ac:dyDescent="0.2">
      <c r="A683">
        <v>1</v>
      </c>
      <c r="B683">
        <v>1</v>
      </c>
      <c r="C683" t="s">
        <v>3</v>
      </c>
      <c r="D683">
        <v>27</v>
      </c>
      <c r="E683">
        <v>0</v>
      </c>
      <c r="F683">
        <v>0</v>
      </c>
      <c r="G683">
        <v>76.729200000000006</v>
      </c>
      <c r="H683" t="s">
        <v>11</v>
      </c>
    </row>
    <row r="684" spans="1:8" x14ac:dyDescent="0.2">
      <c r="A684">
        <v>0</v>
      </c>
      <c r="B684">
        <v>3</v>
      </c>
      <c r="C684" t="s">
        <v>3</v>
      </c>
      <c r="D684">
        <v>20</v>
      </c>
      <c r="E684">
        <v>0</v>
      </c>
      <c r="F684">
        <v>0</v>
      </c>
      <c r="G684">
        <v>9.2249999999999996</v>
      </c>
      <c r="H684" t="s">
        <v>10</v>
      </c>
    </row>
    <row r="685" spans="1:8" x14ac:dyDescent="0.2">
      <c r="A685">
        <v>0</v>
      </c>
      <c r="B685">
        <v>3</v>
      </c>
      <c r="C685" t="s">
        <v>3</v>
      </c>
      <c r="D685">
        <v>14</v>
      </c>
      <c r="E685">
        <v>5</v>
      </c>
      <c r="F685">
        <v>2</v>
      </c>
      <c r="G685">
        <v>46.9</v>
      </c>
      <c r="H685" t="s">
        <v>10</v>
      </c>
    </row>
    <row r="686" spans="1:8" x14ac:dyDescent="0.2">
      <c r="A686">
        <v>0</v>
      </c>
      <c r="B686">
        <v>2</v>
      </c>
      <c r="C686" t="s">
        <v>3</v>
      </c>
      <c r="D686">
        <v>60</v>
      </c>
      <c r="E686">
        <v>1</v>
      </c>
      <c r="F686">
        <v>1</v>
      </c>
      <c r="G686">
        <v>39</v>
      </c>
      <c r="H686" t="s">
        <v>10</v>
      </c>
    </row>
    <row r="687" spans="1:8" x14ac:dyDescent="0.2">
      <c r="A687">
        <v>0</v>
      </c>
      <c r="B687">
        <v>2</v>
      </c>
      <c r="C687" t="s">
        <v>3</v>
      </c>
      <c r="D687">
        <v>25</v>
      </c>
      <c r="E687">
        <v>1</v>
      </c>
      <c r="F687">
        <v>2</v>
      </c>
      <c r="G687">
        <v>41.5792</v>
      </c>
      <c r="H687" t="s">
        <v>11</v>
      </c>
    </row>
    <row r="688" spans="1:8" x14ac:dyDescent="0.2">
      <c r="A688">
        <v>0</v>
      </c>
      <c r="B688">
        <v>3</v>
      </c>
      <c r="C688" t="s">
        <v>3</v>
      </c>
      <c r="D688">
        <v>14</v>
      </c>
      <c r="E688">
        <v>4</v>
      </c>
      <c r="F688">
        <v>1</v>
      </c>
      <c r="G688">
        <v>39.6875</v>
      </c>
      <c r="H688" t="s">
        <v>10</v>
      </c>
    </row>
    <row r="689" spans="1:8" x14ac:dyDescent="0.2">
      <c r="A689">
        <v>0</v>
      </c>
      <c r="B689">
        <v>3</v>
      </c>
      <c r="C689" t="s">
        <v>3</v>
      </c>
      <c r="D689">
        <v>19</v>
      </c>
      <c r="E689">
        <v>0</v>
      </c>
      <c r="F689">
        <v>0</v>
      </c>
      <c r="G689">
        <v>10.1708</v>
      </c>
      <c r="H689" t="s">
        <v>10</v>
      </c>
    </row>
    <row r="690" spans="1:8" x14ac:dyDescent="0.2">
      <c r="A690">
        <v>0</v>
      </c>
      <c r="B690">
        <v>3</v>
      </c>
      <c r="C690" t="s">
        <v>3</v>
      </c>
      <c r="D690">
        <v>18</v>
      </c>
      <c r="E690">
        <v>0</v>
      </c>
      <c r="F690">
        <v>0</v>
      </c>
      <c r="G690">
        <v>7.7957999999999998</v>
      </c>
      <c r="H690" t="s">
        <v>10</v>
      </c>
    </row>
    <row r="691" spans="1:8" x14ac:dyDescent="0.2">
      <c r="A691">
        <v>1</v>
      </c>
      <c r="B691">
        <v>1</v>
      </c>
      <c r="C691" t="s">
        <v>4</v>
      </c>
      <c r="D691">
        <v>15</v>
      </c>
      <c r="E691">
        <v>0</v>
      </c>
      <c r="F691">
        <v>1</v>
      </c>
      <c r="G691">
        <v>211.33750000000001</v>
      </c>
      <c r="H691" t="s">
        <v>10</v>
      </c>
    </row>
    <row r="692" spans="1:8" x14ac:dyDescent="0.2">
      <c r="A692">
        <v>1</v>
      </c>
      <c r="B692">
        <v>1</v>
      </c>
      <c r="C692" t="s">
        <v>3</v>
      </c>
      <c r="D692">
        <v>31</v>
      </c>
      <c r="E692">
        <v>1</v>
      </c>
      <c r="F692">
        <v>0</v>
      </c>
      <c r="G692">
        <v>57</v>
      </c>
      <c r="H692" t="s">
        <v>10</v>
      </c>
    </row>
    <row r="693" spans="1:8" x14ac:dyDescent="0.2">
      <c r="A693">
        <v>1</v>
      </c>
      <c r="B693">
        <v>3</v>
      </c>
      <c r="C693" t="s">
        <v>4</v>
      </c>
      <c r="D693">
        <v>4</v>
      </c>
      <c r="E693">
        <v>0</v>
      </c>
      <c r="F693">
        <v>1</v>
      </c>
      <c r="G693">
        <v>13.416700000000001</v>
      </c>
      <c r="H693" t="s">
        <v>11</v>
      </c>
    </row>
    <row r="694" spans="1:8" hidden="1" x14ac:dyDescent="0.2">
      <c r="A694">
        <v>1</v>
      </c>
      <c r="B694">
        <v>3</v>
      </c>
      <c r="C694" t="s">
        <v>3</v>
      </c>
      <c r="E694">
        <v>0</v>
      </c>
      <c r="F694">
        <v>0</v>
      </c>
      <c r="G694">
        <v>56.495800000000003</v>
      </c>
      <c r="H694" t="s">
        <v>10</v>
      </c>
    </row>
    <row r="695" spans="1:8" x14ac:dyDescent="0.2">
      <c r="A695">
        <v>0</v>
      </c>
      <c r="B695">
        <v>3</v>
      </c>
      <c r="C695" t="s">
        <v>3</v>
      </c>
      <c r="D695">
        <v>25</v>
      </c>
      <c r="E695">
        <v>0</v>
      </c>
      <c r="F695">
        <v>0</v>
      </c>
      <c r="G695">
        <v>7.2249999999999996</v>
      </c>
      <c r="H695" t="s">
        <v>11</v>
      </c>
    </row>
    <row r="696" spans="1:8" x14ac:dyDescent="0.2">
      <c r="A696">
        <v>0</v>
      </c>
      <c r="B696">
        <v>1</v>
      </c>
      <c r="C696" t="s">
        <v>3</v>
      </c>
      <c r="D696">
        <v>60</v>
      </c>
      <c r="E696">
        <v>0</v>
      </c>
      <c r="F696">
        <v>0</v>
      </c>
      <c r="G696">
        <v>26.55</v>
      </c>
      <c r="H696" t="s">
        <v>10</v>
      </c>
    </row>
    <row r="697" spans="1:8" x14ac:dyDescent="0.2">
      <c r="A697">
        <v>0</v>
      </c>
      <c r="B697">
        <v>2</v>
      </c>
      <c r="C697" t="s">
        <v>3</v>
      </c>
      <c r="D697">
        <v>52</v>
      </c>
      <c r="E697">
        <v>0</v>
      </c>
      <c r="F697">
        <v>0</v>
      </c>
      <c r="G697">
        <v>13.5</v>
      </c>
      <c r="H697" t="s">
        <v>10</v>
      </c>
    </row>
    <row r="698" spans="1:8" x14ac:dyDescent="0.2">
      <c r="A698">
        <v>0</v>
      </c>
      <c r="B698">
        <v>3</v>
      </c>
      <c r="C698" t="s">
        <v>3</v>
      </c>
      <c r="D698">
        <v>44</v>
      </c>
      <c r="E698">
        <v>0</v>
      </c>
      <c r="F698">
        <v>0</v>
      </c>
      <c r="G698">
        <v>8.0500000000000007</v>
      </c>
      <c r="H698" t="s">
        <v>10</v>
      </c>
    </row>
    <row r="699" spans="1:8" hidden="1" x14ac:dyDescent="0.2">
      <c r="A699">
        <v>1</v>
      </c>
      <c r="B699">
        <v>3</v>
      </c>
      <c r="C699" t="s">
        <v>4</v>
      </c>
      <c r="E699">
        <v>0</v>
      </c>
      <c r="F699">
        <v>0</v>
      </c>
      <c r="G699">
        <v>7.7332999999999998</v>
      </c>
      <c r="H699" t="s">
        <v>12</v>
      </c>
    </row>
    <row r="700" spans="1:8" x14ac:dyDescent="0.2">
      <c r="A700">
        <v>0</v>
      </c>
      <c r="B700">
        <v>1</v>
      </c>
      <c r="C700" t="s">
        <v>3</v>
      </c>
      <c r="D700">
        <v>49</v>
      </c>
      <c r="E700">
        <v>1</v>
      </c>
      <c r="F700">
        <v>1</v>
      </c>
      <c r="G700">
        <v>110.88330000000001</v>
      </c>
      <c r="H700" t="s">
        <v>11</v>
      </c>
    </row>
    <row r="701" spans="1:8" x14ac:dyDescent="0.2">
      <c r="A701">
        <v>0</v>
      </c>
      <c r="B701">
        <v>3</v>
      </c>
      <c r="C701" t="s">
        <v>3</v>
      </c>
      <c r="D701">
        <v>42</v>
      </c>
      <c r="E701">
        <v>0</v>
      </c>
      <c r="F701">
        <v>0</v>
      </c>
      <c r="G701">
        <v>7.65</v>
      </c>
      <c r="H701" t="s">
        <v>10</v>
      </c>
    </row>
    <row r="702" spans="1:8" x14ac:dyDescent="0.2">
      <c r="A702">
        <v>1</v>
      </c>
      <c r="B702">
        <v>1</v>
      </c>
      <c r="C702" t="s">
        <v>4</v>
      </c>
      <c r="D702">
        <v>18</v>
      </c>
      <c r="E702">
        <v>1</v>
      </c>
      <c r="F702">
        <v>0</v>
      </c>
      <c r="G702">
        <v>227.52500000000001</v>
      </c>
      <c r="H702" t="s">
        <v>11</v>
      </c>
    </row>
    <row r="703" spans="1:8" x14ac:dyDescent="0.2">
      <c r="A703">
        <v>1</v>
      </c>
      <c r="B703">
        <v>1</v>
      </c>
      <c r="C703" t="s">
        <v>3</v>
      </c>
      <c r="D703">
        <v>35</v>
      </c>
      <c r="E703">
        <v>0</v>
      </c>
      <c r="F703">
        <v>0</v>
      </c>
      <c r="G703">
        <v>26.287500000000001</v>
      </c>
      <c r="H703" t="s">
        <v>10</v>
      </c>
    </row>
    <row r="704" spans="1:8" x14ac:dyDescent="0.2">
      <c r="A704">
        <v>0</v>
      </c>
      <c r="B704">
        <v>3</v>
      </c>
      <c r="C704" t="s">
        <v>4</v>
      </c>
      <c r="D704">
        <v>18</v>
      </c>
      <c r="E704">
        <v>0</v>
      </c>
      <c r="F704">
        <v>1</v>
      </c>
      <c r="G704">
        <v>14.4542</v>
      </c>
      <c r="H704" t="s">
        <v>11</v>
      </c>
    </row>
    <row r="705" spans="1:8" x14ac:dyDescent="0.2">
      <c r="A705">
        <v>0</v>
      </c>
      <c r="B705">
        <v>3</v>
      </c>
      <c r="C705" t="s">
        <v>3</v>
      </c>
      <c r="D705">
        <v>25</v>
      </c>
      <c r="E705">
        <v>0</v>
      </c>
      <c r="F705">
        <v>0</v>
      </c>
      <c r="G705">
        <v>7.7416999999999998</v>
      </c>
      <c r="H705" t="s">
        <v>12</v>
      </c>
    </row>
    <row r="706" spans="1:8" x14ac:dyDescent="0.2">
      <c r="A706">
        <v>0</v>
      </c>
      <c r="B706">
        <v>3</v>
      </c>
      <c r="C706" t="s">
        <v>3</v>
      </c>
      <c r="D706">
        <v>26</v>
      </c>
      <c r="E706">
        <v>1</v>
      </c>
      <c r="F706">
        <v>0</v>
      </c>
      <c r="G706">
        <v>7.8541999999999996</v>
      </c>
      <c r="H706" t="s">
        <v>10</v>
      </c>
    </row>
    <row r="707" spans="1:8" x14ac:dyDescent="0.2">
      <c r="A707">
        <v>0</v>
      </c>
      <c r="B707">
        <v>2</v>
      </c>
      <c r="C707" t="s">
        <v>3</v>
      </c>
      <c r="D707">
        <v>39</v>
      </c>
      <c r="E707">
        <v>0</v>
      </c>
      <c r="F707">
        <v>0</v>
      </c>
      <c r="G707">
        <v>26</v>
      </c>
      <c r="H707" t="s">
        <v>10</v>
      </c>
    </row>
    <row r="708" spans="1:8" x14ac:dyDescent="0.2">
      <c r="A708">
        <v>1</v>
      </c>
      <c r="B708">
        <v>2</v>
      </c>
      <c r="C708" t="s">
        <v>4</v>
      </c>
      <c r="D708">
        <v>45</v>
      </c>
      <c r="E708">
        <v>0</v>
      </c>
      <c r="F708">
        <v>0</v>
      </c>
      <c r="G708">
        <v>13.5</v>
      </c>
      <c r="H708" t="s">
        <v>10</v>
      </c>
    </row>
    <row r="709" spans="1:8" x14ac:dyDescent="0.2">
      <c r="A709">
        <v>1</v>
      </c>
      <c r="B709">
        <v>1</v>
      </c>
      <c r="C709" t="s">
        <v>3</v>
      </c>
      <c r="D709">
        <v>42</v>
      </c>
      <c r="E709">
        <v>0</v>
      </c>
      <c r="F709">
        <v>0</v>
      </c>
      <c r="G709">
        <v>26.287500000000001</v>
      </c>
      <c r="H709" t="s">
        <v>10</v>
      </c>
    </row>
    <row r="710" spans="1:8" x14ac:dyDescent="0.2">
      <c r="A710">
        <v>1</v>
      </c>
      <c r="B710">
        <v>1</v>
      </c>
      <c r="C710" t="s">
        <v>4</v>
      </c>
      <c r="D710">
        <v>22</v>
      </c>
      <c r="E710">
        <v>0</v>
      </c>
      <c r="F710">
        <v>0</v>
      </c>
      <c r="G710">
        <v>151.55000000000001</v>
      </c>
      <c r="H710" t="s">
        <v>10</v>
      </c>
    </row>
    <row r="711" spans="1:8" hidden="1" x14ac:dyDescent="0.2">
      <c r="A711">
        <v>1</v>
      </c>
      <c r="B711">
        <v>3</v>
      </c>
      <c r="C711" t="s">
        <v>3</v>
      </c>
      <c r="E711">
        <v>1</v>
      </c>
      <c r="F711">
        <v>1</v>
      </c>
      <c r="G711">
        <v>15.245799999999999</v>
      </c>
      <c r="H711" t="s">
        <v>11</v>
      </c>
    </row>
    <row r="712" spans="1:8" x14ac:dyDescent="0.2">
      <c r="A712">
        <v>1</v>
      </c>
      <c r="B712">
        <v>1</v>
      </c>
      <c r="C712" t="s">
        <v>4</v>
      </c>
      <c r="D712">
        <v>24</v>
      </c>
      <c r="E712">
        <v>0</v>
      </c>
      <c r="F712">
        <v>0</v>
      </c>
      <c r="G712">
        <v>49.504199999999997</v>
      </c>
      <c r="H712" t="s">
        <v>11</v>
      </c>
    </row>
    <row r="713" spans="1:8" hidden="1" x14ac:dyDescent="0.2">
      <c r="A713">
        <v>0</v>
      </c>
      <c r="B713">
        <v>1</v>
      </c>
      <c r="C713" t="s">
        <v>3</v>
      </c>
      <c r="E713">
        <v>0</v>
      </c>
      <c r="F713">
        <v>0</v>
      </c>
      <c r="G713">
        <v>26.55</v>
      </c>
      <c r="H713" t="s">
        <v>10</v>
      </c>
    </row>
    <row r="714" spans="1:8" x14ac:dyDescent="0.2">
      <c r="A714">
        <v>1</v>
      </c>
      <c r="B714">
        <v>1</v>
      </c>
      <c r="C714" t="s">
        <v>3</v>
      </c>
      <c r="D714">
        <v>48</v>
      </c>
      <c r="E714">
        <v>1</v>
      </c>
      <c r="F714">
        <v>0</v>
      </c>
      <c r="G714">
        <v>52</v>
      </c>
      <c r="H714" t="s">
        <v>10</v>
      </c>
    </row>
    <row r="715" spans="1:8" x14ac:dyDescent="0.2">
      <c r="A715">
        <v>0</v>
      </c>
      <c r="B715">
        <v>3</v>
      </c>
      <c r="C715" t="s">
        <v>3</v>
      </c>
      <c r="D715">
        <v>29</v>
      </c>
      <c r="E715">
        <v>0</v>
      </c>
      <c r="F715">
        <v>0</v>
      </c>
      <c r="G715">
        <v>9.4832999999999998</v>
      </c>
      <c r="H715" t="s">
        <v>10</v>
      </c>
    </row>
    <row r="716" spans="1:8" x14ac:dyDescent="0.2">
      <c r="A716">
        <v>0</v>
      </c>
      <c r="B716">
        <v>2</v>
      </c>
      <c r="C716" t="s">
        <v>3</v>
      </c>
      <c r="D716">
        <v>52</v>
      </c>
      <c r="E716">
        <v>0</v>
      </c>
      <c r="F716">
        <v>0</v>
      </c>
      <c r="G716">
        <v>13</v>
      </c>
      <c r="H716" t="s">
        <v>10</v>
      </c>
    </row>
    <row r="717" spans="1:8" x14ac:dyDescent="0.2">
      <c r="A717">
        <v>0</v>
      </c>
      <c r="B717">
        <v>3</v>
      </c>
      <c r="C717" t="s">
        <v>3</v>
      </c>
      <c r="D717">
        <v>19</v>
      </c>
      <c r="E717">
        <v>0</v>
      </c>
      <c r="F717">
        <v>0</v>
      </c>
      <c r="G717">
        <v>7.65</v>
      </c>
      <c r="H717" t="s">
        <v>10</v>
      </c>
    </row>
    <row r="718" spans="1:8" x14ac:dyDescent="0.2">
      <c r="A718">
        <v>1</v>
      </c>
      <c r="B718">
        <v>1</v>
      </c>
      <c r="C718" t="s">
        <v>4</v>
      </c>
      <c r="D718">
        <v>38</v>
      </c>
      <c r="E718">
        <v>0</v>
      </c>
      <c r="F718">
        <v>0</v>
      </c>
      <c r="G718">
        <v>227.52500000000001</v>
      </c>
      <c r="H718" t="s">
        <v>11</v>
      </c>
    </row>
    <row r="719" spans="1:8" x14ac:dyDescent="0.2">
      <c r="A719">
        <v>1</v>
      </c>
      <c r="B719">
        <v>2</v>
      </c>
      <c r="C719" t="s">
        <v>4</v>
      </c>
      <c r="D719">
        <v>27</v>
      </c>
      <c r="E719">
        <v>0</v>
      </c>
      <c r="F719">
        <v>0</v>
      </c>
      <c r="G719">
        <v>10.5</v>
      </c>
      <c r="H719" t="s">
        <v>10</v>
      </c>
    </row>
    <row r="720" spans="1:8" hidden="1" x14ac:dyDescent="0.2">
      <c r="A720">
        <v>0</v>
      </c>
      <c r="B720">
        <v>3</v>
      </c>
      <c r="C720" t="s">
        <v>3</v>
      </c>
      <c r="E720">
        <v>0</v>
      </c>
      <c r="F720">
        <v>0</v>
      </c>
      <c r="G720">
        <v>15.5</v>
      </c>
      <c r="H720" t="s">
        <v>12</v>
      </c>
    </row>
    <row r="721" spans="1:8" x14ac:dyDescent="0.2">
      <c r="A721">
        <v>0</v>
      </c>
      <c r="B721">
        <v>3</v>
      </c>
      <c r="C721" t="s">
        <v>3</v>
      </c>
      <c r="D721">
        <v>33</v>
      </c>
      <c r="E721">
        <v>0</v>
      </c>
      <c r="F721">
        <v>0</v>
      </c>
      <c r="G721">
        <v>7.7750000000000004</v>
      </c>
      <c r="H721" t="s">
        <v>10</v>
      </c>
    </row>
    <row r="722" spans="1:8" x14ac:dyDescent="0.2">
      <c r="A722">
        <v>1</v>
      </c>
      <c r="B722">
        <v>2</v>
      </c>
      <c r="C722" t="s">
        <v>4</v>
      </c>
      <c r="D722">
        <v>6</v>
      </c>
      <c r="E722">
        <v>0</v>
      </c>
      <c r="F722">
        <v>1</v>
      </c>
      <c r="G722">
        <v>33</v>
      </c>
      <c r="H722" t="s">
        <v>10</v>
      </c>
    </row>
    <row r="723" spans="1:8" x14ac:dyDescent="0.2">
      <c r="A723">
        <v>0</v>
      </c>
      <c r="B723">
        <v>3</v>
      </c>
      <c r="C723" t="s">
        <v>3</v>
      </c>
      <c r="D723">
        <v>17</v>
      </c>
      <c r="E723">
        <v>1</v>
      </c>
      <c r="F723">
        <v>0</v>
      </c>
      <c r="G723">
        <v>7.0541999999999998</v>
      </c>
      <c r="H723" t="s">
        <v>10</v>
      </c>
    </row>
    <row r="724" spans="1:8" x14ac:dyDescent="0.2">
      <c r="A724">
        <v>0</v>
      </c>
      <c r="B724">
        <v>2</v>
      </c>
      <c r="C724" t="s">
        <v>3</v>
      </c>
      <c r="D724">
        <v>34</v>
      </c>
      <c r="E724">
        <v>0</v>
      </c>
      <c r="F724">
        <v>0</v>
      </c>
      <c r="G724">
        <v>13</v>
      </c>
      <c r="H724" t="s">
        <v>10</v>
      </c>
    </row>
    <row r="725" spans="1:8" x14ac:dyDescent="0.2">
      <c r="A725">
        <v>0</v>
      </c>
      <c r="B725">
        <v>2</v>
      </c>
      <c r="C725" t="s">
        <v>3</v>
      </c>
      <c r="D725">
        <v>50</v>
      </c>
      <c r="E725">
        <v>0</v>
      </c>
      <c r="F725">
        <v>0</v>
      </c>
      <c r="G725">
        <v>13</v>
      </c>
      <c r="H725" t="s">
        <v>10</v>
      </c>
    </row>
    <row r="726" spans="1:8" x14ac:dyDescent="0.2">
      <c r="A726">
        <v>1</v>
      </c>
      <c r="B726">
        <v>1</v>
      </c>
      <c r="C726" t="s">
        <v>3</v>
      </c>
      <c r="D726">
        <v>27</v>
      </c>
      <c r="E726">
        <v>1</v>
      </c>
      <c r="F726">
        <v>0</v>
      </c>
      <c r="G726">
        <v>53.1</v>
      </c>
      <c r="H726" t="s">
        <v>10</v>
      </c>
    </row>
    <row r="727" spans="1:8" x14ac:dyDescent="0.2">
      <c r="A727">
        <v>0</v>
      </c>
      <c r="B727">
        <v>3</v>
      </c>
      <c r="C727" t="s">
        <v>3</v>
      </c>
      <c r="D727">
        <v>20</v>
      </c>
      <c r="E727">
        <v>0</v>
      </c>
      <c r="F727">
        <v>0</v>
      </c>
      <c r="G727">
        <v>8.6624999999999996</v>
      </c>
      <c r="H727" t="s">
        <v>10</v>
      </c>
    </row>
    <row r="728" spans="1:8" x14ac:dyDescent="0.2">
      <c r="A728">
        <v>1</v>
      </c>
      <c r="B728">
        <v>2</v>
      </c>
      <c r="C728" t="s">
        <v>4</v>
      </c>
      <c r="D728">
        <v>30</v>
      </c>
      <c r="E728">
        <v>3</v>
      </c>
      <c r="F728">
        <v>0</v>
      </c>
      <c r="G728">
        <v>21</v>
      </c>
      <c r="H728" t="s">
        <v>10</v>
      </c>
    </row>
    <row r="729" spans="1:8" hidden="1" x14ac:dyDescent="0.2">
      <c r="A729">
        <v>1</v>
      </c>
      <c r="B729">
        <v>3</v>
      </c>
      <c r="C729" t="s">
        <v>4</v>
      </c>
      <c r="E729">
        <v>0</v>
      </c>
      <c r="F729">
        <v>0</v>
      </c>
      <c r="G729">
        <v>7.7374999999999998</v>
      </c>
      <c r="H729" t="s">
        <v>12</v>
      </c>
    </row>
    <row r="730" spans="1:8" x14ac:dyDescent="0.2">
      <c r="A730">
        <v>0</v>
      </c>
      <c r="B730">
        <v>2</v>
      </c>
      <c r="C730" t="s">
        <v>3</v>
      </c>
      <c r="D730">
        <v>25</v>
      </c>
      <c r="E730">
        <v>1</v>
      </c>
      <c r="F730">
        <v>0</v>
      </c>
      <c r="G730">
        <v>26</v>
      </c>
      <c r="H730" t="s">
        <v>10</v>
      </c>
    </row>
    <row r="731" spans="1:8" x14ac:dyDescent="0.2">
      <c r="A731">
        <v>0</v>
      </c>
      <c r="B731">
        <v>3</v>
      </c>
      <c r="C731" t="s">
        <v>4</v>
      </c>
      <c r="D731">
        <v>25</v>
      </c>
      <c r="E731">
        <v>1</v>
      </c>
      <c r="F731">
        <v>0</v>
      </c>
      <c r="G731">
        <v>7.9249999999999998</v>
      </c>
      <c r="H731" t="s">
        <v>10</v>
      </c>
    </row>
    <row r="732" spans="1:8" x14ac:dyDescent="0.2">
      <c r="A732">
        <v>1</v>
      </c>
      <c r="B732">
        <v>1</v>
      </c>
      <c r="C732" t="s">
        <v>4</v>
      </c>
      <c r="D732">
        <v>29</v>
      </c>
      <c r="E732">
        <v>0</v>
      </c>
      <c r="F732">
        <v>0</v>
      </c>
      <c r="G732">
        <v>211.33750000000001</v>
      </c>
      <c r="H732" t="s">
        <v>10</v>
      </c>
    </row>
    <row r="733" spans="1:8" x14ac:dyDescent="0.2">
      <c r="A733">
        <v>0</v>
      </c>
      <c r="B733">
        <v>3</v>
      </c>
      <c r="C733" t="s">
        <v>3</v>
      </c>
      <c r="D733">
        <v>11</v>
      </c>
      <c r="E733">
        <v>0</v>
      </c>
      <c r="F733">
        <v>0</v>
      </c>
      <c r="G733">
        <v>18.787500000000001</v>
      </c>
      <c r="H733" t="s">
        <v>11</v>
      </c>
    </row>
    <row r="734" spans="1:8" hidden="1" x14ac:dyDescent="0.2">
      <c r="A734">
        <v>0</v>
      </c>
      <c r="B734">
        <v>2</v>
      </c>
      <c r="C734" t="s">
        <v>3</v>
      </c>
      <c r="E734">
        <v>0</v>
      </c>
      <c r="F734">
        <v>0</v>
      </c>
      <c r="G734">
        <v>0</v>
      </c>
      <c r="H734" t="s">
        <v>10</v>
      </c>
    </row>
    <row r="735" spans="1:8" x14ac:dyDescent="0.2">
      <c r="A735">
        <v>0</v>
      </c>
      <c r="B735">
        <v>2</v>
      </c>
      <c r="C735" t="s">
        <v>3</v>
      </c>
      <c r="D735">
        <v>23</v>
      </c>
      <c r="E735">
        <v>0</v>
      </c>
      <c r="F735">
        <v>0</v>
      </c>
      <c r="G735">
        <v>13</v>
      </c>
      <c r="H735" t="s">
        <v>10</v>
      </c>
    </row>
    <row r="736" spans="1:8" x14ac:dyDescent="0.2">
      <c r="A736">
        <v>0</v>
      </c>
      <c r="B736">
        <v>2</v>
      </c>
      <c r="C736" t="s">
        <v>3</v>
      </c>
      <c r="D736">
        <v>23</v>
      </c>
      <c r="E736">
        <v>0</v>
      </c>
      <c r="F736">
        <v>0</v>
      </c>
      <c r="G736">
        <v>13</v>
      </c>
      <c r="H736" t="s">
        <v>10</v>
      </c>
    </row>
    <row r="737" spans="1:8" x14ac:dyDescent="0.2">
      <c r="A737">
        <v>0</v>
      </c>
      <c r="B737">
        <v>3</v>
      </c>
      <c r="C737" t="s">
        <v>3</v>
      </c>
      <c r="D737">
        <v>28.5</v>
      </c>
      <c r="E737">
        <v>0</v>
      </c>
      <c r="F737">
        <v>0</v>
      </c>
      <c r="G737">
        <v>16.100000000000001</v>
      </c>
      <c r="H737" t="s">
        <v>10</v>
      </c>
    </row>
    <row r="738" spans="1:8" x14ac:dyDescent="0.2">
      <c r="A738">
        <v>0</v>
      </c>
      <c r="B738">
        <v>3</v>
      </c>
      <c r="C738" t="s">
        <v>4</v>
      </c>
      <c r="D738">
        <v>48</v>
      </c>
      <c r="E738">
        <v>1</v>
      </c>
      <c r="F738">
        <v>3</v>
      </c>
      <c r="G738">
        <v>34.375</v>
      </c>
      <c r="H738" t="s">
        <v>10</v>
      </c>
    </row>
    <row r="739" spans="1:8" x14ac:dyDescent="0.2">
      <c r="A739">
        <v>1</v>
      </c>
      <c r="B739">
        <v>1</v>
      </c>
      <c r="C739" t="s">
        <v>3</v>
      </c>
      <c r="D739">
        <v>35</v>
      </c>
      <c r="E739">
        <v>0</v>
      </c>
      <c r="F739">
        <v>0</v>
      </c>
      <c r="G739">
        <v>512.32920000000001</v>
      </c>
      <c r="H739" t="s">
        <v>11</v>
      </c>
    </row>
    <row r="740" spans="1:8" hidden="1" x14ac:dyDescent="0.2">
      <c r="A740">
        <v>0</v>
      </c>
      <c r="B740">
        <v>3</v>
      </c>
      <c r="C740" t="s">
        <v>3</v>
      </c>
      <c r="E740">
        <v>0</v>
      </c>
      <c r="F740">
        <v>0</v>
      </c>
      <c r="G740">
        <v>7.8958000000000004</v>
      </c>
      <c r="H740" t="s">
        <v>10</v>
      </c>
    </row>
    <row r="741" spans="1:8" hidden="1" x14ac:dyDescent="0.2">
      <c r="A741">
        <v>0</v>
      </c>
      <c r="B741">
        <v>3</v>
      </c>
      <c r="C741" t="s">
        <v>3</v>
      </c>
      <c r="E741">
        <v>0</v>
      </c>
      <c r="F741">
        <v>0</v>
      </c>
      <c r="G741">
        <v>7.8958000000000004</v>
      </c>
      <c r="H741" t="s">
        <v>10</v>
      </c>
    </row>
    <row r="742" spans="1:8" hidden="1" x14ac:dyDescent="0.2">
      <c r="A742">
        <v>1</v>
      </c>
      <c r="B742">
        <v>1</v>
      </c>
      <c r="C742" t="s">
        <v>3</v>
      </c>
      <c r="E742">
        <v>0</v>
      </c>
      <c r="F742">
        <v>0</v>
      </c>
      <c r="G742">
        <v>30</v>
      </c>
      <c r="H742" t="s">
        <v>10</v>
      </c>
    </row>
    <row r="743" spans="1:8" x14ac:dyDescent="0.2">
      <c r="A743">
        <v>0</v>
      </c>
      <c r="B743">
        <v>1</v>
      </c>
      <c r="C743" t="s">
        <v>3</v>
      </c>
      <c r="D743">
        <v>36</v>
      </c>
      <c r="E743">
        <v>1</v>
      </c>
      <c r="F743">
        <v>0</v>
      </c>
      <c r="G743">
        <v>78.849999999999994</v>
      </c>
      <c r="H743" t="s">
        <v>10</v>
      </c>
    </row>
    <row r="744" spans="1:8" x14ac:dyDescent="0.2">
      <c r="A744">
        <v>1</v>
      </c>
      <c r="B744">
        <v>1</v>
      </c>
      <c r="C744" t="s">
        <v>4</v>
      </c>
      <c r="D744">
        <v>21</v>
      </c>
      <c r="E744">
        <v>2</v>
      </c>
      <c r="F744">
        <v>2</v>
      </c>
      <c r="G744">
        <v>262.375</v>
      </c>
      <c r="H744" t="s">
        <v>11</v>
      </c>
    </row>
    <row r="745" spans="1:8" x14ac:dyDescent="0.2">
      <c r="A745">
        <v>0</v>
      </c>
      <c r="B745">
        <v>3</v>
      </c>
      <c r="C745" t="s">
        <v>3</v>
      </c>
      <c r="D745">
        <v>24</v>
      </c>
      <c r="E745">
        <v>1</v>
      </c>
      <c r="F745">
        <v>0</v>
      </c>
      <c r="G745">
        <v>16.100000000000001</v>
      </c>
      <c r="H745" t="s">
        <v>10</v>
      </c>
    </row>
    <row r="746" spans="1:8" x14ac:dyDescent="0.2">
      <c r="A746">
        <v>1</v>
      </c>
      <c r="B746">
        <v>3</v>
      </c>
      <c r="C746" t="s">
        <v>3</v>
      </c>
      <c r="D746">
        <v>31</v>
      </c>
      <c r="E746">
        <v>0</v>
      </c>
      <c r="F746">
        <v>0</v>
      </c>
      <c r="G746">
        <v>7.9249999999999998</v>
      </c>
      <c r="H746" t="s">
        <v>10</v>
      </c>
    </row>
    <row r="747" spans="1:8" x14ac:dyDescent="0.2">
      <c r="A747">
        <v>0</v>
      </c>
      <c r="B747">
        <v>1</v>
      </c>
      <c r="C747" t="s">
        <v>3</v>
      </c>
      <c r="D747">
        <v>70</v>
      </c>
      <c r="E747">
        <v>1</v>
      </c>
      <c r="F747">
        <v>1</v>
      </c>
      <c r="G747">
        <v>71</v>
      </c>
      <c r="H747" t="s">
        <v>10</v>
      </c>
    </row>
    <row r="748" spans="1:8" x14ac:dyDescent="0.2">
      <c r="A748">
        <v>0</v>
      </c>
      <c r="B748">
        <v>3</v>
      </c>
      <c r="C748" t="s">
        <v>3</v>
      </c>
      <c r="D748">
        <v>16</v>
      </c>
      <c r="E748">
        <v>1</v>
      </c>
      <c r="F748">
        <v>1</v>
      </c>
      <c r="G748">
        <v>20.25</v>
      </c>
      <c r="H748" t="s">
        <v>10</v>
      </c>
    </row>
    <row r="749" spans="1:8" x14ac:dyDescent="0.2">
      <c r="A749">
        <v>1</v>
      </c>
      <c r="B749">
        <v>2</v>
      </c>
      <c r="C749" t="s">
        <v>4</v>
      </c>
      <c r="D749">
        <v>30</v>
      </c>
      <c r="E749">
        <v>0</v>
      </c>
      <c r="F749">
        <v>0</v>
      </c>
      <c r="G749">
        <v>13</v>
      </c>
      <c r="H749" t="s">
        <v>10</v>
      </c>
    </row>
    <row r="750" spans="1:8" x14ac:dyDescent="0.2">
      <c r="A750">
        <v>0</v>
      </c>
      <c r="B750">
        <v>1</v>
      </c>
      <c r="C750" t="s">
        <v>3</v>
      </c>
      <c r="D750">
        <v>19</v>
      </c>
      <c r="E750">
        <v>1</v>
      </c>
      <c r="F750">
        <v>0</v>
      </c>
      <c r="G750">
        <v>53.1</v>
      </c>
      <c r="H750" t="s">
        <v>10</v>
      </c>
    </row>
    <row r="751" spans="1:8" x14ac:dyDescent="0.2">
      <c r="A751">
        <v>0</v>
      </c>
      <c r="B751">
        <v>3</v>
      </c>
      <c r="C751" t="s">
        <v>3</v>
      </c>
      <c r="D751">
        <v>31</v>
      </c>
      <c r="E751">
        <v>0</v>
      </c>
      <c r="F751">
        <v>0</v>
      </c>
      <c r="G751">
        <v>7.75</v>
      </c>
      <c r="H751" t="s">
        <v>12</v>
      </c>
    </row>
    <row r="752" spans="1:8" x14ac:dyDescent="0.2">
      <c r="A752">
        <v>1</v>
      </c>
      <c r="B752">
        <v>2</v>
      </c>
      <c r="C752" t="s">
        <v>4</v>
      </c>
      <c r="D752">
        <v>4</v>
      </c>
      <c r="E752">
        <v>1</v>
      </c>
      <c r="F752">
        <v>1</v>
      </c>
      <c r="G752">
        <v>23</v>
      </c>
      <c r="H752" t="s">
        <v>10</v>
      </c>
    </row>
    <row r="753" spans="1:8" x14ac:dyDescent="0.2">
      <c r="A753">
        <v>1</v>
      </c>
      <c r="B753">
        <v>3</v>
      </c>
      <c r="C753" t="s">
        <v>3</v>
      </c>
      <c r="D753">
        <v>6</v>
      </c>
      <c r="E753">
        <v>0</v>
      </c>
      <c r="F753">
        <v>1</v>
      </c>
      <c r="G753">
        <v>12.475</v>
      </c>
      <c r="H753" t="s">
        <v>10</v>
      </c>
    </row>
    <row r="754" spans="1:8" x14ac:dyDescent="0.2">
      <c r="A754">
        <v>0</v>
      </c>
      <c r="B754">
        <v>3</v>
      </c>
      <c r="C754" t="s">
        <v>3</v>
      </c>
      <c r="D754">
        <v>33</v>
      </c>
      <c r="E754">
        <v>0</v>
      </c>
      <c r="F754">
        <v>0</v>
      </c>
      <c r="G754">
        <v>9.5</v>
      </c>
      <c r="H754" t="s">
        <v>10</v>
      </c>
    </row>
    <row r="755" spans="1:8" x14ac:dyDescent="0.2">
      <c r="A755">
        <v>0</v>
      </c>
      <c r="B755">
        <v>3</v>
      </c>
      <c r="C755" t="s">
        <v>3</v>
      </c>
      <c r="D755">
        <v>23</v>
      </c>
      <c r="E755">
        <v>0</v>
      </c>
      <c r="F755">
        <v>0</v>
      </c>
      <c r="G755">
        <v>7.8958000000000004</v>
      </c>
      <c r="H755" t="s">
        <v>10</v>
      </c>
    </row>
    <row r="756" spans="1:8" x14ac:dyDescent="0.2">
      <c r="A756">
        <v>1</v>
      </c>
      <c r="B756">
        <v>2</v>
      </c>
      <c r="C756" t="s">
        <v>4</v>
      </c>
      <c r="D756">
        <v>48</v>
      </c>
      <c r="E756">
        <v>1</v>
      </c>
      <c r="F756">
        <v>2</v>
      </c>
      <c r="G756">
        <v>65</v>
      </c>
      <c r="H756" t="s">
        <v>10</v>
      </c>
    </row>
    <row r="757" spans="1:8" x14ac:dyDescent="0.2">
      <c r="A757">
        <v>1</v>
      </c>
      <c r="B757">
        <v>2</v>
      </c>
      <c r="C757" t="s">
        <v>3</v>
      </c>
      <c r="D757">
        <v>0.67</v>
      </c>
      <c r="E757">
        <v>1</v>
      </c>
      <c r="F757">
        <v>1</v>
      </c>
      <c r="G757">
        <v>14.5</v>
      </c>
      <c r="H757" t="s">
        <v>10</v>
      </c>
    </row>
    <row r="758" spans="1:8" x14ac:dyDescent="0.2">
      <c r="A758">
        <v>0</v>
      </c>
      <c r="B758">
        <v>3</v>
      </c>
      <c r="C758" t="s">
        <v>3</v>
      </c>
      <c r="D758">
        <v>28</v>
      </c>
      <c r="E758">
        <v>0</v>
      </c>
      <c r="F758">
        <v>0</v>
      </c>
      <c r="G758">
        <v>7.7957999999999998</v>
      </c>
      <c r="H758" t="s">
        <v>10</v>
      </c>
    </row>
    <row r="759" spans="1:8" x14ac:dyDescent="0.2">
      <c r="A759">
        <v>0</v>
      </c>
      <c r="B759">
        <v>2</v>
      </c>
      <c r="C759" t="s">
        <v>3</v>
      </c>
      <c r="D759">
        <v>18</v>
      </c>
      <c r="E759">
        <v>0</v>
      </c>
      <c r="F759">
        <v>0</v>
      </c>
      <c r="G759">
        <v>11.5</v>
      </c>
      <c r="H759" t="s">
        <v>10</v>
      </c>
    </row>
    <row r="760" spans="1:8" x14ac:dyDescent="0.2">
      <c r="A760">
        <v>0</v>
      </c>
      <c r="B760">
        <v>3</v>
      </c>
      <c r="C760" t="s">
        <v>3</v>
      </c>
      <c r="D760">
        <v>34</v>
      </c>
      <c r="E760">
        <v>0</v>
      </c>
      <c r="F760">
        <v>0</v>
      </c>
      <c r="G760">
        <v>8.0500000000000007</v>
      </c>
      <c r="H760" t="s">
        <v>10</v>
      </c>
    </row>
    <row r="761" spans="1:8" x14ac:dyDescent="0.2">
      <c r="A761">
        <v>1</v>
      </c>
      <c r="B761">
        <v>1</v>
      </c>
      <c r="C761" t="s">
        <v>4</v>
      </c>
      <c r="D761">
        <v>33</v>
      </c>
      <c r="E761">
        <v>0</v>
      </c>
      <c r="F761">
        <v>0</v>
      </c>
      <c r="G761">
        <v>86.5</v>
      </c>
      <c r="H761" t="s">
        <v>10</v>
      </c>
    </row>
    <row r="762" spans="1:8" hidden="1" x14ac:dyDescent="0.2">
      <c r="A762">
        <v>0</v>
      </c>
      <c r="B762">
        <v>3</v>
      </c>
      <c r="C762" t="s">
        <v>3</v>
      </c>
      <c r="E762">
        <v>0</v>
      </c>
      <c r="F762">
        <v>0</v>
      </c>
      <c r="G762">
        <v>14.5</v>
      </c>
      <c r="H762" t="s">
        <v>10</v>
      </c>
    </row>
    <row r="763" spans="1:8" x14ac:dyDescent="0.2">
      <c r="A763">
        <v>0</v>
      </c>
      <c r="B763">
        <v>3</v>
      </c>
      <c r="C763" t="s">
        <v>3</v>
      </c>
      <c r="D763">
        <v>41</v>
      </c>
      <c r="E763">
        <v>0</v>
      </c>
      <c r="F763">
        <v>0</v>
      </c>
      <c r="G763">
        <v>7.125</v>
      </c>
      <c r="H763" t="s">
        <v>10</v>
      </c>
    </row>
    <row r="764" spans="1:8" x14ac:dyDescent="0.2">
      <c r="A764">
        <v>1</v>
      </c>
      <c r="B764">
        <v>3</v>
      </c>
      <c r="C764" t="s">
        <v>3</v>
      </c>
      <c r="D764">
        <v>20</v>
      </c>
      <c r="E764">
        <v>0</v>
      </c>
      <c r="F764">
        <v>0</v>
      </c>
      <c r="G764">
        <v>7.2291999999999996</v>
      </c>
      <c r="H764" t="s">
        <v>11</v>
      </c>
    </row>
    <row r="765" spans="1:8" x14ac:dyDescent="0.2">
      <c r="A765">
        <v>1</v>
      </c>
      <c r="B765">
        <v>1</v>
      </c>
      <c r="C765" t="s">
        <v>4</v>
      </c>
      <c r="D765">
        <v>36</v>
      </c>
      <c r="E765">
        <v>1</v>
      </c>
      <c r="F765">
        <v>2</v>
      </c>
      <c r="G765">
        <v>120</v>
      </c>
      <c r="H765" t="s">
        <v>10</v>
      </c>
    </row>
    <row r="766" spans="1:8" x14ac:dyDescent="0.2">
      <c r="A766">
        <v>0</v>
      </c>
      <c r="B766">
        <v>3</v>
      </c>
      <c r="C766" t="s">
        <v>3</v>
      </c>
      <c r="D766">
        <v>16</v>
      </c>
      <c r="E766">
        <v>0</v>
      </c>
      <c r="F766">
        <v>0</v>
      </c>
      <c r="G766">
        <v>7.7750000000000004</v>
      </c>
      <c r="H766" t="s">
        <v>10</v>
      </c>
    </row>
    <row r="767" spans="1:8" x14ac:dyDescent="0.2">
      <c r="A767">
        <v>1</v>
      </c>
      <c r="B767">
        <v>1</v>
      </c>
      <c r="C767" t="s">
        <v>4</v>
      </c>
      <c r="D767">
        <v>51</v>
      </c>
      <c r="E767">
        <v>1</v>
      </c>
      <c r="F767">
        <v>0</v>
      </c>
      <c r="G767">
        <v>77.958299999999994</v>
      </c>
      <c r="H767" t="s">
        <v>10</v>
      </c>
    </row>
    <row r="768" spans="1:8" hidden="1" x14ac:dyDescent="0.2">
      <c r="A768">
        <v>0</v>
      </c>
      <c r="B768">
        <v>1</v>
      </c>
      <c r="C768" t="s">
        <v>3</v>
      </c>
      <c r="E768">
        <v>0</v>
      </c>
      <c r="F768">
        <v>0</v>
      </c>
      <c r="G768">
        <v>39.6</v>
      </c>
      <c r="H768" t="s">
        <v>11</v>
      </c>
    </row>
    <row r="769" spans="1:8" x14ac:dyDescent="0.2">
      <c r="A769">
        <v>0</v>
      </c>
      <c r="B769">
        <v>3</v>
      </c>
      <c r="C769" t="s">
        <v>4</v>
      </c>
      <c r="D769">
        <v>30.5</v>
      </c>
      <c r="E769">
        <v>0</v>
      </c>
      <c r="F769">
        <v>0</v>
      </c>
      <c r="G769">
        <v>7.75</v>
      </c>
      <c r="H769" t="s">
        <v>12</v>
      </c>
    </row>
    <row r="770" spans="1:8" hidden="1" x14ac:dyDescent="0.2">
      <c r="A770">
        <v>0</v>
      </c>
      <c r="B770">
        <v>3</v>
      </c>
      <c r="C770" t="s">
        <v>3</v>
      </c>
      <c r="E770">
        <v>1</v>
      </c>
      <c r="F770">
        <v>0</v>
      </c>
      <c r="G770">
        <v>24.15</v>
      </c>
      <c r="H770" t="s">
        <v>12</v>
      </c>
    </row>
    <row r="771" spans="1:8" x14ac:dyDescent="0.2">
      <c r="A771">
        <v>0</v>
      </c>
      <c r="B771">
        <v>3</v>
      </c>
      <c r="C771" t="s">
        <v>3</v>
      </c>
      <c r="D771">
        <v>32</v>
      </c>
      <c r="E771">
        <v>0</v>
      </c>
      <c r="F771">
        <v>0</v>
      </c>
      <c r="G771">
        <v>8.3625000000000007</v>
      </c>
      <c r="H771" t="s">
        <v>10</v>
      </c>
    </row>
    <row r="772" spans="1:8" x14ac:dyDescent="0.2">
      <c r="A772">
        <v>0</v>
      </c>
      <c r="B772">
        <v>3</v>
      </c>
      <c r="C772" t="s">
        <v>3</v>
      </c>
      <c r="D772">
        <v>24</v>
      </c>
      <c r="E772">
        <v>0</v>
      </c>
      <c r="F772">
        <v>0</v>
      </c>
      <c r="G772">
        <v>9.5</v>
      </c>
      <c r="H772" t="s">
        <v>10</v>
      </c>
    </row>
    <row r="773" spans="1:8" x14ac:dyDescent="0.2">
      <c r="A773">
        <v>0</v>
      </c>
      <c r="B773">
        <v>3</v>
      </c>
      <c r="C773" t="s">
        <v>3</v>
      </c>
      <c r="D773">
        <v>48</v>
      </c>
      <c r="E773">
        <v>0</v>
      </c>
      <c r="F773">
        <v>0</v>
      </c>
      <c r="G773">
        <v>7.8541999999999996</v>
      </c>
      <c r="H773" t="s">
        <v>10</v>
      </c>
    </row>
    <row r="774" spans="1:8" x14ac:dyDescent="0.2">
      <c r="A774">
        <v>0</v>
      </c>
      <c r="B774">
        <v>2</v>
      </c>
      <c r="C774" t="s">
        <v>4</v>
      </c>
      <c r="D774">
        <v>57</v>
      </c>
      <c r="E774">
        <v>0</v>
      </c>
      <c r="F774">
        <v>0</v>
      </c>
      <c r="G774">
        <v>10.5</v>
      </c>
      <c r="H774" t="s">
        <v>10</v>
      </c>
    </row>
    <row r="775" spans="1:8" hidden="1" x14ac:dyDescent="0.2">
      <c r="A775">
        <v>0</v>
      </c>
      <c r="B775">
        <v>3</v>
      </c>
      <c r="C775" t="s">
        <v>3</v>
      </c>
      <c r="E775">
        <v>0</v>
      </c>
      <c r="F775">
        <v>0</v>
      </c>
      <c r="G775">
        <v>7.2249999999999996</v>
      </c>
      <c r="H775" t="s">
        <v>11</v>
      </c>
    </row>
    <row r="776" spans="1:8" x14ac:dyDescent="0.2">
      <c r="A776">
        <v>1</v>
      </c>
      <c r="B776">
        <v>2</v>
      </c>
      <c r="C776" t="s">
        <v>4</v>
      </c>
      <c r="D776">
        <v>54</v>
      </c>
      <c r="E776">
        <v>1</v>
      </c>
      <c r="F776">
        <v>3</v>
      </c>
      <c r="G776">
        <v>23</v>
      </c>
      <c r="H776" t="s">
        <v>10</v>
      </c>
    </row>
    <row r="777" spans="1:8" x14ac:dyDescent="0.2">
      <c r="A777">
        <v>0</v>
      </c>
      <c r="B777">
        <v>3</v>
      </c>
      <c r="C777" t="s">
        <v>3</v>
      </c>
      <c r="D777">
        <v>18</v>
      </c>
      <c r="E777">
        <v>0</v>
      </c>
      <c r="F777">
        <v>0</v>
      </c>
      <c r="G777">
        <v>7.75</v>
      </c>
      <c r="H777" t="s">
        <v>10</v>
      </c>
    </row>
    <row r="778" spans="1:8" hidden="1" x14ac:dyDescent="0.2">
      <c r="A778">
        <v>0</v>
      </c>
      <c r="B778">
        <v>3</v>
      </c>
      <c r="C778" t="s">
        <v>3</v>
      </c>
      <c r="E778">
        <v>0</v>
      </c>
      <c r="F778">
        <v>0</v>
      </c>
      <c r="G778">
        <v>7.75</v>
      </c>
      <c r="H778" t="s">
        <v>12</v>
      </c>
    </row>
    <row r="779" spans="1:8" x14ac:dyDescent="0.2">
      <c r="A779">
        <v>1</v>
      </c>
      <c r="B779">
        <v>3</v>
      </c>
      <c r="C779" t="s">
        <v>4</v>
      </c>
      <c r="D779">
        <v>5</v>
      </c>
      <c r="E779">
        <v>0</v>
      </c>
      <c r="F779">
        <v>0</v>
      </c>
      <c r="G779">
        <v>12.475</v>
      </c>
      <c r="H779" t="s">
        <v>10</v>
      </c>
    </row>
    <row r="780" spans="1:8" hidden="1" x14ac:dyDescent="0.2">
      <c r="A780">
        <v>0</v>
      </c>
      <c r="B780">
        <v>3</v>
      </c>
      <c r="C780" t="s">
        <v>3</v>
      </c>
      <c r="E780">
        <v>0</v>
      </c>
      <c r="F780">
        <v>0</v>
      </c>
      <c r="G780">
        <v>7.7374999999999998</v>
      </c>
      <c r="H780" t="s">
        <v>12</v>
      </c>
    </row>
    <row r="781" spans="1:8" x14ac:dyDescent="0.2">
      <c r="A781">
        <v>1</v>
      </c>
      <c r="B781">
        <v>1</v>
      </c>
      <c r="C781" t="s">
        <v>4</v>
      </c>
      <c r="D781">
        <v>43</v>
      </c>
      <c r="E781">
        <v>0</v>
      </c>
      <c r="F781">
        <v>1</v>
      </c>
      <c r="G781">
        <v>211.33750000000001</v>
      </c>
      <c r="H781" t="s">
        <v>10</v>
      </c>
    </row>
    <row r="782" spans="1:8" x14ac:dyDescent="0.2">
      <c r="A782">
        <v>1</v>
      </c>
      <c r="B782">
        <v>3</v>
      </c>
      <c r="C782" t="s">
        <v>4</v>
      </c>
      <c r="D782">
        <v>13</v>
      </c>
      <c r="E782">
        <v>0</v>
      </c>
      <c r="F782">
        <v>0</v>
      </c>
      <c r="G782">
        <v>7.2291999999999996</v>
      </c>
      <c r="H782" t="s">
        <v>11</v>
      </c>
    </row>
    <row r="783" spans="1:8" x14ac:dyDescent="0.2">
      <c r="A783">
        <v>1</v>
      </c>
      <c r="B783">
        <v>1</v>
      </c>
      <c r="C783" t="s">
        <v>4</v>
      </c>
      <c r="D783">
        <v>17</v>
      </c>
      <c r="E783">
        <v>1</v>
      </c>
      <c r="F783">
        <v>0</v>
      </c>
      <c r="G783">
        <v>57</v>
      </c>
      <c r="H783" t="s">
        <v>10</v>
      </c>
    </row>
    <row r="784" spans="1:8" x14ac:dyDescent="0.2">
      <c r="A784">
        <v>0</v>
      </c>
      <c r="B784">
        <v>1</v>
      </c>
      <c r="C784" t="s">
        <v>3</v>
      </c>
      <c r="D784">
        <v>29</v>
      </c>
      <c r="E784">
        <v>0</v>
      </c>
      <c r="F784">
        <v>0</v>
      </c>
      <c r="G784">
        <v>30</v>
      </c>
      <c r="H784" t="s">
        <v>10</v>
      </c>
    </row>
    <row r="785" spans="1:8" hidden="1" x14ac:dyDescent="0.2">
      <c r="A785">
        <v>0</v>
      </c>
      <c r="B785">
        <v>3</v>
      </c>
      <c r="C785" t="s">
        <v>3</v>
      </c>
      <c r="E785">
        <v>1</v>
      </c>
      <c r="F785">
        <v>2</v>
      </c>
      <c r="G785">
        <v>23.45</v>
      </c>
      <c r="H785" t="s">
        <v>10</v>
      </c>
    </row>
    <row r="786" spans="1:8" x14ac:dyDescent="0.2">
      <c r="A786">
        <v>0</v>
      </c>
      <c r="B786">
        <v>3</v>
      </c>
      <c r="C786" t="s">
        <v>3</v>
      </c>
      <c r="D786">
        <v>25</v>
      </c>
      <c r="E786">
        <v>0</v>
      </c>
      <c r="F786">
        <v>0</v>
      </c>
      <c r="G786">
        <v>7.05</v>
      </c>
      <c r="H786" t="s">
        <v>10</v>
      </c>
    </row>
    <row r="787" spans="1:8" x14ac:dyDescent="0.2">
      <c r="A787">
        <v>0</v>
      </c>
      <c r="B787">
        <v>3</v>
      </c>
      <c r="C787" t="s">
        <v>3</v>
      </c>
      <c r="D787">
        <v>25</v>
      </c>
      <c r="E787">
        <v>0</v>
      </c>
      <c r="F787">
        <v>0</v>
      </c>
      <c r="G787">
        <v>7.25</v>
      </c>
      <c r="H787" t="s">
        <v>10</v>
      </c>
    </row>
    <row r="788" spans="1:8" x14ac:dyDescent="0.2">
      <c r="A788">
        <v>1</v>
      </c>
      <c r="B788">
        <v>3</v>
      </c>
      <c r="C788" t="s">
        <v>4</v>
      </c>
      <c r="D788">
        <v>18</v>
      </c>
      <c r="E788">
        <v>0</v>
      </c>
      <c r="F788">
        <v>0</v>
      </c>
      <c r="G788">
        <v>7.4958</v>
      </c>
      <c r="H788" t="s">
        <v>10</v>
      </c>
    </row>
    <row r="789" spans="1:8" x14ac:dyDescent="0.2">
      <c r="A789">
        <v>0</v>
      </c>
      <c r="B789">
        <v>3</v>
      </c>
      <c r="C789" t="s">
        <v>3</v>
      </c>
      <c r="D789">
        <v>8</v>
      </c>
      <c r="E789">
        <v>4</v>
      </c>
      <c r="F789">
        <v>1</v>
      </c>
      <c r="G789">
        <v>29.125</v>
      </c>
      <c r="H789" t="s">
        <v>12</v>
      </c>
    </row>
    <row r="790" spans="1:8" x14ac:dyDescent="0.2">
      <c r="A790">
        <v>1</v>
      </c>
      <c r="B790">
        <v>3</v>
      </c>
      <c r="C790" t="s">
        <v>3</v>
      </c>
      <c r="D790">
        <v>1</v>
      </c>
      <c r="E790">
        <v>1</v>
      </c>
      <c r="F790">
        <v>2</v>
      </c>
      <c r="G790">
        <v>20.574999999999999</v>
      </c>
      <c r="H790" t="s">
        <v>10</v>
      </c>
    </row>
    <row r="791" spans="1:8" x14ac:dyDescent="0.2">
      <c r="A791">
        <v>0</v>
      </c>
      <c r="B791">
        <v>1</v>
      </c>
      <c r="C791" t="s">
        <v>3</v>
      </c>
      <c r="D791">
        <v>46</v>
      </c>
      <c r="E791">
        <v>0</v>
      </c>
      <c r="F791">
        <v>0</v>
      </c>
      <c r="G791">
        <v>79.2</v>
      </c>
      <c r="H791" t="s">
        <v>11</v>
      </c>
    </row>
    <row r="792" spans="1:8" hidden="1" x14ac:dyDescent="0.2">
      <c r="A792">
        <v>0</v>
      </c>
      <c r="B792">
        <v>3</v>
      </c>
      <c r="C792" t="s">
        <v>3</v>
      </c>
      <c r="E792">
        <v>0</v>
      </c>
      <c r="F792">
        <v>0</v>
      </c>
      <c r="G792">
        <v>7.75</v>
      </c>
      <c r="H792" t="s">
        <v>12</v>
      </c>
    </row>
    <row r="793" spans="1:8" x14ac:dyDescent="0.2">
      <c r="A793">
        <v>0</v>
      </c>
      <c r="B793">
        <v>2</v>
      </c>
      <c r="C793" t="s">
        <v>3</v>
      </c>
      <c r="D793">
        <v>16</v>
      </c>
      <c r="E793">
        <v>0</v>
      </c>
      <c r="F793">
        <v>0</v>
      </c>
      <c r="G793">
        <v>26</v>
      </c>
      <c r="H793" t="s">
        <v>10</v>
      </c>
    </row>
    <row r="794" spans="1:8" hidden="1" x14ac:dyDescent="0.2">
      <c r="A794">
        <v>0</v>
      </c>
      <c r="B794">
        <v>3</v>
      </c>
      <c r="C794" t="s">
        <v>4</v>
      </c>
      <c r="E794">
        <v>8</v>
      </c>
      <c r="F794">
        <v>2</v>
      </c>
      <c r="G794">
        <v>69.55</v>
      </c>
      <c r="H794" t="s">
        <v>10</v>
      </c>
    </row>
    <row r="795" spans="1:8" hidden="1" x14ac:dyDescent="0.2">
      <c r="A795">
        <v>0</v>
      </c>
      <c r="B795">
        <v>1</v>
      </c>
      <c r="C795" t="s">
        <v>3</v>
      </c>
      <c r="E795">
        <v>0</v>
      </c>
      <c r="F795">
        <v>0</v>
      </c>
      <c r="G795">
        <v>30.695799999999998</v>
      </c>
      <c r="H795" t="s">
        <v>11</v>
      </c>
    </row>
    <row r="796" spans="1:8" x14ac:dyDescent="0.2">
      <c r="A796">
        <v>0</v>
      </c>
      <c r="B796">
        <v>3</v>
      </c>
      <c r="C796" t="s">
        <v>3</v>
      </c>
      <c r="D796">
        <v>25</v>
      </c>
      <c r="E796">
        <v>0</v>
      </c>
      <c r="F796">
        <v>0</v>
      </c>
      <c r="G796">
        <v>7.8958000000000004</v>
      </c>
      <c r="H796" t="s">
        <v>10</v>
      </c>
    </row>
    <row r="797" spans="1:8" x14ac:dyDescent="0.2">
      <c r="A797">
        <v>0</v>
      </c>
      <c r="B797">
        <v>2</v>
      </c>
      <c r="C797" t="s">
        <v>3</v>
      </c>
      <c r="D797">
        <v>39</v>
      </c>
      <c r="E797">
        <v>0</v>
      </c>
      <c r="F797">
        <v>0</v>
      </c>
      <c r="G797">
        <v>13</v>
      </c>
      <c r="H797" t="s">
        <v>10</v>
      </c>
    </row>
    <row r="798" spans="1:8" x14ac:dyDescent="0.2">
      <c r="A798">
        <v>1</v>
      </c>
      <c r="B798">
        <v>1</v>
      </c>
      <c r="C798" t="s">
        <v>4</v>
      </c>
      <c r="D798">
        <v>49</v>
      </c>
      <c r="E798">
        <v>0</v>
      </c>
      <c r="F798">
        <v>0</v>
      </c>
      <c r="G798">
        <v>25.929200000000002</v>
      </c>
      <c r="H798" t="s">
        <v>10</v>
      </c>
    </row>
    <row r="799" spans="1:8" x14ac:dyDescent="0.2">
      <c r="A799">
        <v>1</v>
      </c>
      <c r="B799">
        <v>3</v>
      </c>
      <c r="C799" t="s">
        <v>4</v>
      </c>
      <c r="D799">
        <v>31</v>
      </c>
      <c r="E799">
        <v>0</v>
      </c>
      <c r="F799">
        <v>0</v>
      </c>
      <c r="G799">
        <v>8.6832999999999991</v>
      </c>
      <c r="H799" t="s">
        <v>10</v>
      </c>
    </row>
    <row r="800" spans="1:8" x14ac:dyDescent="0.2">
      <c r="A800">
        <v>0</v>
      </c>
      <c r="B800">
        <v>3</v>
      </c>
      <c r="C800" t="s">
        <v>3</v>
      </c>
      <c r="D800">
        <v>30</v>
      </c>
      <c r="E800">
        <v>0</v>
      </c>
      <c r="F800">
        <v>0</v>
      </c>
      <c r="G800">
        <v>7.2291999999999996</v>
      </c>
      <c r="H800" t="s">
        <v>11</v>
      </c>
    </row>
    <row r="801" spans="1:8" x14ac:dyDescent="0.2">
      <c r="A801">
        <v>0</v>
      </c>
      <c r="B801">
        <v>3</v>
      </c>
      <c r="C801" t="s">
        <v>4</v>
      </c>
      <c r="D801">
        <v>30</v>
      </c>
      <c r="E801">
        <v>1</v>
      </c>
      <c r="F801">
        <v>1</v>
      </c>
      <c r="G801">
        <v>24.15</v>
      </c>
      <c r="H801" t="s">
        <v>10</v>
      </c>
    </row>
    <row r="802" spans="1:8" x14ac:dyDescent="0.2">
      <c r="A802">
        <v>0</v>
      </c>
      <c r="B802">
        <v>2</v>
      </c>
      <c r="C802" t="s">
        <v>3</v>
      </c>
      <c r="D802">
        <v>34</v>
      </c>
      <c r="E802">
        <v>0</v>
      </c>
      <c r="F802">
        <v>0</v>
      </c>
      <c r="G802">
        <v>13</v>
      </c>
      <c r="H802" t="s">
        <v>10</v>
      </c>
    </row>
    <row r="803" spans="1:8" x14ac:dyDescent="0.2">
      <c r="A803">
        <v>1</v>
      </c>
      <c r="B803">
        <v>2</v>
      </c>
      <c r="C803" t="s">
        <v>4</v>
      </c>
      <c r="D803">
        <v>31</v>
      </c>
      <c r="E803">
        <v>1</v>
      </c>
      <c r="F803">
        <v>1</v>
      </c>
      <c r="G803">
        <v>26.25</v>
      </c>
      <c r="H803" t="s">
        <v>10</v>
      </c>
    </row>
    <row r="804" spans="1:8" x14ac:dyDescent="0.2">
      <c r="A804">
        <v>1</v>
      </c>
      <c r="B804">
        <v>1</v>
      </c>
      <c r="C804" t="s">
        <v>3</v>
      </c>
      <c r="D804">
        <v>11</v>
      </c>
      <c r="E804">
        <v>1</v>
      </c>
      <c r="F804">
        <v>2</v>
      </c>
      <c r="G804">
        <v>120</v>
      </c>
      <c r="H804" t="s">
        <v>10</v>
      </c>
    </row>
    <row r="805" spans="1:8" x14ac:dyDescent="0.2">
      <c r="A805">
        <v>1</v>
      </c>
      <c r="B805">
        <v>3</v>
      </c>
      <c r="C805" t="s">
        <v>3</v>
      </c>
      <c r="D805">
        <v>0.42</v>
      </c>
      <c r="E805">
        <v>0</v>
      </c>
      <c r="F805">
        <v>1</v>
      </c>
      <c r="G805">
        <v>8.5167000000000002</v>
      </c>
      <c r="H805" t="s">
        <v>11</v>
      </c>
    </row>
    <row r="806" spans="1:8" x14ac:dyDescent="0.2">
      <c r="A806">
        <v>1</v>
      </c>
      <c r="B806">
        <v>3</v>
      </c>
      <c r="C806" t="s">
        <v>3</v>
      </c>
      <c r="D806">
        <v>27</v>
      </c>
      <c r="E806">
        <v>0</v>
      </c>
      <c r="F806">
        <v>0</v>
      </c>
      <c r="G806">
        <v>6.9749999999999996</v>
      </c>
      <c r="H806" t="s">
        <v>10</v>
      </c>
    </row>
    <row r="807" spans="1:8" x14ac:dyDescent="0.2">
      <c r="A807">
        <v>0</v>
      </c>
      <c r="B807">
        <v>3</v>
      </c>
      <c r="C807" t="s">
        <v>3</v>
      </c>
      <c r="D807">
        <v>31</v>
      </c>
      <c r="E807">
        <v>0</v>
      </c>
      <c r="F807">
        <v>0</v>
      </c>
      <c r="G807">
        <v>7.7750000000000004</v>
      </c>
      <c r="H807" t="s">
        <v>10</v>
      </c>
    </row>
    <row r="808" spans="1:8" x14ac:dyDescent="0.2">
      <c r="A808">
        <v>0</v>
      </c>
      <c r="B808">
        <v>1</v>
      </c>
      <c r="C808" t="s">
        <v>3</v>
      </c>
      <c r="D808">
        <v>39</v>
      </c>
      <c r="E808">
        <v>0</v>
      </c>
      <c r="F808">
        <v>0</v>
      </c>
      <c r="G808">
        <v>0</v>
      </c>
      <c r="H808" t="s">
        <v>10</v>
      </c>
    </row>
    <row r="809" spans="1:8" x14ac:dyDescent="0.2">
      <c r="A809">
        <v>0</v>
      </c>
      <c r="B809">
        <v>3</v>
      </c>
      <c r="C809" t="s">
        <v>4</v>
      </c>
      <c r="D809">
        <v>18</v>
      </c>
      <c r="E809">
        <v>0</v>
      </c>
      <c r="F809">
        <v>0</v>
      </c>
      <c r="G809">
        <v>7.7750000000000004</v>
      </c>
      <c r="H809" t="s">
        <v>10</v>
      </c>
    </row>
    <row r="810" spans="1:8" x14ac:dyDescent="0.2">
      <c r="A810">
        <v>0</v>
      </c>
      <c r="B810">
        <v>2</v>
      </c>
      <c r="C810" t="s">
        <v>3</v>
      </c>
      <c r="D810">
        <v>39</v>
      </c>
      <c r="E810">
        <v>0</v>
      </c>
      <c r="F810">
        <v>0</v>
      </c>
      <c r="G810">
        <v>13</v>
      </c>
      <c r="H810" t="s">
        <v>10</v>
      </c>
    </row>
    <row r="811" spans="1:8" x14ac:dyDescent="0.2">
      <c r="A811">
        <v>1</v>
      </c>
      <c r="B811">
        <v>1</v>
      </c>
      <c r="C811" t="s">
        <v>4</v>
      </c>
      <c r="D811">
        <v>33</v>
      </c>
      <c r="E811">
        <v>1</v>
      </c>
      <c r="F811">
        <v>0</v>
      </c>
      <c r="G811">
        <v>53.1</v>
      </c>
      <c r="H811" t="s">
        <v>10</v>
      </c>
    </row>
    <row r="812" spans="1:8" x14ac:dyDescent="0.2">
      <c r="A812">
        <v>0</v>
      </c>
      <c r="B812">
        <v>3</v>
      </c>
      <c r="C812" t="s">
        <v>3</v>
      </c>
      <c r="D812">
        <v>26</v>
      </c>
      <c r="E812">
        <v>0</v>
      </c>
      <c r="F812">
        <v>0</v>
      </c>
      <c r="G812">
        <v>7.8875000000000002</v>
      </c>
      <c r="H812" t="s">
        <v>10</v>
      </c>
    </row>
    <row r="813" spans="1:8" x14ac:dyDescent="0.2">
      <c r="A813">
        <v>0</v>
      </c>
      <c r="B813">
        <v>3</v>
      </c>
      <c r="C813" t="s">
        <v>3</v>
      </c>
      <c r="D813">
        <v>39</v>
      </c>
      <c r="E813">
        <v>0</v>
      </c>
      <c r="F813">
        <v>0</v>
      </c>
      <c r="G813">
        <v>24.15</v>
      </c>
      <c r="H813" t="s">
        <v>10</v>
      </c>
    </row>
    <row r="814" spans="1:8" x14ac:dyDescent="0.2">
      <c r="A814">
        <v>0</v>
      </c>
      <c r="B814">
        <v>2</v>
      </c>
      <c r="C814" t="s">
        <v>3</v>
      </c>
      <c r="D814">
        <v>35</v>
      </c>
      <c r="E814">
        <v>0</v>
      </c>
      <c r="F814">
        <v>0</v>
      </c>
      <c r="G814">
        <v>10.5</v>
      </c>
      <c r="H814" t="s">
        <v>10</v>
      </c>
    </row>
    <row r="815" spans="1:8" x14ac:dyDescent="0.2">
      <c r="A815">
        <v>0</v>
      </c>
      <c r="B815">
        <v>3</v>
      </c>
      <c r="C815" t="s">
        <v>4</v>
      </c>
      <c r="D815">
        <v>6</v>
      </c>
      <c r="E815">
        <v>4</v>
      </c>
      <c r="F815">
        <v>2</v>
      </c>
      <c r="G815">
        <v>31.274999999999999</v>
      </c>
      <c r="H815" t="s">
        <v>10</v>
      </c>
    </row>
    <row r="816" spans="1:8" x14ac:dyDescent="0.2">
      <c r="A816">
        <v>0</v>
      </c>
      <c r="B816">
        <v>3</v>
      </c>
      <c r="C816" t="s">
        <v>3</v>
      </c>
      <c r="D816">
        <v>30.5</v>
      </c>
      <c r="E816">
        <v>0</v>
      </c>
      <c r="F816">
        <v>0</v>
      </c>
      <c r="G816">
        <v>8.0500000000000007</v>
      </c>
      <c r="H816" t="s">
        <v>10</v>
      </c>
    </row>
    <row r="817" spans="1:8" hidden="1" x14ac:dyDescent="0.2">
      <c r="A817">
        <v>0</v>
      </c>
      <c r="B817">
        <v>1</v>
      </c>
      <c r="C817" t="s">
        <v>3</v>
      </c>
      <c r="E817">
        <v>0</v>
      </c>
      <c r="F817">
        <v>0</v>
      </c>
      <c r="G817">
        <v>0</v>
      </c>
      <c r="H817" t="s">
        <v>10</v>
      </c>
    </row>
    <row r="818" spans="1:8" x14ac:dyDescent="0.2">
      <c r="A818">
        <v>0</v>
      </c>
      <c r="B818">
        <v>3</v>
      </c>
      <c r="C818" t="s">
        <v>4</v>
      </c>
      <c r="D818">
        <v>23</v>
      </c>
      <c r="E818">
        <v>0</v>
      </c>
      <c r="F818">
        <v>0</v>
      </c>
      <c r="G818">
        <v>7.9249999999999998</v>
      </c>
      <c r="H818" t="s">
        <v>10</v>
      </c>
    </row>
    <row r="819" spans="1:8" x14ac:dyDescent="0.2">
      <c r="A819">
        <v>0</v>
      </c>
      <c r="B819">
        <v>2</v>
      </c>
      <c r="C819" t="s">
        <v>3</v>
      </c>
      <c r="D819">
        <v>31</v>
      </c>
      <c r="E819">
        <v>1</v>
      </c>
      <c r="F819">
        <v>1</v>
      </c>
      <c r="G819">
        <v>37.004199999999997</v>
      </c>
      <c r="H819" t="s">
        <v>11</v>
      </c>
    </row>
    <row r="820" spans="1:8" x14ac:dyDescent="0.2">
      <c r="A820">
        <v>0</v>
      </c>
      <c r="B820">
        <v>3</v>
      </c>
      <c r="C820" t="s">
        <v>3</v>
      </c>
      <c r="D820">
        <v>43</v>
      </c>
      <c r="E820">
        <v>0</v>
      </c>
      <c r="F820">
        <v>0</v>
      </c>
      <c r="G820">
        <v>6.45</v>
      </c>
      <c r="H820" t="s">
        <v>10</v>
      </c>
    </row>
    <row r="821" spans="1:8" x14ac:dyDescent="0.2">
      <c r="A821">
        <v>0</v>
      </c>
      <c r="B821">
        <v>3</v>
      </c>
      <c r="C821" t="s">
        <v>3</v>
      </c>
      <c r="D821">
        <v>10</v>
      </c>
      <c r="E821">
        <v>3</v>
      </c>
      <c r="F821">
        <v>2</v>
      </c>
      <c r="G821">
        <v>27.9</v>
      </c>
      <c r="H821" t="s">
        <v>10</v>
      </c>
    </row>
    <row r="822" spans="1:8" x14ac:dyDescent="0.2">
      <c r="A822">
        <v>1</v>
      </c>
      <c r="B822">
        <v>1</v>
      </c>
      <c r="C822" t="s">
        <v>4</v>
      </c>
      <c r="D822">
        <v>52</v>
      </c>
      <c r="E822">
        <v>1</v>
      </c>
      <c r="F822">
        <v>1</v>
      </c>
      <c r="G822">
        <v>93.5</v>
      </c>
      <c r="H822" t="s">
        <v>10</v>
      </c>
    </row>
    <row r="823" spans="1:8" x14ac:dyDescent="0.2">
      <c r="A823">
        <v>1</v>
      </c>
      <c r="B823">
        <v>3</v>
      </c>
      <c r="C823" t="s">
        <v>3</v>
      </c>
      <c r="D823">
        <v>27</v>
      </c>
      <c r="E823">
        <v>0</v>
      </c>
      <c r="F823">
        <v>0</v>
      </c>
      <c r="G823">
        <v>8.6624999999999996</v>
      </c>
      <c r="H823" t="s">
        <v>10</v>
      </c>
    </row>
    <row r="824" spans="1:8" x14ac:dyDescent="0.2">
      <c r="A824">
        <v>0</v>
      </c>
      <c r="B824">
        <v>1</v>
      </c>
      <c r="C824" t="s">
        <v>3</v>
      </c>
      <c r="D824">
        <v>38</v>
      </c>
      <c r="E824">
        <v>0</v>
      </c>
      <c r="F824">
        <v>0</v>
      </c>
      <c r="G824">
        <v>0</v>
      </c>
      <c r="H824" t="s">
        <v>10</v>
      </c>
    </row>
    <row r="825" spans="1:8" x14ac:dyDescent="0.2">
      <c r="A825">
        <v>1</v>
      </c>
      <c r="B825">
        <v>3</v>
      </c>
      <c r="C825" t="s">
        <v>4</v>
      </c>
      <c r="D825">
        <v>27</v>
      </c>
      <c r="E825">
        <v>0</v>
      </c>
      <c r="F825">
        <v>1</v>
      </c>
      <c r="G825">
        <v>12.475</v>
      </c>
      <c r="H825" t="s">
        <v>10</v>
      </c>
    </row>
    <row r="826" spans="1:8" x14ac:dyDescent="0.2">
      <c r="A826">
        <v>0</v>
      </c>
      <c r="B826">
        <v>3</v>
      </c>
      <c r="C826" t="s">
        <v>3</v>
      </c>
      <c r="D826">
        <v>2</v>
      </c>
      <c r="E826">
        <v>4</v>
      </c>
      <c r="F826">
        <v>1</v>
      </c>
      <c r="G826">
        <v>39.6875</v>
      </c>
      <c r="H826" t="s">
        <v>10</v>
      </c>
    </row>
    <row r="827" spans="1:8" hidden="1" x14ac:dyDescent="0.2">
      <c r="A827">
        <v>0</v>
      </c>
      <c r="B827">
        <v>3</v>
      </c>
      <c r="C827" t="s">
        <v>3</v>
      </c>
      <c r="E827">
        <v>0</v>
      </c>
      <c r="F827">
        <v>0</v>
      </c>
      <c r="G827">
        <v>6.95</v>
      </c>
      <c r="H827" t="s">
        <v>12</v>
      </c>
    </row>
    <row r="828" spans="1:8" hidden="1" x14ac:dyDescent="0.2">
      <c r="A828">
        <v>0</v>
      </c>
      <c r="B828">
        <v>3</v>
      </c>
      <c r="C828" t="s">
        <v>3</v>
      </c>
      <c r="E828">
        <v>0</v>
      </c>
      <c r="F828">
        <v>0</v>
      </c>
      <c r="G828">
        <v>56.495800000000003</v>
      </c>
      <c r="H828" t="s">
        <v>10</v>
      </c>
    </row>
    <row r="829" spans="1:8" x14ac:dyDescent="0.2">
      <c r="A829">
        <v>1</v>
      </c>
      <c r="B829">
        <v>2</v>
      </c>
      <c r="C829" t="s">
        <v>3</v>
      </c>
      <c r="D829">
        <v>1</v>
      </c>
      <c r="E829">
        <v>0</v>
      </c>
      <c r="F829">
        <v>2</v>
      </c>
      <c r="G829">
        <v>37.004199999999997</v>
      </c>
      <c r="H829" t="s">
        <v>11</v>
      </c>
    </row>
    <row r="830" spans="1:8" hidden="1" x14ac:dyDescent="0.2">
      <c r="A830">
        <v>1</v>
      </c>
      <c r="B830">
        <v>3</v>
      </c>
      <c r="C830" t="s">
        <v>3</v>
      </c>
      <c r="E830">
        <v>0</v>
      </c>
      <c r="F830">
        <v>0</v>
      </c>
      <c r="G830">
        <v>7.75</v>
      </c>
      <c r="H830" t="s">
        <v>12</v>
      </c>
    </row>
    <row r="831" spans="1:8" hidden="1" x14ac:dyDescent="0.2">
      <c r="A831">
        <v>1</v>
      </c>
      <c r="B831">
        <v>1</v>
      </c>
      <c r="C831" t="s">
        <v>4</v>
      </c>
      <c r="D831">
        <v>62</v>
      </c>
      <c r="E831">
        <v>0</v>
      </c>
      <c r="F831">
        <v>0</v>
      </c>
      <c r="G831">
        <v>80</v>
      </c>
    </row>
    <row r="832" spans="1:8" x14ac:dyDescent="0.2">
      <c r="A832">
        <v>1</v>
      </c>
      <c r="B832">
        <v>3</v>
      </c>
      <c r="C832" t="s">
        <v>4</v>
      </c>
      <c r="D832">
        <v>15</v>
      </c>
      <c r="E832">
        <v>1</v>
      </c>
      <c r="F832">
        <v>0</v>
      </c>
      <c r="G832">
        <v>14.4542</v>
      </c>
      <c r="H832" t="s">
        <v>11</v>
      </c>
    </row>
    <row r="833" spans="1:8" x14ac:dyDescent="0.2">
      <c r="A833">
        <v>1</v>
      </c>
      <c r="B833">
        <v>2</v>
      </c>
      <c r="C833" t="s">
        <v>3</v>
      </c>
      <c r="D833">
        <v>0.83</v>
      </c>
      <c r="E833">
        <v>1</v>
      </c>
      <c r="F833">
        <v>1</v>
      </c>
      <c r="G833">
        <v>18.75</v>
      </c>
      <c r="H833" t="s">
        <v>10</v>
      </c>
    </row>
    <row r="834" spans="1:8" hidden="1" x14ac:dyDescent="0.2">
      <c r="A834">
        <v>0</v>
      </c>
      <c r="B834">
        <v>3</v>
      </c>
      <c r="C834" t="s">
        <v>3</v>
      </c>
      <c r="E834">
        <v>0</v>
      </c>
      <c r="F834">
        <v>0</v>
      </c>
      <c r="G834">
        <v>7.2291999999999996</v>
      </c>
      <c r="H834" t="s">
        <v>11</v>
      </c>
    </row>
    <row r="835" spans="1:8" x14ac:dyDescent="0.2">
      <c r="A835">
        <v>0</v>
      </c>
      <c r="B835">
        <v>3</v>
      </c>
      <c r="C835" t="s">
        <v>3</v>
      </c>
      <c r="D835">
        <v>23</v>
      </c>
      <c r="E835">
        <v>0</v>
      </c>
      <c r="F835">
        <v>0</v>
      </c>
      <c r="G835">
        <v>7.8541999999999996</v>
      </c>
      <c r="H835" t="s">
        <v>10</v>
      </c>
    </row>
    <row r="836" spans="1:8" x14ac:dyDescent="0.2">
      <c r="A836">
        <v>0</v>
      </c>
      <c r="B836">
        <v>3</v>
      </c>
      <c r="C836" t="s">
        <v>3</v>
      </c>
      <c r="D836">
        <v>18</v>
      </c>
      <c r="E836">
        <v>0</v>
      </c>
      <c r="F836">
        <v>0</v>
      </c>
      <c r="G836">
        <v>8.3000000000000007</v>
      </c>
      <c r="H836" t="s">
        <v>10</v>
      </c>
    </row>
    <row r="837" spans="1:8" x14ac:dyDescent="0.2">
      <c r="A837">
        <v>1</v>
      </c>
      <c r="B837">
        <v>1</v>
      </c>
      <c r="C837" t="s">
        <v>4</v>
      </c>
      <c r="D837">
        <v>39</v>
      </c>
      <c r="E837">
        <v>1</v>
      </c>
      <c r="F837">
        <v>1</v>
      </c>
      <c r="G837">
        <v>83.158299999999997</v>
      </c>
      <c r="H837" t="s">
        <v>11</v>
      </c>
    </row>
    <row r="838" spans="1:8" x14ac:dyDescent="0.2">
      <c r="A838">
        <v>0</v>
      </c>
      <c r="B838">
        <v>3</v>
      </c>
      <c r="C838" t="s">
        <v>3</v>
      </c>
      <c r="D838">
        <v>21</v>
      </c>
      <c r="E838">
        <v>0</v>
      </c>
      <c r="F838">
        <v>0</v>
      </c>
      <c r="G838">
        <v>8.6624999999999996</v>
      </c>
      <c r="H838" t="s">
        <v>10</v>
      </c>
    </row>
    <row r="839" spans="1:8" hidden="1" x14ac:dyDescent="0.2">
      <c r="A839">
        <v>0</v>
      </c>
      <c r="B839">
        <v>3</v>
      </c>
      <c r="C839" t="s">
        <v>3</v>
      </c>
      <c r="E839">
        <v>0</v>
      </c>
      <c r="F839">
        <v>0</v>
      </c>
      <c r="G839">
        <v>8.0500000000000007</v>
      </c>
      <c r="H839" t="s">
        <v>10</v>
      </c>
    </row>
    <row r="840" spans="1:8" x14ac:dyDescent="0.2">
      <c r="A840">
        <v>1</v>
      </c>
      <c r="B840">
        <v>3</v>
      </c>
      <c r="C840" t="s">
        <v>3</v>
      </c>
      <c r="D840">
        <v>32</v>
      </c>
      <c r="E840">
        <v>0</v>
      </c>
      <c r="F840">
        <v>0</v>
      </c>
      <c r="G840">
        <v>56.495800000000003</v>
      </c>
      <c r="H840" t="s">
        <v>10</v>
      </c>
    </row>
    <row r="841" spans="1:8" hidden="1" x14ac:dyDescent="0.2">
      <c r="A841">
        <v>1</v>
      </c>
      <c r="B841">
        <v>1</v>
      </c>
      <c r="C841" t="s">
        <v>3</v>
      </c>
      <c r="E841">
        <v>0</v>
      </c>
      <c r="F841">
        <v>0</v>
      </c>
      <c r="G841">
        <v>29.7</v>
      </c>
      <c r="H841" t="s">
        <v>11</v>
      </c>
    </row>
    <row r="842" spans="1:8" x14ac:dyDescent="0.2">
      <c r="A842">
        <v>0</v>
      </c>
      <c r="B842">
        <v>3</v>
      </c>
      <c r="C842" t="s">
        <v>3</v>
      </c>
      <c r="D842">
        <v>20</v>
      </c>
      <c r="E842">
        <v>0</v>
      </c>
      <c r="F842">
        <v>0</v>
      </c>
      <c r="G842">
        <v>7.9249999999999998</v>
      </c>
      <c r="H842" t="s">
        <v>10</v>
      </c>
    </row>
    <row r="843" spans="1:8" x14ac:dyDescent="0.2">
      <c r="A843">
        <v>0</v>
      </c>
      <c r="B843">
        <v>2</v>
      </c>
      <c r="C843" t="s">
        <v>3</v>
      </c>
      <c r="D843">
        <v>16</v>
      </c>
      <c r="E843">
        <v>0</v>
      </c>
      <c r="F843">
        <v>0</v>
      </c>
      <c r="G843">
        <v>10.5</v>
      </c>
      <c r="H843" t="s">
        <v>10</v>
      </c>
    </row>
    <row r="844" spans="1:8" x14ac:dyDescent="0.2">
      <c r="A844">
        <v>1</v>
      </c>
      <c r="B844">
        <v>1</v>
      </c>
      <c r="C844" t="s">
        <v>4</v>
      </c>
      <c r="D844">
        <v>30</v>
      </c>
      <c r="E844">
        <v>0</v>
      </c>
      <c r="F844">
        <v>0</v>
      </c>
      <c r="G844">
        <v>31</v>
      </c>
      <c r="H844" t="s">
        <v>11</v>
      </c>
    </row>
    <row r="845" spans="1:8" x14ac:dyDescent="0.2">
      <c r="A845">
        <v>0</v>
      </c>
      <c r="B845">
        <v>3</v>
      </c>
      <c r="C845" t="s">
        <v>3</v>
      </c>
      <c r="D845">
        <v>34.5</v>
      </c>
      <c r="E845">
        <v>0</v>
      </c>
      <c r="F845">
        <v>0</v>
      </c>
      <c r="G845">
        <v>6.4375</v>
      </c>
      <c r="H845" t="s">
        <v>11</v>
      </c>
    </row>
    <row r="846" spans="1:8" x14ac:dyDescent="0.2">
      <c r="A846">
        <v>0</v>
      </c>
      <c r="B846">
        <v>3</v>
      </c>
      <c r="C846" t="s">
        <v>3</v>
      </c>
      <c r="D846">
        <v>17</v>
      </c>
      <c r="E846">
        <v>0</v>
      </c>
      <c r="F846">
        <v>0</v>
      </c>
      <c r="G846">
        <v>8.6624999999999996</v>
      </c>
      <c r="H846" t="s">
        <v>10</v>
      </c>
    </row>
    <row r="847" spans="1:8" x14ac:dyDescent="0.2">
      <c r="A847">
        <v>0</v>
      </c>
      <c r="B847">
        <v>3</v>
      </c>
      <c r="C847" t="s">
        <v>3</v>
      </c>
      <c r="D847">
        <v>42</v>
      </c>
      <c r="E847">
        <v>0</v>
      </c>
      <c r="F847">
        <v>0</v>
      </c>
      <c r="G847">
        <v>7.55</v>
      </c>
      <c r="H847" t="s">
        <v>10</v>
      </c>
    </row>
    <row r="848" spans="1:8" hidden="1" x14ac:dyDescent="0.2">
      <c r="A848">
        <v>0</v>
      </c>
      <c r="B848">
        <v>3</v>
      </c>
      <c r="C848" t="s">
        <v>3</v>
      </c>
      <c r="E848">
        <v>8</v>
      </c>
      <c r="F848">
        <v>2</v>
      </c>
      <c r="G848">
        <v>69.55</v>
      </c>
      <c r="H848" t="s">
        <v>10</v>
      </c>
    </row>
    <row r="849" spans="1:8" x14ac:dyDescent="0.2">
      <c r="A849">
        <v>0</v>
      </c>
      <c r="B849">
        <v>3</v>
      </c>
      <c r="C849" t="s">
        <v>3</v>
      </c>
      <c r="D849">
        <v>35</v>
      </c>
      <c r="E849">
        <v>0</v>
      </c>
      <c r="F849">
        <v>0</v>
      </c>
      <c r="G849">
        <v>7.8958000000000004</v>
      </c>
      <c r="H849" t="s">
        <v>11</v>
      </c>
    </row>
    <row r="850" spans="1:8" x14ac:dyDescent="0.2">
      <c r="A850">
        <v>0</v>
      </c>
      <c r="B850">
        <v>2</v>
      </c>
      <c r="C850" t="s">
        <v>3</v>
      </c>
      <c r="D850">
        <v>28</v>
      </c>
      <c r="E850">
        <v>0</v>
      </c>
      <c r="F850">
        <v>1</v>
      </c>
      <c r="G850">
        <v>33</v>
      </c>
      <c r="H850" t="s">
        <v>10</v>
      </c>
    </row>
    <row r="851" spans="1:8" hidden="1" x14ac:dyDescent="0.2">
      <c r="A851">
        <v>1</v>
      </c>
      <c r="B851">
        <v>1</v>
      </c>
      <c r="C851" t="s">
        <v>4</v>
      </c>
      <c r="E851">
        <v>1</v>
      </c>
      <c r="F851">
        <v>0</v>
      </c>
      <c r="G851">
        <v>89.104200000000006</v>
      </c>
      <c r="H851" t="s">
        <v>11</v>
      </c>
    </row>
    <row r="852" spans="1:8" x14ac:dyDescent="0.2">
      <c r="A852">
        <v>0</v>
      </c>
      <c r="B852">
        <v>3</v>
      </c>
      <c r="C852" t="s">
        <v>3</v>
      </c>
      <c r="D852">
        <v>4</v>
      </c>
      <c r="E852">
        <v>4</v>
      </c>
      <c r="F852">
        <v>2</v>
      </c>
      <c r="G852">
        <v>31.274999999999999</v>
      </c>
      <c r="H852" t="s">
        <v>10</v>
      </c>
    </row>
    <row r="853" spans="1:8" x14ac:dyDescent="0.2">
      <c r="A853">
        <v>0</v>
      </c>
      <c r="B853">
        <v>3</v>
      </c>
      <c r="C853" t="s">
        <v>3</v>
      </c>
      <c r="D853">
        <v>74</v>
      </c>
      <c r="E853">
        <v>0</v>
      </c>
      <c r="F853">
        <v>0</v>
      </c>
      <c r="G853">
        <v>7.7750000000000004</v>
      </c>
      <c r="H853" t="s">
        <v>10</v>
      </c>
    </row>
    <row r="854" spans="1:8" x14ac:dyDescent="0.2">
      <c r="A854">
        <v>0</v>
      </c>
      <c r="B854">
        <v>3</v>
      </c>
      <c r="C854" t="s">
        <v>4</v>
      </c>
      <c r="D854">
        <v>9</v>
      </c>
      <c r="E854">
        <v>1</v>
      </c>
      <c r="F854">
        <v>1</v>
      </c>
      <c r="G854">
        <v>15.245799999999999</v>
      </c>
      <c r="H854" t="s">
        <v>11</v>
      </c>
    </row>
    <row r="855" spans="1:8" x14ac:dyDescent="0.2">
      <c r="A855">
        <v>1</v>
      </c>
      <c r="B855">
        <v>1</v>
      </c>
      <c r="C855" t="s">
        <v>4</v>
      </c>
      <c r="D855">
        <v>16</v>
      </c>
      <c r="E855">
        <v>0</v>
      </c>
      <c r="F855">
        <v>1</v>
      </c>
      <c r="G855">
        <v>39.4</v>
      </c>
      <c r="H855" t="s">
        <v>10</v>
      </c>
    </row>
    <row r="856" spans="1:8" x14ac:dyDescent="0.2">
      <c r="A856">
        <v>0</v>
      </c>
      <c r="B856">
        <v>2</v>
      </c>
      <c r="C856" t="s">
        <v>4</v>
      </c>
      <c r="D856">
        <v>44</v>
      </c>
      <c r="E856">
        <v>1</v>
      </c>
      <c r="F856">
        <v>0</v>
      </c>
      <c r="G856">
        <v>26</v>
      </c>
      <c r="H856" t="s">
        <v>10</v>
      </c>
    </row>
    <row r="857" spans="1:8" x14ac:dyDescent="0.2">
      <c r="A857">
        <v>1</v>
      </c>
      <c r="B857">
        <v>3</v>
      </c>
      <c r="C857" t="s">
        <v>4</v>
      </c>
      <c r="D857">
        <v>18</v>
      </c>
      <c r="E857">
        <v>0</v>
      </c>
      <c r="F857">
        <v>1</v>
      </c>
      <c r="G857">
        <v>9.35</v>
      </c>
      <c r="H857" t="s">
        <v>10</v>
      </c>
    </row>
    <row r="858" spans="1:8" x14ac:dyDescent="0.2">
      <c r="A858">
        <v>1</v>
      </c>
      <c r="B858">
        <v>1</v>
      </c>
      <c r="C858" t="s">
        <v>4</v>
      </c>
      <c r="D858">
        <v>45</v>
      </c>
      <c r="E858">
        <v>1</v>
      </c>
      <c r="F858">
        <v>1</v>
      </c>
      <c r="G858">
        <v>164.86670000000001</v>
      </c>
      <c r="H858" t="s">
        <v>10</v>
      </c>
    </row>
    <row r="859" spans="1:8" x14ac:dyDescent="0.2">
      <c r="A859">
        <v>1</v>
      </c>
      <c r="B859">
        <v>1</v>
      </c>
      <c r="C859" t="s">
        <v>3</v>
      </c>
      <c r="D859">
        <v>51</v>
      </c>
      <c r="E859">
        <v>0</v>
      </c>
      <c r="F859">
        <v>0</v>
      </c>
      <c r="G859">
        <v>26.55</v>
      </c>
      <c r="H859" t="s">
        <v>10</v>
      </c>
    </row>
    <row r="860" spans="1:8" x14ac:dyDescent="0.2">
      <c r="A860">
        <v>1</v>
      </c>
      <c r="B860">
        <v>3</v>
      </c>
      <c r="C860" t="s">
        <v>4</v>
      </c>
      <c r="D860">
        <v>24</v>
      </c>
      <c r="E860">
        <v>0</v>
      </c>
      <c r="F860">
        <v>3</v>
      </c>
      <c r="G860">
        <v>19.258299999999998</v>
      </c>
      <c r="H860" t="s">
        <v>11</v>
      </c>
    </row>
    <row r="861" spans="1:8" hidden="1" x14ac:dyDescent="0.2">
      <c r="A861">
        <v>0</v>
      </c>
      <c r="B861">
        <v>3</v>
      </c>
      <c r="C861" t="s">
        <v>3</v>
      </c>
      <c r="E861">
        <v>0</v>
      </c>
      <c r="F861">
        <v>0</v>
      </c>
      <c r="G861">
        <v>7.2291999999999996</v>
      </c>
      <c r="H861" t="s">
        <v>11</v>
      </c>
    </row>
    <row r="862" spans="1:8" x14ac:dyDescent="0.2">
      <c r="A862">
        <v>0</v>
      </c>
      <c r="B862">
        <v>3</v>
      </c>
      <c r="C862" t="s">
        <v>3</v>
      </c>
      <c r="D862">
        <v>41</v>
      </c>
      <c r="E862">
        <v>2</v>
      </c>
      <c r="F862">
        <v>0</v>
      </c>
      <c r="G862">
        <v>14.1083</v>
      </c>
      <c r="H862" t="s">
        <v>10</v>
      </c>
    </row>
    <row r="863" spans="1:8" x14ac:dyDescent="0.2">
      <c r="A863">
        <v>0</v>
      </c>
      <c r="B863">
        <v>2</v>
      </c>
      <c r="C863" t="s">
        <v>3</v>
      </c>
      <c r="D863">
        <v>21</v>
      </c>
      <c r="E863">
        <v>1</v>
      </c>
      <c r="F863">
        <v>0</v>
      </c>
      <c r="G863">
        <v>11.5</v>
      </c>
      <c r="H863" t="s">
        <v>10</v>
      </c>
    </row>
    <row r="864" spans="1:8" x14ac:dyDescent="0.2">
      <c r="A864">
        <v>1</v>
      </c>
      <c r="B864">
        <v>1</v>
      </c>
      <c r="C864" t="s">
        <v>4</v>
      </c>
      <c r="D864">
        <v>48</v>
      </c>
      <c r="E864">
        <v>0</v>
      </c>
      <c r="F864">
        <v>0</v>
      </c>
      <c r="G864">
        <v>25.929200000000002</v>
      </c>
      <c r="H864" t="s">
        <v>10</v>
      </c>
    </row>
    <row r="865" spans="1:8" hidden="1" x14ac:dyDescent="0.2">
      <c r="A865">
        <v>0</v>
      </c>
      <c r="B865">
        <v>3</v>
      </c>
      <c r="C865" t="s">
        <v>4</v>
      </c>
      <c r="E865">
        <v>8</v>
      </c>
      <c r="F865">
        <v>2</v>
      </c>
      <c r="G865">
        <v>69.55</v>
      </c>
      <c r="H865" t="s">
        <v>10</v>
      </c>
    </row>
    <row r="866" spans="1:8" x14ac:dyDescent="0.2">
      <c r="A866">
        <v>0</v>
      </c>
      <c r="B866">
        <v>2</v>
      </c>
      <c r="C866" t="s">
        <v>3</v>
      </c>
      <c r="D866">
        <v>24</v>
      </c>
      <c r="E866">
        <v>0</v>
      </c>
      <c r="F866">
        <v>0</v>
      </c>
      <c r="G866">
        <v>13</v>
      </c>
      <c r="H866" t="s">
        <v>10</v>
      </c>
    </row>
    <row r="867" spans="1:8" x14ac:dyDescent="0.2">
      <c r="A867">
        <v>1</v>
      </c>
      <c r="B867">
        <v>2</v>
      </c>
      <c r="C867" t="s">
        <v>4</v>
      </c>
      <c r="D867">
        <v>42</v>
      </c>
      <c r="E867">
        <v>0</v>
      </c>
      <c r="F867">
        <v>0</v>
      </c>
      <c r="G867">
        <v>13</v>
      </c>
      <c r="H867" t="s">
        <v>10</v>
      </c>
    </row>
    <row r="868" spans="1:8" x14ac:dyDescent="0.2">
      <c r="A868">
        <v>1</v>
      </c>
      <c r="B868">
        <v>2</v>
      </c>
      <c r="C868" t="s">
        <v>4</v>
      </c>
      <c r="D868">
        <v>27</v>
      </c>
      <c r="E868">
        <v>1</v>
      </c>
      <c r="F868">
        <v>0</v>
      </c>
      <c r="G868">
        <v>13.8583</v>
      </c>
      <c r="H868" t="s">
        <v>11</v>
      </c>
    </row>
    <row r="869" spans="1:8" x14ac:dyDescent="0.2">
      <c r="A869">
        <v>0</v>
      </c>
      <c r="B869">
        <v>1</v>
      </c>
      <c r="C869" t="s">
        <v>3</v>
      </c>
      <c r="D869">
        <v>31</v>
      </c>
      <c r="E869">
        <v>0</v>
      </c>
      <c r="F869">
        <v>0</v>
      </c>
      <c r="G869">
        <v>50.495800000000003</v>
      </c>
      <c r="H869" t="s">
        <v>10</v>
      </c>
    </row>
    <row r="870" spans="1:8" hidden="1" x14ac:dyDescent="0.2">
      <c r="A870">
        <v>0</v>
      </c>
      <c r="B870">
        <v>3</v>
      </c>
      <c r="C870" t="s">
        <v>3</v>
      </c>
      <c r="E870">
        <v>0</v>
      </c>
      <c r="F870">
        <v>0</v>
      </c>
      <c r="G870">
        <v>9.5</v>
      </c>
      <c r="H870" t="s">
        <v>10</v>
      </c>
    </row>
    <row r="871" spans="1:8" x14ac:dyDescent="0.2">
      <c r="A871">
        <v>1</v>
      </c>
      <c r="B871">
        <v>3</v>
      </c>
      <c r="C871" t="s">
        <v>3</v>
      </c>
      <c r="D871">
        <v>4</v>
      </c>
      <c r="E871">
        <v>1</v>
      </c>
      <c r="F871">
        <v>1</v>
      </c>
      <c r="G871">
        <v>11.1333</v>
      </c>
      <c r="H871" t="s">
        <v>10</v>
      </c>
    </row>
    <row r="872" spans="1:8" x14ac:dyDescent="0.2">
      <c r="A872">
        <v>0</v>
      </c>
      <c r="B872">
        <v>3</v>
      </c>
      <c r="C872" t="s">
        <v>3</v>
      </c>
      <c r="D872">
        <v>26</v>
      </c>
      <c r="E872">
        <v>0</v>
      </c>
      <c r="F872">
        <v>0</v>
      </c>
      <c r="G872">
        <v>7.8958000000000004</v>
      </c>
      <c r="H872" t="s">
        <v>10</v>
      </c>
    </row>
    <row r="873" spans="1:8" x14ac:dyDescent="0.2">
      <c r="A873">
        <v>1</v>
      </c>
      <c r="B873">
        <v>1</v>
      </c>
      <c r="C873" t="s">
        <v>4</v>
      </c>
      <c r="D873">
        <v>47</v>
      </c>
      <c r="E873">
        <v>1</v>
      </c>
      <c r="F873">
        <v>1</v>
      </c>
      <c r="G873">
        <v>52.554200000000002</v>
      </c>
      <c r="H873" t="s">
        <v>10</v>
      </c>
    </row>
    <row r="874" spans="1:8" x14ac:dyDescent="0.2">
      <c r="A874">
        <v>0</v>
      </c>
      <c r="B874">
        <v>1</v>
      </c>
      <c r="C874" t="s">
        <v>3</v>
      </c>
      <c r="D874">
        <v>33</v>
      </c>
      <c r="E874">
        <v>0</v>
      </c>
      <c r="F874">
        <v>0</v>
      </c>
      <c r="G874">
        <v>5</v>
      </c>
      <c r="H874" t="s">
        <v>10</v>
      </c>
    </row>
    <row r="875" spans="1:8" x14ac:dyDescent="0.2">
      <c r="A875">
        <v>0</v>
      </c>
      <c r="B875">
        <v>3</v>
      </c>
      <c r="C875" t="s">
        <v>3</v>
      </c>
      <c r="D875">
        <v>47</v>
      </c>
      <c r="E875">
        <v>0</v>
      </c>
      <c r="F875">
        <v>0</v>
      </c>
      <c r="G875">
        <v>9</v>
      </c>
      <c r="H875" t="s">
        <v>10</v>
      </c>
    </row>
    <row r="876" spans="1:8" x14ac:dyDescent="0.2">
      <c r="A876">
        <v>1</v>
      </c>
      <c r="B876">
        <v>2</v>
      </c>
      <c r="C876" t="s">
        <v>4</v>
      </c>
      <c r="D876">
        <v>28</v>
      </c>
      <c r="E876">
        <v>1</v>
      </c>
      <c r="F876">
        <v>0</v>
      </c>
      <c r="G876">
        <v>24</v>
      </c>
      <c r="H876" t="s">
        <v>11</v>
      </c>
    </row>
    <row r="877" spans="1:8" x14ac:dyDescent="0.2">
      <c r="A877">
        <v>1</v>
      </c>
      <c r="B877">
        <v>3</v>
      </c>
      <c r="C877" t="s">
        <v>4</v>
      </c>
      <c r="D877">
        <v>15</v>
      </c>
      <c r="E877">
        <v>0</v>
      </c>
      <c r="F877">
        <v>0</v>
      </c>
      <c r="G877">
        <v>7.2249999999999996</v>
      </c>
      <c r="H877" t="s">
        <v>11</v>
      </c>
    </row>
    <row r="878" spans="1:8" x14ac:dyDescent="0.2">
      <c r="A878">
        <v>0</v>
      </c>
      <c r="B878">
        <v>3</v>
      </c>
      <c r="C878" t="s">
        <v>3</v>
      </c>
      <c r="D878">
        <v>20</v>
      </c>
      <c r="E878">
        <v>0</v>
      </c>
      <c r="F878">
        <v>0</v>
      </c>
      <c r="G878">
        <v>9.8458000000000006</v>
      </c>
      <c r="H878" t="s">
        <v>10</v>
      </c>
    </row>
    <row r="879" spans="1:8" x14ac:dyDescent="0.2">
      <c r="A879">
        <v>0</v>
      </c>
      <c r="B879">
        <v>3</v>
      </c>
      <c r="C879" t="s">
        <v>3</v>
      </c>
      <c r="D879">
        <v>19</v>
      </c>
      <c r="E879">
        <v>0</v>
      </c>
      <c r="F879">
        <v>0</v>
      </c>
      <c r="G879">
        <v>7.8958000000000004</v>
      </c>
      <c r="H879" t="s">
        <v>10</v>
      </c>
    </row>
    <row r="880" spans="1:8" hidden="1" x14ac:dyDescent="0.2">
      <c r="A880">
        <v>0</v>
      </c>
      <c r="B880">
        <v>3</v>
      </c>
      <c r="C880" t="s">
        <v>3</v>
      </c>
      <c r="E880">
        <v>0</v>
      </c>
      <c r="F880">
        <v>0</v>
      </c>
      <c r="G880">
        <v>7.8958000000000004</v>
      </c>
      <c r="H880" t="s">
        <v>10</v>
      </c>
    </row>
    <row r="881" spans="1:8" x14ac:dyDescent="0.2">
      <c r="A881">
        <v>1</v>
      </c>
      <c r="B881">
        <v>1</v>
      </c>
      <c r="C881" t="s">
        <v>4</v>
      </c>
      <c r="D881">
        <v>56</v>
      </c>
      <c r="E881">
        <v>0</v>
      </c>
      <c r="F881">
        <v>1</v>
      </c>
      <c r="G881">
        <v>83.158299999999997</v>
      </c>
      <c r="H881" t="s">
        <v>11</v>
      </c>
    </row>
    <row r="882" spans="1:8" x14ac:dyDescent="0.2">
      <c r="A882">
        <v>1</v>
      </c>
      <c r="B882">
        <v>2</v>
      </c>
      <c r="C882" t="s">
        <v>4</v>
      </c>
      <c r="D882">
        <v>25</v>
      </c>
      <c r="E882">
        <v>0</v>
      </c>
      <c r="F882">
        <v>1</v>
      </c>
      <c r="G882">
        <v>26</v>
      </c>
      <c r="H882" t="s">
        <v>10</v>
      </c>
    </row>
    <row r="883" spans="1:8" x14ac:dyDescent="0.2">
      <c r="A883">
        <v>0</v>
      </c>
      <c r="B883">
        <v>3</v>
      </c>
      <c r="C883" t="s">
        <v>3</v>
      </c>
      <c r="D883">
        <v>33</v>
      </c>
      <c r="E883">
        <v>0</v>
      </c>
      <c r="F883">
        <v>0</v>
      </c>
      <c r="G883">
        <v>7.8958000000000004</v>
      </c>
      <c r="H883" t="s">
        <v>10</v>
      </c>
    </row>
    <row r="884" spans="1:8" x14ac:dyDescent="0.2">
      <c r="A884">
        <v>0</v>
      </c>
      <c r="B884">
        <v>3</v>
      </c>
      <c r="C884" t="s">
        <v>4</v>
      </c>
      <c r="D884">
        <v>22</v>
      </c>
      <c r="E884">
        <v>0</v>
      </c>
      <c r="F884">
        <v>0</v>
      </c>
      <c r="G884">
        <v>10.5167</v>
      </c>
      <c r="H884" t="s">
        <v>10</v>
      </c>
    </row>
    <row r="885" spans="1:8" x14ac:dyDescent="0.2">
      <c r="A885">
        <v>0</v>
      </c>
      <c r="B885">
        <v>2</v>
      </c>
      <c r="C885" t="s">
        <v>3</v>
      </c>
      <c r="D885">
        <v>28</v>
      </c>
      <c r="E885">
        <v>0</v>
      </c>
      <c r="F885">
        <v>0</v>
      </c>
      <c r="G885">
        <v>10.5</v>
      </c>
      <c r="H885" t="s">
        <v>10</v>
      </c>
    </row>
    <row r="886" spans="1:8" x14ac:dyDescent="0.2">
      <c r="A886">
        <v>0</v>
      </c>
      <c r="B886">
        <v>3</v>
      </c>
      <c r="C886" t="s">
        <v>3</v>
      </c>
      <c r="D886">
        <v>25</v>
      </c>
      <c r="E886">
        <v>0</v>
      </c>
      <c r="F886">
        <v>0</v>
      </c>
      <c r="G886">
        <v>7.05</v>
      </c>
      <c r="H886" t="s">
        <v>10</v>
      </c>
    </row>
    <row r="887" spans="1:8" x14ac:dyDescent="0.2">
      <c r="A887">
        <v>0</v>
      </c>
      <c r="B887">
        <v>3</v>
      </c>
      <c r="C887" t="s">
        <v>4</v>
      </c>
      <c r="D887">
        <v>39</v>
      </c>
      <c r="E887">
        <v>0</v>
      </c>
      <c r="F887">
        <v>5</v>
      </c>
      <c r="G887">
        <v>29.125</v>
      </c>
      <c r="H887" t="s">
        <v>12</v>
      </c>
    </row>
    <row r="888" spans="1:8" x14ac:dyDescent="0.2">
      <c r="A888">
        <v>0</v>
      </c>
      <c r="B888">
        <v>2</v>
      </c>
      <c r="C888" t="s">
        <v>3</v>
      </c>
      <c r="D888">
        <v>27</v>
      </c>
      <c r="E888">
        <v>0</v>
      </c>
      <c r="F888">
        <v>0</v>
      </c>
      <c r="G888">
        <v>13</v>
      </c>
      <c r="H888" t="s">
        <v>10</v>
      </c>
    </row>
    <row r="889" spans="1:8" x14ac:dyDescent="0.2">
      <c r="A889">
        <v>1</v>
      </c>
      <c r="B889">
        <v>1</v>
      </c>
      <c r="C889" t="s">
        <v>4</v>
      </c>
      <c r="D889">
        <v>19</v>
      </c>
      <c r="E889">
        <v>0</v>
      </c>
      <c r="F889">
        <v>0</v>
      </c>
      <c r="G889">
        <v>30</v>
      </c>
      <c r="H889" t="s">
        <v>10</v>
      </c>
    </row>
    <row r="890" spans="1:8" hidden="1" x14ac:dyDescent="0.2">
      <c r="A890">
        <v>0</v>
      </c>
      <c r="B890">
        <v>3</v>
      </c>
      <c r="C890" t="s">
        <v>4</v>
      </c>
      <c r="E890">
        <v>1</v>
      </c>
      <c r="F890">
        <v>2</v>
      </c>
      <c r="G890">
        <v>23.45</v>
      </c>
      <c r="H890" t="s">
        <v>10</v>
      </c>
    </row>
    <row r="891" spans="1:8" x14ac:dyDescent="0.2">
      <c r="A891">
        <v>1</v>
      </c>
      <c r="B891">
        <v>1</v>
      </c>
      <c r="C891" t="s">
        <v>3</v>
      </c>
      <c r="D891">
        <v>26</v>
      </c>
      <c r="E891">
        <v>0</v>
      </c>
      <c r="F891">
        <v>0</v>
      </c>
      <c r="G891">
        <v>30</v>
      </c>
      <c r="H891" t="s">
        <v>11</v>
      </c>
    </row>
    <row r="892" spans="1:8" x14ac:dyDescent="0.2">
      <c r="A892">
        <v>0</v>
      </c>
      <c r="B892">
        <v>3</v>
      </c>
      <c r="C892" t="s">
        <v>3</v>
      </c>
      <c r="D892">
        <v>32</v>
      </c>
      <c r="E892">
        <v>0</v>
      </c>
      <c r="F892">
        <v>0</v>
      </c>
      <c r="G892">
        <v>7.75</v>
      </c>
      <c r="H892" t="s">
        <v>12</v>
      </c>
    </row>
  </sheetData>
  <autoFilter ref="A1:H892" xr:uid="{1342DAF6-8D64-D14B-822A-D9CC0FACE294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8446-2D8F-7B45-AA7F-70FE711CEE62}">
  <dimension ref="A1:AA715"/>
  <sheetViews>
    <sheetView topLeftCell="J1" workbookViewId="0">
      <selection activeCell="T17" sqref="T17"/>
    </sheetView>
  </sheetViews>
  <sheetFormatPr baseColWidth="10" defaultRowHeight="16" x14ac:dyDescent="0.2"/>
  <cols>
    <col min="2" max="2" width="12" bestFit="1" customWidth="1"/>
    <col min="3" max="3" width="8.6640625" bestFit="1" customWidth="1"/>
    <col min="4" max="4" width="7" bestFit="1" customWidth="1"/>
    <col min="5" max="5" width="6.83203125" bestFit="1" customWidth="1"/>
    <col min="6" max="6" width="9.1640625" bestFit="1" customWidth="1"/>
    <col min="7" max="8" width="8.1640625" bestFit="1" customWidth="1"/>
    <col min="9" max="9" width="9.1640625" bestFit="1" customWidth="1"/>
    <col min="10" max="10" width="12.1640625" bestFit="1" customWidth="1"/>
    <col min="11" max="12" width="10.6640625" bestFit="1" customWidth="1"/>
    <col min="13" max="14" width="12" bestFit="1" customWidth="1"/>
    <col min="15" max="16" width="7.83203125" bestFit="1" customWidth="1"/>
  </cols>
  <sheetData>
    <row r="1" spans="1:27" x14ac:dyDescent="0.2">
      <c r="A1" s="4" t="s">
        <v>25</v>
      </c>
      <c r="D1" t="s">
        <v>16</v>
      </c>
      <c r="E1">
        <f>MAX(E4:E715)</f>
        <v>80</v>
      </c>
      <c r="R1" s="4" t="s">
        <v>26</v>
      </c>
      <c r="V1" s="4" t="s">
        <v>27</v>
      </c>
      <c r="W1" s="4"/>
      <c r="X1" s="4"/>
      <c r="Y1" s="4"/>
      <c r="Z1" s="7" t="s">
        <v>28</v>
      </c>
      <c r="AA1">
        <f>AVERAGE(AA4:AA715)</f>
        <v>0.14385955509960457</v>
      </c>
    </row>
    <row r="3" spans="1:27" x14ac:dyDescent="0.2">
      <c r="A3" t="s">
        <v>0</v>
      </c>
      <c r="B3" t="s">
        <v>9</v>
      </c>
      <c r="C3" t="s">
        <v>1</v>
      </c>
      <c r="D3" t="s">
        <v>2</v>
      </c>
      <c r="E3" t="s">
        <v>5</v>
      </c>
      <c r="F3" t="s">
        <v>8</v>
      </c>
      <c r="G3" t="s">
        <v>6</v>
      </c>
      <c r="H3" t="s">
        <v>7</v>
      </c>
      <c r="I3" t="s">
        <v>17</v>
      </c>
      <c r="J3" t="s">
        <v>21</v>
      </c>
      <c r="K3" t="s">
        <v>13</v>
      </c>
      <c r="L3" t="s">
        <v>14</v>
      </c>
      <c r="M3" t="s">
        <v>18</v>
      </c>
      <c r="N3" t="s">
        <v>19</v>
      </c>
      <c r="O3" t="s">
        <v>15</v>
      </c>
      <c r="P3" t="s">
        <v>20</v>
      </c>
      <c r="R3" s="1" t="s">
        <v>6</v>
      </c>
      <c r="S3">
        <v>-5.7313445479209489E-2</v>
      </c>
      <c r="T3">
        <v>0.14477827526688272</v>
      </c>
      <c r="V3" s="1" t="s">
        <v>29</v>
      </c>
      <c r="W3" s="6" t="s">
        <v>30</v>
      </c>
      <c r="X3" s="6" t="s">
        <v>31</v>
      </c>
      <c r="Y3" s="6" t="s">
        <v>32</v>
      </c>
      <c r="Z3" s="6" t="s">
        <v>33</v>
      </c>
      <c r="AA3" s="3" t="s">
        <v>23</v>
      </c>
    </row>
    <row r="4" spans="1:27" x14ac:dyDescent="0.2">
      <c r="A4">
        <v>0</v>
      </c>
      <c r="B4" t="s">
        <v>10</v>
      </c>
      <c r="C4">
        <v>3</v>
      </c>
      <c r="D4" t="s">
        <v>3</v>
      </c>
      <c r="E4">
        <v>22</v>
      </c>
      <c r="F4">
        <v>7.25</v>
      </c>
      <c r="G4">
        <v>1</v>
      </c>
      <c r="H4">
        <v>0</v>
      </c>
      <c r="I4">
        <f>E4/$E$1</f>
        <v>0.27500000000000002</v>
      </c>
      <c r="J4">
        <f>LOG10(F4+1)</f>
        <v>0.91645394854992512</v>
      </c>
      <c r="K4">
        <f>IF(C4=1,1,0)</f>
        <v>0</v>
      </c>
      <c r="L4">
        <f>IF(C4=2,1,0)</f>
        <v>0</v>
      </c>
      <c r="M4">
        <f>IF(B4="S",1,0)</f>
        <v>1</v>
      </c>
      <c r="N4">
        <f>IF(B4="C",1,0)</f>
        <v>0</v>
      </c>
      <c r="O4">
        <f>IF(D4="male",1,0)</f>
        <v>1</v>
      </c>
      <c r="P4">
        <v>1</v>
      </c>
      <c r="R4" s="1" t="s">
        <v>7</v>
      </c>
      <c r="S4">
        <v>-1.490162731023849E-2</v>
      </c>
      <c r="T4">
        <v>-0.21318726598007046</v>
      </c>
      <c r="V4" s="5" cm="1">
        <f t="array" ref="V4:W715">MMULT(Table134[[SibSp]:[Ones]],S3:T12)</f>
        <v>7.8789038449417093E-2</v>
      </c>
      <c r="W4" s="5">
        <v>-0.81000135224620162</v>
      </c>
      <c r="X4" s="5">
        <f>IF(V4&lt;0,0,V4)</f>
        <v>7.8789038449417093E-2</v>
      </c>
      <c r="Y4" s="5">
        <f>IF(W4&lt;0,0,W4)</f>
        <v>0</v>
      </c>
      <c r="Z4" s="5">
        <f>X4+Y4</f>
        <v>7.8789038449417093E-2</v>
      </c>
      <c r="AA4" s="5">
        <f>(Table134[[#This Row],[Survived]]-Z4)^2</f>
        <v>6.2077125797837251E-3</v>
      </c>
    </row>
    <row r="5" spans="1:27" x14ac:dyDescent="0.2">
      <c r="A5">
        <v>1</v>
      </c>
      <c r="B5" t="s">
        <v>11</v>
      </c>
      <c r="C5">
        <v>1</v>
      </c>
      <c r="D5" t="s">
        <v>4</v>
      </c>
      <c r="E5">
        <v>38</v>
      </c>
      <c r="F5">
        <v>71.283299999999997</v>
      </c>
      <c r="G5">
        <v>1</v>
      </c>
      <c r="H5">
        <v>0</v>
      </c>
      <c r="I5">
        <f>E5/$E$1</f>
        <v>0.47499999999999998</v>
      </c>
      <c r="J5">
        <f>LOG10(F5+1)</f>
        <v>1.8590379714909278</v>
      </c>
      <c r="K5">
        <f t="shared" ref="K5:K68" si="0">IF(C5=1,1,0)</f>
        <v>1</v>
      </c>
      <c r="L5">
        <f t="shared" ref="L5:L68" si="1">IF(C5=2,1,0)</f>
        <v>0</v>
      </c>
      <c r="M5">
        <f>IF(B5="S",1,0)</f>
        <v>0</v>
      </c>
      <c r="N5">
        <f>IF(B5="C",1,0)</f>
        <v>1</v>
      </c>
      <c r="O5">
        <f t="shared" ref="O5:O68" si="2">IF(D5="male",1,0)</f>
        <v>0</v>
      </c>
      <c r="P5">
        <v>1</v>
      </c>
      <c r="R5" s="1" t="s">
        <v>17</v>
      </c>
      <c r="S5">
        <v>-0.57906811433588989</v>
      </c>
      <c r="T5">
        <v>0.22567080801555894</v>
      </c>
      <c r="V5" s="5">
        <v>0.93986340146326974</v>
      </c>
      <c r="W5" s="5">
        <v>-0.65183601515224199</v>
      </c>
      <c r="X5" s="5">
        <f t="shared" ref="X5:Y68" si="3">IF(V5&lt;0,0,V5)</f>
        <v>0.93986340146326974</v>
      </c>
      <c r="Y5" s="5">
        <f t="shared" si="3"/>
        <v>0</v>
      </c>
      <c r="Z5" s="5">
        <f t="shared" ref="Z5:Z68" si="4">X5+Y5</f>
        <v>0.93986340146326974</v>
      </c>
      <c r="AA5" s="5">
        <f>(Table134[[#This Row],[Survived]]-Z5)^2</f>
        <v>3.6164104835678676E-3</v>
      </c>
    </row>
    <row r="6" spans="1:27" x14ac:dyDescent="0.2">
      <c r="A6">
        <v>1</v>
      </c>
      <c r="B6" t="s">
        <v>10</v>
      </c>
      <c r="C6">
        <v>3</v>
      </c>
      <c r="D6" t="s">
        <v>4</v>
      </c>
      <c r="E6">
        <v>26</v>
      </c>
      <c r="F6">
        <v>7.9249999999999998</v>
      </c>
      <c r="G6">
        <v>0</v>
      </c>
      <c r="H6">
        <v>0</v>
      </c>
      <c r="I6">
        <f>E6/$E$1</f>
        <v>0.32500000000000001</v>
      </c>
      <c r="J6">
        <f>LOG10(F6+1)</f>
        <v>0.95060822478423079</v>
      </c>
      <c r="K6">
        <f t="shared" si="0"/>
        <v>0</v>
      </c>
      <c r="L6">
        <f t="shared" si="1"/>
        <v>0</v>
      </c>
      <c r="M6">
        <f>IF(B6="S",1,0)</f>
        <v>1</v>
      </c>
      <c r="N6">
        <f>IF(B6="C",1,0)</f>
        <v>0</v>
      </c>
      <c r="O6">
        <f t="shared" si="2"/>
        <v>0</v>
      </c>
      <c r="P6">
        <v>1</v>
      </c>
      <c r="R6" s="1" t="s">
        <v>21</v>
      </c>
      <c r="S6">
        <v>4.7981780612482532E-2</v>
      </c>
      <c r="T6">
        <v>-0.22849460659965082</v>
      </c>
      <c r="V6" s="5">
        <v>0.59757834373154306</v>
      </c>
      <c r="W6" s="5">
        <v>-0.94073412660444933</v>
      </c>
      <c r="X6" s="5">
        <f t="shared" si="3"/>
        <v>0.59757834373154306</v>
      </c>
      <c r="Y6" s="5">
        <f t="shared" si="3"/>
        <v>0</v>
      </c>
      <c r="Z6" s="5">
        <f t="shared" si="4"/>
        <v>0.59757834373154306</v>
      </c>
      <c r="AA6" s="5">
        <f>(Table134[[#This Row],[Survived]]-Z6)^2</f>
        <v>0.16194318943384811</v>
      </c>
    </row>
    <row r="7" spans="1:27" x14ac:dyDescent="0.2">
      <c r="A7">
        <v>1</v>
      </c>
      <c r="B7" t="s">
        <v>10</v>
      </c>
      <c r="C7">
        <v>1</v>
      </c>
      <c r="D7" t="s">
        <v>4</v>
      </c>
      <c r="E7">
        <v>35</v>
      </c>
      <c r="F7">
        <v>53.1</v>
      </c>
      <c r="G7">
        <v>1</v>
      </c>
      <c r="H7">
        <v>0</v>
      </c>
      <c r="I7">
        <f>E7/$E$1</f>
        <v>0.4375</v>
      </c>
      <c r="J7">
        <f>LOG10(F7+1)</f>
        <v>1.7331972651065695</v>
      </c>
      <c r="K7">
        <f t="shared" si="0"/>
        <v>1</v>
      </c>
      <c r="L7">
        <f t="shared" si="1"/>
        <v>0</v>
      </c>
      <c r="M7">
        <f>IF(B7="S",1,0)</f>
        <v>1</v>
      </c>
      <c r="N7">
        <f>IF(B7="C",1,0)</f>
        <v>0</v>
      </c>
      <c r="O7">
        <f t="shared" si="2"/>
        <v>0</v>
      </c>
      <c r="P7">
        <v>1</v>
      </c>
      <c r="R7" s="1" t="s">
        <v>13</v>
      </c>
      <c r="S7">
        <v>0.37478401983557896</v>
      </c>
      <c r="T7">
        <v>8.1322928658808455E-2</v>
      </c>
      <c r="V7" s="5">
        <v>0.88745377086760457</v>
      </c>
      <c r="W7" s="5">
        <v>-0.86806233167465874</v>
      </c>
      <c r="X7" s="5">
        <f t="shared" si="3"/>
        <v>0.88745377086760457</v>
      </c>
      <c r="Y7" s="5">
        <f t="shared" si="3"/>
        <v>0</v>
      </c>
      <c r="Z7" s="5">
        <f t="shared" si="4"/>
        <v>0.88745377086760457</v>
      </c>
      <c r="AA7" s="5">
        <f>(Table134[[#This Row],[Survived]]-Z7)^2</f>
        <v>1.2666653691921654E-2</v>
      </c>
    </row>
    <row r="8" spans="1:27" x14ac:dyDescent="0.2">
      <c r="A8">
        <v>0</v>
      </c>
      <c r="B8" t="s">
        <v>10</v>
      </c>
      <c r="C8">
        <v>3</v>
      </c>
      <c r="D8" t="s">
        <v>3</v>
      </c>
      <c r="E8">
        <v>35</v>
      </c>
      <c r="F8">
        <v>8.0500000000000007</v>
      </c>
      <c r="G8">
        <v>0</v>
      </c>
      <c r="H8">
        <v>0</v>
      </c>
      <c r="I8">
        <f>E8/$E$1</f>
        <v>0.4375</v>
      </c>
      <c r="J8">
        <f>LOG10(F8+1)</f>
        <v>0.9566485792052033</v>
      </c>
      <c r="K8">
        <f t="shared" si="0"/>
        <v>0</v>
      </c>
      <c r="L8">
        <f t="shared" si="1"/>
        <v>0</v>
      </c>
      <c r="M8">
        <f>IF(B8="S",1,0)</f>
        <v>1</v>
      </c>
      <c r="N8">
        <f>IF(B8="C",1,0)</f>
        <v>0</v>
      </c>
      <c r="O8">
        <f t="shared" si="2"/>
        <v>1</v>
      </c>
      <c r="P8">
        <v>1</v>
      </c>
      <c r="R8" s="1" t="s">
        <v>14</v>
      </c>
      <c r="S8">
        <v>0.19840277540703738</v>
      </c>
      <c r="T8">
        <v>-0.25063280849582348</v>
      </c>
      <c r="V8" s="5">
        <v>4.3932525298945868E-2</v>
      </c>
      <c r="W8" s="5">
        <v>-0.92729237752955207</v>
      </c>
      <c r="X8" s="5">
        <f t="shared" si="3"/>
        <v>4.3932525298945868E-2</v>
      </c>
      <c r="Y8" s="5">
        <f t="shared" si="3"/>
        <v>0</v>
      </c>
      <c r="Z8" s="5">
        <f t="shared" si="4"/>
        <v>4.3932525298945868E-2</v>
      </c>
      <c r="AA8" s="5">
        <f>(Table134[[#This Row],[Survived]]-Z8)^2</f>
        <v>1.9300667791425188E-3</v>
      </c>
    </row>
    <row r="9" spans="1:27" x14ac:dyDescent="0.2">
      <c r="A9">
        <v>0</v>
      </c>
      <c r="B9" t="s">
        <v>10</v>
      </c>
      <c r="C9">
        <v>1</v>
      </c>
      <c r="D9" t="s">
        <v>3</v>
      </c>
      <c r="E9">
        <v>54</v>
      </c>
      <c r="F9">
        <v>51.862499999999997</v>
      </c>
      <c r="G9">
        <v>0</v>
      </c>
      <c r="H9">
        <v>0</v>
      </c>
      <c r="I9">
        <f>E9/$E$1</f>
        <v>0.67500000000000004</v>
      </c>
      <c r="J9">
        <f>LOG10(F9+1)</f>
        <v>1.7231476981549567</v>
      </c>
      <c r="K9">
        <f t="shared" si="0"/>
        <v>1</v>
      </c>
      <c r="L9">
        <f t="shared" si="1"/>
        <v>0</v>
      </c>
      <c r="M9">
        <f>IF(B9="S",1,0)</f>
        <v>1</v>
      </c>
      <c r="N9">
        <f>IF(B9="C",1,0)</f>
        <v>0</v>
      </c>
      <c r="O9">
        <f t="shared" si="2"/>
        <v>1</v>
      </c>
      <c r="P9">
        <v>1</v>
      </c>
      <c r="R9" s="1" t="s">
        <v>18</v>
      </c>
      <c r="S9">
        <v>4.1372043640325623E-2</v>
      </c>
      <c r="T9">
        <v>0.11735559704683859</v>
      </c>
      <c r="V9" s="5">
        <v>0.3179658605448592</v>
      </c>
      <c r="W9" s="5">
        <v>-0.96751354661045119</v>
      </c>
      <c r="X9" s="5">
        <f t="shared" si="3"/>
        <v>0.3179658605448592</v>
      </c>
      <c r="Y9" s="5">
        <f t="shared" si="3"/>
        <v>0</v>
      </c>
      <c r="Z9" s="5">
        <f t="shared" si="4"/>
        <v>0.3179658605448592</v>
      </c>
      <c r="AA9" s="5">
        <f>(Table134[[#This Row],[Survived]]-Z9)^2</f>
        <v>0.10110228847203286</v>
      </c>
    </row>
    <row r="10" spans="1:27" x14ac:dyDescent="0.2">
      <c r="A10">
        <v>0</v>
      </c>
      <c r="B10" t="s">
        <v>10</v>
      </c>
      <c r="C10">
        <v>3</v>
      </c>
      <c r="D10" t="s">
        <v>3</v>
      </c>
      <c r="E10">
        <v>2</v>
      </c>
      <c r="F10">
        <v>21.074999999999999</v>
      </c>
      <c r="G10">
        <v>3</v>
      </c>
      <c r="H10">
        <v>1</v>
      </c>
      <c r="I10">
        <f>E10/$E$1</f>
        <v>2.5000000000000001E-2</v>
      </c>
      <c r="J10">
        <f>LOG10(F10+1)</f>
        <v>1.3439007122496063</v>
      </c>
      <c r="K10">
        <f t="shared" si="0"/>
        <v>0</v>
      </c>
      <c r="L10">
        <f t="shared" si="1"/>
        <v>0</v>
      </c>
      <c r="M10">
        <f>IF(B10="S",1,0)</f>
        <v>1</v>
      </c>
      <c r="N10">
        <f>IF(B10="C",1,0)</f>
        <v>0</v>
      </c>
      <c r="O10">
        <f t="shared" si="2"/>
        <v>1</v>
      </c>
      <c r="P10">
        <v>1</v>
      </c>
      <c r="R10" s="1" t="s">
        <v>19</v>
      </c>
      <c r="S10">
        <v>0.10945866735773252</v>
      </c>
      <c r="T10">
        <v>0.35387318096818809</v>
      </c>
      <c r="V10" s="5">
        <v>0.11453720560408587</v>
      </c>
      <c r="W10" s="5">
        <v>-0.88771904981024885</v>
      </c>
      <c r="X10" s="5">
        <f t="shared" si="3"/>
        <v>0.11453720560408587</v>
      </c>
      <c r="Y10" s="5">
        <f t="shared" si="3"/>
        <v>0</v>
      </c>
      <c r="Z10" s="5">
        <f t="shared" si="4"/>
        <v>0.11453720560408587</v>
      </c>
      <c r="AA10" s="5">
        <f>(Table134[[#This Row],[Survived]]-Z10)^2</f>
        <v>1.311877146759264E-2</v>
      </c>
    </row>
    <row r="11" spans="1:27" x14ac:dyDescent="0.2">
      <c r="A11">
        <v>1</v>
      </c>
      <c r="B11" t="s">
        <v>10</v>
      </c>
      <c r="C11">
        <v>3</v>
      </c>
      <c r="D11" t="s">
        <v>4</v>
      </c>
      <c r="E11">
        <v>27</v>
      </c>
      <c r="F11">
        <v>11.1333</v>
      </c>
      <c r="G11">
        <v>0</v>
      </c>
      <c r="H11">
        <v>2</v>
      </c>
      <c r="I11">
        <f>E11/$E$1</f>
        <v>0.33750000000000002</v>
      </c>
      <c r="J11">
        <f>LOG10(F11+1)</f>
        <v>1.0839789358110461</v>
      </c>
      <c r="K11">
        <f t="shared" si="0"/>
        <v>0</v>
      </c>
      <c r="L11">
        <f t="shared" si="1"/>
        <v>0</v>
      </c>
      <c r="M11">
        <f>IF(B11="S",1,0)</f>
        <v>1</v>
      </c>
      <c r="N11">
        <f>IF(B11="C",1,0)</f>
        <v>0</v>
      </c>
      <c r="O11">
        <f t="shared" si="2"/>
        <v>0</v>
      </c>
      <c r="P11">
        <v>1</v>
      </c>
      <c r="R11" s="1" t="s">
        <v>15</v>
      </c>
      <c r="S11">
        <v>-0.48879048253045831</v>
      </c>
      <c r="T11">
        <v>-1.0566028419710525E-2</v>
      </c>
      <c r="V11" s="5">
        <v>0.56693610187848686</v>
      </c>
      <c r="W11" s="5">
        <v>-1.3947622616123836</v>
      </c>
      <c r="X11" s="5">
        <f t="shared" si="3"/>
        <v>0.56693610187848686</v>
      </c>
      <c r="Y11" s="5">
        <f t="shared" si="3"/>
        <v>0</v>
      </c>
      <c r="Z11" s="5">
        <f t="shared" si="4"/>
        <v>0.56693610187848686</v>
      </c>
      <c r="AA11" s="5">
        <f>(Table134[[#This Row],[Survived]]-Z11)^2</f>
        <v>0.18754433985620031</v>
      </c>
    </row>
    <row r="12" spans="1:27" x14ac:dyDescent="0.2">
      <c r="A12">
        <v>1</v>
      </c>
      <c r="B12" t="s">
        <v>11</v>
      </c>
      <c r="C12">
        <v>2</v>
      </c>
      <c r="D12" t="s">
        <v>4</v>
      </c>
      <c r="E12">
        <v>14</v>
      </c>
      <c r="F12">
        <v>30.070799999999998</v>
      </c>
      <c r="G12">
        <v>1</v>
      </c>
      <c r="H12">
        <v>0</v>
      </c>
      <c r="I12">
        <f>E12/$E$1</f>
        <v>0.17499999999999999</v>
      </c>
      <c r="J12">
        <f>LOG10(F12+1)</f>
        <v>1.492352435460081</v>
      </c>
      <c r="K12">
        <f t="shared" si="0"/>
        <v>0</v>
      </c>
      <c r="L12">
        <f t="shared" si="1"/>
        <v>1</v>
      </c>
      <c r="M12">
        <f>IF(B12="S",1,0)</f>
        <v>0</v>
      </c>
      <c r="N12">
        <f>IF(B12="C",1,0)</f>
        <v>1</v>
      </c>
      <c r="O12">
        <f t="shared" si="2"/>
        <v>0</v>
      </c>
      <c r="P12">
        <v>1</v>
      </c>
      <c r="R12" s="2" t="s">
        <v>24</v>
      </c>
      <c r="S12">
        <v>0.69879156196036318</v>
      </c>
      <c r="T12">
        <v>-0.91422388390387932</v>
      </c>
      <c r="V12" s="5">
        <v>0.91960836639189247</v>
      </c>
      <c r="W12" s="5">
        <v>-0.96770732741039112</v>
      </c>
      <c r="X12" s="5">
        <f t="shared" si="3"/>
        <v>0.91960836639189247</v>
      </c>
      <c r="Y12" s="5">
        <f t="shared" si="3"/>
        <v>0</v>
      </c>
      <c r="Z12" s="5">
        <f t="shared" si="4"/>
        <v>0.91960836639189247</v>
      </c>
      <c r="AA12" s="5">
        <f>(Table134[[#This Row],[Survived]]-Z12)^2</f>
        <v>6.4628147541802034E-3</v>
      </c>
    </row>
    <row r="13" spans="1:27" x14ac:dyDescent="0.2">
      <c r="A13">
        <v>1</v>
      </c>
      <c r="B13" t="s">
        <v>10</v>
      </c>
      <c r="C13">
        <v>3</v>
      </c>
      <c r="D13" t="s">
        <v>4</v>
      </c>
      <c r="E13">
        <v>4</v>
      </c>
      <c r="F13">
        <v>16.7</v>
      </c>
      <c r="G13">
        <v>1</v>
      </c>
      <c r="H13">
        <v>1</v>
      </c>
      <c r="I13">
        <f>E13/$E$1</f>
        <v>0.05</v>
      </c>
      <c r="J13">
        <f>LOG10(F13+1)</f>
        <v>1.2479732663618066</v>
      </c>
      <c r="K13">
        <f t="shared" si="0"/>
        <v>0</v>
      </c>
      <c r="L13">
        <f t="shared" si="1"/>
        <v>0</v>
      </c>
      <c r="M13">
        <f>IF(B13="S",1,0)</f>
        <v>1</v>
      </c>
      <c r="N13">
        <f>IF(B13="C",1,0)</f>
        <v>0</v>
      </c>
      <c r="O13">
        <f t="shared" si="2"/>
        <v>0</v>
      </c>
      <c r="P13">
        <v>1</v>
      </c>
      <c r="V13" s="5">
        <v>0.69887510657126173</v>
      </c>
      <c r="W13" s="5">
        <v>-1.1391488977136728</v>
      </c>
      <c r="X13" s="5">
        <f t="shared" si="3"/>
        <v>0.69887510657126173</v>
      </c>
      <c r="Y13" s="5">
        <f t="shared" si="3"/>
        <v>0</v>
      </c>
      <c r="Z13" s="5">
        <f t="shared" si="4"/>
        <v>0.69887510657126173</v>
      </c>
      <c r="AA13" s="5">
        <f>(Table134[[#This Row],[Survived]]-Z13)^2</f>
        <v>9.0676201442468976E-2</v>
      </c>
    </row>
    <row r="14" spans="1:27" x14ac:dyDescent="0.2">
      <c r="A14">
        <v>1</v>
      </c>
      <c r="B14" t="s">
        <v>10</v>
      </c>
      <c r="C14">
        <v>1</v>
      </c>
      <c r="D14" t="s">
        <v>4</v>
      </c>
      <c r="E14">
        <v>58</v>
      </c>
      <c r="F14">
        <v>26.55</v>
      </c>
      <c r="G14">
        <v>0</v>
      </c>
      <c r="H14">
        <v>0</v>
      </c>
      <c r="I14">
        <f>E14/$E$1</f>
        <v>0.72499999999999998</v>
      </c>
      <c r="J14">
        <f>LOG10(F14+1)</f>
        <v>1.4401216031878039</v>
      </c>
      <c r="K14">
        <f t="shared" si="0"/>
        <v>1</v>
      </c>
      <c r="L14">
        <f t="shared" si="1"/>
        <v>0</v>
      </c>
      <c r="M14">
        <f>IF(B14="S",1,0)</f>
        <v>1</v>
      </c>
      <c r="N14">
        <f>IF(B14="C",1,0)</f>
        <v>0</v>
      </c>
      <c r="O14">
        <f t="shared" si="2"/>
        <v>0</v>
      </c>
      <c r="P14">
        <v>1</v>
      </c>
      <c r="V14" s="5">
        <v>0.76422284136220142</v>
      </c>
      <c r="W14" s="5">
        <v>-0.88099404156300776</v>
      </c>
      <c r="X14" s="5">
        <f t="shared" si="3"/>
        <v>0.76422284136220142</v>
      </c>
      <c r="Y14" s="5">
        <f t="shared" si="3"/>
        <v>0</v>
      </c>
      <c r="Z14" s="5">
        <f t="shared" si="4"/>
        <v>0.76422284136220142</v>
      </c>
      <c r="AA14" s="5">
        <f>(Table134[[#This Row],[Survived]]-Z14)^2</f>
        <v>5.5590868535313635E-2</v>
      </c>
    </row>
    <row r="15" spans="1:27" x14ac:dyDescent="0.2">
      <c r="A15">
        <v>0</v>
      </c>
      <c r="B15" t="s">
        <v>10</v>
      </c>
      <c r="C15">
        <v>3</v>
      </c>
      <c r="D15" t="s">
        <v>3</v>
      </c>
      <c r="E15">
        <v>20</v>
      </c>
      <c r="F15">
        <v>8.0500000000000007</v>
      </c>
      <c r="G15">
        <v>0</v>
      </c>
      <c r="H15">
        <v>0</v>
      </c>
      <c r="I15">
        <f>E15/$E$1</f>
        <v>0.25</v>
      </c>
      <c r="J15">
        <f>LOG10(F15+1)</f>
        <v>0.9566485792052033</v>
      </c>
      <c r="K15">
        <f t="shared" si="0"/>
        <v>0</v>
      </c>
      <c r="L15">
        <f t="shared" si="1"/>
        <v>0</v>
      </c>
      <c r="M15">
        <f>IF(B15="S",1,0)</f>
        <v>1</v>
      </c>
      <c r="N15">
        <f>IF(B15="C",1,0)</f>
        <v>0</v>
      </c>
      <c r="O15">
        <f t="shared" si="2"/>
        <v>1</v>
      </c>
      <c r="P15">
        <v>1</v>
      </c>
      <c r="V15" s="5">
        <v>0.15250779673692516</v>
      </c>
      <c r="W15" s="5">
        <v>-0.96960565403246934</v>
      </c>
      <c r="X15" s="5">
        <f t="shared" si="3"/>
        <v>0.15250779673692516</v>
      </c>
      <c r="Y15" s="5">
        <f t="shared" si="3"/>
        <v>0</v>
      </c>
      <c r="Z15" s="5">
        <f t="shared" si="4"/>
        <v>0.15250779673692516</v>
      </c>
      <c r="AA15" s="5">
        <f>(Table134[[#This Row],[Survived]]-Z15)^2</f>
        <v>2.325862806555128E-2</v>
      </c>
    </row>
    <row r="16" spans="1:27" x14ac:dyDescent="0.2">
      <c r="A16">
        <v>0</v>
      </c>
      <c r="B16" t="s">
        <v>10</v>
      </c>
      <c r="C16">
        <v>3</v>
      </c>
      <c r="D16" t="s">
        <v>3</v>
      </c>
      <c r="E16">
        <v>39</v>
      </c>
      <c r="F16">
        <v>31.274999999999999</v>
      </c>
      <c r="G16">
        <v>1</v>
      </c>
      <c r="H16">
        <v>5</v>
      </c>
      <c r="I16">
        <f>E16/$E$1</f>
        <v>0.48749999999999999</v>
      </c>
      <c r="J16">
        <f>LOG10(F16+1)</f>
        <v>1.5088662509384578</v>
      </c>
      <c r="K16">
        <f t="shared" si="0"/>
        <v>0</v>
      </c>
      <c r="L16">
        <f t="shared" si="1"/>
        <v>0</v>
      </c>
      <c r="M16">
        <f>IF(B16="S",1,0)</f>
        <v>1</v>
      </c>
      <c r="N16">
        <f>IF(B16="C",1,0)</f>
        <v>0</v>
      </c>
      <c r="O16">
        <f t="shared" si="2"/>
        <v>1</v>
      </c>
      <c r="P16">
        <v>1</v>
      </c>
      <c r="V16" s="5">
        <v>-9.0346075272809689E-2</v>
      </c>
      <c r="W16" s="5">
        <v>-1.9633456514223089</v>
      </c>
      <c r="X16" s="5">
        <f t="shared" si="3"/>
        <v>0</v>
      </c>
      <c r="Y16" s="5">
        <f t="shared" si="3"/>
        <v>0</v>
      </c>
      <c r="Z16" s="5">
        <f t="shared" si="4"/>
        <v>0</v>
      </c>
      <c r="AA16" s="5">
        <f>(Table134[[#This Row],[Survived]]-Z16)^2</f>
        <v>0</v>
      </c>
    </row>
    <row r="17" spans="1:27" x14ac:dyDescent="0.2">
      <c r="A17">
        <v>0</v>
      </c>
      <c r="B17" t="s">
        <v>10</v>
      </c>
      <c r="C17">
        <v>3</v>
      </c>
      <c r="D17" t="s">
        <v>4</v>
      </c>
      <c r="E17">
        <v>14</v>
      </c>
      <c r="F17">
        <v>7.8541999999999996</v>
      </c>
      <c r="G17">
        <v>0</v>
      </c>
      <c r="H17">
        <v>0</v>
      </c>
      <c r="I17">
        <f>E17/$E$1</f>
        <v>0.17499999999999999</v>
      </c>
      <c r="J17">
        <f>LOG10(F17+1)</f>
        <v>0.94714932766263737</v>
      </c>
      <c r="K17">
        <f t="shared" si="0"/>
        <v>0</v>
      </c>
      <c r="L17">
        <f t="shared" si="1"/>
        <v>0</v>
      </c>
      <c r="M17">
        <f>IF(B17="S",1,0)</f>
        <v>1</v>
      </c>
      <c r="N17">
        <f>IF(B17="C",1,0)</f>
        <v>0</v>
      </c>
      <c r="O17">
        <f t="shared" si="2"/>
        <v>0</v>
      </c>
      <c r="P17">
        <v>1</v>
      </c>
      <c r="V17" s="5">
        <v>0.68427259683907704</v>
      </c>
      <c r="W17" s="5">
        <v>-0.97379440846971599</v>
      </c>
      <c r="X17" s="5">
        <f t="shared" si="3"/>
        <v>0.68427259683907704</v>
      </c>
      <c r="Y17" s="5">
        <f t="shared" si="3"/>
        <v>0</v>
      </c>
      <c r="Z17" s="5">
        <f t="shared" si="4"/>
        <v>0.68427259683907704</v>
      </c>
      <c r="AA17" s="5">
        <f>(Table134[[#This Row],[Survived]]-Z17)^2</f>
        <v>0.46822898678489405</v>
      </c>
    </row>
    <row r="18" spans="1:27" x14ac:dyDescent="0.2">
      <c r="A18">
        <v>1</v>
      </c>
      <c r="B18" t="s">
        <v>10</v>
      </c>
      <c r="C18">
        <v>2</v>
      </c>
      <c r="D18" t="s">
        <v>4</v>
      </c>
      <c r="E18">
        <v>55</v>
      </c>
      <c r="F18">
        <v>16</v>
      </c>
      <c r="G18">
        <v>0</v>
      </c>
      <c r="H18">
        <v>0</v>
      </c>
      <c r="I18">
        <f>E18/$E$1</f>
        <v>0.6875</v>
      </c>
      <c r="J18">
        <f>LOG10(F18+1)</f>
        <v>1.2304489213782739</v>
      </c>
      <c r="K18">
        <f t="shared" si="0"/>
        <v>0</v>
      </c>
      <c r="L18">
        <f t="shared" si="1"/>
        <v>1</v>
      </c>
      <c r="M18">
        <f>IF(B18="S",1,0)</f>
        <v>1</v>
      </c>
      <c r="N18">
        <f>IF(B18="C",1,0)</f>
        <v>0</v>
      </c>
      <c r="O18">
        <f t="shared" si="2"/>
        <v>0</v>
      </c>
      <c r="P18">
        <v>1</v>
      </c>
      <c r="V18" s="5">
        <v>0.59949618260224002</v>
      </c>
      <c r="W18" s="5">
        <v>-1.1735033570734608</v>
      </c>
      <c r="X18" s="5">
        <f t="shared" si="3"/>
        <v>0.59949618260224002</v>
      </c>
      <c r="Y18" s="5">
        <f t="shared" si="3"/>
        <v>0</v>
      </c>
      <c r="Z18" s="5">
        <f t="shared" si="4"/>
        <v>0.59949618260224002</v>
      </c>
      <c r="AA18" s="5">
        <f>(Table134[[#This Row],[Survived]]-Z18)^2</f>
        <v>0.16040330775017828</v>
      </c>
    </row>
    <row r="19" spans="1:27" x14ac:dyDescent="0.2">
      <c r="A19">
        <v>0</v>
      </c>
      <c r="B19" t="s">
        <v>12</v>
      </c>
      <c r="C19">
        <v>3</v>
      </c>
      <c r="D19" t="s">
        <v>3</v>
      </c>
      <c r="E19">
        <v>2</v>
      </c>
      <c r="F19">
        <v>29.125</v>
      </c>
      <c r="G19">
        <v>4</v>
      </c>
      <c r="H19">
        <v>1</v>
      </c>
      <c r="I19">
        <f>E19/$E$1</f>
        <v>2.5000000000000001E-2</v>
      </c>
      <c r="J19">
        <f>LOG10(F19+1)</f>
        <v>1.4789270555829248</v>
      </c>
      <c r="K19">
        <f t="shared" si="0"/>
        <v>0</v>
      </c>
      <c r="L19">
        <f t="shared" si="1"/>
        <v>0</v>
      </c>
      <c r="M19">
        <f>IF(B19="S",1,0)</f>
        <v>0</v>
      </c>
      <c r="N19">
        <f>IF(B19="C",1,0)</f>
        <v>0</v>
      </c>
      <c r="O19">
        <f t="shared" si="2"/>
        <v>1</v>
      </c>
      <c r="P19">
        <v>1</v>
      </c>
      <c r="V19" s="5">
        <v>2.2330520867275827E-2</v>
      </c>
      <c r="W19" s="5">
        <v>-0.89114916279074075</v>
      </c>
      <c r="X19" s="5">
        <f t="shared" si="3"/>
        <v>2.2330520867275827E-2</v>
      </c>
      <c r="Y19" s="5">
        <f t="shared" si="3"/>
        <v>0</v>
      </c>
      <c r="Z19" s="5">
        <f t="shared" si="4"/>
        <v>2.2330520867275827E-2</v>
      </c>
      <c r="AA19" s="5">
        <f>(Table134[[#This Row],[Survived]]-Z19)^2</f>
        <v>4.9865216220384111E-4</v>
      </c>
    </row>
    <row r="20" spans="1:27" x14ac:dyDescent="0.2">
      <c r="A20">
        <v>0</v>
      </c>
      <c r="B20" t="s">
        <v>10</v>
      </c>
      <c r="C20">
        <v>3</v>
      </c>
      <c r="D20" t="s">
        <v>4</v>
      </c>
      <c r="E20">
        <v>31</v>
      </c>
      <c r="F20">
        <v>18</v>
      </c>
      <c r="G20">
        <v>1</v>
      </c>
      <c r="H20">
        <v>0</v>
      </c>
      <c r="I20">
        <f>E20/$E$1</f>
        <v>0.38750000000000001</v>
      </c>
      <c r="J20">
        <f>LOG10(F20+1)</f>
        <v>1.2787536009528289</v>
      </c>
      <c r="K20">
        <f t="shared" si="0"/>
        <v>0</v>
      </c>
      <c r="L20">
        <f t="shared" si="1"/>
        <v>0</v>
      </c>
      <c r="M20">
        <f>IF(B20="S",1,0)</f>
        <v>1</v>
      </c>
      <c r="N20">
        <f>IF(B20="C",1,0)</f>
        <v>0</v>
      </c>
      <c r="O20">
        <f t="shared" si="2"/>
        <v>0</v>
      </c>
      <c r="P20">
        <v>1</v>
      </c>
      <c r="V20" s="5">
        <v>0.51981814055466269</v>
      </c>
      <c r="W20" s="5">
        <v>-0.85683087447173245</v>
      </c>
      <c r="X20" s="5">
        <f t="shared" si="3"/>
        <v>0.51981814055466269</v>
      </c>
      <c r="Y20" s="5">
        <f t="shared" si="3"/>
        <v>0</v>
      </c>
      <c r="Z20" s="5">
        <f t="shared" si="4"/>
        <v>0.51981814055466269</v>
      </c>
      <c r="AA20" s="5">
        <f>(Table134[[#This Row],[Survived]]-Z20)^2</f>
        <v>0.27021089924970704</v>
      </c>
    </row>
    <row r="21" spans="1:27" x14ac:dyDescent="0.2">
      <c r="A21">
        <v>0</v>
      </c>
      <c r="B21" t="s">
        <v>10</v>
      </c>
      <c r="C21">
        <v>2</v>
      </c>
      <c r="D21" t="s">
        <v>3</v>
      </c>
      <c r="E21">
        <v>35</v>
      </c>
      <c r="F21">
        <v>26</v>
      </c>
      <c r="G21">
        <v>0</v>
      </c>
      <c r="H21">
        <v>0</v>
      </c>
      <c r="I21">
        <f>E21/$E$1</f>
        <v>0.4375</v>
      </c>
      <c r="J21">
        <f>LOG10(F21+1)</f>
        <v>1.4313637641589874</v>
      </c>
      <c r="K21">
        <f t="shared" si="0"/>
        <v>0</v>
      </c>
      <c r="L21">
        <f t="shared" si="1"/>
        <v>1</v>
      </c>
      <c r="M21">
        <f>IF(B21="S",1,0)</f>
        <v>1</v>
      </c>
      <c r="N21">
        <f>IF(B21="C",1,0)</f>
        <v>0</v>
      </c>
      <c r="O21">
        <f t="shared" si="2"/>
        <v>1</v>
      </c>
      <c r="P21">
        <v>1</v>
      </c>
      <c r="V21" s="5">
        <v>0.26511298056384974</v>
      </c>
      <c r="W21" s="5">
        <v>-1.2863950454582709</v>
      </c>
      <c r="X21" s="5">
        <f t="shared" si="3"/>
        <v>0.26511298056384974</v>
      </c>
      <c r="Y21" s="5">
        <f t="shared" si="3"/>
        <v>0</v>
      </c>
      <c r="Z21" s="5">
        <f t="shared" si="4"/>
        <v>0.26511298056384974</v>
      </c>
      <c r="AA21" s="5">
        <f>(Table134[[#This Row],[Survived]]-Z21)^2</f>
        <v>7.028489246344817E-2</v>
      </c>
    </row>
    <row r="22" spans="1:27" x14ac:dyDescent="0.2">
      <c r="A22">
        <v>1</v>
      </c>
      <c r="B22" t="s">
        <v>10</v>
      </c>
      <c r="C22">
        <v>2</v>
      </c>
      <c r="D22" t="s">
        <v>3</v>
      </c>
      <c r="E22">
        <v>34</v>
      </c>
      <c r="F22">
        <v>13</v>
      </c>
      <c r="G22">
        <v>0</v>
      </c>
      <c r="H22">
        <v>0</v>
      </c>
      <c r="I22">
        <f>E22/$E$1</f>
        <v>0.42499999999999999</v>
      </c>
      <c r="J22">
        <f>LOG10(F22+1)</f>
        <v>1.146128035678238</v>
      </c>
      <c r="K22">
        <f t="shared" si="0"/>
        <v>0</v>
      </c>
      <c r="L22">
        <f t="shared" si="1"/>
        <v>1</v>
      </c>
      <c r="M22">
        <f>IF(B22="S",1,0)</f>
        <v>1</v>
      </c>
      <c r="N22">
        <f>IF(B22="C",1,0)</f>
        <v>0</v>
      </c>
      <c r="O22">
        <f t="shared" si="2"/>
        <v>1</v>
      </c>
      <c r="P22">
        <v>1</v>
      </c>
      <c r="V22" s="5">
        <v>0.25866521384624341</v>
      </c>
      <c r="W22" s="5">
        <v>-1.2240411049910918</v>
      </c>
      <c r="X22" s="5">
        <f t="shared" si="3"/>
        <v>0.25866521384624341</v>
      </c>
      <c r="Y22" s="5">
        <f t="shared" si="3"/>
        <v>0</v>
      </c>
      <c r="Z22" s="5">
        <f t="shared" si="4"/>
        <v>0.25866521384624341</v>
      </c>
      <c r="AA22" s="5">
        <f>(Table134[[#This Row],[Survived]]-Z22)^2</f>
        <v>0.54957726516163596</v>
      </c>
    </row>
    <row r="23" spans="1:27" x14ac:dyDescent="0.2">
      <c r="A23">
        <v>1</v>
      </c>
      <c r="B23" t="s">
        <v>12</v>
      </c>
      <c r="C23">
        <v>3</v>
      </c>
      <c r="D23" t="s">
        <v>4</v>
      </c>
      <c r="E23">
        <v>15</v>
      </c>
      <c r="F23">
        <v>8.0291999999999994</v>
      </c>
      <c r="G23">
        <v>0</v>
      </c>
      <c r="H23">
        <v>0</v>
      </c>
      <c r="I23">
        <f>E23/$E$1</f>
        <v>0.1875</v>
      </c>
      <c r="J23">
        <f>LOG10(F23+1)</f>
        <v>0.95564927290744683</v>
      </c>
      <c r="K23">
        <f t="shared" si="0"/>
        <v>0</v>
      </c>
      <c r="L23">
        <f t="shared" si="1"/>
        <v>0</v>
      </c>
      <c r="M23">
        <f>IF(B23="S",1,0)</f>
        <v>0</v>
      </c>
      <c r="N23">
        <f>IF(B23="C",1,0)</f>
        <v>0</v>
      </c>
      <c r="O23">
        <f t="shared" si="2"/>
        <v>0</v>
      </c>
      <c r="P23">
        <v>1</v>
      </c>
      <c r="V23" s="5">
        <v>0.63607004427750735</v>
      </c>
      <c r="W23" s="5">
        <v>-1.0902713120611915</v>
      </c>
      <c r="X23" s="5">
        <f t="shared" si="3"/>
        <v>0.63607004427750735</v>
      </c>
      <c r="Y23" s="5">
        <f t="shared" si="3"/>
        <v>0</v>
      </c>
      <c r="Z23" s="5">
        <f t="shared" si="4"/>
        <v>0.63607004427750735</v>
      </c>
      <c r="AA23" s="5">
        <f>(Table134[[#This Row],[Survived]]-Z23)^2</f>
        <v>0.13244501267217546</v>
      </c>
    </row>
    <row r="24" spans="1:27" x14ac:dyDescent="0.2">
      <c r="A24">
        <v>1</v>
      </c>
      <c r="B24" t="s">
        <v>10</v>
      </c>
      <c r="C24">
        <v>1</v>
      </c>
      <c r="D24" t="s">
        <v>3</v>
      </c>
      <c r="E24">
        <v>28</v>
      </c>
      <c r="F24">
        <v>35.5</v>
      </c>
      <c r="G24">
        <v>0</v>
      </c>
      <c r="H24">
        <v>0</v>
      </c>
      <c r="I24">
        <f>E24/$E$1</f>
        <v>0.35</v>
      </c>
      <c r="J24">
        <f>LOG10(F24+1)</f>
        <v>1.5622928644564746</v>
      </c>
      <c r="K24">
        <f t="shared" si="0"/>
        <v>1</v>
      </c>
      <c r="L24">
        <f t="shared" si="1"/>
        <v>0</v>
      </c>
      <c r="M24">
        <f>IF(B24="S",1,0)</f>
        <v>1</v>
      </c>
      <c r="N24">
        <f>IF(B24="C",1,0)</f>
        <v>0</v>
      </c>
      <c r="O24">
        <f t="shared" si="2"/>
        <v>1</v>
      </c>
      <c r="P24">
        <v>1</v>
      </c>
      <c r="V24" s="5">
        <v>0.49844489636304545</v>
      </c>
      <c r="W24" s="5">
        <v>-1.0041020972699211</v>
      </c>
      <c r="X24" s="5">
        <f t="shared" si="3"/>
        <v>0.49844489636304545</v>
      </c>
      <c r="Y24" s="5">
        <f t="shared" si="3"/>
        <v>0</v>
      </c>
      <c r="Z24" s="5">
        <f t="shared" si="4"/>
        <v>0.49844489636304545</v>
      </c>
      <c r="AA24" s="5">
        <f>(Table134[[#This Row],[Survived]]-Z24)^2</f>
        <v>0.25155752198427622</v>
      </c>
    </row>
    <row r="25" spans="1:27" x14ac:dyDescent="0.2">
      <c r="A25">
        <v>0</v>
      </c>
      <c r="B25" t="s">
        <v>10</v>
      </c>
      <c r="C25">
        <v>3</v>
      </c>
      <c r="D25" t="s">
        <v>4</v>
      </c>
      <c r="E25">
        <v>8</v>
      </c>
      <c r="F25">
        <v>21.074999999999999</v>
      </c>
      <c r="G25">
        <v>3</v>
      </c>
      <c r="H25">
        <v>1</v>
      </c>
      <c r="I25">
        <f>E25/$E$1</f>
        <v>0.1</v>
      </c>
      <c r="J25">
        <f>LOG10(F25+1)</f>
        <v>1.3439007122496063</v>
      </c>
      <c r="K25">
        <f t="shared" si="0"/>
        <v>0</v>
      </c>
      <c r="L25">
        <f t="shared" si="1"/>
        <v>0</v>
      </c>
      <c r="M25">
        <f>IF(B25="S",1,0)</f>
        <v>1</v>
      </c>
      <c r="N25">
        <f>IF(B25="C",1,0)</f>
        <v>0</v>
      </c>
      <c r="O25">
        <f t="shared" si="2"/>
        <v>0</v>
      </c>
      <c r="P25">
        <v>1</v>
      </c>
      <c r="V25" s="5">
        <v>0.55989757955935249</v>
      </c>
      <c r="W25" s="5">
        <v>-0.86022771078937144</v>
      </c>
      <c r="X25" s="5">
        <f t="shared" si="3"/>
        <v>0.55989757955935249</v>
      </c>
      <c r="Y25" s="5">
        <f t="shared" si="3"/>
        <v>0</v>
      </c>
      <c r="Z25" s="5">
        <f t="shared" si="4"/>
        <v>0.55989757955935249</v>
      </c>
      <c r="AA25" s="5">
        <f>(Table134[[#This Row],[Survived]]-Z25)^2</f>
        <v>0.31348529959642146</v>
      </c>
    </row>
    <row r="26" spans="1:27" x14ac:dyDescent="0.2">
      <c r="A26">
        <v>1</v>
      </c>
      <c r="B26" t="s">
        <v>10</v>
      </c>
      <c r="C26">
        <v>3</v>
      </c>
      <c r="D26" t="s">
        <v>4</v>
      </c>
      <c r="E26">
        <v>38</v>
      </c>
      <c r="F26">
        <v>31.387499999999999</v>
      </c>
      <c r="G26">
        <v>1</v>
      </c>
      <c r="H26">
        <v>5</v>
      </c>
      <c r="I26">
        <f>E26/$E$1</f>
        <v>0.47499999999999998</v>
      </c>
      <c r="J26">
        <f>LOG10(F26+1)</f>
        <v>1.5103774259938814</v>
      </c>
      <c r="K26">
        <f t="shared" si="0"/>
        <v>0</v>
      </c>
      <c r="L26">
        <f t="shared" si="1"/>
        <v>0</v>
      </c>
      <c r="M26">
        <f>IF(B26="S",1,0)</f>
        <v>1</v>
      </c>
      <c r="N26">
        <f>IF(B26="C",1,0)</f>
        <v>0</v>
      </c>
      <c r="O26">
        <f t="shared" si="2"/>
        <v>0</v>
      </c>
      <c r="P26">
        <v>1</v>
      </c>
      <c r="V26" s="5">
        <v>0.40575526755682367</v>
      </c>
      <c r="W26" s="5">
        <v>-1.9559458034525852</v>
      </c>
      <c r="X26" s="5">
        <f t="shared" si="3"/>
        <v>0.40575526755682367</v>
      </c>
      <c r="Y26" s="5">
        <f t="shared" si="3"/>
        <v>0</v>
      </c>
      <c r="Z26" s="5">
        <f t="shared" si="4"/>
        <v>0.40575526755682367</v>
      </c>
      <c r="AA26" s="5">
        <f>(Table134[[#This Row],[Survived]]-Z26)^2</f>
        <v>0.35312680203646224</v>
      </c>
    </row>
    <row r="27" spans="1:27" x14ac:dyDescent="0.2">
      <c r="A27">
        <v>0</v>
      </c>
      <c r="B27" t="s">
        <v>10</v>
      </c>
      <c r="C27">
        <v>1</v>
      </c>
      <c r="D27" t="s">
        <v>3</v>
      </c>
      <c r="E27">
        <v>19</v>
      </c>
      <c r="F27">
        <v>263</v>
      </c>
      <c r="G27">
        <v>3</v>
      </c>
      <c r="H27">
        <v>2</v>
      </c>
      <c r="I27">
        <f>E27/$E$1</f>
        <v>0.23749999999999999</v>
      </c>
      <c r="J27">
        <f>LOG10(F27+1)</f>
        <v>2.4216039268698313</v>
      </c>
      <c r="K27">
        <f t="shared" si="0"/>
        <v>1</v>
      </c>
      <c r="L27">
        <f t="shared" si="1"/>
        <v>0</v>
      </c>
      <c r="M27">
        <f>IF(B27="S",1,0)</f>
        <v>1</v>
      </c>
      <c r="N27">
        <f>IF(B27="C",1,0)</f>
        <v>0</v>
      </c>
      <c r="O27">
        <f t="shared" si="2"/>
        <v>1</v>
      </c>
      <c r="P27">
        <v>1</v>
      </c>
      <c r="V27" s="5">
        <v>0.40307774304232463</v>
      </c>
      <c r="W27" s="5">
        <v>-1.2178777124840319</v>
      </c>
      <c r="X27" s="5">
        <f t="shared" si="3"/>
        <v>0.40307774304232463</v>
      </c>
      <c r="Y27" s="5">
        <f t="shared" si="3"/>
        <v>0</v>
      </c>
      <c r="Z27" s="5">
        <f t="shared" si="4"/>
        <v>0.40307774304232463</v>
      </c>
      <c r="AA27" s="5">
        <f>(Table134[[#This Row],[Survived]]-Z27)^2</f>
        <v>0.16247166693609427</v>
      </c>
    </row>
    <row r="28" spans="1:27" x14ac:dyDescent="0.2">
      <c r="A28">
        <v>0</v>
      </c>
      <c r="B28" t="s">
        <v>11</v>
      </c>
      <c r="C28">
        <v>1</v>
      </c>
      <c r="D28" t="s">
        <v>3</v>
      </c>
      <c r="E28">
        <v>40</v>
      </c>
      <c r="F28">
        <v>27.720800000000001</v>
      </c>
      <c r="G28">
        <v>0</v>
      </c>
      <c r="H28">
        <v>0</v>
      </c>
      <c r="I28">
        <f>E28/$E$1</f>
        <v>0.5</v>
      </c>
      <c r="J28">
        <f>LOG10(F28+1)</f>
        <v>1.4581965327411079</v>
      </c>
      <c r="K28">
        <f t="shared" si="0"/>
        <v>1</v>
      </c>
      <c r="L28">
        <f t="shared" si="1"/>
        <v>0</v>
      </c>
      <c r="M28">
        <f>IF(B28="S",1,0)</f>
        <v>0</v>
      </c>
      <c r="N28">
        <f>IF(B28="C",1,0)</f>
        <v>1</v>
      </c>
      <c r="O28">
        <f t="shared" si="2"/>
        <v>1</v>
      </c>
      <c r="P28">
        <v>1</v>
      </c>
      <c r="V28" s="5">
        <v>0.47467657557913795</v>
      </c>
      <c r="W28" s="5">
        <v>-0.70994844178246808</v>
      </c>
      <c r="X28" s="5">
        <f t="shared" si="3"/>
        <v>0.47467657557913795</v>
      </c>
      <c r="Y28" s="5">
        <f t="shared" si="3"/>
        <v>0</v>
      </c>
      <c r="Z28" s="5">
        <f t="shared" si="4"/>
        <v>0.47467657557913795</v>
      </c>
      <c r="AA28" s="5">
        <f>(Table134[[#This Row],[Survived]]-Z28)^2</f>
        <v>0.22531785140353705</v>
      </c>
    </row>
    <row r="29" spans="1:27" x14ac:dyDescent="0.2">
      <c r="A29">
        <v>0</v>
      </c>
      <c r="B29" t="s">
        <v>10</v>
      </c>
      <c r="C29">
        <v>2</v>
      </c>
      <c r="D29" t="s">
        <v>3</v>
      </c>
      <c r="E29">
        <v>66</v>
      </c>
      <c r="F29">
        <v>10.5</v>
      </c>
      <c r="G29">
        <v>0</v>
      </c>
      <c r="H29">
        <v>0</v>
      </c>
      <c r="I29">
        <f>E29/$E$1</f>
        <v>0.82499999999999996</v>
      </c>
      <c r="J29">
        <f>LOG10(F29+1)</f>
        <v>1.0606978403536116</v>
      </c>
      <c r="K29">
        <f t="shared" si="0"/>
        <v>0</v>
      </c>
      <c r="L29">
        <f t="shared" si="1"/>
        <v>1</v>
      </c>
      <c r="M29">
        <f>IF(B29="S",1,0)</f>
        <v>1</v>
      </c>
      <c r="N29">
        <f>IF(B29="C",1,0)</f>
        <v>0</v>
      </c>
      <c r="O29">
        <f t="shared" si="2"/>
        <v>1</v>
      </c>
      <c r="P29">
        <v>1</v>
      </c>
      <c r="V29" s="5">
        <v>2.2938875222139776E-2</v>
      </c>
      <c r="W29" s="5">
        <v>-1.1142524429124363</v>
      </c>
      <c r="X29" s="5">
        <f t="shared" si="3"/>
        <v>2.2938875222139776E-2</v>
      </c>
      <c r="Y29" s="5">
        <f t="shared" si="3"/>
        <v>0</v>
      </c>
      <c r="Z29" s="5">
        <f t="shared" si="4"/>
        <v>2.2938875222139776E-2</v>
      </c>
      <c r="AA29" s="5">
        <f>(Table134[[#This Row],[Survived]]-Z29)^2</f>
        <v>5.2619199645689819E-4</v>
      </c>
    </row>
    <row r="30" spans="1:27" x14ac:dyDescent="0.2">
      <c r="A30">
        <v>0</v>
      </c>
      <c r="B30" t="s">
        <v>11</v>
      </c>
      <c r="C30">
        <v>1</v>
      </c>
      <c r="D30" t="s">
        <v>3</v>
      </c>
      <c r="E30">
        <v>28</v>
      </c>
      <c r="F30">
        <v>82.1708</v>
      </c>
      <c r="G30">
        <v>1</v>
      </c>
      <c r="H30">
        <v>0</v>
      </c>
      <c r="I30">
        <f>E30/$E$1</f>
        <v>0.35</v>
      </c>
      <c r="J30">
        <f>LOG10(F30+1)</f>
        <v>1.9199708788780554</v>
      </c>
      <c r="K30">
        <f t="shared" si="0"/>
        <v>1</v>
      </c>
      <c r="L30">
        <f t="shared" si="1"/>
        <v>0</v>
      </c>
      <c r="M30">
        <f>IF(B30="S",1,0)</f>
        <v>0</v>
      </c>
      <c r="N30">
        <f>IF(B30="C",1,0)</f>
        <v>1</v>
      </c>
      <c r="O30">
        <f t="shared" si="2"/>
        <v>1</v>
      </c>
      <c r="P30">
        <v>1</v>
      </c>
      <c r="V30" s="5">
        <v>0.52638010261912749</v>
      </c>
      <c r="W30" s="5">
        <v>-0.70453373527629204</v>
      </c>
      <c r="X30" s="5">
        <f t="shared" si="3"/>
        <v>0.52638010261912749</v>
      </c>
      <c r="Y30" s="5">
        <f t="shared" si="3"/>
        <v>0</v>
      </c>
      <c r="Z30" s="5">
        <f t="shared" si="4"/>
        <v>0.52638010261912749</v>
      </c>
      <c r="AA30" s="5">
        <f>(Table134[[#This Row],[Survived]]-Z30)^2</f>
        <v>0.27707601243332319</v>
      </c>
    </row>
    <row r="31" spans="1:27" x14ac:dyDescent="0.2">
      <c r="A31">
        <v>0</v>
      </c>
      <c r="B31" t="s">
        <v>10</v>
      </c>
      <c r="C31">
        <v>1</v>
      </c>
      <c r="D31" t="s">
        <v>3</v>
      </c>
      <c r="E31">
        <v>42</v>
      </c>
      <c r="F31">
        <v>52</v>
      </c>
      <c r="G31">
        <v>1</v>
      </c>
      <c r="H31">
        <v>0</v>
      </c>
      <c r="I31">
        <f>E31/$E$1</f>
        <v>0.52500000000000002</v>
      </c>
      <c r="J31">
        <f>LOG10(F31+1)</f>
        <v>1.7242758696007889</v>
      </c>
      <c r="K31">
        <f t="shared" si="0"/>
        <v>1</v>
      </c>
      <c r="L31">
        <f t="shared" si="1"/>
        <v>0</v>
      </c>
      <c r="M31">
        <f>IF(B31="S",1,0)</f>
        <v>1</v>
      </c>
      <c r="N31">
        <f>IF(B31="C",1,0)</f>
        <v>0</v>
      </c>
      <c r="O31">
        <f t="shared" si="2"/>
        <v>1</v>
      </c>
      <c r="P31">
        <v>1</v>
      </c>
      <c r="V31" s="5">
        <v>0.3475667638908404</v>
      </c>
      <c r="W31" s="5">
        <v>-0.85684367363659464</v>
      </c>
      <c r="X31" s="5">
        <f t="shared" si="3"/>
        <v>0.3475667638908404</v>
      </c>
      <c r="Y31" s="5">
        <f t="shared" si="3"/>
        <v>0</v>
      </c>
      <c r="Z31" s="5">
        <f t="shared" si="4"/>
        <v>0.3475667638908404</v>
      </c>
      <c r="AA31" s="5">
        <f>(Table134[[#This Row],[Survived]]-Z31)^2</f>
        <v>0.1208026553615512</v>
      </c>
    </row>
    <row r="32" spans="1:27" x14ac:dyDescent="0.2">
      <c r="A32">
        <v>0</v>
      </c>
      <c r="B32" t="s">
        <v>10</v>
      </c>
      <c r="C32">
        <v>3</v>
      </c>
      <c r="D32" t="s">
        <v>3</v>
      </c>
      <c r="E32">
        <v>21</v>
      </c>
      <c r="F32">
        <v>8.0500000000000007</v>
      </c>
      <c r="G32">
        <v>0</v>
      </c>
      <c r="H32">
        <v>0</v>
      </c>
      <c r="I32">
        <f>E32/$E$1</f>
        <v>0.26250000000000001</v>
      </c>
      <c r="J32">
        <f>LOG10(F32+1)</f>
        <v>0.9566485792052033</v>
      </c>
      <c r="K32">
        <f t="shared" si="0"/>
        <v>0</v>
      </c>
      <c r="L32">
        <f t="shared" si="1"/>
        <v>0</v>
      </c>
      <c r="M32">
        <f>IF(B32="S",1,0)</f>
        <v>1</v>
      </c>
      <c r="N32">
        <f>IF(B32="C",1,0)</f>
        <v>0</v>
      </c>
      <c r="O32">
        <f t="shared" si="2"/>
        <v>1</v>
      </c>
      <c r="P32">
        <v>1</v>
      </c>
      <c r="V32" s="5">
        <v>0.14526944530772656</v>
      </c>
      <c r="W32" s="5">
        <v>-0.96678476893227483</v>
      </c>
      <c r="X32" s="5">
        <f t="shared" si="3"/>
        <v>0.14526944530772656</v>
      </c>
      <c r="Y32" s="5">
        <f t="shared" si="3"/>
        <v>0</v>
      </c>
      <c r="Z32" s="5">
        <f t="shared" si="4"/>
        <v>0.14526944530772656</v>
      </c>
      <c r="AA32" s="5">
        <f>(Table134[[#This Row],[Survived]]-Z32)^2</f>
        <v>2.110321174001456E-2</v>
      </c>
    </row>
    <row r="33" spans="1:27" x14ac:dyDescent="0.2">
      <c r="A33">
        <v>0</v>
      </c>
      <c r="B33" t="s">
        <v>10</v>
      </c>
      <c r="C33">
        <v>3</v>
      </c>
      <c r="D33" t="s">
        <v>4</v>
      </c>
      <c r="E33">
        <v>18</v>
      </c>
      <c r="F33">
        <v>18</v>
      </c>
      <c r="G33">
        <v>2</v>
      </c>
      <c r="H33">
        <v>0</v>
      </c>
      <c r="I33">
        <f>E33/$E$1</f>
        <v>0.22500000000000001</v>
      </c>
      <c r="J33">
        <f>LOG10(F33+1)</f>
        <v>1.2787536009528289</v>
      </c>
      <c r="K33">
        <f t="shared" si="0"/>
        <v>0</v>
      </c>
      <c r="L33">
        <f t="shared" si="1"/>
        <v>0</v>
      </c>
      <c r="M33">
        <f>IF(B33="S",1,0)</f>
        <v>1</v>
      </c>
      <c r="N33">
        <f>IF(B33="C",1,0)</f>
        <v>0</v>
      </c>
      <c r="O33">
        <f t="shared" si="2"/>
        <v>0</v>
      </c>
      <c r="P33">
        <v>1</v>
      </c>
      <c r="V33" s="5">
        <v>0.55660326365503532</v>
      </c>
      <c r="W33" s="5">
        <v>-0.748724105507378</v>
      </c>
      <c r="X33" s="5">
        <f t="shared" si="3"/>
        <v>0.55660326365503532</v>
      </c>
      <c r="Y33" s="5">
        <f t="shared" si="3"/>
        <v>0</v>
      </c>
      <c r="Z33" s="5">
        <f t="shared" si="4"/>
        <v>0.55660326365503532</v>
      </c>
      <c r="AA33" s="5">
        <f>(Table134[[#This Row],[Survived]]-Z33)^2</f>
        <v>0.30980719311143678</v>
      </c>
    </row>
    <row r="34" spans="1:27" x14ac:dyDescent="0.2">
      <c r="A34">
        <v>1</v>
      </c>
      <c r="B34" t="s">
        <v>11</v>
      </c>
      <c r="C34">
        <v>3</v>
      </c>
      <c r="D34" t="s">
        <v>4</v>
      </c>
      <c r="E34">
        <v>14</v>
      </c>
      <c r="F34">
        <v>11.2417</v>
      </c>
      <c r="G34">
        <v>1</v>
      </c>
      <c r="H34">
        <v>0</v>
      </c>
      <c r="I34">
        <f>E34/$E$1</f>
        <v>0.17499999999999999</v>
      </c>
      <c r="J34">
        <f>LOG10(F34+1)</f>
        <v>1.0878417322991751</v>
      </c>
      <c r="K34">
        <f t="shared" si="0"/>
        <v>0</v>
      </c>
      <c r="L34">
        <f t="shared" si="1"/>
        <v>0</v>
      </c>
      <c r="M34">
        <f>IF(B34="S",1,0)</f>
        <v>0</v>
      </c>
      <c r="N34">
        <f>IF(B34="C",1,0)</f>
        <v>1</v>
      </c>
      <c r="O34">
        <f t="shared" si="2"/>
        <v>0</v>
      </c>
      <c r="P34">
        <v>1</v>
      </c>
      <c r="V34" s="5">
        <v>0.70179644717038747</v>
      </c>
      <c r="W34" s="5">
        <v>-0.6246460049304684</v>
      </c>
      <c r="X34" s="5">
        <f t="shared" si="3"/>
        <v>0.70179644717038747</v>
      </c>
      <c r="Y34" s="5">
        <f t="shared" si="3"/>
        <v>0</v>
      </c>
      <c r="Z34" s="5">
        <f t="shared" si="4"/>
        <v>0.70179644717038747</v>
      </c>
      <c r="AA34" s="5">
        <f>(Table134[[#This Row],[Survived]]-Z34)^2</f>
        <v>8.8925358920203507E-2</v>
      </c>
    </row>
    <row r="35" spans="1:27" x14ac:dyDescent="0.2">
      <c r="A35">
        <v>0</v>
      </c>
      <c r="B35" t="s">
        <v>10</v>
      </c>
      <c r="C35">
        <v>3</v>
      </c>
      <c r="D35" t="s">
        <v>4</v>
      </c>
      <c r="E35">
        <v>40</v>
      </c>
      <c r="F35">
        <v>9.4749999999999996</v>
      </c>
      <c r="G35">
        <v>1</v>
      </c>
      <c r="H35">
        <v>0</v>
      </c>
      <c r="I35">
        <f>E35/$E$1</f>
        <v>0.5</v>
      </c>
      <c r="J35">
        <f>LOG10(F35+1)</f>
        <v>1.0201540316383328</v>
      </c>
      <c r="K35">
        <f t="shared" si="0"/>
        <v>0</v>
      </c>
      <c r="L35">
        <f t="shared" si="1"/>
        <v>0</v>
      </c>
      <c r="M35">
        <f>IF(B35="S",1,0)</f>
        <v>1</v>
      </c>
      <c r="N35">
        <f>IF(B35="C",1,0)</f>
        <v>0</v>
      </c>
      <c r="O35">
        <f t="shared" si="2"/>
        <v>0</v>
      </c>
      <c r="P35">
        <v>1</v>
      </c>
      <c r="V35" s="5">
        <v>0.44226490989054446</v>
      </c>
      <c r="W35" s="5">
        <v>-0.77235430171262709</v>
      </c>
      <c r="X35" s="5">
        <f t="shared" si="3"/>
        <v>0.44226490989054446</v>
      </c>
      <c r="Y35" s="5">
        <f t="shared" si="3"/>
        <v>0</v>
      </c>
      <c r="Z35" s="5">
        <f t="shared" si="4"/>
        <v>0.44226490989054446</v>
      </c>
      <c r="AA35" s="5">
        <f>(Table134[[#This Row],[Survived]]-Z35)^2</f>
        <v>0.1955982505204914</v>
      </c>
    </row>
    <row r="36" spans="1:27" x14ac:dyDescent="0.2">
      <c r="A36">
        <v>0</v>
      </c>
      <c r="B36" t="s">
        <v>10</v>
      </c>
      <c r="C36">
        <v>2</v>
      </c>
      <c r="D36" t="s">
        <v>4</v>
      </c>
      <c r="E36">
        <v>27</v>
      </c>
      <c r="F36">
        <v>21</v>
      </c>
      <c r="G36">
        <v>1</v>
      </c>
      <c r="H36">
        <v>0</v>
      </c>
      <c r="I36">
        <f>E36/$E$1</f>
        <v>0.33750000000000002</v>
      </c>
      <c r="J36">
        <f>LOG10(F36+1)</f>
        <v>1.3424226808222062</v>
      </c>
      <c r="K36">
        <f t="shared" si="0"/>
        <v>0</v>
      </c>
      <c r="L36">
        <f t="shared" si="1"/>
        <v>1</v>
      </c>
      <c r="M36">
        <f>IF(B36="S",1,0)</f>
        <v>1</v>
      </c>
      <c r="N36">
        <f>IF(B36="C",1,0)</f>
        <v>0</v>
      </c>
      <c r="O36">
        <f t="shared" si="2"/>
        <v>0</v>
      </c>
      <c r="P36">
        <v>1</v>
      </c>
      <c r="V36" s="5">
        <v>0.75022927750058566</v>
      </c>
      <c r="W36" s="5">
        <v>-1.1332952647256489</v>
      </c>
      <c r="X36" s="5">
        <f t="shared" si="3"/>
        <v>0.75022927750058566</v>
      </c>
      <c r="Y36" s="5">
        <f t="shared" si="3"/>
        <v>0</v>
      </c>
      <c r="Z36" s="5">
        <f t="shared" si="4"/>
        <v>0.75022927750058566</v>
      </c>
      <c r="AA36" s="5">
        <f>(Table134[[#This Row],[Survived]]-Z36)^2</f>
        <v>0.56284396881905074</v>
      </c>
    </row>
    <row r="37" spans="1:27" x14ac:dyDescent="0.2">
      <c r="A37">
        <v>1</v>
      </c>
      <c r="B37" t="s">
        <v>11</v>
      </c>
      <c r="C37">
        <v>2</v>
      </c>
      <c r="D37" t="s">
        <v>4</v>
      </c>
      <c r="E37">
        <v>3</v>
      </c>
      <c r="F37">
        <v>41.5792</v>
      </c>
      <c r="G37">
        <v>1</v>
      </c>
      <c r="H37">
        <v>2</v>
      </c>
      <c r="I37">
        <f>E37/$E$1</f>
        <v>3.7499999999999999E-2</v>
      </c>
      <c r="J37">
        <f>LOG10(F37+1)</f>
        <v>1.6291974974299364</v>
      </c>
      <c r="K37">
        <f t="shared" si="0"/>
        <v>0</v>
      </c>
      <c r="L37">
        <f t="shared" si="1"/>
        <v>1</v>
      </c>
      <c r="M37">
        <f>IF(B37="S",1,0)</f>
        <v>0</v>
      </c>
      <c r="N37">
        <f>IF(B37="C",1,0)</f>
        <v>1</v>
      </c>
      <c r="O37">
        <f t="shared" si="2"/>
        <v>0</v>
      </c>
      <c r="P37">
        <v>1</v>
      </c>
      <c r="V37" s="5">
        <v>0.97599304723393954</v>
      </c>
      <c r="W37" s="5">
        <v>-1.4563799540725784</v>
      </c>
      <c r="X37" s="5">
        <f t="shared" si="3"/>
        <v>0.97599304723393954</v>
      </c>
      <c r="Y37" s="5">
        <f t="shared" si="3"/>
        <v>0</v>
      </c>
      <c r="Z37" s="5">
        <f t="shared" si="4"/>
        <v>0.97599304723393954</v>
      </c>
      <c r="AA37" s="5">
        <f>(Table134[[#This Row],[Survived]]-Z37)^2</f>
        <v>5.7633378111185808E-4</v>
      </c>
    </row>
    <row r="38" spans="1:27" x14ac:dyDescent="0.2">
      <c r="A38">
        <v>1</v>
      </c>
      <c r="B38" t="s">
        <v>12</v>
      </c>
      <c r="C38">
        <v>3</v>
      </c>
      <c r="D38" t="s">
        <v>4</v>
      </c>
      <c r="E38">
        <v>19</v>
      </c>
      <c r="F38">
        <v>7.8792</v>
      </c>
      <c r="G38">
        <v>0</v>
      </c>
      <c r="H38">
        <v>0</v>
      </c>
      <c r="I38">
        <f>E38/$E$1</f>
        <v>0.23749999999999999</v>
      </c>
      <c r="J38">
        <f>LOG10(F38+1)</f>
        <v>0.94837383838707923</v>
      </c>
      <c r="K38">
        <f t="shared" si="0"/>
        <v>0</v>
      </c>
      <c r="L38">
        <f t="shared" si="1"/>
        <v>0</v>
      </c>
      <c r="M38">
        <f>IF(B38="S",1,0)</f>
        <v>0</v>
      </c>
      <c r="N38">
        <f>IF(B38="C",1,0)</f>
        <v>0</v>
      </c>
      <c r="O38">
        <f t="shared" si="2"/>
        <v>0</v>
      </c>
      <c r="P38">
        <v>1</v>
      </c>
      <c r="V38" s="5">
        <v>0.60676755025769613</v>
      </c>
      <c r="W38" s="5">
        <v>-1.0773253741118405</v>
      </c>
      <c r="X38" s="5">
        <f t="shared" si="3"/>
        <v>0.60676755025769613</v>
      </c>
      <c r="Y38" s="5">
        <f t="shared" si="3"/>
        <v>0</v>
      </c>
      <c r="Z38" s="5">
        <f t="shared" si="4"/>
        <v>0.60676755025769613</v>
      </c>
      <c r="AA38" s="5">
        <f>(Table134[[#This Row],[Survived]]-Z38)^2</f>
        <v>0.15463175953033353</v>
      </c>
    </row>
    <row r="39" spans="1:27" x14ac:dyDescent="0.2">
      <c r="A39">
        <v>0</v>
      </c>
      <c r="B39" t="s">
        <v>10</v>
      </c>
      <c r="C39">
        <v>3</v>
      </c>
      <c r="D39" t="s">
        <v>4</v>
      </c>
      <c r="E39">
        <v>18</v>
      </c>
      <c r="F39">
        <v>17.8</v>
      </c>
      <c r="G39">
        <v>1</v>
      </c>
      <c r="H39">
        <v>0</v>
      </c>
      <c r="I39">
        <f>E39/$E$1</f>
        <v>0.22500000000000001</v>
      </c>
      <c r="J39">
        <f>LOG10(F39+1)</f>
        <v>1.2741578492636798</v>
      </c>
      <c r="K39">
        <f t="shared" si="0"/>
        <v>0</v>
      </c>
      <c r="L39">
        <f t="shared" si="1"/>
        <v>0</v>
      </c>
      <c r="M39">
        <f>IF(B39="S",1,0)</f>
        <v>1</v>
      </c>
      <c r="N39">
        <f>IF(B39="C",1,0)</f>
        <v>0</v>
      </c>
      <c r="O39">
        <f t="shared" si="2"/>
        <v>0</v>
      </c>
      <c r="P39">
        <v>1</v>
      </c>
      <c r="V39" s="5">
        <v>0.61369619678494658</v>
      </c>
      <c r="W39" s="5">
        <v>-0.89245227630001889</v>
      </c>
      <c r="X39" s="5">
        <f t="shared" si="3"/>
        <v>0.61369619678494658</v>
      </c>
      <c r="Y39" s="5">
        <f t="shared" si="3"/>
        <v>0</v>
      </c>
      <c r="Z39" s="5">
        <f t="shared" si="4"/>
        <v>0.61369619678494658</v>
      </c>
      <c r="AA39" s="5">
        <f>(Table134[[#This Row],[Survived]]-Z39)^2</f>
        <v>0.37662302194830788</v>
      </c>
    </row>
    <row r="40" spans="1:27" x14ac:dyDescent="0.2">
      <c r="A40">
        <v>0</v>
      </c>
      <c r="B40" t="s">
        <v>10</v>
      </c>
      <c r="C40">
        <v>3</v>
      </c>
      <c r="D40" t="s">
        <v>3</v>
      </c>
      <c r="E40">
        <v>7</v>
      </c>
      <c r="F40">
        <v>39.6875</v>
      </c>
      <c r="G40">
        <v>4</v>
      </c>
      <c r="H40">
        <v>1</v>
      </c>
      <c r="I40">
        <f>E40/$E$1</f>
        <v>8.7499999999999994E-2</v>
      </c>
      <c r="J40">
        <f>LOG10(F40+1)</f>
        <v>1.6094610059122672</v>
      </c>
      <c r="K40">
        <f t="shared" si="0"/>
        <v>0</v>
      </c>
      <c r="L40">
        <f t="shared" si="1"/>
        <v>0</v>
      </c>
      <c r="M40">
        <f>IF(B40="S",1,0)</f>
        <v>1</v>
      </c>
      <c r="N40">
        <f>IF(B40="C",1,0)</f>
        <v>0</v>
      </c>
      <c r="O40">
        <f t="shared" si="2"/>
        <v>1</v>
      </c>
      <c r="P40">
        <v>1</v>
      </c>
      <c r="V40" s="5">
        <v>3.3774058728791578E-2</v>
      </c>
      <c r="W40" s="5">
        <v>-0.78951544387133121</v>
      </c>
      <c r="X40" s="5">
        <f t="shared" si="3"/>
        <v>3.3774058728791578E-2</v>
      </c>
      <c r="Y40" s="5">
        <f t="shared" si="3"/>
        <v>0</v>
      </c>
      <c r="Z40" s="5">
        <f t="shared" si="4"/>
        <v>3.3774058728791578E-2</v>
      </c>
      <c r="AA40" s="5">
        <f>(Table134[[#This Row],[Survived]]-Z40)^2</f>
        <v>1.1406870430158626E-3</v>
      </c>
    </row>
    <row r="41" spans="1:27" x14ac:dyDescent="0.2">
      <c r="A41">
        <v>0</v>
      </c>
      <c r="B41" t="s">
        <v>10</v>
      </c>
      <c r="C41">
        <v>3</v>
      </c>
      <c r="D41" t="s">
        <v>3</v>
      </c>
      <c r="E41">
        <v>21</v>
      </c>
      <c r="F41">
        <v>7.8</v>
      </c>
      <c r="G41">
        <v>0</v>
      </c>
      <c r="H41">
        <v>0</v>
      </c>
      <c r="I41">
        <f>E41/$E$1</f>
        <v>0.26250000000000001</v>
      </c>
      <c r="J41">
        <f>LOG10(F41+1)</f>
        <v>0.94448267215016868</v>
      </c>
      <c r="K41">
        <f t="shared" si="0"/>
        <v>0</v>
      </c>
      <c r="L41">
        <f t="shared" si="1"/>
        <v>0</v>
      </c>
      <c r="M41">
        <f>IF(B41="S",1,0)</f>
        <v>1</v>
      </c>
      <c r="N41">
        <f>IF(B41="C",1,0)</f>
        <v>0</v>
      </c>
      <c r="O41">
        <f t="shared" si="2"/>
        <v>1</v>
      </c>
      <c r="P41">
        <v>1</v>
      </c>
      <c r="V41" s="5">
        <v>0.14468570342446008</v>
      </c>
      <c r="W41" s="5">
        <v>-0.96400492478580679</v>
      </c>
      <c r="X41" s="5">
        <f t="shared" si="3"/>
        <v>0.14468570342446008</v>
      </c>
      <c r="Y41" s="5">
        <f t="shared" si="3"/>
        <v>0</v>
      </c>
      <c r="Z41" s="5">
        <f t="shared" si="4"/>
        <v>0.14468570342446008</v>
      </c>
      <c r="AA41" s="5">
        <f>(Table134[[#This Row],[Survived]]-Z41)^2</f>
        <v>2.0933952775430819E-2</v>
      </c>
    </row>
    <row r="42" spans="1:27" x14ac:dyDescent="0.2">
      <c r="A42">
        <v>1</v>
      </c>
      <c r="B42" t="s">
        <v>11</v>
      </c>
      <c r="C42">
        <v>1</v>
      </c>
      <c r="D42" t="s">
        <v>4</v>
      </c>
      <c r="E42">
        <v>49</v>
      </c>
      <c r="F42">
        <v>76.729200000000006</v>
      </c>
      <c r="G42">
        <v>1</v>
      </c>
      <c r="H42">
        <v>0</v>
      </c>
      <c r="I42">
        <f>E42/$E$1</f>
        <v>0.61250000000000004</v>
      </c>
      <c r="J42">
        <f>LOG10(F42+1)</f>
        <v>1.8905841979078102</v>
      </c>
      <c r="K42">
        <f t="shared" si="0"/>
        <v>1</v>
      </c>
      <c r="L42">
        <f t="shared" si="1"/>
        <v>0</v>
      </c>
      <c r="M42">
        <f>IF(B42="S",1,0)</f>
        <v>0</v>
      </c>
      <c r="N42">
        <f>IF(B42="C",1,0)</f>
        <v>1</v>
      </c>
      <c r="O42">
        <f t="shared" si="2"/>
        <v>0</v>
      </c>
      <c r="P42">
        <v>1</v>
      </c>
      <c r="V42" s="5">
        <v>0.86175517985717143</v>
      </c>
      <c r="W42" s="5">
        <v>-0.62801442164493171</v>
      </c>
      <c r="X42" s="5">
        <f t="shared" si="3"/>
        <v>0.86175517985717143</v>
      </c>
      <c r="Y42" s="5">
        <f t="shared" si="3"/>
        <v>0</v>
      </c>
      <c r="Z42" s="5">
        <f t="shared" si="4"/>
        <v>0.86175517985717143</v>
      </c>
      <c r="AA42" s="5">
        <f>(Table134[[#This Row],[Survived]]-Z42)^2</f>
        <v>1.9111630296323019E-2</v>
      </c>
    </row>
    <row r="43" spans="1:27" x14ac:dyDescent="0.2">
      <c r="A43">
        <v>1</v>
      </c>
      <c r="B43" t="s">
        <v>10</v>
      </c>
      <c r="C43">
        <v>2</v>
      </c>
      <c r="D43" t="s">
        <v>4</v>
      </c>
      <c r="E43">
        <v>29</v>
      </c>
      <c r="F43">
        <v>26</v>
      </c>
      <c r="G43">
        <v>1</v>
      </c>
      <c r="H43">
        <v>0</v>
      </c>
      <c r="I43">
        <f>E43/$E$1</f>
        <v>0.36249999999999999</v>
      </c>
      <c r="J43">
        <f>LOG10(F43+1)</f>
        <v>1.4313637641589874</v>
      </c>
      <c r="K43">
        <f t="shared" si="0"/>
        <v>0</v>
      </c>
      <c r="L43">
        <f t="shared" si="1"/>
        <v>1</v>
      </c>
      <c r="M43">
        <f>IF(B43="S",1,0)</f>
        <v>1</v>
      </c>
      <c r="N43">
        <f>IF(B43="C",1,0)</f>
        <v>0</v>
      </c>
      <c r="O43">
        <f t="shared" si="2"/>
        <v>0</v>
      </c>
      <c r="P43">
        <v>1</v>
      </c>
      <c r="V43" s="5">
        <v>0.74002012619029034</v>
      </c>
      <c r="W43" s="5">
        <v>-1.1479760523728446</v>
      </c>
      <c r="X43" s="5">
        <f t="shared" si="3"/>
        <v>0.74002012619029034</v>
      </c>
      <c r="Y43" s="5">
        <f t="shared" si="3"/>
        <v>0</v>
      </c>
      <c r="Z43" s="5">
        <f t="shared" si="4"/>
        <v>0.74002012619029034</v>
      </c>
      <c r="AA43" s="5">
        <f>(Table134[[#This Row],[Survived]]-Z43)^2</f>
        <v>6.7589534786112557E-2</v>
      </c>
    </row>
    <row r="44" spans="1:27" x14ac:dyDescent="0.2">
      <c r="A44">
        <v>0</v>
      </c>
      <c r="B44" t="s">
        <v>11</v>
      </c>
      <c r="C44">
        <v>1</v>
      </c>
      <c r="D44" t="s">
        <v>3</v>
      </c>
      <c r="E44">
        <v>65</v>
      </c>
      <c r="F44">
        <v>61.979199999999999</v>
      </c>
      <c r="G44">
        <v>0</v>
      </c>
      <c r="H44">
        <v>1</v>
      </c>
      <c r="I44">
        <f>E44/$E$1</f>
        <v>0.8125</v>
      </c>
      <c r="J44">
        <f>LOG10(F44+1)</f>
        <v>1.7991971396636215</v>
      </c>
      <c r="K44">
        <f t="shared" si="0"/>
        <v>1</v>
      </c>
      <c r="L44">
        <f t="shared" si="1"/>
        <v>0</v>
      </c>
      <c r="M44">
        <f>IF(B44="S",1,0)</f>
        <v>0</v>
      </c>
      <c r="N44">
        <f>IF(B44="C",1,0)</f>
        <v>1</v>
      </c>
      <c r="O44">
        <f t="shared" si="2"/>
        <v>1</v>
      </c>
      <c r="P44">
        <v>1</v>
      </c>
      <c r="V44" s="5">
        <v>0.29517797884901331</v>
      </c>
      <c r="W44" s="5">
        <v>-0.9305303797866783</v>
      </c>
      <c r="X44" s="5">
        <f t="shared" si="3"/>
        <v>0.29517797884901331</v>
      </c>
      <c r="Y44" s="5">
        <f t="shared" si="3"/>
        <v>0</v>
      </c>
      <c r="Z44" s="5">
        <f t="shared" si="4"/>
        <v>0.29517797884901331</v>
      </c>
      <c r="AA44" s="5">
        <f>(Table134[[#This Row],[Survived]]-Z44)^2</f>
        <v>8.7130039197388556E-2</v>
      </c>
    </row>
    <row r="45" spans="1:27" x14ac:dyDescent="0.2">
      <c r="A45">
        <v>1</v>
      </c>
      <c r="B45" t="s">
        <v>10</v>
      </c>
      <c r="C45">
        <v>2</v>
      </c>
      <c r="D45" t="s">
        <v>4</v>
      </c>
      <c r="E45">
        <v>21</v>
      </c>
      <c r="F45">
        <v>10.5</v>
      </c>
      <c r="G45">
        <v>0</v>
      </c>
      <c r="H45">
        <v>0</v>
      </c>
      <c r="I45">
        <f>E45/$E$1</f>
        <v>0.26250000000000001</v>
      </c>
      <c r="J45">
        <f>LOG10(F45+1)</f>
        <v>1.0606978403536116</v>
      </c>
      <c r="K45">
        <f t="shared" si="0"/>
        <v>0</v>
      </c>
      <c r="L45">
        <f t="shared" si="1"/>
        <v>1</v>
      </c>
      <c r="M45">
        <f>IF(B45="S",1,0)</f>
        <v>1</v>
      </c>
      <c r="N45">
        <f>IF(B45="C",1,0)</f>
        <v>0</v>
      </c>
      <c r="O45">
        <f t="shared" si="2"/>
        <v>0</v>
      </c>
      <c r="P45">
        <v>1</v>
      </c>
      <c r="V45" s="5">
        <v>0.83745517206653608</v>
      </c>
      <c r="W45" s="5">
        <v>-1.2306262440014777</v>
      </c>
      <c r="X45" s="5">
        <f t="shared" si="3"/>
        <v>0.83745517206653608</v>
      </c>
      <c r="Y45" s="5">
        <f t="shared" si="3"/>
        <v>0</v>
      </c>
      <c r="Z45" s="5">
        <f t="shared" si="4"/>
        <v>0.83745517206653608</v>
      </c>
      <c r="AA45" s="5">
        <f>(Table134[[#This Row],[Survived]]-Z45)^2</f>
        <v>2.6420821087919391E-2</v>
      </c>
    </row>
    <row r="46" spans="1:27" x14ac:dyDescent="0.2">
      <c r="A46">
        <v>0</v>
      </c>
      <c r="B46" t="s">
        <v>11</v>
      </c>
      <c r="C46">
        <v>3</v>
      </c>
      <c r="D46" t="s">
        <v>3</v>
      </c>
      <c r="E46">
        <v>28.5</v>
      </c>
      <c r="F46">
        <v>7.2291999999999996</v>
      </c>
      <c r="G46">
        <v>0</v>
      </c>
      <c r="H46">
        <v>0</v>
      </c>
      <c r="I46">
        <f>E46/$E$1</f>
        <v>0.35625000000000001</v>
      </c>
      <c r="J46">
        <f>LOG10(F46+1)</f>
        <v>0.91535761741483168</v>
      </c>
      <c r="K46">
        <f t="shared" si="0"/>
        <v>0</v>
      </c>
      <c r="L46">
        <f t="shared" si="1"/>
        <v>0</v>
      </c>
      <c r="M46">
        <f>IF(B46="S",1,0)</f>
        <v>0</v>
      </c>
      <c r="N46">
        <f>IF(B46="C",1,0)</f>
        <v>1</v>
      </c>
      <c r="O46">
        <f t="shared" si="2"/>
        <v>1</v>
      </c>
      <c r="P46">
        <v>1</v>
      </c>
      <c r="V46" s="5">
        <v>0.15708721943623982</v>
      </c>
      <c r="W46" s="5">
        <v>-0.69967578468905456</v>
      </c>
      <c r="X46" s="5">
        <f t="shared" si="3"/>
        <v>0.15708721943623982</v>
      </c>
      <c r="Y46" s="5">
        <f t="shared" si="3"/>
        <v>0</v>
      </c>
      <c r="Z46" s="5">
        <f t="shared" si="4"/>
        <v>0.15708721943623982</v>
      </c>
      <c r="AA46" s="5">
        <f>(Table134[[#This Row],[Survived]]-Z46)^2</f>
        <v>2.4676394510209362E-2</v>
      </c>
    </row>
    <row r="47" spans="1:27" x14ac:dyDescent="0.2">
      <c r="A47">
        <v>1</v>
      </c>
      <c r="B47" t="s">
        <v>10</v>
      </c>
      <c r="C47">
        <v>2</v>
      </c>
      <c r="D47" t="s">
        <v>4</v>
      </c>
      <c r="E47">
        <v>5</v>
      </c>
      <c r="F47">
        <v>27.75</v>
      </c>
      <c r="G47">
        <v>1</v>
      </c>
      <c r="H47">
        <v>2</v>
      </c>
      <c r="I47">
        <f>E47/$E$1</f>
        <v>6.25E-2</v>
      </c>
      <c r="J47">
        <f>LOG10(F47+1)</f>
        <v>1.4586378490256493</v>
      </c>
      <c r="K47">
        <f t="shared" si="0"/>
        <v>0</v>
      </c>
      <c r="L47">
        <f t="shared" si="1"/>
        <v>1</v>
      </c>
      <c r="M47">
        <f>IF(B47="S",1,0)</f>
        <v>1</v>
      </c>
      <c r="N47">
        <f>IF(B47="C",1,0)</f>
        <v>0</v>
      </c>
      <c r="O47">
        <f t="shared" si="2"/>
        <v>0</v>
      </c>
      <c r="P47">
        <v>1</v>
      </c>
      <c r="V47" s="5">
        <v>0.88524596502705877</v>
      </c>
      <c r="W47" s="5">
        <v>-1.6482838080296265</v>
      </c>
      <c r="X47" s="5">
        <f t="shared" si="3"/>
        <v>0.88524596502705877</v>
      </c>
      <c r="Y47" s="5">
        <f t="shared" si="3"/>
        <v>0</v>
      </c>
      <c r="Z47" s="5">
        <f t="shared" si="4"/>
        <v>0.88524596502705877</v>
      </c>
      <c r="AA47" s="5">
        <f>(Table134[[#This Row],[Survived]]-Z47)^2</f>
        <v>1.316848854257102E-2</v>
      </c>
    </row>
    <row r="48" spans="1:27" x14ac:dyDescent="0.2">
      <c r="A48">
        <v>0</v>
      </c>
      <c r="B48" t="s">
        <v>10</v>
      </c>
      <c r="C48">
        <v>3</v>
      </c>
      <c r="D48" t="s">
        <v>3</v>
      </c>
      <c r="E48">
        <v>11</v>
      </c>
      <c r="F48">
        <v>46.9</v>
      </c>
      <c r="G48">
        <v>5</v>
      </c>
      <c r="H48">
        <v>2</v>
      </c>
      <c r="I48">
        <f>E48/$E$1</f>
        <v>0.13750000000000001</v>
      </c>
      <c r="J48">
        <f>LOG10(F48+1)</f>
        <v>1.6803355134145632</v>
      </c>
      <c r="K48">
        <f t="shared" si="0"/>
        <v>0</v>
      </c>
      <c r="L48">
        <f t="shared" si="1"/>
        <v>0</v>
      </c>
      <c r="M48">
        <f>IF(B48="S",1,0)</f>
        <v>1</v>
      </c>
      <c r="N48">
        <f>IF(B48="C",1,0)</f>
        <v>0</v>
      </c>
      <c r="O48">
        <f t="shared" si="2"/>
        <v>1</v>
      </c>
      <c r="P48">
        <v>1</v>
      </c>
      <c r="V48" s="5">
        <v>-6.3993734707458061E-2</v>
      </c>
      <c r="W48" s="5">
        <v>-0.86283533689342207</v>
      </c>
      <c r="X48" s="5">
        <f t="shared" si="3"/>
        <v>0</v>
      </c>
      <c r="Y48" s="5">
        <f t="shared" si="3"/>
        <v>0</v>
      </c>
      <c r="Z48" s="5">
        <f t="shared" si="4"/>
        <v>0</v>
      </c>
      <c r="AA48" s="5">
        <f>(Table134[[#This Row],[Survived]]-Z48)^2</f>
        <v>0</v>
      </c>
    </row>
    <row r="49" spans="1:27" x14ac:dyDescent="0.2">
      <c r="A49">
        <v>0</v>
      </c>
      <c r="B49" t="s">
        <v>11</v>
      </c>
      <c r="C49">
        <v>3</v>
      </c>
      <c r="D49" t="s">
        <v>3</v>
      </c>
      <c r="E49">
        <v>22</v>
      </c>
      <c r="F49">
        <v>7.2291999999999996</v>
      </c>
      <c r="G49">
        <v>0</v>
      </c>
      <c r="H49">
        <v>0</v>
      </c>
      <c r="I49">
        <f>E49/$E$1</f>
        <v>0.27500000000000002</v>
      </c>
      <c r="J49">
        <f>LOG10(F49+1)</f>
        <v>0.91535761741483168</v>
      </c>
      <c r="K49">
        <f t="shared" si="0"/>
        <v>0</v>
      </c>
      <c r="L49">
        <f t="shared" si="1"/>
        <v>0</v>
      </c>
      <c r="M49">
        <f>IF(B49="S",1,0)</f>
        <v>0</v>
      </c>
      <c r="N49">
        <f>IF(B49="C",1,0)</f>
        <v>1</v>
      </c>
      <c r="O49">
        <f t="shared" si="2"/>
        <v>1</v>
      </c>
      <c r="P49">
        <v>1</v>
      </c>
      <c r="V49" s="5">
        <v>0.20413650372603087</v>
      </c>
      <c r="W49" s="5">
        <v>-0.71801153784031868</v>
      </c>
      <c r="X49" s="5">
        <f t="shared" si="3"/>
        <v>0.20413650372603087</v>
      </c>
      <c r="Y49" s="5">
        <f t="shared" si="3"/>
        <v>0</v>
      </c>
      <c r="Z49" s="5">
        <f t="shared" si="4"/>
        <v>0.20413650372603087</v>
      </c>
      <c r="AA49" s="5">
        <f>(Table134[[#This Row],[Survived]]-Z49)^2</f>
        <v>4.1671712153487812E-2</v>
      </c>
    </row>
    <row r="50" spans="1:27" x14ac:dyDescent="0.2">
      <c r="A50">
        <v>0</v>
      </c>
      <c r="B50" t="s">
        <v>10</v>
      </c>
      <c r="C50">
        <v>1</v>
      </c>
      <c r="D50" t="s">
        <v>3</v>
      </c>
      <c r="E50">
        <v>45</v>
      </c>
      <c r="F50">
        <v>83.474999999999994</v>
      </c>
      <c r="G50">
        <v>1</v>
      </c>
      <c r="H50">
        <v>0</v>
      </c>
      <c r="I50">
        <f>E50/$E$1</f>
        <v>0.5625</v>
      </c>
      <c r="J50">
        <f>LOG10(F50+1)</f>
        <v>1.9267282004469339</v>
      </c>
      <c r="K50">
        <f t="shared" si="0"/>
        <v>1</v>
      </c>
      <c r="L50">
        <f t="shared" si="1"/>
        <v>0</v>
      </c>
      <c r="M50">
        <f>IF(B50="S",1,0)</f>
        <v>1</v>
      </c>
      <c r="N50">
        <f>IF(B50="C",1,0)</f>
        <v>0</v>
      </c>
      <c r="O50">
        <f t="shared" si="2"/>
        <v>1</v>
      </c>
      <c r="P50">
        <v>1</v>
      </c>
      <c r="V50" s="5">
        <v>0.33556573292639003</v>
      </c>
      <c r="W50" s="5">
        <v>-0.89464028402788354</v>
      </c>
      <c r="X50" s="5">
        <f t="shared" si="3"/>
        <v>0.33556573292639003</v>
      </c>
      <c r="Y50" s="5">
        <f t="shared" si="3"/>
        <v>0</v>
      </c>
      <c r="Z50" s="5">
        <f t="shared" si="4"/>
        <v>0.33556573292639003</v>
      </c>
      <c r="AA50" s="5">
        <f>(Table134[[#This Row],[Survived]]-Z50)^2</f>
        <v>0.11260436111442532</v>
      </c>
    </row>
    <row r="51" spans="1:27" x14ac:dyDescent="0.2">
      <c r="A51">
        <v>0</v>
      </c>
      <c r="B51" t="s">
        <v>10</v>
      </c>
      <c r="C51">
        <v>3</v>
      </c>
      <c r="D51" t="s">
        <v>3</v>
      </c>
      <c r="E51">
        <v>4</v>
      </c>
      <c r="F51">
        <v>27.9</v>
      </c>
      <c r="G51">
        <v>3</v>
      </c>
      <c r="H51">
        <v>2</v>
      </c>
      <c r="I51">
        <f>E51/$E$1</f>
        <v>0.05</v>
      </c>
      <c r="J51">
        <f>LOG10(F51+1)</f>
        <v>1.4608978427565478</v>
      </c>
      <c r="K51">
        <f t="shared" si="0"/>
        <v>0</v>
      </c>
      <c r="L51">
        <f t="shared" si="1"/>
        <v>0</v>
      </c>
      <c r="M51">
        <f>IF(B51="S",1,0)</f>
        <v>1</v>
      </c>
      <c r="N51">
        <f>IF(B51="C",1,0)</f>
        <v>0</v>
      </c>
      <c r="O51">
        <f t="shared" si="2"/>
        <v>1</v>
      </c>
      <c r="P51">
        <v>1</v>
      </c>
      <c r="V51" s="5">
        <v>9.0772606083724283E-2</v>
      </c>
      <c r="W51" s="5">
        <v>-1.1219977588984018</v>
      </c>
      <c r="X51" s="5">
        <f t="shared" si="3"/>
        <v>9.0772606083724283E-2</v>
      </c>
      <c r="Y51" s="5">
        <f t="shared" si="3"/>
        <v>0</v>
      </c>
      <c r="Z51" s="5">
        <f t="shared" si="4"/>
        <v>9.0772606083724283E-2</v>
      </c>
      <c r="AA51" s="5">
        <f>(Table134[[#This Row],[Survived]]-Z51)^2</f>
        <v>8.2396660152309793E-3</v>
      </c>
    </row>
    <row r="52" spans="1:27" x14ac:dyDescent="0.2">
      <c r="A52">
        <v>1</v>
      </c>
      <c r="B52" t="s">
        <v>10</v>
      </c>
      <c r="C52">
        <v>2</v>
      </c>
      <c r="D52" t="s">
        <v>4</v>
      </c>
      <c r="E52">
        <v>29</v>
      </c>
      <c r="F52">
        <v>10.5</v>
      </c>
      <c r="G52">
        <v>0</v>
      </c>
      <c r="H52">
        <v>0</v>
      </c>
      <c r="I52">
        <f>E52/$E$1</f>
        <v>0.36249999999999999</v>
      </c>
      <c r="J52">
        <f>LOG10(F52+1)</f>
        <v>1.0606978403536116</v>
      </c>
      <c r="K52">
        <f t="shared" si="0"/>
        <v>0</v>
      </c>
      <c r="L52">
        <f t="shared" si="1"/>
        <v>1</v>
      </c>
      <c r="M52">
        <f>IF(B52="S",1,0)</f>
        <v>1</v>
      </c>
      <c r="N52">
        <f>IF(B52="C",1,0)</f>
        <v>0</v>
      </c>
      <c r="O52">
        <f t="shared" si="2"/>
        <v>0</v>
      </c>
      <c r="P52">
        <v>1</v>
      </c>
      <c r="V52" s="5">
        <v>0.77954836063294719</v>
      </c>
      <c r="W52" s="5">
        <v>-1.2080591631999218</v>
      </c>
      <c r="X52" s="5">
        <f t="shared" si="3"/>
        <v>0.77954836063294719</v>
      </c>
      <c r="Y52" s="5">
        <f t="shared" si="3"/>
        <v>0</v>
      </c>
      <c r="Z52" s="5">
        <f t="shared" si="4"/>
        <v>0.77954836063294719</v>
      </c>
      <c r="AA52" s="5">
        <f>(Table134[[#This Row],[Survived]]-Z52)^2</f>
        <v>4.8598925299621107E-2</v>
      </c>
    </row>
    <row r="53" spans="1:27" x14ac:dyDescent="0.2">
      <c r="A53">
        <v>0</v>
      </c>
      <c r="B53" t="s">
        <v>10</v>
      </c>
      <c r="C53">
        <v>3</v>
      </c>
      <c r="D53" t="s">
        <v>3</v>
      </c>
      <c r="E53">
        <v>19</v>
      </c>
      <c r="F53">
        <v>8.1583000000000006</v>
      </c>
      <c r="G53">
        <v>0</v>
      </c>
      <c r="H53">
        <v>0</v>
      </c>
      <c r="I53">
        <f>E53/$E$1</f>
        <v>0.23749999999999999</v>
      </c>
      <c r="J53">
        <f>LOG10(F53+1)</f>
        <v>0.96181486568333707</v>
      </c>
      <c r="K53">
        <f t="shared" si="0"/>
        <v>0</v>
      </c>
      <c r="L53">
        <f t="shared" si="1"/>
        <v>0</v>
      </c>
      <c r="M53">
        <f>IF(B53="S",1,0)</f>
        <v>1</v>
      </c>
      <c r="N53">
        <f>IF(B53="C",1,0)</f>
        <v>0</v>
      </c>
      <c r="O53">
        <f t="shared" si="2"/>
        <v>1</v>
      </c>
      <c r="P53">
        <v>1</v>
      </c>
      <c r="V53" s="5">
        <v>0.15999403579049887</v>
      </c>
      <c r="W53" s="5">
        <v>-0.97360700772906605</v>
      </c>
      <c r="X53" s="5">
        <f t="shared" si="3"/>
        <v>0.15999403579049887</v>
      </c>
      <c r="Y53" s="5">
        <f t="shared" si="3"/>
        <v>0</v>
      </c>
      <c r="Z53" s="5">
        <f t="shared" si="4"/>
        <v>0.15999403579049887</v>
      </c>
      <c r="AA53" s="5">
        <f>(Table134[[#This Row],[Survived]]-Z53)^2</f>
        <v>2.5598091488531434E-2</v>
      </c>
    </row>
    <row r="54" spans="1:27" x14ac:dyDescent="0.2">
      <c r="A54">
        <v>1</v>
      </c>
      <c r="B54" t="s">
        <v>10</v>
      </c>
      <c r="C54">
        <v>3</v>
      </c>
      <c r="D54" t="s">
        <v>4</v>
      </c>
      <c r="E54">
        <v>17</v>
      </c>
      <c r="F54">
        <v>7.9249999999999998</v>
      </c>
      <c r="G54">
        <v>4</v>
      </c>
      <c r="H54">
        <v>2</v>
      </c>
      <c r="I54">
        <f>E54/$E$1</f>
        <v>0.21249999999999999</v>
      </c>
      <c r="J54">
        <f>LOG10(F54+1)</f>
        <v>0.95060822478423079</v>
      </c>
      <c r="K54">
        <f t="shared" si="0"/>
        <v>0</v>
      </c>
      <c r="L54">
        <f t="shared" si="1"/>
        <v>0</v>
      </c>
      <c r="M54">
        <f>IF(B54="S",1,0)</f>
        <v>1</v>
      </c>
      <c r="N54">
        <f>IF(B54="C",1,0)</f>
        <v>0</v>
      </c>
      <c r="O54">
        <f t="shared" si="2"/>
        <v>0</v>
      </c>
      <c r="P54">
        <v>1</v>
      </c>
      <c r="V54" s="5">
        <v>0.40366647005701572</v>
      </c>
      <c r="W54" s="5">
        <v>-0.8133835233988097</v>
      </c>
      <c r="X54" s="5">
        <f t="shared" si="3"/>
        <v>0.40366647005701572</v>
      </c>
      <c r="Y54" s="5">
        <f t="shared" si="3"/>
        <v>0</v>
      </c>
      <c r="Z54" s="5">
        <f t="shared" si="4"/>
        <v>0.40366647005701572</v>
      </c>
      <c r="AA54" s="5">
        <f>(Table134[[#This Row],[Survived]]-Z54)^2</f>
        <v>0.3556136789342601</v>
      </c>
    </row>
    <row r="55" spans="1:27" x14ac:dyDescent="0.2">
      <c r="A55">
        <v>0</v>
      </c>
      <c r="B55" t="s">
        <v>10</v>
      </c>
      <c r="C55">
        <v>3</v>
      </c>
      <c r="D55" t="s">
        <v>3</v>
      </c>
      <c r="E55">
        <v>26</v>
      </c>
      <c r="F55">
        <v>8.6624999999999996</v>
      </c>
      <c r="G55">
        <v>2</v>
      </c>
      <c r="H55">
        <v>0</v>
      </c>
      <c r="I55">
        <f>E55/$E$1</f>
        <v>0.32500000000000001</v>
      </c>
      <c r="J55">
        <f>LOG10(F55+1)</f>
        <v>0.98508950692638131</v>
      </c>
      <c r="K55">
        <f t="shared" si="0"/>
        <v>0</v>
      </c>
      <c r="L55">
        <f t="shared" si="1"/>
        <v>0</v>
      </c>
      <c r="M55">
        <f>IF(B55="S",1,0)</f>
        <v>1</v>
      </c>
      <c r="N55">
        <f>IF(B55="C",1,0)</f>
        <v>0</v>
      </c>
      <c r="O55">
        <f t="shared" si="2"/>
        <v>1</v>
      </c>
      <c r="P55">
        <v>1</v>
      </c>
      <c r="V55" s="5">
        <v>-4.1845564423524939E-3</v>
      </c>
      <c r="W55" s="5">
        <v>-0.66962239148851666</v>
      </c>
      <c r="X55" s="5">
        <f t="shared" si="3"/>
        <v>0</v>
      </c>
      <c r="Y55" s="5">
        <f t="shared" si="3"/>
        <v>0</v>
      </c>
      <c r="Z55" s="5">
        <f t="shared" si="4"/>
        <v>0</v>
      </c>
      <c r="AA55" s="5">
        <f>(Table134[[#This Row],[Survived]]-Z55)^2</f>
        <v>0</v>
      </c>
    </row>
    <row r="56" spans="1:27" x14ac:dyDescent="0.2">
      <c r="A56">
        <v>0</v>
      </c>
      <c r="B56" t="s">
        <v>10</v>
      </c>
      <c r="C56">
        <v>2</v>
      </c>
      <c r="D56" t="s">
        <v>3</v>
      </c>
      <c r="E56">
        <v>32</v>
      </c>
      <c r="F56">
        <v>10.5</v>
      </c>
      <c r="G56">
        <v>0</v>
      </c>
      <c r="H56">
        <v>0</v>
      </c>
      <c r="I56">
        <f>E56/$E$1</f>
        <v>0.4</v>
      </c>
      <c r="J56">
        <f>LOG10(F56+1)</f>
        <v>1.0606978403536116</v>
      </c>
      <c r="K56">
        <f t="shared" si="0"/>
        <v>0</v>
      </c>
      <c r="L56">
        <f t="shared" si="1"/>
        <v>1</v>
      </c>
      <c r="M56">
        <f>IF(B56="S",1,0)</f>
        <v>1</v>
      </c>
      <c r="N56">
        <f>IF(B56="C",1,0)</f>
        <v>0</v>
      </c>
      <c r="O56">
        <f t="shared" si="2"/>
        <v>1</v>
      </c>
      <c r="P56">
        <v>1</v>
      </c>
      <c r="V56" s="5">
        <v>0.26904282381489292</v>
      </c>
      <c r="W56" s="5">
        <v>-1.2101625363190489</v>
      </c>
      <c r="X56" s="5">
        <f t="shared" si="3"/>
        <v>0.26904282381489292</v>
      </c>
      <c r="Y56" s="5">
        <f t="shared" si="3"/>
        <v>0</v>
      </c>
      <c r="Z56" s="5">
        <f t="shared" si="4"/>
        <v>0.26904282381489292</v>
      </c>
      <c r="AA56" s="5">
        <f>(Table134[[#This Row],[Survived]]-Z56)^2</f>
        <v>7.2384041046291508E-2</v>
      </c>
    </row>
    <row r="57" spans="1:27" x14ac:dyDescent="0.2">
      <c r="A57">
        <v>0</v>
      </c>
      <c r="B57" t="s">
        <v>10</v>
      </c>
      <c r="C57">
        <v>3</v>
      </c>
      <c r="D57" t="s">
        <v>4</v>
      </c>
      <c r="E57">
        <v>16</v>
      </c>
      <c r="F57">
        <v>46.9</v>
      </c>
      <c r="G57">
        <v>5</v>
      </c>
      <c r="H57">
        <v>2</v>
      </c>
      <c r="I57">
        <f>E57/$E$1</f>
        <v>0.2</v>
      </c>
      <c r="J57">
        <f>LOG10(F57+1)</f>
        <v>1.6803355134145632</v>
      </c>
      <c r="K57">
        <f t="shared" si="0"/>
        <v>0</v>
      </c>
      <c r="L57">
        <f t="shared" si="1"/>
        <v>0</v>
      </c>
      <c r="M57">
        <f>IF(B57="S",1,0)</f>
        <v>1</v>
      </c>
      <c r="N57">
        <f>IF(B57="C",1,0)</f>
        <v>0</v>
      </c>
      <c r="O57">
        <f t="shared" si="2"/>
        <v>0</v>
      </c>
      <c r="P57">
        <v>1</v>
      </c>
      <c r="V57" s="5">
        <v>0.38860499067700716</v>
      </c>
      <c r="W57" s="5">
        <v>-0.83816488297273917</v>
      </c>
      <c r="X57" s="5">
        <f t="shared" si="3"/>
        <v>0.38860499067700716</v>
      </c>
      <c r="Y57" s="5">
        <f t="shared" si="3"/>
        <v>0</v>
      </c>
      <c r="Z57" s="5">
        <f t="shared" si="4"/>
        <v>0.38860499067700716</v>
      </c>
      <c r="AA57" s="5">
        <f>(Table134[[#This Row],[Survived]]-Z57)^2</f>
        <v>0.15101383877907681</v>
      </c>
    </row>
    <row r="58" spans="1:27" x14ac:dyDescent="0.2">
      <c r="A58">
        <v>0</v>
      </c>
      <c r="B58" t="s">
        <v>10</v>
      </c>
      <c r="C58">
        <v>2</v>
      </c>
      <c r="D58" t="s">
        <v>3</v>
      </c>
      <c r="E58">
        <v>21</v>
      </c>
      <c r="F58">
        <v>73.5</v>
      </c>
      <c r="G58">
        <v>0</v>
      </c>
      <c r="H58">
        <v>0</v>
      </c>
      <c r="I58">
        <f>E58/$E$1</f>
        <v>0.26250000000000001</v>
      </c>
      <c r="J58">
        <f>LOG10(F58+1)</f>
        <v>1.8721562727482928</v>
      </c>
      <c r="K58">
        <f t="shared" si="0"/>
        <v>0</v>
      </c>
      <c r="L58">
        <f t="shared" si="1"/>
        <v>1</v>
      </c>
      <c r="M58">
        <f>IF(B58="S",1,0)</f>
        <v>1</v>
      </c>
      <c r="N58">
        <f>IF(B58="C",1,0)</f>
        <v>0</v>
      </c>
      <c r="O58">
        <f t="shared" si="2"/>
        <v>1</v>
      </c>
      <c r="P58">
        <v>1</v>
      </c>
      <c r="V58" s="5">
        <v>0.3875999100153884</v>
      </c>
      <c r="W58" s="5">
        <v>-1.4266061477031804</v>
      </c>
      <c r="X58" s="5">
        <f t="shared" si="3"/>
        <v>0.3875999100153884</v>
      </c>
      <c r="Y58" s="5">
        <f t="shared" si="3"/>
        <v>0</v>
      </c>
      <c r="Z58" s="5">
        <f t="shared" si="4"/>
        <v>0.3875999100153884</v>
      </c>
      <c r="AA58" s="5">
        <f>(Table134[[#This Row],[Survived]]-Z58)^2</f>
        <v>0.15023369024393718</v>
      </c>
    </row>
    <row r="59" spans="1:27" x14ac:dyDescent="0.2">
      <c r="A59">
        <v>0</v>
      </c>
      <c r="B59" t="s">
        <v>11</v>
      </c>
      <c r="C59">
        <v>3</v>
      </c>
      <c r="D59" t="s">
        <v>3</v>
      </c>
      <c r="E59">
        <v>26</v>
      </c>
      <c r="F59">
        <v>14.4542</v>
      </c>
      <c r="G59">
        <v>1</v>
      </c>
      <c r="H59">
        <v>0</v>
      </c>
      <c r="I59">
        <f>E59/$E$1</f>
        <v>0.32500000000000001</v>
      </c>
      <c r="J59">
        <f>LOG10(F59+1)</f>
        <v>1.1890465283525415</v>
      </c>
      <c r="K59">
        <f t="shared" si="0"/>
        <v>0</v>
      </c>
      <c r="L59">
        <f t="shared" si="1"/>
        <v>0</v>
      </c>
      <c r="M59">
        <f>IF(B59="S",1,0)</f>
        <v>0</v>
      </c>
      <c r="N59">
        <f>IF(B59="C",1,0)</f>
        <v>1</v>
      </c>
      <c r="O59">
        <f t="shared" si="2"/>
        <v>1</v>
      </c>
      <c r="P59">
        <v>1</v>
      </c>
      <c r="V59" s="5">
        <v>0.13100173381070934</v>
      </c>
      <c r="W59" s="5">
        <v>-0.62448616220805697</v>
      </c>
      <c r="X59" s="5">
        <f t="shared" si="3"/>
        <v>0.13100173381070934</v>
      </c>
      <c r="Y59" s="5">
        <f t="shared" si="3"/>
        <v>0</v>
      </c>
      <c r="Z59" s="5">
        <f t="shared" si="4"/>
        <v>0.13100173381070934</v>
      </c>
      <c r="AA59" s="5">
        <f>(Table134[[#This Row],[Survived]]-Z59)^2</f>
        <v>1.7161454261411947E-2</v>
      </c>
    </row>
    <row r="60" spans="1:27" x14ac:dyDescent="0.2">
      <c r="A60">
        <v>1</v>
      </c>
      <c r="B60" t="s">
        <v>10</v>
      </c>
      <c r="C60">
        <v>3</v>
      </c>
      <c r="D60" t="s">
        <v>3</v>
      </c>
      <c r="E60">
        <v>32</v>
      </c>
      <c r="F60">
        <v>56.495800000000003</v>
      </c>
      <c r="G60">
        <v>0</v>
      </c>
      <c r="H60">
        <v>0</v>
      </c>
      <c r="I60">
        <f>E60/$E$1</f>
        <v>0.4</v>
      </c>
      <c r="J60">
        <f>LOG10(F60+1)</f>
        <v>1.7596361211514699</v>
      </c>
      <c r="K60">
        <f t="shared" si="0"/>
        <v>0</v>
      </c>
      <c r="L60">
        <f t="shared" si="1"/>
        <v>0</v>
      </c>
      <c r="M60">
        <f>IF(B60="S",1,0)</f>
        <v>1</v>
      </c>
      <c r="N60">
        <f>IF(B60="C",1,0)</f>
        <v>0</v>
      </c>
      <c r="O60">
        <f t="shared" si="2"/>
        <v>1</v>
      </c>
      <c r="P60">
        <v>1</v>
      </c>
      <c r="V60" s="5">
        <v>0.10417635165876404</v>
      </c>
      <c r="W60" s="5">
        <v>-1.1192333553315683</v>
      </c>
      <c r="X60" s="5">
        <f t="shared" si="3"/>
        <v>0.10417635165876404</v>
      </c>
      <c r="Y60" s="5">
        <f t="shared" si="3"/>
        <v>0</v>
      </c>
      <c r="Z60" s="5">
        <f t="shared" si="4"/>
        <v>0.10417635165876404</v>
      </c>
      <c r="AA60" s="5">
        <f>(Table134[[#This Row],[Survived]]-Z60)^2</f>
        <v>0.80250000892740236</v>
      </c>
    </row>
    <row r="61" spans="1:27" x14ac:dyDescent="0.2">
      <c r="A61">
        <v>0</v>
      </c>
      <c r="B61" t="s">
        <v>10</v>
      </c>
      <c r="C61">
        <v>3</v>
      </c>
      <c r="D61" t="s">
        <v>3</v>
      </c>
      <c r="E61">
        <v>25</v>
      </c>
      <c r="F61">
        <v>7.65</v>
      </c>
      <c r="G61">
        <v>0</v>
      </c>
      <c r="H61">
        <v>0</v>
      </c>
      <c r="I61">
        <f>E61/$E$1</f>
        <v>0.3125</v>
      </c>
      <c r="J61">
        <f>LOG10(F61+1)</f>
        <v>0.93701610746481423</v>
      </c>
      <c r="K61">
        <f t="shared" si="0"/>
        <v>0</v>
      </c>
      <c r="L61">
        <f t="shared" si="1"/>
        <v>0</v>
      </c>
      <c r="M61">
        <f>IF(B61="S",1,0)</f>
        <v>1</v>
      </c>
      <c r="N61">
        <f>IF(B61="C",1,0)</f>
        <v>0</v>
      </c>
      <c r="O61">
        <f t="shared" si="2"/>
        <v>1</v>
      </c>
      <c r="P61">
        <v>1</v>
      </c>
      <c r="V61" s="5">
        <v>0.11537403863900397</v>
      </c>
      <c r="W61" s="5">
        <v>-0.95101531462459787</v>
      </c>
      <c r="X61" s="5">
        <f t="shared" si="3"/>
        <v>0.11537403863900397</v>
      </c>
      <c r="Y61" s="5">
        <f t="shared" si="3"/>
        <v>0</v>
      </c>
      <c r="Z61" s="5">
        <f t="shared" si="4"/>
        <v>0.11537403863900397</v>
      </c>
      <c r="AA61" s="5">
        <f>(Table134[[#This Row],[Survived]]-Z61)^2</f>
        <v>1.3311168791874382E-2</v>
      </c>
    </row>
    <row r="62" spans="1:27" x14ac:dyDescent="0.2">
      <c r="A62">
        <v>1</v>
      </c>
      <c r="B62" t="s">
        <v>10</v>
      </c>
      <c r="C62">
        <v>2</v>
      </c>
      <c r="D62" t="s">
        <v>3</v>
      </c>
      <c r="E62">
        <v>0.83</v>
      </c>
      <c r="F62">
        <v>29</v>
      </c>
      <c r="G62">
        <v>0</v>
      </c>
      <c r="H62">
        <v>2</v>
      </c>
      <c r="I62">
        <f>E62/$E$1</f>
        <v>1.0374999999999999E-2</v>
      </c>
      <c r="J62">
        <f>LOG10(F62+1)</f>
        <v>1.4771212547196624</v>
      </c>
      <c r="K62">
        <f t="shared" si="0"/>
        <v>0</v>
      </c>
      <c r="L62">
        <f t="shared" si="1"/>
        <v>1</v>
      </c>
      <c r="M62">
        <f>IF(B62="S",1,0)</f>
        <v>1</v>
      </c>
      <c r="N62">
        <f>IF(B62="C",1,0)</f>
        <v>0</v>
      </c>
      <c r="O62">
        <f t="shared" si="2"/>
        <v>1</v>
      </c>
      <c r="P62">
        <v>1</v>
      </c>
      <c r="V62" s="5">
        <v>0.48483972015254984</v>
      </c>
      <c r="W62" s="5">
        <v>-1.8196145610967061</v>
      </c>
      <c r="X62" s="5">
        <f t="shared" si="3"/>
        <v>0.48483972015254984</v>
      </c>
      <c r="Y62" s="5">
        <f t="shared" si="3"/>
        <v>0</v>
      </c>
      <c r="Z62" s="5">
        <f t="shared" si="4"/>
        <v>0.48483972015254984</v>
      </c>
      <c r="AA62" s="5">
        <f>(Table134[[#This Row],[Survived]]-Z62)^2</f>
        <v>0.26539011393250317</v>
      </c>
    </row>
    <row r="63" spans="1:27" x14ac:dyDescent="0.2">
      <c r="A63">
        <v>1</v>
      </c>
      <c r="B63" t="s">
        <v>10</v>
      </c>
      <c r="C63">
        <v>3</v>
      </c>
      <c r="D63" t="s">
        <v>4</v>
      </c>
      <c r="E63">
        <v>30</v>
      </c>
      <c r="F63">
        <v>12.475</v>
      </c>
      <c r="G63">
        <v>0</v>
      </c>
      <c r="H63">
        <v>0</v>
      </c>
      <c r="I63">
        <f>E63/$E$1</f>
        <v>0.375</v>
      </c>
      <c r="J63">
        <f>LOG10(F63+1)</f>
        <v>1.1295287738587763</v>
      </c>
      <c r="K63">
        <f t="shared" si="0"/>
        <v>0</v>
      </c>
      <c r="L63">
        <f t="shared" si="1"/>
        <v>0</v>
      </c>
      <c r="M63">
        <f>IF(B63="S",1,0)</f>
        <v>1</v>
      </c>
      <c r="N63">
        <f>IF(B63="C",1,0)</f>
        <v>0</v>
      </c>
      <c r="O63">
        <f t="shared" si="2"/>
        <v>0</v>
      </c>
      <c r="P63">
        <v>1</v>
      </c>
      <c r="V63" s="5">
        <v>0.57720986454750833</v>
      </c>
      <c r="W63" s="5">
        <v>-0.97033296667705315</v>
      </c>
      <c r="X63" s="5">
        <f t="shared" si="3"/>
        <v>0.57720986454750833</v>
      </c>
      <c r="Y63" s="5">
        <f t="shared" si="3"/>
        <v>0</v>
      </c>
      <c r="Z63" s="5">
        <f t="shared" si="4"/>
        <v>0.57720986454750833</v>
      </c>
      <c r="AA63" s="5">
        <f>(Table134[[#This Row],[Survived]]-Z63)^2</f>
        <v>0.17875149863593626</v>
      </c>
    </row>
    <row r="64" spans="1:27" x14ac:dyDescent="0.2">
      <c r="A64">
        <v>0</v>
      </c>
      <c r="B64" t="s">
        <v>10</v>
      </c>
      <c r="C64">
        <v>3</v>
      </c>
      <c r="D64" t="s">
        <v>3</v>
      </c>
      <c r="E64">
        <v>22</v>
      </c>
      <c r="F64">
        <v>9</v>
      </c>
      <c r="G64">
        <v>0</v>
      </c>
      <c r="H64">
        <v>0</v>
      </c>
      <c r="I64">
        <f>E64/$E$1</f>
        <v>0.27500000000000002</v>
      </c>
      <c r="J64">
        <f>LOG10(F64+1)</f>
        <v>1</v>
      </c>
      <c r="K64">
        <f t="shared" si="0"/>
        <v>0</v>
      </c>
      <c r="L64">
        <f t="shared" si="1"/>
        <v>0</v>
      </c>
      <c r="M64">
        <f>IF(B64="S",1,0)</f>
        <v>1</v>
      </c>
      <c r="N64">
        <f>IF(B64="C",1,0)</f>
        <v>0</v>
      </c>
      <c r="O64">
        <f t="shared" si="2"/>
        <v>1</v>
      </c>
      <c r="P64">
        <v>1</v>
      </c>
      <c r="V64" s="5">
        <v>0.14011117224034331</v>
      </c>
      <c r="W64" s="5">
        <v>-0.97386944967212341</v>
      </c>
      <c r="X64" s="5">
        <f t="shared" si="3"/>
        <v>0.14011117224034331</v>
      </c>
      <c r="Y64" s="5">
        <f t="shared" si="3"/>
        <v>0</v>
      </c>
      <c r="Z64" s="5">
        <f t="shared" si="4"/>
        <v>0.14011117224034331</v>
      </c>
      <c r="AA64" s="5">
        <f>(Table134[[#This Row],[Survived]]-Z64)^2</f>
        <v>1.9631140586563151E-2</v>
      </c>
    </row>
    <row r="65" spans="1:27" x14ac:dyDescent="0.2">
      <c r="A65">
        <v>1</v>
      </c>
      <c r="B65" t="s">
        <v>10</v>
      </c>
      <c r="C65">
        <v>3</v>
      </c>
      <c r="D65" t="s">
        <v>3</v>
      </c>
      <c r="E65">
        <v>29</v>
      </c>
      <c r="F65">
        <v>9.5</v>
      </c>
      <c r="G65">
        <v>0</v>
      </c>
      <c r="H65">
        <v>0</v>
      </c>
      <c r="I65">
        <f>E65/$E$1</f>
        <v>0.36249999999999999</v>
      </c>
      <c r="J65">
        <f>LOG10(F65+1)</f>
        <v>1.0211892990699381</v>
      </c>
      <c r="K65">
        <f t="shared" si="0"/>
        <v>0</v>
      </c>
      <c r="L65">
        <f t="shared" si="1"/>
        <v>0</v>
      </c>
      <c r="M65">
        <f>IF(B65="S",1,0)</f>
        <v>1</v>
      </c>
      <c r="N65">
        <f>IF(B65="C",1,0)</f>
        <v>0</v>
      </c>
      <c r="O65">
        <f t="shared" si="2"/>
        <v>1</v>
      </c>
      <c r="P65">
        <v>1</v>
      </c>
      <c r="V65" s="5">
        <v>9.0459412535259021E-2</v>
      </c>
      <c r="W65" s="5">
        <v>-0.95896489452586975</v>
      </c>
      <c r="X65" s="5">
        <f t="shared" si="3"/>
        <v>9.0459412535259021E-2</v>
      </c>
      <c r="Y65" s="5">
        <f t="shared" si="3"/>
        <v>0</v>
      </c>
      <c r="Z65" s="5">
        <f t="shared" si="4"/>
        <v>9.0459412535259021E-2</v>
      </c>
      <c r="AA65" s="5">
        <f>(Table134[[#This Row],[Survived]]-Z65)^2</f>
        <v>0.82726408024570619</v>
      </c>
    </row>
    <row r="66" spans="1:27" x14ac:dyDescent="0.2">
      <c r="A66">
        <v>0</v>
      </c>
      <c r="B66" t="s">
        <v>10</v>
      </c>
      <c r="C66">
        <v>1</v>
      </c>
      <c r="D66" t="s">
        <v>3</v>
      </c>
      <c r="E66">
        <v>28</v>
      </c>
      <c r="F66">
        <v>47.1</v>
      </c>
      <c r="G66">
        <v>0</v>
      </c>
      <c r="H66">
        <v>0</v>
      </c>
      <c r="I66">
        <f>E66/$E$1</f>
        <v>0.35</v>
      </c>
      <c r="J66">
        <f>LOG10(F66+1)</f>
        <v>1.6821450763738317</v>
      </c>
      <c r="K66">
        <f t="shared" si="0"/>
        <v>1</v>
      </c>
      <c r="L66">
        <f t="shared" si="1"/>
        <v>0</v>
      </c>
      <c r="M66">
        <f>IF(B66="S",1,0)</f>
        <v>1</v>
      </c>
      <c r="N66">
        <f>IF(B66="C",1,0)</f>
        <v>0</v>
      </c>
      <c r="O66">
        <f t="shared" si="2"/>
        <v>1</v>
      </c>
      <c r="P66">
        <v>1</v>
      </c>
      <c r="V66" s="5">
        <v>0.50419561890118492</v>
      </c>
      <c r="W66" s="5">
        <v>-1.0314876812820755</v>
      </c>
      <c r="X66" s="5">
        <f t="shared" si="3"/>
        <v>0.50419561890118492</v>
      </c>
      <c r="Y66" s="5">
        <f t="shared" si="3"/>
        <v>0</v>
      </c>
      <c r="Z66" s="5">
        <f t="shared" si="4"/>
        <v>0.50419561890118492</v>
      </c>
      <c r="AA66" s="5">
        <f>(Table134[[#This Row],[Survived]]-Z66)^2</f>
        <v>0.25421322211914887</v>
      </c>
    </row>
    <row r="67" spans="1:27" x14ac:dyDescent="0.2">
      <c r="A67">
        <v>1</v>
      </c>
      <c r="B67" t="s">
        <v>10</v>
      </c>
      <c r="C67">
        <v>2</v>
      </c>
      <c r="D67" t="s">
        <v>4</v>
      </c>
      <c r="E67">
        <v>17</v>
      </c>
      <c r="F67">
        <v>10.5</v>
      </c>
      <c r="G67">
        <v>0</v>
      </c>
      <c r="H67">
        <v>0</v>
      </c>
      <c r="I67">
        <f>E67/$E$1</f>
        <v>0.21249999999999999</v>
      </c>
      <c r="J67">
        <f>LOG10(F67+1)</f>
        <v>1.0606978403536116</v>
      </c>
      <c r="K67">
        <f t="shared" si="0"/>
        <v>0</v>
      </c>
      <c r="L67">
        <f t="shared" si="1"/>
        <v>1</v>
      </c>
      <c r="M67">
        <f>IF(B67="S",1,0)</f>
        <v>1</v>
      </c>
      <c r="N67">
        <f>IF(B67="C",1,0)</f>
        <v>0</v>
      </c>
      <c r="O67">
        <f t="shared" si="2"/>
        <v>0</v>
      </c>
      <c r="P67">
        <v>1</v>
      </c>
      <c r="V67" s="5">
        <v>0.86640857778333058</v>
      </c>
      <c r="W67" s="5">
        <v>-1.2419097844022557</v>
      </c>
      <c r="X67" s="5">
        <f t="shared" si="3"/>
        <v>0.86640857778333058</v>
      </c>
      <c r="Y67" s="5">
        <f t="shared" si="3"/>
        <v>0</v>
      </c>
      <c r="Z67" s="5">
        <f t="shared" si="4"/>
        <v>0.86640857778333058</v>
      </c>
      <c r="AA67" s="5">
        <f>(Table134[[#This Row],[Survived]]-Z67)^2</f>
        <v>1.7846668089872435E-2</v>
      </c>
    </row>
    <row r="68" spans="1:27" x14ac:dyDescent="0.2">
      <c r="A68">
        <v>1</v>
      </c>
      <c r="B68" t="s">
        <v>10</v>
      </c>
      <c r="C68">
        <v>3</v>
      </c>
      <c r="D68" t="s">
        <v>4</v>
      </c>
      <c r="E68">
        <v>33</v>
      </c>
      <c r="F68">
        <v>15.85</v>
      </c>
      <c r="G68">
        <v>3</v>
      </c>
      <c r="H68">
        <v>0</v>
      </c>
      <c r="I68">
        <f>E68/$E$1</f>
        <v>0.41249999999999998</v>
      </c>
      <c r="J68">
        <f>LOG10(F68+1)</f>
        <v>1.2265999052073575</v>
      </c>
      <c r="K68">
        <f t="shared" si="0"/>
        <v>0</v>
      </c>
      <c r="L68">
        <f t="shared" si="1"/>
        <v>0</v>
      </c>
      <c r="M68">
        <f>IF(B68="S",1,0)</f>
        <v>1</v>
      </c>
      <c r="N68">
        <f>IF(B68="C",1,0)</f>
        <v>0</v>
      </c>
      <c r="O68">
        <f t="shared" si="2"/>
        <v>0</v>
      </c>
      <c r="P68">
        <v>1</v>
      </c>
      <c r="V68" s="5">
        <v>0.38821211955045709</v>
      </c>
      <c r="W68" s="5">
        <v>-0.54971571554549858</v>
      </c>
      <c r="X68" s="5">
        <f t="shared" si="3"/>
        <v>0.38821211955045709</v>
      </c>
      <c r="Y68" s="5">
        <f t="shared" si="3"/>
        <v>0</v>
      </c>
      <c r="Z68" s="5">
        <f t="shared" si="4"/>
        <v>0.38821211955045709</v>
      </c>
      <c r="AA68" s="5">
        <f>(Table134[[#This Row],[Survived]]-Z68)^2</f>
        <v>0.37428441066494422</v>
      </c>
    </row>
    <row r="69" spans="1:27" x14ac:dyDescent="0.2">
      <c r="A69">
        <v>0</v>
      </c>
      <c r="B69" t="s">
        <v>10</v>
      </c>
      <c r="C69">
        <v>3</v>
      </c>
      <c r="D69" t="s">
        <v>3</v>
      </c>
      <c r="E69">
        <v>16</v>
      </c>
      <c r="F69">
        <v>34.375</v>
      </c>
      <c r="G69">
        <v>1</v>
      </c>
      <c r="H69">
        <v>3</v>
      </c>
      <c r="I69">
        <f>E69/$E$1</f>
        <v>0.2</v>
      </c>
      <c r="J69">
        <f>LOG10(F69+1)</f>
        <v>1.5486964485323467</v>
      </c>
      <c r="K69">
        <f t="shared" ref="K69:K132" si="5">IF(C69=1,1,0)</f>
        <v>0</v>
      </c>
      <c r="L69">
        <f t="shared" ref="L69:L132" si="6">IF(C69=2,1,0)</f>
        <v>0</v>
      </c>
      <c r="M69">
        <f>IF(B69="S",1,0)</f>
        <v>1</v>
      </c>
      <c r="N69">
        <f>IF(B69="C",1,0)</f>
        <v>0</v>
      </c>
      <c r="O69">
        <f t="shared" ref="O69:O132" si="7">IF(D69="male",1,0)</f>
        <v>1</v>
      </c>
      <c r="P69">
        <v>1</v>
      </c>
      <c r="V69" s="5">
        <v>0.10785038602193742</v>
      </c>
      <c r="W69" s="5">
        <v>-1.6109524620966429</v>
      </c>
      <c r="X69" s="5">
        <f t="shared" ref="X69:Y132" si="8">IF(V69&lt;0,0,V69)</f>
        <v>0.10785038602193742</v>
      </c>
      <c r="Y69" s="5">
        <f t="shared" si="8"/>
        <v>0</v>
      </c>
      <c r="Z69" s="5">
        <f t="shared" ref="Z69:Z132" si="9">X69+Y69</f>
        <v>0.10785038602193742</v>
      </c>
      <c r="AA69" s="5">
        <f>(Table134[[#This Row],[Survived]]-Z69)^2</f>
        <v>1.1631705765080914E-2</v>
      </c>
    </row>
    <row r="70" spans="1:27" x14ac:dyDescent="0.2">
      <c r="A70">
        <v>1</v>
      </c>
      <c r="B70" t="s">
        <v>10</v>
      </c>
      <c r="C70">
        <v>1</v>
      </c>
      <c r="D70" t="s">
        <v>4</v>
      </c>
      <c r="E70">
        <v>23</v>
      </c>
      <c r="F70">
        <v>263</v>
      </c>
      <c r="G70">
        <v>3</v>
      </c>
      <c r="H70">
        <v>2</v>
      </c>
      <c r="I70">
        <f>E70/$E$1</f>
        <v>0.28749999999999998</v>
      </c>
      <c r="J70">
        <f>LOG10(F70+1)</f>
        <v>2.4216039268698313</v>
      </c>
      <c r="K70">
        <f t="shared" si="5"/>
        <v>1</v>
      </c>
      <c r="L70">
        <f t="shared" si="6"/>
        <v>0</v>
      </c>
      <c r="M70">
        <f>IF(B70="S",1,0)</f>
        <v>1</v>
      </c>
      <c r="N70">
        <f>IF(B70="C",1,0)</f>
        <v>0</v>
      </c>
      <c r="O70">
        <f t="shared" si="7"/>
        <v>0</v>
      </c>
      <c r="P70">
        <v>1</v>
      </c>
      <c r="V70" s="5">
        <v>0.8629148198559885</v>
      </c>
      <c r="W70" s="5">
        <v>-1.1960281436635434</v>
      </c>
      <c r="X70" s="5">
        <f t="shared" si="8"/>
        <v>0.8629148198559885</v>
      </c>
      <c r="Y70" s="5">
        <f t="shared" si="8"/>
        <v>0</v>
      </c>
      <c r="Z70" s="5">
        <f t="shared" si="9"/>
        <v>0.8629148198559885</v>
      </c>
      <c r="AA70" s="5">
        <f>(Table134[[#This Row],[Survived]]-Z70)^2</f>
        <v>1.8792346615116085E-2</v>
      </c>
    </row>
    <row r="71" spans="1:27" x14ac:dyDescent="0.2">
      <c r="A71">
        <v>0</v>
      </c>
      <c r="B71" t="s">
        <v>10</v>
      </c>
      <c r="C71">
        <v>3</v>
      </c>
      <c r="D71" t="s">
        <v>3</v>
      </c>
      <c r="E71">
        <v>24</v>
      </c>
      <c r="F71">
        <v>8.0500000000000007</v>
      </c>
      <c r="G71">
        <v>0</v>
      </c>
      <c r="H71">
        <v>0</v>
      </c>
      <c r="I71">
        <f>E71/$E$1</f>
        <v>0.3</v>
      </c>
      <c r="J71">
        <f>LOG10(F71+1)</f>
        <v>0.9566485792052033</v>
      </c>
      <c r="K71">
        <f t="shared" si="5"/>
        <v>0</v>
      </c>
      <c r="L71">
        <f t="shared" si="6"/>
        <v>0</v>
      </c>
      <c r="M71">
        <f>IF(B71="S",1,0)</f>
        <v>1</v>
      </c>
      <c r="N71">
        <f>IF(B71="C",1,0)</f>
        <v>0</v>
      </c>
      <c r="O71">
        <f t="shared" si="7"/>
        <v>1</v>
      </c>
      <c r="P71">
        <v>1</v>
      </c>
      <c r="V71" s="5">
        <v>0.12355439102013066</v>
      </c>
      <c r="W71" s="5">
        <v>-0.9583221136316914</v>
      </c>
      <c r="X71" s="5">
        <f t="shared" si="8"/>
        <v>0.12355439102013066</v>
      </c>
      <c r="Y71" s="5">
        <f t="shared" si="8"/>
        <v>0</v>
      </c>
      <c r="Z71" s="5">
        <f t="shared" si="9"/>
        <v>0.12355439102013066</v>
      </c>
      <c r="AA71" s="5">
        <f>(Table134[[#This Row],[Survived]]-Z71)^2</f>
        <v>1.5265687540355344E-2</v>
      </c>
    </row>
    <row r="72" spans="1:27" x14ac:dyDescent="0.2">
      <c r="A72">
        <v>0</v>
      </c>
      <c r="B72" t="s">
        <v>10</v>
      </c>
      <c r="C72">
        <v>3</v>
      </c>
      <c r="D72" t="s">
        <v>3</v>
      </c>
      <c r="E72">
        <v>29</v>
      </c>
      <c r="F72">
        <v>8.0500000000000007</v>
      </c>
      <c r="G72">
        <v>0</v>
      </c>
      <c r="H72">
        <v>0</v>
      </c>
      <c r="I72">
        <f>E72/$E$1</f>
        <v>0.36249999999999999</v>
      </c>
      <c r="J72">
        <f>LOG10(F72+1)</f>
        <v>0.9566485792052033</v>
      </c>
      <c r="K72">
        <f t="shared" si="5"/>
        <v>0</v>
      </c>
      <c r="L72">
        <f t="shared" si="6"/>
        <v>0</v>
      </c>
      <c r="M72">
        <f>IF(B72="S",1,0)</f>
        <v>1</v>
      </c>
      <c r="N72">
        <f>IF(B72="C",1,0)</f>
        <v>0</v>
      </c>
      <c r="O72">
        <f t="shared" si="7"/>
        <v>1</v>
      </c>
      <c r="P72">
        <v>1</v>
      </c>
      <c r="V72" s="5">
        <v>8.7362633874137563E-2</v>
      </c>
      <c r="W72" s="5">
        <v>-0.94421768813071894</v>
      </c>
      <c r="X72" s="5">
        <f t="shared" si="8"/>
        <v>8.7362633874137563E-2</v>
      </c>
      <c r="Y72" s="5">
        <f t="shared" si="8"/>
        <v>0</v>
      </c>
      <c r="Z72" s="5">
        <f t="shared" si="9"/>
        <v>8.7362633874137563E-2</v>
      </c>
      <c r="AA72" s="5">
        <f>(Table134[[#This Row],[Survived]]-Z72)^2</f>
        <v>7.6322297974266082E-3</v>
      </c>
    </row>
    <row r="73" spans="1:27" x14ac:dyDescent="0.2">
      <c r="A73">
        <v>0</v>
      </c>
      <c r="B73" t="s">
        <v>10</v>
      </c>
      <c r="C73">
        <v>3</v>
      </c>
      <c r="D73" t="s">
        <v>3</v>
      </c>
      <c r="E73">
        <v>20</v>
      </c>
      <c r="F73">
        <v>7.8541999999999996</v>
      </c>
      <c r="G73">
        <v>0</v>
      </c>
      <c r="H73">
        <v>0</v>
      </c>
      <c r="I73">
        <f>E73/$E$1</f>
        <v>0.25</v>
      </c>
      <c r="J73">
        <f>LOG10(F73+1)</f>
        <v>0.94714932766263737</v>
      </c>
      <c r="K73">
        <f t="shared" si="5"/>
        <v>0</v>
      </c>
      <c r="L73">
        <f t="shared" si="6"/>
        <v>0</v>
      </c>
      <c r="M73">
        <f>IF(B73="S",1,0)</f>
        <v>1</v>
      </c>
      <c r="N73">
        <f>IF(B73="C",1,0)</f>
        <v>0</v>
      </c>
      <c r="O73">
        <f t="shared" si="7"/>
        <v>1</v>
      </c>
      <c r="P73">
        <v>1</v>
      </c>
      <c r="V73" s="5">
        <v>0.15205200573342703</v>
      </c>
      <c r="W73" s="5">
        <v>-0.96743512628825967</v>
      </c>
      <c r="X73" s="5">
        <f t="shared" si="8"/>
        <v>0.15205200573342703</v>
      </c>
      <c r="Y73" s="5">
        <f t="shared" si="8"/>
        <v>0</v>
      </c>
      <c r="Z73" s="5">
        <f t="shared" si="9"/>
        <v>0.15205200573342703</v>
      </c>
      <c r="AA73" s="5">
        <f>(Table134[[#This Row],[Survived]]-Z73)^2</f>
        <v>2.3119812447558126E-2</v>
      </c>
    </row>
    <row r="74" spans="1:27" x14ac:dyDescent="0.2">
      <c r="A74">
        <v>0</v>
      </c>
      <c r="B74" t="s">
        <v>10</v>
      </c>
      <c r="C74">
        <v>1</v>
      </c>
      <c r="D74" t="s">
        <v>3</v>
      </c>
      <c r="E74">
        <v>46</v>
      </c>
      <c r="F74">
        <v>61.174999999999997</v>
      </c>
      <c r="G74">
        <v>1</v>
      </c>
      <c r="H74">
        <v>0</v>
      </c>
      <c r="I74">
        <f>E74/$E$1</f>
        <v>0.57499999999999996</v>
      </c>
      <c r="J74">
        <f>LOG10(F74+1)</f>
        <v>1.7936157939419737</v>
      </c>
      <c r="K74">
        <f t="shared" si="5"/>
        <v>1</v>
      </c>
      <c r="L74">
        <f t="shared" si="6"/>
        <v>0</v>
      </c>
      <c r="M74">
        <f>IF(B74="S",1,0)</f>
        <v>1</v>
      </c>
      <c r="N74">
        <f>IF(B74="C",1,0)</f>
        <v>0</v>
      </c>
      <c r="O74">
        <f t="shared" si="7"/>
        <v>1</v>
      </c>
      <c r="P74">
        <v>1</v>
      </c>
      <c r="V74" s="5">
        <v>0.32194041121147077</v>
      </c>
      <c r="W74" s="5">
        <v>-0.86140393196980536</v>
      </c>
      <c r="X74" s="5">
        <f t="shared" si="8"/>
        <v>0.32194041121147077</v>
      </c>
      <c r="Y74" s="5">
        <f t="shared" si="8"/>
        <v>0</v>
      </c>
      <c r="Z74" s="5">
        <f t="shared" si="9"/>
        <v>0.32194041121147077</v>
      </c>
      <c r="AA74" s="5">
        <f>(Table134[[#This Row],[Survived]]-Z74)^2</f>
        <v>0.10364562837101089</v>
      </c>
    </row>
    <row r="75" spans="1:27" x14ac:dyDescent="0.2">
      <c r="A75">
        <v>0</v>
      </c>
      <c r="B75" t="s">
        <v>10</v>
      </c>
      <c r="C75">
        <v>3</v>
      </c>
      <c r="D75" t="s">
        <v>3</v>
      </c>
      <c r="E75">
        <v>26</v>
      </c>
      <c r="F75">
        <v>20.574999999999999</v>
      </c>
      <c r="G75">
        <v>1</v>
      </c>
      <c r="H75">
        <v>2</v>
      </c>
      <c r="I75">
        <f>E75/$E$1</f>
        <v>0.32500000000000001</v>
      </c>
      <c r="J75">
        <f>LOG10(F75+1)</f>
        <v>1.3339508043872472</v>
      </c>
      <c r="K75">
        <f t="shared" si="5"/>
        <v>0</v>
      </c>
      <c r="L75">
        <f t="shared" si="6"/>
        <v>0</v>
      </c>
      <c r="M75">
        <f>IF(B75="S",1,0)</f>
        <v>1</v>
      </c>
      <c r="N75">
        <f>IF(B75="C",1,0)</f>
        <v>0</v>
      </c>
      <c r="O75">
        <f t="shared" si="7"/>
        <v>1</v>
      </c>
      <c r="P75">
        <v>1</v>
      </c>
      <c r="V75" s="5">
        <v>4.0064620655333227E-2</v>
      </c>
      <c r="W75" s="5">
        <v>-1.3204881236367045</v>
      </c>
      <c r="X75" s="5">
        <f t="shared" si="8"/>
        <v>4.0064620655333227E-2</v>
      </c>
      <c r="Y75" s="5">
        <f t="shared" si="8"/>
        <v>0</v>
      </c>
      <c r="Z75" s="5">
        <f t="shared" si="9"/>
        <v>4.0064620655333227E-2</v>
      </c>
      <c r="AA75" s="5">
        <f>(Table134[[#This Row],[Survived]]-Z75)^2</f>
        <v>1.6051738282557538E-3</v>
      </c>
    </row>
    <row r="76" spans="1:27" x14ac:dyDescent="0.2">
      <c r="A76">
        <v>0</v>
      </c>
      <c r="B76" t="s">
        <v>10</v>
      </c>
      <c r="C76">
        <v>3</v>
      </c>
      <c r="D76" t="s">
        <v>3</v>
      </c>
      <c r="E76">
        <v>59</v>
      </c>
      <c r="F76">
        <v>7.25</v>
      </c>
      <c r="G76">
        <v>0</v>
      </c>
      <c r="H76">
        <v>0</v>
      </c>
      <c r="I76">
        <f>E76/$E$1</f>
        <v>0.73750000000000004</v>
      </c>
      <c r="J76">
        <f>LOG10(F76+1)</f>
        <v>0.91645394854992512</v>
      </c>
      <c r="K76">
        <f t="shared" si="5"/>
        <v>0</v>
      </c>
      <c r="L76">
        <f t="shared" si="6"/>
        <v>0</v>
      </c>
      <c r="M76">
        <f>IF(B76="S",1,0)</f>
        <v>1</v>
      </c>
      <c r="N76">
        <f>IF(B76="C",1,0)</f>
        <v>0</v>
      </c>
      <c r="O76">
        <f t="shared" si="7"/>
        <v>1</v>
      </c>
      <c r="P76">
        <v>1</v>
      </c>
      <c r="V76" s="5">
        <v>-0.13171651895172243</v>
      </c>
      <c r="W76" s="5">
        <v>-0.85040687880588828</v>
      </c>
      <c r="X76" s="5">
        <f t="shared" si="8"/>
        <v>0</v>
      </c>
      <c r="Y76" s="5">
        <f t="shared" si="8"/>
        <v>0</v>
      </c>
      <c r="Z76" s="5">
        <f t="shared" si="9"/>
        <v>0</v>
      </c>
      <c r="AA76" s="5">
        <f>(Table134[[#This Row],[Survived]]-Z76)^2</f>
        <v>0</v>
      </c>
    </row>
    <row r="77" spans="1:27" x14ac:dyDescent="0.2">
      <c r="A77">
        <v>0</v>
      </c>
      <c r="B77" t="s">
        <v>11</v>
      </c>
      <c r="C77">
        <v>1</v>
      </c>
      <c r="D77" t="s">
        <v>3</v>
      </c>
      <c r="E77">
        <v>71</v>
      </c>
      <c r="F77">
        <v>34.654200000000003</v>
      </c>
      <c r="G77">
        <v>0</v>
      </c>
      <c r="H77">
        <v>0</v>
      </c>
      <c r="I77">
        <f>E77/$E$1</f>
        <v>0.88749999999999996</v>
      </c>
      <c r="J77">
        <f>LOG10(F77+1)</f>
        <v>1.5521106963024893</v>
      </c>
      <c r="K77">
        <f t="shared" si="5"/>
        <v>1</v>
      </c>
      <c r="L77">
        <f t="shared" si="6"/>
        <v>0</v>
      </c>
      <c r="M77">
        <f>IF(B77="S",1,0)</f>
        <v>0</v>
      </c>
      <c r="N77">
        <f>IF(B77="C",1,0)</f>
        <v>1</v>
      </c>
      <c r="O77">
        <f t="shared" si="7"/>
        <v>1</v>
      </c>
      <c r="P77">
        <v>1</v>
      </c>
      <c r="V77" s="5">
        <v>0.25479385006638761</v>
      </c>
      <c r="W77" s="5">
        <v>-0.64395988353353217</v>
      </c>
      <c r="X77" s="5">
        <f t="shared" si="8"/>
        <v>0.25479385006638761</v>
      </c>
      <c r="Y77" s="5">
        <f t="shared" si="8"/>
        <v>0</v>
      </c>
      <c r="Z77" s="5">
        <f t="shared" si="9"/>
        <v>0.25479385006638761</v>
      </c>
      <c r="AA77" s="5">
        <f>(Table134[[#This Row],[Survived]]-Z77)^2</f>
        <v>6.4919906031652805E-2</v>
      </c>
    </row>
    <row r="78" spans="1:27" x14ac:dyDescent="0.2">
      <c r="A78">
        <v>1</v>
      </c>
      <c r="B78" t="s">
        <v>11</v>
      </c>
      <c r="C78">
        <v>1</v>
      </c>
      <c r="D78" t="s">
        <v>3</v>
      </c>
      <c r="E78">
        <v>23</v>
      </c>
      <c r="F78">
        <v>63.3583</v>
      </c>
      <c r="G78">
        <v>0</v>
      </c>
      <c r="H78">
        <v>1</v>
      </c>
      <c r="I78">
        <f>E78/$E$1</f>
        <v>0.28749999999999998</v>
      </c>
      <c r="J78">
        <f>LOG10(F78+1)</f>
        <v>1.808604563855051</v>
      </c>
      <c r="K78">
        <f t="shared" si="5"/>
        <v>1</v>
      </c>
      <c r="L78">
        <f t="shared" si="6"/>
        <v>0</v>
      </c>
      <c r="M78">
        <f>IF(B78="S",1,0)</f>
        <v>0</v>
      </c>
      <c r="N78">
        <f>IF(B78="C",1,0)</f>
        <v>1</v>
      </c>
      <c r="O78">
        <f t="shared" si="7"/>
        <v>1</v>
      </c>
      <c r="P78">
        <v>1</v>
      </c>
      <c r="V78" s="5">
        <v>0.5996401238390372</v>
      </c>
      <c r="W78" s="5">
        <v>-1.0511570996845836</v>
      </c>
      <c r="X78" s="5">
        <f t="shared" si="8"/>
        <v>0.5996401238390372</v>
      </c>
      <c r="Y78" s="5">
        <f t="shared" si="8"/>
        <v>0</v>
      </c>
      <c r="Z78" s="5">
        <f t="shared" si="9"/>
        <v>0.5996401238390372</v>
      </c>
      <c r="AA78" s="5">
        <f>(Table134[[#This Row],[Survived]]-Z78)^2</f>
        <v>0.16028803043962148</v>
      </c>
    </row>
    <row r="79" spans="1:27" x14ac:dyDescent="0.2">
      <c r="A79">
        <v>1</v>
      </c>
      <c r="B79" t="s">
        <v>10</v>
      </c>
      <c r="C79">
        <v>2</v>
      </c>
      <c r="D79" t="s">
        <v>4</v>
      </c>
      <c r="E79">
        <v>34</v>
      </c>
      <c r="F79">
        <v>23</v>
      </c>
      <c r="G79">
        <v>0</v>
      </c>
      <c r="H79">
        <v>1</v>
      </c>
      <c r="I79">
        <f>E79/$E$1</f>
        <v>0.42499999999999999</v>
      </c>
      <c r="J79">
        <f>LOG10(F79+1)</f>
        <v>1.3802112417116059</v>
      </c>
      <c r="K79">
        <f t="shared" si="5"/>
        <v>0</v>
      </c>
      <c r="L79">
        <f t="shared" si="6"/>
        <v>1</v>
      </c>
      <c r="M79">
        <f>IF(B79="S",1,0)</f>
        <v>1</v>
      </c>
      <c r="N79">
        <f>IF(B79="C",1,0)</f>
        <v>0</v>
      </c>
      <c r="O79">
        <f t="shared" si="7"/>
        <v>0</v>
      </c>
      <c r="P79">
        <v>1</v>
      </c>
      <c r="V79" s="5">
        <v>0.74378579810342293</v>
      </c>
      <c r="W79" s="5">
        <v>-1.4801490926256311</v>
      </c>
      <c r="X79" s="5">
        <f t="shared" si="8"/>
        <v>0.74378579810342293</v>
      </c>
      <c r="Y79" s="5">
        <f t="shared" si="8"/>
        <v>0</v>
      </c>
      <c r="Z79" s="5">
        <f t="shared" si="9"/>
        <v>0.74378579810342293</v>
      </c>
      <c r="AA79" s="5">
        <f>(Table134[[#This Row],[Survived]]-Z79)^2</f>
        <v>6.5645717253499949E-2</v>
      </c>
    </row>
    <row r="80" spans="1:27" x14ac:dyDescent="0.2">
      <c r="A80">
        <v>0</v>
      </c>
      <c r="B80" t="s">
        <v>10</v>
      </c>
      <c r="C80">
        <v>2</v>
      </c>
      <c r="D80" t="s">
        <v>3</v>
      </c>
      <c r="E80">
        <v>34</v>
      </c>
      <c r="F80">
        <v>26</v>
      </c>
      <c r="G80">
        <v>1</v>
      </c>
      <c r="H80">
        <v>0</v>
      </c>
      <c r="I80">
        <f>E80/$E$1</f>
        <v>0.42499999999999999</v>
      </c>
      <c r="J80">
        <f>LOG10(F80+1)</f>
        <v>1.4313637641589874</v>
      </c>
      <c r="K80">
        <f t="shared" si="5"/>
        <v>0</v>
      </c>
      <c r="L80">
        <f t="shared" si="6"/>
        <v>1</v>
      </c>
      <c r="M80">
        <f>IF(B80="S",1,0)</f>
        <v>1</v>
      </c>
      <c r="N80">
        <f>IF(B80="C",1,0)</f>
        <v>0</v>
      </c>
      <c r="O80">
        <f t="shared" si="7"/>
        <v>1</v>
      </c>
      <c r="P80">
        <v>1</v>
      </c>
      <c r="V80" s="5">
        <v>0.21503788651383893</v>
      </c>
      <c r="W80" s="5">
        <v>-1.1444376552915827</v>
      </c>
      <c r="X80" s="5">
        <f t="shared" si="8"/>
        <v>0.21503788651383893</v>
      </c>
      <c r="Y80" s="5">
        <f t="shared" si="8"/>
        <v>0</v>
      </c>
      <c r="Z80" s="5">
        <f t="shared" si="9"/>
        <v>0.21503788651383893</v>
      </c>
      <c r="AA80" s="5">
        <f>(Table134[[#This Row],[Survived]]-Z80)^2</f>
        <v>4.6241292636338673E-2</v>
      </c>
    </row>
    <row r="81" spans="1:27" x14ac:dyDescent="0.2">
      <c r="A81">
        <v>0</v>
      </c>
      <c r="B81" t="s">
        <v>10</v>
      </c>
      <c r="C81">
        <v>3</v>
      </c>
      <c r="D81" t="s">
        <v>4</v>
      </c>
      <c r="E81">
        <v>28</v>
      </c>
      <c r="F81">
        <v>7.8958000000000004</v>
      </c>
      <c r="G81">
        <v>0</v>
      </c>
      <c r="H81">
        <v>0</v>
      </c>
      <c r="I81">
        <f>E81/$E$1</f>
        <v>0.35</v>
      </c>
      <c r="J81">
        <f>LOG10(F81+1)</f>
        <v>0.94918501031343461</v>
      </c>
      <c r="K81">
        <f t="shared" si="5"/>
        <v>0</v>
      </c>
      <c r="L81">
        <f t="shared" si="6"/>
        <v>0</v>
      </c>
      <c r="M81">
        <f>IF(B81="S",1,0)</f>
        <v>1</v>
      </c>
      <c r="N81">
        <f>IF(B81="C",1,0)</f>
        <v>0</v>
      </c>
      <c r="O81">
        <f t="shared" si="7"/>
        <v>0</v>
      </c>
      <c r="P81">
        <v>1</v>
      </c>
      <c r="V81" s="5">
        <v>0.58303335250864352</v>
      </c>
      <c r="W81" s="5">
        <v>-0.9347671595734488</v>
      </c>
      <c r="X81" s="5">
        <f t="shared" si="8"/>
        <v>0.58303335250864352</v>
      </c>
      <c r="Y81" s="5">
        <f t="shared" si="8"/>
        <v>0</v>
      </c>
      <c r="Z81" s="5">
        <f t="shared" si="9"/>
        <v>0.58303335250864352</v>
      </c>
      <c r="AA81" s="5">
        <f>(Table134[[#This Row],[Survived]]-Z81)^2</f>
        <v>0.33992789013746816</v>
      </c>
    </row>
    <row r="82" spans="1:27" x14ac:dyDescent="0.2">
      <c r="A82">
        <v>0</v>
      </c>
      <c r="B82" t="s">
        <v>10</v>
      </c>
      <c r="C82">
        <v>1</v>
      </c>
      <c r="D82" t="s">
        <v>3</v>
      </c>
      <c r="E82">
        <v>21</v>
      </c>
      <c r="F82">
        <v>77.287499999999994</v>
      </c>
      <c r="G82">
        <v>0</v>
      </c>
      <c r="H82">
        <v>1</v>
      </c>
      <c r="I82">
        <f>E82/$E$1</f>
        <v>0.26250000000000001</v>
      </c>
      <c r="J82">
        <f>LOG10(F82+1)</f>
        <v>1.8936924247093643</v>
      </c>
      <c r="K82">
        <f t="shared" si="5"/>
        <v>1</v>
      </c>
      <c r="L82">
        <f t="shared" si="6"/>
        <v>0</v>
      </c>
      <c r="M82">
        <f>IF(B82="S",1,0)</f>
        <v>1</v>
      </c>
      <c r="N82">
        <f>IF(B82="C",1,0)</f>
        <v>0</v>
      </c>
      <c r="O82">
        <f t="shared" si="7"/>
        <v>1</v>
      </c>
      <c r="P82">
        <v>1</v>
      </c>
      <c r="V82" s="5">
        <v>0.55011287005232468</v>
      </c>
      <c r="W82" s="5">
        <v>-1.3127585710986343</v>
      </c>
      <c r="X82" s="5">
        <f t="shared" si="8"/>
        <v>0.55011287005232468</v>
      </c>
      <c r="Y82" s="5">
        <f t="shared" si="8"/>
        <v>0</v>
      </c>
      <c r="Z82" s="5">
        <f t="shared" si="9"/>
        <v>0.55011287005232468</v>
      </c>
      <c r="AA82" s="5">
        <f>(Table134[[#This Row],[Survived]]-Z82)^2</f>
        <v>0.30262416979720586</v>
      </c>
    </row>
    <row r="83" spans="1:27" x14ac:dyDescent="0.2">
      <c r="A83">
        <v>0</v>
      </c>
      <c r="B83" t="s">
        <v>10</v>
      </c>
      <c r="C83">
        <v>3</v>
      </c>
      <c r="D83" t="s">
        <v>3</v>
      </c>
      <c r="E83">
        <v>33</v>
      </c>
      <c r="F83">
        <v>8.6541999999999994</v>
      </c>
      <c r="G83">
        <v>0</v>
      </c>
      <c r="H83">
        <v>0</v>
      </c>
      <c r="I83">
        <f>E83/$E$1</f>
        <v>0.41249999999999998</v>
      </c>
      <c r="J83">
        <f>LOG10(F83+1)</f>
        <v>0.98471629158197649</v>
      </c>
      <c r="K83">
        <f t="shared" si="5"/>
        <v>0</v>
      </c>
      <c r="L83">
        <f t="shared" si="6"/>
        <v>0</v>
      </c>
      <c r="M83">
        <f>IF(B83="S",1,0)</f>
        <v>1</v>
      </c>
      <c r="N83">
        <f>IF(B83="C",1,0)</f>
        <v>0</v>
      </c>
      <c r="O83">
        <f t="shared" si="7"/>
        <v>1</v>
      </c>
      <c r="P83">
        <v>1</v>
      </c>
      <c r="V83" s="5">
        <v>5.975596697489971E-2</v>
      </c>
      <c r="W83" s="5">
        <v>-0.93934746862762397</v>
      </c>
      <c r="X83" s="5">
        <f t="shared" si="8"/>
        <v>5.975596697489971E-2</v>
      </c>
      <c r="Y83" s="5">
        <f t="shared" si="8"/>
        <v>0</v>
      </c>
      <c r="Z83" s="5">
        <f t="shared" si="9"/>
        <v>5.975596697489971E-2</v>
      </c>
      <c r="AA83" s="5">
        <f>(Table134[[#This Row],[Survived]]-Z83)^2</f>
        <v>3.5707755891053049E-3</v>
      </c>
    </row>
    <row r="84" spans="1:27" x14ac:dyDescent="0.2">
      <c r="A84">
        <v>0</v>
      </c>
      <c r="B84" t="s">
        <v>10</v>
      </c>
      <c r="C84">
        <v>3</v>
      </c>
      <c r="D84" t="s">
        <v>3</v>
      </c>
      <c r="E84">
        <v>37</v>
      </c>
      <c r="F84">
        <v>7.9249999999999998</v>
      </c>
      <c r="G84">
        <v>2</v>
      </c>
      <c r="H84">
        <v>0</v>
      </c>
      <c r="I84">
        <f>E84/$E$1</f>
        <v>0.46250000000000002</v>
      </c>
      <c r="J84">
        <f>LOG10(F84+1)</f>
        <v>0.95060822478423079</v>
      </c>
      <c r="K84">
        <f t="shared" si="5"/>
        <v>0</v>
      </c>
      <c r="L84">
        <f t="shared" si="6"/>
        <v>0</v>
      </c>
      <c r="M84">
        <f>IF(B84="S",1,0)</f>
        <v>1</v>
      </c>
      <c r="N84">
        <f>IF(B84="C",1,0)</f>
        <v>0</v>
      </c>
      <c r="O84">
        <f t="shared" si="7"/>
        <v>1</v>
      </c>
      <c r="P84">
        <v>1</v>
      </c>
      <c r="V84" s="5">
        <v>-8.5460895478519205E-2</v>
      </c>
      <c r="W84" s="5">
        <v>-0.63071386838825516</v>
      </c>
      <c r="X84" s="5">
        <f t="shared" si="8"/>
        <v>0</v>
      </c>
      <c r="Y84" s="5">
        <f t="shared" si="8"/>
        <v>0</v>
      </c>
      <c r="Z84" s="5">
        <f t="shared" si="9"/>
        <v>0</v>
      </c>
      <c r="AA84" s="5">
        <f>(Table134[[#This Row],[Survived]]-Z84)^2</f>
        <v>0</v>
      </c>
    </row>
    <row r="85" spans="1:27" x14ac:dyDescent="0.2">
      <c r="A85">
        <v>0</v>
      </c>
      <c r="B85" t="s">
        <v>10</v>
      </c>
      <c r="C85">
        <v>3</v>
      </c>
      <c r="D85" t="s">
        <v>3</v>
      </c>
      <c r="E85">
        <v>28</v>
      </c>
      <c r="F85">
        <v>7.8958000000000004</v>
      </c>
      <c r="G85">
        <v>0</v>
      </c>
      <c r="H85">
        <v>0</v>
      </c>
      <c r="I85">
        <f>E85/$E$1</f>
        <v>0.35</v>
      </c>
      <c r="J85">
        <f>LOG10(F85+1)</f>
        <v>0.94918501031343461</v>
      </c>
      <c r="K85">
        <f t="shared" si="5"/>
        <v>0</v>
      </c>
      <c r="L85">
        <f t="shared" si="6"/>
        <v>0</v>
      </c>
      <c r="M85">
        <f>IF(B85="S",1,0)</f>
        <v>1</v>
      </c>
      <c r="N85">
        <f>IF(B85="C",1,0)</f>
        <v>0</v>
      </c>
      <c r="O85">
        <f t="shared" si="7"/>
        <v>1</v>
      </c>
      <c r="P85">
        <v>1</v>
      </c>
      <c r="V85" s="5">
        <v>9.4242869978185206E-2</v>
      </c>
      <c r="W85" s="5">
        <v>-0.94533318799315935</v>
      </c>
      <c r="X85" s="5">
        <f t="shared" si="8"/>
        <v>9.4242869978185206E-2</v>
      </c>
      <c r="Y85" s="5">
        <f t="shared" si="8"/>
        <v>0</v>
      </c>
      <c r="Z85" s="5">
        <f t="shared" si="9"/>
        <v>9.4242869978185206E-2</v>
      </c>
      <c r="AA85" s="5">
        <f>(Table134[[#This Row],[Survived]]-Z85)^2</f>
        <v>8.8817185417251233E-3</v>
      </c>
    </row>
    <row r="86" spans="1:27" x14ac:dyDescent="0.2">
      <c r="A86">
        <v>1</v>
      </c>
      <c r="B86" t="s">
        <v>10</v>
      </c>
      <c r="C86">
        <v>3</v>
      </c>
      <c r="D86" t="s">
        <v>4</v>
      </c>
      <c r="E86">
        <v>21</v>
      </c>
      <c r="F86">
        <v>7.65</v>
      </c>
      <c r="G86">
        <v>0</v>
      </c>
      <c r="H86">
        <v>0</v>
      </c>
      <c r="I86">
        <f>E86/$E$1</f>
        <v>0.26250000000000001</v>
      </c>
      <c r="J86">
        <f>LOG10(F86+1)</f>
        <v>0.93701610746481423</v>
      </c>
      <c r="K86">
        <f t="shared" si="5"/>
        <v>0</v>
      </c>
      <c r="L86">
        <f t="shared" si="6"/>
        <v>0</v>
      </c>
      <c r="M86">
        <f>IF(B86="S",1,0)</f>
        <v>1</v>
      </c>
      <c r="N86">
        <f>IF(B86="C",1,0)</f>
        <v>0</v>
      </c>
      <c r="O86">
        <f t="shared" si="7"/>
        <v>0</v>
      </c>
      <c r="P86">
        <v>1</v>
      </c>
      <c r="V86" s="5">
        <v>0.63311792688625679</v>
      </c>
      <c r="W86" s="5">
        <v>-0.95173282660566538</v>
      </c>
      <c r="X86" s="5">
        <f t="shared" si="8"/>
        <v>0.63311792688625679</v>
      </c>
      <c r="Y86" s="5">
        <f t="shared" si="8"/>
        <v>0</v>
      </c>
      <c r="Z86" s="5">
        <f t="shared" si="9"/>
        <v>0.63311792688625679</v>
      </c>
      <c r="AA86" s="5">
        <f>(Table134[[#This Row],[Survived]]-Z86)^2</f>
        <v>0.13460245557223802</v>
      </c>
    </row>
    <row r="87" spans="1:27" x14ac:dyDescent="0.2">
      <c r="A87">
        <v>0</v>
      </c>
      <c r="B87" t="s">
        <v>10</v>
      </c>
      <c r="C87">
        <v>3</v>
      </c>
      <c r="D87" t="s">
        <v>3</v>
      </c>
      <c r="E87">
        <v>38</v>
      </c>
      <c r="F87">
        <v>7.8958000000000004</v>
      </c>
      <c r="G87">
        <v>0</v>
      </c>
      <c r="H87">
        <v>0</v>
      </c>
      <c r="I87">
        <f>E87/$E$1</f>
        <v>0.47499999999999998</v>
      </c>
      <c r="J87">
        <f>LOG10(F87+1)</f>
        <v>0.94918501031343461</v>
      </c>
      <c r="K87">
        <f t="shared" si="5"/>
        <v>0</v>
      </c>
      <c r="L87">
        <f t="shared" si="6"/>
        <v>0</v>
      </c>
      <c r="M87">
        <f>IF(B87="S",1,0)</f>
        <v>1</v>
      </c>
      <c r="N87">
        <f>IF(B87="C",1,0)</f>
        <v>0</v>
      </c>
      <c r="O87">
        <f t="shared" si="7"/>
        <v>1</v>
      </c>
      <c r="P87">
        <v>1</v>
      </c>
      <c r="V87" s="5">
        <v>2.1859355686199011E-2</v>
      </c>
      <c r="W87" s="5">
        <v>-0.91712433699121454</v>
      </c>
      <c r="X87" s="5">
        <f t="shared" si="8"/>
        <v>2.1859355686199011E-2</v>
      </c>
      <c r="Y87" s="5">
        <f t="shared" si="8"/>
        <v>0</v>
      </c>
      <c r="Z87" s="5">
        <f t="shared" si="9"/>
        <v>2.1859355686199011E-2</v>
      </c>
      <c r="AA87" s="5">
        <f>(Table134[[#This Row],[Survived]]-Z87)^2</f>
        <v>4.7783143101576107E-4</v>
      </c>
    </row>
    <row r="88" spans="1:27" x14ac:dyDescent="0.2">
      <c r="A88">
        <v>0</v>
      </c>
      <c r="B88" t="s">
        <v>10</v>
      </c>
      <c r="C88">
        <v>1</v>
      </c>
      <c r="D88" t="s">
        <v>3</v>
      </c>
      <c r="E88">
        <v>47</v>
      </c>
      <c r="F88">
        <v>52</v>
      </c>
      <c r="G88">
        <v>0</v>
      </c>
      <c r="H88">
        <v>0</v>
      </c>
      <c r="I88">
        <f>E88/$E$1</f>
        <v>0.58750000000000002</v>
      </c>
      <c r="J88">
        <f>LOG10(F88+1)</f>
        <v>1.7242758696007889</v>
      </c>
      <c r="K88">
        <f t="shared" si="5"/>
        <v>1</v>
      </c>
      <c r="L88">
        <f t="shared" si="6"/>
        <v>0</v>
      </c>
      <c r="M88">
        <f>IF(B88="S",1,0)</f>
        <v>1</v>
      </c>
      <c r="N88">
        <f>IF(B88="C",1,0)</f>
        <v>0</v>
      </c>
      <c r="O88">
        <f t="shared" si="7"/>
        <v>1</v>
      </c>
      <c r="P88">
        <v>1</v>
      </c>
      <c r="V88" s="5">
        <v>0.36868845222405666</v>
      </c>
      <c r="W88" s="5">
        <v>-0.98751752340250487</v>
      </c>
      <c r="X88" s="5">
        <f t="shared" si="8"/>
        <v>0.36868845222405666</v>
      </c>
      <c r="Y88" s="5">
        <f t="shared" si="8"/>
        <v>0</v>
      </c>
      <c r="Z88" s="5">
        <f t="shared" si="9"/>
        <v>0.36868845222405666</v>
      </c>
      <c r="AA88" s="5">
        <f>(Table134[[#This Row],[Survived]]-Z88)^2</f>
        <v>0.13593117480337052</v>
      </c>
    </row>
    <row r="89" spans="1:27" x14ac:dyDescent="0.2">
      <c r="A89">
        <v>0</v>
      </c>
      <c r="B89" t="s">
        <v>11</v>
      </c>
      <c r="C89">
        <v>3</v>
      </c>
      <c r="D89" t="s">
        <v>4</v>
      </c>
      <c r="E89">
        <v>14.5</v>
      </c>
      <c r="F89">
        <v>14.4542</v>
      </c>
      <c r="G89">
        <v>1</v>
      </c>
      <c r="H89">
        <v>0</v>
      </c>
      <c r="I89">
        <f>E89/$E$1</f>
        <v>0.18124999999999999</v>
      </c>
      <c r="J89">
        <f>LOG10(F89+1)</f>
        <v>1.1890465283525415</v>
      </c>
      <c r="K89">
        <f t="shared" si="5"/>
        <v>0</v>
      </c>
      <c r="L89">
        <f t="shared" si="6"/>
        <v>0</v>
      </c>
      <c r="M89">
        <f>IF(B89="S",1,0)</f>
        <v>0</v>
      </c>
      <c r="N89">
        <f>IF(B89="C",1,0)</f>
        <v>1</v>
      </c>
      <c r="O89">
        <f t="shared" si="7"/>
        <v>0</v>
      </c>
      <c r="P89">
        <v>1</v>
      </c>
      <c r="V89" s="5">
        <v>0.7030332577769518</v>
      </c>
      <c r="W89" s="5">
        <v>-0.64636031244058301</v>
      </c>
      <c r="X89" s="5">
        <f t="shared" si="8"/>
        <v>0.7030332577769518</v>
      </c>
      <c r="Y89" s="5">
        <f t="shared" si="8"/>
        <v>0</v>
      </c>
      <c r="Z89" s="5">
        <f t="shared" si="9"/>
        <v>0.7030332577769518</v>
      </c>
      <c r="AA89" s="5">
        <f>(Table134[[#This Row],[Survived]]-Z89)^2</f>
        <v>0.49425576154047396</v>
      </c>
    </row>
    <row r="90" spans="1:27" x14ac:dyDescent="0.2">
      <c r="A90">
        <v>0</v>
      </c>
      <c r="B90" t="s">
        <v>10</v>
      </c>
      <c r="C90">
        <v>3</v>
      </c>
      <c r="D90" t="s">
        <v>3</v>
      </c>
      <c r="E90">
        <v>22</v>
      </c>
      <c r="F90">
        <v>8.0500000000000007</v>
      </c>
      <c r="G90">
        <v>0</v>
      </c>
      <c r="H90">
        <v>0</v>
      </c>
      <c r="I90">
        <f>E90/$E$1</f>
        <v>0.27500000000000002</v>
      </c>
      <c r="J90">
        <f>LOG10(F90+1)</f>
        <v>0.9566485792052033</v>
      </c>
      <c r="K90">
        <f t="shared" si="5"/>
        <v>0</v>
      </c>
      <c r="L90">
        <f t="shared" si="6"/>
        <v>0</v>
      </c>
      <c r="M90">
        <f>IF(B90="S",1,0)</f>
        <v>1</v>
      </c>
      <c r="N90">
        <f>IF(B90="C",1,0)</f>
        <v>0</v>
      </c>
      <c r="O90">
        <f t="shared" si="7"/>
        <v>1</v>
      </c>
      <c r="P90">
        <v>1</v>
      </c>
      <c r="V90" s="5">
        <v>0.13803109387852797</v>
      </c>
      <c r="W90" s="5">
        <v>-0.96396388383208031</v>
      </c>
      <c r="X90" s="5">
        <f t="shared" si="8"/>
        <v>0.13803109387852797</v>
      </c>
      <c r="Y90" s="5">
        <f t="shared" si="8"/>
        <v>0</v>
      </c>
      <c r="Z90" s="5">
        <f t="shared" si="9"/>
        <v>0.13803109387852797</v>
      </c>
      <c r="AA90" s="5">
        <f>(Table134[[#This Row],[Survived]]-Z90)^2</f>
        <v>1.9052582877303E-2</v>
      </c>
    </row>
    <row r="91" spans="1:27" x14ac:dyDescent="0.2">
      <c r="A91">
        <v>0</v>
      </c>
      <c r="B91" t="s">
        <v>10</v>
      </c>
      <c r="C91">
        <v>3</v>
      </c>
      <c r="D91" t="s">
        <v>4</v>
      </c>
      <c r="E91">
        <v>20</v>
      </c>
      <c r="F91">
        <v>9.8249999999999993</v>
      </c>
      <c r="G91">
        <v>1</v>
      </c>
      <c r="H91">
        <v>0</v>
      </c>
      <c r="I91">
        <f>E91/$E$1</f>
        <v>0.25</v>
      </c>
      <c r="J91">
        <f>LOG10(F91+1)</f>
        <v>1.034427905025403</v>
      </c>
      <c r="K91">
        <f t="shared" si="5"/>
        <v>0</v>
      </c>
      <c r="L91">
        <f t="shared" si="6"/>
        <v>0</v>
      </c>
      <c r="M91">
        <f>IF(B91="S",1,0)</f>
        <v>1</v>
      </c>
      <c r="N91">
        <f>IF(B91="C",1,0)</f>
        <v>0</v>
      </c>
      <c r="O91">
        <f t="shared" si="7"/>
        <v>0</v>
      </c>
      <c r="P91">
        <v>1</v>
      </c>
      <c r="V91" s="5">
        <v>0.5877168243358657</v>
      </c>
      <c r="W91" s="5">
        <v>-0.83203350680074872</v>
      </c>
      <c r="X91" s="5">
        <f t="shared" si="8"/>
        <v>0.5877168243358657</v>
      </c>
      <c r="Y91" s="5">
        <f t="shared" si="8"/>
        <v>0</v>
      </c>
      <c r="Z91" s="5">
        <f t="shared" si="9"/>
        <v>0.5877168243358657</v>
      </c>
      <c r="AA91" s="5">
        <f>(Table134[[#This Row],[Survived]]-Z91)^2</f>
        <v>0.34541106560743484</v>
      </c>
    </row>
    <row r="92" spans="1:27" x14ac:dyDescent="0.2">
      <c r="A92">
        <v>0</v>
      </c>
      <c r="B92" t="s">
        <v>11</v>
      </c>
      <c r="C92">
        <v>3</v>
      </c>
      <c r="D92" t="s">
        <v>4</v>
      </c>
      <c r="E92">
        <v>17</v>
      </c>
      <c r="F92">
        <v>14.458299999999999</v>
      </c>
      <c r="G92">
        <v>0</v>
      </c>
      <c r="H92">
        <v>0</v>
      </c>
      <c r="I92">
        <f>E92/$E$1</f>
        <v>0.21249999999999999</v>
      </c>
      <c r="J92">
        <f>LOG10(F92+1)</f>
        <v>1.1891617314183722</v>
      </c>
      <c r="K92">
        <f t="shared" si="5"/>
        <v>0</v>
      </c>
      <c r="L92">
        <f t="shared" si="6"/>
        <v>0</v>
      </c>
      <c r="M92">
        <f>IF(B92="S",1,0)</f>
        <v>0</v>
      </c>
      <c r="N92">
        <f>IF(B92="C",1,0)</f>
        <v>1</v>
      </c>
      <c r="O92">
        <f t="shared" si="7"/>
        <v>0</v>
      </c>
      <c r="P92">
        <v>1</v>
      </c>
      <c r="V92" s="5">
        <v>0.74225635233139531</v>
      </c>
      <c r="W92" s="5">
        <v>-0.78411269823618557</v>
      </c>
      <c r="X92" s="5">
        <f t="shared" si="8"/>
        <v>0.74225635233139531</v>
      </c>
      <c r="Y92" s="5">
        <f t="shared" si="8"/>
        <v>0</v>
      </c>
      <c r="Z92" s="5">
        <f t="shared" si="9"/>
        <v>0.74225635233139531</v>
      </c>
      <c r="AA92" s="5">
        <f>(Table134[[#This Row],[Survived]]-Z92)^2</f>
        <v>0.5509444925763084</v>
      </c>
    </row>
    <row r="93" spans="1:27" x14ac:dyDescent="0.2">
      <c r="A93">
        <v>0</v>
      </c>
      <c r="B93" t="s">
        <v>10</v>
      </c>
      <c r="C93">
        <v>3</v>
      </c>
      <c r="D93" t="s">
        <v>3</v>
      </c>
      <c r="E93">
        <v>21</v>
      </c>
      <c r="F93">
        <v>7.9249999999999998</v>
      </c>
      <c r="G93">
        <v>0</v>
      </c>
      <c r="H93">
        <v>0</v>
      </c>
      <c r="I93">
        <f>E93/$E$1</f>
        <v>0.26250000000000001</v>
      </c>
      <c r="J93">
        <f>LOG10(F93+1)</f>
        <v>0.95060822478423079</v>
      </c>
      <c r="K93">
        <f t="shared" si="5"/>
        <v>0</v>
      </c>
      <c r="L93">
        <f t="shared" si="6"/>
        <v>0</v>
      </c>
      <c r="M93">
        <f>IF(B93="S",1,0)</f>
        <v>1</v>
      </c>
      <c r="N93">
        <f>IF(B93="C",1,0)</f>
        <v>0</v>
      </c>
      <c r="O93">
        <f t="shared" si="7"/>
        <v>1</v>
      </c>
      <c r="P93">
        <v>1</v>
      </c>
      <c r="V93" s="5">
        <v>0.14497961834707784</v>
      </c>
      <c r="W93" s="5">
        <v>-0.96540458052513234</v>
      </c>
      <c r="X93" s="5">
        <f t="shared" si="8"/>
        <v>0.14497961834707784</v>
      </c>
      <c r="Y93" s="5">
        <f t="shared" si="8"/>
        <v>0</v>
      </c>
      <c r="Z93" s="5">
        <f t="shared" si="9"/>
        <v>0.14497961834707784</v>
      </c>
      <c r="AA93" s="5">
        <f>(Table134[[#This Row],[Survived]]-Z93)^2</f>
        <v>2.101908973606435E-2</v>
      </c>
    </row>
    <row r="94" spans="1:27" x14ac:dyDescent="0.2">
      <c r="A94">
        <v>0</v>
      </c>
      <c r="B94" t="s">
        <v>12</v>
      </c>
      <c r="C94">
        <v>3</v>
      </c>
      <c r="D94" t="s">
        <v>3</v>
      </c>
      <c r="E94">
        <v>70.5</v>
      </c>
      <c r="F94">
        <v>7.75</v>
      </c>
      <c r="G94">
        <v>0</v>
      </c>
      <c r="H94">
        <v>0</v>
      </c>
      <c r="I94">
        <f>E94/$E$1</f>
        <v>0.88124999999999998</v>
      </c>
      <c r="J94">
        <f>LOG10(F94+1)</f>
        <v>0.94200805302231327</v>
      </c>
      <c r="K94">
        <f t="shared" si="5"/>
        <v>0</v>
      </c>
      <c r="L94">
        <f t="shared" si="6"/>
        <v>0</v>
      </c>
      <c r="M94">
        <f>IF(B94="S",1,0)</f>
        <v>0</v>
      </c>
      <c r="N94">
        <f>IF(B94="C",1,0)</f>
        <v>0</v>
      </c>
      <c r="O94">
        <f t="shared" si="7"/>
        <v>1</v>
      </c>
      <c r="P94">
        <v>1</v>
      </c>
      <c r="V94" s="5">
        <v>-0.25510347259328958</v>
      </c>
      <c r="W94" s="5">
        <v>-0.94116127224891499</v>
      </c>
      <c r="X94" s="5">
        <f t="shared" si="8"/>
        <v>0</v>
      </c>
      <c r="Y94" s="5">
        <f t="shared" si="8"/>
        <v>0</v>
      </c>
      <c r="Z94" s="5">
        <f t="shared" si="9"/>
        <v>0</v>
      </c>
      <c r="AA94" s="5">
        <f>(Table134[[#This Row],[Survived]]-Z94)^2</f>
        <v>0</v>
      </c>
    </row>
    <row r="95" spans="1:27" x14ac:dyDescent="0.2">
      <c r="A95">
        <v>0</v>
      </c>
      <c r="B95" t="s">
        <v>10</v>
      </c>
      <c r="C95">
        <v>2</v>
      </c>
      <c r="D95" t="s">
        <v>3</v>
      </c>
      <c r="E95">
        <v>29</v>
      </c>
      <c r="F95">
        <v>21</v>
      </c>
      <c r="G95">
        <v>1</v>
      </c>
      <c r="H95">
        <v>0</v>
      </c>
      <c r="I95">
        <f>E95/$E$1</f>
        <v>0.36249999999999999</v>
      </c>
      <c r="J95">
        <f>LOG10(F95+1)</f>
        <v>1.3424226808222062</v>
      </c>
      <c r="K95">
        <f t="shared" si="5"/>
        <v>0</v>
      </c>
      <c r="L95">
        <f t="shared" si="6"/>
        <v>1</v>
      </c>
      <c r="M95">
        <f>IF(B95="S",1,0)</f>
        <v>1</v>
      </c>
      <c r="N95">
        <f>IF(B95="C",1,0)</f>
        <v>0</v>
      </c>
      <c r="O95">
        <f t="shared" si="7"/>
        <v>1</v>
      </c>
      <c r="P95">
        <v>1</v>
      </c>
      <c r="V95" s="5">
        <v>0.24696209211173004</v>
      </c>
      <c r="W95" s="5">
        <v>-1.1382195229449705</v>
      </c>
      <c r="X95" s="5">
        <f t="shared" si="8"/>
        <v>0.24696209211173004</v>
      </c>
      <c r="Y95" s="5">
        <f t="shared" si="8"/>
        <v>0</v>
      </c>
      <c r="Z95" s="5">
        <f t="shared" si="9"/>
        <v>0.24696209211173004</v>
      </c>
      <c r="AA95" s="5">
        <f>(Table134[[#This Row],[Survived]]-Z95)^2</f>
        <v>6.0990274940202628E-2</v>
      </c>
    </row>
    <row r="96" spans="1:27" x14ac:dyDescent="0.2">
      <c r="A96">
        <v>0</v>
      </c>
      <c r="B96" t="s">
        <v>11</v>
      </c>
      <c r="C96">
        <v>1</v>
      </c>
      <c r="D96" t="s">
        <v>3</v>
      </c>
      <c r="E96">
        <v>24</v>
      </c>
      <c r="F96">
        <v>247.52080000000001</v>
      </c>
      <c r="G96">
        <v>0</v>
      </c>
      <c r="H96">
        <v>1</v>
      </c>
      <c r="I96">
        <f>E96/$E$1</f>
        <v>0.3</v>
      </c>
      <c r="J96">
        <f>LOG10(F96+1)</f>
        <v>2.3953627429574396</v>
      </c>
      <c r="K96">
        <f t="shared" si="5"/>
        <v>1</v>
      </c>
      <c r="L96">
        <f t="shared" si="6"/>
        <v>0</v>
      </c>
      <c r="M96">
        <f>IF(B96="S",1,0)</f>
        <v>0</v>
      </c>
      <c r="N96">
        <f>IF(B96="C",1,0)</f>
        <v>1</v>
      </c>
      <c r="O96">
        <f t="shared" si="7"/>
        <v>1</v>
      </c>
      <c r="P96">
        <v>1</v>
      </c>
      <c r="V96" s="5">
        <v>0.62055547463210914</v>
      </c>
      <c r="W96" s="5">
        <v>-1.1824072938875168</v>
      </c>
      <c r="X96" s="5">
        <f t="shared" si="8"/>
        <v>0.62055547463210914</v>
      </c>
      <c r="Y96" s="5">
        <f t="shared" si="8"/>
        <v>0</v>
      </c>
      <c r="Z96" s="5">
        <f t="shared" si="9"/>
        <v>0.62055547463210914</v>
      </c>
      <c r="AA96" s="5">
        <f>(Table134[[#This Row],[Survived]]-Z96)^2</f>
        <v>0.38508909709588224</v>
      </c>
    </row>
    <row r="97" spans="1:27" x14ac:dyDescent="0.2">
      <c r="A97">
        <v>0</v>
      </c>
      <c r="B97" t="s">
        <v>10</v>
      </c>
      <c r="C97">
        <v>3</v>
      </c>
      <c r="D97" t="s">
        <v>4</v>
      </c>
      <c r="E97">
        <v>2</v>
      </c>
      <c r="F97">
        <v>31.274999999999999</v>
      </c>
      <c r="G97">
        <v>4</v>
      </c>
      <c r="H97">
        <v>2</v>
      </c>
      <c r="I97">
        <f>E97/$E$1</f>
        <v>2.5000000000000001E-2</v>
      </c>
      <c r="J97">
        <f>LOG10(F97+1)</f>
        <v>1.5088662509384578</v>
      </c>
      <c r="K97">
        <f t="shared" si="5"/>
        <v>0</v>
      </c>
      <c r="L97">
        <f t="shared" si="6"/>
        <v>0</v>
      </c>
      <c r="M97">
        <f>IF(B97="S",1,0)</f>
        <v>1</v>
      </c>
      <c r="N97">
        <f>IF(B97="C",1,0)</f>
        <v>0</v>
      </c>
      <c r="O97">
        <f t="shared" si="7"/>
        <v>0</v>
      </c>
      <c r="P97">
        <v>1</v>
      </c>
      <c r="V97" s="5">
        <v>0.53902795563108474</v>
      </c>
      <c r="W97" s="5">
        <v>-0.98325574796893467</v>
      </c>
      <c r="X97" s="5">
        <f t="shared" si="8"/>
        <v>0.53902795563108474</v>
      </c>
      <c r="Y97" s="5">
        <f t="shared" si="8"/>
        <v>0</v>
      </c>
      <c r="Z97" s="5">
        <f t="shared" si="9"/>
        <v>0.53902795563108474</v>
      </c>
      <c r="AA97" s="5">
        <f>(Table134[[#This Row],[Survived]]-Z97)^2</f>
        <v>0.29055113695182666</v>
      </c>
    </row>
    <row r="98" spans="1:27" x14ac:dyDescent="0.2">
      <c r="A98">
        <v>0</v>
      </c>
      <c r="B98" t="s">
        <v>10</v>
      </c>
      <c r="C98">
        <v>2</v>
      </c>
      <c r="D98" t="s">
        <v>3</v>
      </c>
      <c r="E98">
        <v>21</v>
      </c>
      <c r="F98">
        <v>73.5</v>
      </c>
      <c r="G98">
        <v>2</v>
      </c>
      <c r="H98">
        <v>0</v>
      </c>
      <c r="I98">
        <f>E98/$E$1</f>
        <v>0.26250000000000001</v>
      </c>
      <c r="J98">
        <f>LOG10(F98+1)</f>
        <v>1.8721562727482928</v>
      </c>
      <c r="K98">
        <f t="shared" si="5"/>
        <v>0</v>
      </c>
      <c r="L98">
        <f t="shared" si="6"/>
        <v>1</v>
      </c>
      <c r="M98">
        <f>IF(B98="S",1,0)</f>
        <v>1</v>
      </c>
      <c r="N98">
        <f>IF(B98="C",1,0)</f>
        <v>0</v>
      </c>
      <c r="O98">
        <f t="shared" si="7"/>
        <v>1</v>
      </c>
      <c r="P98">
        <v>1</v>
      </c>
      <c r="V98" s="5">
        <v>0.27297301905696936</v>
      </c>
      <c r="W98" s="5">
        <v>-1.1370495971694148</v>
      </c>
      <c r="X98" s="5">
        <f t="shared" si="8"/>
        <v>0.27297301905696936</v>
      </c>
      <c r="Y98" s="5">
        <f t="shared" si="8"/>
        <v>0</v>
      </c>
      <c r="Z98" s="5">
        <f t="shared" si="9"/>
        <v>0.27297301905696936</v>
      </c>
      <c r="AA98" s="5">
        <f>(Table134[[#This Row],[Survived]]-Z98)^2</f>
        <v>7.4514269133076558E-2</v>
      </c>
    </row>
    <row r="99" spans="1:27" x14ac:dyDescent="0.2">
      <c r="A99">
        <v>0</v>
      </c>
      <c r="B99" t="s">
        <v>11</v>
      </c>
      <c r="C99">
        <v>2</v>
      </c>
      <c r="D99" t="s">
        <v>3</v>
      </c>
      <c r="E99">
        <v>32.5</v>
      </c>
      <c r="F99">
        <v>30.070799999999998</v>
      </c>
      <c r="G99">
        <v>1</v>
      </c>
      <c r="H99">
        <v>0</v>
      </c>
      <c r="I99">
        <f>E99/$E$1</f>
        <v>0.40625</v>
      </c>
      <c r="J99">
        <f>LOG10(F99+1)</f>
        <v>1.492352435460081</v>
      </c>
      <c r="K99">
        <f t="shared" si="5"/>
        <v>0</v>
      </c>
      <c r="L99">
        <f t="shared" si="6"/>
        <v>1</v>
      </c>
      <c r="M99">
        <f>IF(B99="S",1,0)</f>
        <v>0</v>
      </c>
      <c r="N99">
        <f>IF(B99="C",1,0)</f>
        <v>1</v>
      </c>
      <c r="O99">
        <f t="shared" si="7"/>
        <v>1</v>
      </c>
      <c r="P99">
        <v>1</v>
      </c>
      <c r="V99" s="5">
        <v>0.29690838242125961</v>
      </c>
      <c r="W99" s="5">
        <v>-0.9260869814765037</v>
      </c>
      <c r="X99" s="5">
        <f t="shared" si="8"/>
        <v>0.29690838242125961</v>
      </c>
      <c r="Y99" s="5">
        <f t="shared" si="8"/>
        <v>0</v>
      </c>
      <c r="Z99" s="5">
        <f t="shared" si="9"/>
        <v>0.29690838242125961</v>
      </c>
      <c r="AA99" s="5">
        <f>(Table134[[#This Row],[Survived]]-Z99)^2</f>
        <v>8.8154587552008945E-2</v>
      </c>
    </row>
    <row r="100" spans="1:27" x14ac:dyDescent="0.2">
      <c r="A100">
        <v>1</v>
      </c>
      <c r="B100" t="s">
        <v>10</v>
      </c>
      <c r="C100">
        <v>2</v>
      </c>
      <c r="D100" t="s">
        <v>4</v>
      </c>
      <c r="E100">
        <v>32.5</v>
      </c>
      <c r="F100">
        <v>13</v>
      </c>
      <c r="G100">
        <v>0</v>
      </c>
      <c r="H100">
        <v>0</v>
      </c>
      <c r="I100">
        <f>E100/$E$1</f>
        <v>0.40625</v>
      </c>
      <c r="J100">
        <f>LOG10(F100+1)</f>
        <v>1.146128035678238</v>
      </c>
      <c r="K100">
        <f t="shared" si="5"/>
        <v>0</v>
      </c>
      <c r="L100">
        <f t="shared" si="6"/>
        <v>1</v>
      </c>
      <c r="M100">
        <f>IF(B100="S",1,0)</f>
        <v>1</v>
      </c>
      <c r="N100">
        <f>IF(B100="C",1,0)</f>
        <v>0</v>
      </c>
      <c r="O100">
        <f t="shared" si="7"/>
        <v>0</v>
      </c>
      <c r="P100">
        <v>1</v>
      </c>
      <c r="V100" s="5">
        <v>0.75831322352049968</v>
      </c>
      <c r="W100" s="5">
        <v>-1.2177064042216728</v>
      </c>
      <c r="X100" s="5">
        <f t="shared" si="8"/>
        <v>0.75831322352049968</v>
      </c>
      <c r="Y100" s="5">
        <f t="shared" si="8"/>
        <v>0</v>
      </c>
      <c r="Z100" s="5">
        <f t="shared" si="9"/>
        <v>0.75831322352049968</v>
      </c>
      <c r="AA100" s="5">
        <f>(Table134[[#This Row],[Survived]]-Z100)^2</f>
        <v>5.8412497925051952E-2</v>
      </c>
    </row>
    <row r="101" spans="1:27" x14ac:dyDescent="0.2">
      <c r="A101">
        <v>0</v>
      </c>
      <c r="B101" t="s">
        <v>10</v>
      </c>
      <c r="C101">
        <v>1</v>
      </c>
      <c r="D101" t="s">
        <v>3</v>
      </c>
      <c r="E101">
        <v>54</v>
      </c>
      <c r="F101">
        <v>77.287499999999994</v>
      </c>
      <c r="G101">
        <v>0</v>
      </c>
      <c r="H101">
        <v>1</v>
      </c>
      <c r="I101">
        <f>E101/$E$1</f>
        <v>0.67500000000000004</v>
      </c>
      <c r="J101">
        <f>LOG10(F101+1)</f>
        <v>1.8936924247093643</v>
      </c>
      <c r="K101">
        <f t="shared" si="5"/>
        <v>1</v>
      </c>
      <c r="L101">
        <f t="shared" si="6"/>
        <v>0</v>
      </c>
      <c r="M101">
        <f>IF(B101="S",1,0)</f>
        <v>1</v>
      </c>
      <c r="N101">
        <f>IF(B101="C",1,0)</f>
        <v>0</v>
      </c>
      <c r="O101">
        <f t="shared" si="7"/>
        <v>1</v>
      </c>
      <c r="P101">
        <v>1</v>
      </c>
      <c r="V101" s="5">
        <v>0.31124727288877008</v>
      </c>
      <c r="W101" s="5">
        <v>-1.2196693627922159</v>
      </c>
      <c r="X101" s="5">
        <f t="shared" si="8"/>
        <v>0.31124727288877008</v>
      </c>
      <c r="Y101" s="5">
        <f t="shared" si="8"/>
        <v>0</v>
      </c>
      <c r="Z101" s="5">
        <f t="shared" si="9"/>
        <v>0.31124727288877008</v>
      </c>
      <c r="AA101" s="5">
        <f>(Table134[[#This Row],[Survived]]-Z101)^2</f>
        <v>9.6874864880696507E-2</v>
      </c>
    </row>
    <row r="102" spans="1:27" x14ac:dyDescent="0.2">
      <c r="A102">
        <v>1</v>
      </c>
      <c r="B102" t="s">
        <v>11</v>
      </c>
      <c r="C102">
        <v>3</v>
      </c>
      <c r="D102" t="s">
        <v>3</v>
      </c>
      <c r="E102">
        <v>12</v>
      </c>
      <c r="F102">
        <v>11.2417</v>
      </c>
      <c r="G102">
        <v>1</v>
      </c>
      <c r="H102">
        <v>0</v>
      </c>
      <c r="I102">
        <f>E102/$E$1</f>
        <v>0.15</v>
      </c>
      <c r="J102">
        <f>LOG10(F102+1)</f>
        <v>1.0878417322991751</v>
      </c>
      <c r="K102">
        <f t="shared" si="5"/>
        <v>0</v>
      </c>
      <c r="L102">
        <f t="shared" si="6"/>
        <v>0</v>
      </c>
      <c r="M102">
        <f>IF(B102="S",1,0)</f>
        <v>0</v>
      </c>
      <c r="N102">
        <f>IF(B102="C",1,0)</f>
        <v>1</v>
      </c>
      <c r="O102">
        <f t="shared" si="7"/>
        <v>1</v>
      </c>
      <c r="P102">
        <v>1</v>
      </c>
      <c r="V102" s="5">
        <v>0.22748266749832641</v>
      </c>
      <c r="W102" s="5">
        <v>-0.64085380355056787</v>
      </c>
      <c r="X102" s="5">
        <f t="shared" si="8"/>
        <v>0.22748266749832641</v>
      </c>
      <c r="Y102" s="5">
        <f t="shared" si="8"/>
        <v>0</v>
      </c>
      <c r="Z102" s="5">
        <f t="shared" si="9"/>
        <v>0.22748266749832641</v>
      </c>
      <c r="AA102" s="5">
        <f>(Table134[[#This Row],[Survived]]-Z102)^2</f>
        <v>0.5967830290155014</v>
      </c>
    </row>
    <row r="103" spans="1:27" x14ac:dyDescent="0.2">
      <c r="A103">
        <v>1</v>
      </c>
      <c r="B103" t="s">
        <v>10</v>
      </c>
      <c r="C103">
        <v>3</v>
      </c>
      <c r="D103" t="s">
        <v>3</v>
      </c>
      <c r="E103">
        <v>24</v>
      </c>
      <c r="F103">
        <v>7.1417000000000002</v>
      </c>
      <c r="G103">
        <v>0</v>
      </c>
      <c r="H103">
        <v>0</v>
      </c>
      <c r="I103">
        <f>E103/$E$1</f>
        <v>0.3</v>
      </c>
      <c r="J103">
        <f>LOG10(F103+1)</f>
        <v>0.9107150957411293</v>
      </c>
      <c r="K103">
        <f t="shared" si="5"/>
        <v>0</v>
      </c>
      <c r="L103">
        <f t="shared" si="6"/>
        <v>0</v>
      </c>
      <c r="M103">
        <f>IF(B103="S",1,0)</f>
        <v>1</v>
      </c>
      <c r="N103">
        <f>IF(B103="C",1,0)</f>
        <v>0</v>
      </c>
      <c r="O103">
        <f t="shared" si="7"/>
        <v>1</v>
      </c>
      <c r="P103">
        <v>1</v>
      </c>
      <c r="V103" s="5">
        <v>0.12135042069379043</v>
      </c>
      <c r="W103" s="5">
        <v>-0.94782656039781621</v>
      </c>
      <c r="X103" s="5">
        <f t="shared" si="8"/>
        <v>0.12135042069379043</v>
      </c>
      <c r="Y103" s="5">
        <f t="shared" si="8"/>
        <v>0</v>
      </c>
      <c r="Z103" s="5">
        <f t="shared" si="9"/>
        <v>0.12135042069379043</v>
      </c>
      <c r="AA103" s="5">
        <f>(Table134[[#This Row],[Survived]]-Z103)^2</f>
        <v>0.77202508321497909</v>
      </c>
    </row>
    <row r="104" spans="1:27" x14ac:dyDescent="0.2">
      <c r="A104">
        <v>0</v>
      </c>
      <c r="B104" t="s">
        <v>10</v>
      </c>
      <c r="C104">
        <v>3</v>
      </c>
      <c r="D104" t="s">
        <v>3</v>
      </c>
      <c r="E104">
        <v>45</v>
      </c>
      <c r="F104">
        <v>6.9749999999999996</v>
      </c>
      <c r="G104">
        <v>0</v>
      </c>
      <c r="H104">
        <v>0</v>
      </c>
      <c r="I104">
        <f>E104/$E$1</f>
        <v>0.5625</v>
      </c>
      <c r="J104">
        <f>LOG10(F104+1)</f>
        <v>0.90173069172921871</v>
      </c>
      <c r="K104">
        <f t="shared" si="5"/>
        <v>0</v>
      </c>
      <c r="L104">
        <f t="shared" si="6"/>
        <v>0</v>
      </c>
      <c r="M104">
        <f>IF(B104="S",1,0)</f>
        <v>1</v>
      </c>
      <c r="N104">
        <f>IF(B104="C",1,0)</f>
        <v>0</v>
      </c>
      <c r="O104">
        <f t="shared" si="7"/>
        <v>1</v>
      </c>
      <c r="P104">
        <v>1</v>
      </c>
      <c r="V104" s="5">
        <v>-3.1086047021614105E-2</v>
      </c>
      <c r="W104" s="5">
        <v>-0.88653508543349824</v>
      </c>
      <c r="X104" s="5">
        <f t="shared" si="8"/>
        <v>0</v>
      </c>
      <c r="Y104" s="5">
        <f t="shared" si="8"/>
        <v>0</v>
      </c>
      <c r="Z104" s="5">
        <f t="shared" si="9"/>
        <v>0</v>
      </c>
      <c r="AA104" s="5">
        <f>(Table134[[#This Row],[Survived]]-Z104)^2</f>
        <v>0</v>
      </c>
    </row>
    <row r="105" spans="1:27" x14ac:dyDescent="0.2">
      <c r="A105">
        <v>0</v>
      </c>
      <c r="B105" t="s">
        <v>11</v>
      </c>
      <c r="C105">
        <v>3</v>
      </c>
      <c r="D105" t="s">
        <v>3</v>
      </c>
      <c r="E105">
        <v>33</v>
      </c>
      <c r="F105">
        <v>7.8958000000000004</v>
      </c>
      <c r="G105">
        <v>0</v>
      </c>
      <c r="H105">
        <v>0</v>
      </c>
      <c r="I105">
        <f>E105/$E$1</f>
        <v>0.41249999999999998</v>
      </c>
      <c r="J105">
        <f>LOG10(F105+1)</f>
        <v>0.94918501031343461</v>
      </c>
      <c r="K105">
        <f t="shared" si="5"/>
        <v>0</v>
      </c>
      <c r="L105">
        <f t="shared" si="6"/>
        <v>0</v>
      </c>
      <c r="M105">
        <f>IF(B105="S",1,0)</f>
        <v>0</v>
      </c>
      <c r="N105">
        <f>IF(B105="C",1,0)</f>
        <v>1</v>
      </c>
      <c r="O105">
        <f t="shared" si="7"/>
        <v>1</v>
      </c>
      <c r="P105">
        <v>1</v>
      </c>
      <c r="V105" s="5">
        <v>0.12613773654959903</v>
      </c>
      <c r="W105" s="5">
        <v>-0.69471117857083742</v>
      </c>
      <c r="X105" s="5">
        <f t="shared" si="8"/>
        <v>0.12613773654959903</v>
      </c>
      <c r="Y105" s="5">
        <f t="shared" si="8"/>
        <v>0</v>
      </c>
      <c r="Z105" s="5">
        <f t="shared" si="9"/>
        <v>0.12613773654959903</v>
      </c>
      <c r="AA105" s="5">
        <f>(Table134[[#This Row],[Survived]]-Z105)^2</f>
        <v>1.5910728581856052E-2</v>
      </c>
    </row>
    <row r="106" spans="1:27" x14ac:dyDescent="0.2">
      <c r="A106">
        <v>0</v>
      </c>
      <c r="B106" t="s">
        <v>10</v>
      </c>
      <c r="C106">
        <v>3</v>
      </c>
      <c r="D106" t="s">
        <v>3</v>
      </c>
      <c r="E106">
        <v>20</v>
      </c>
      <c r="F106">
        <v>7.05</v>
      </c>
      <c r="G106">
        <v>0</v>
      </c>
      <c r="H106">
        <v>0</v>
      </c>
      <c r="I106">
        <f>E106/$E$1</f>
        <v>0.25</v>
      </c>
      <c r="J106">
        <f>LOG10(F106+1)</f>
        <v>0.90579588036786851</v>
      </c>
      <c r="K106">
        <f t="shared" si="5"/>
        <v>0</v>
      </c>
      <c r="L106">
        <f t="shared" si="6"/>
        <v>0</v>
      </c>
      <c r="M106">
        <f>IF(B106="S",1,0)</f>
        <v>1</v>
      </c>
      <c r="N106">
        <f>IF(B106="C",1,0)</f>
        <v>0</v>
      </c>
      <c r="O106">
        <f t="shared" si="7"/>
        <v>1</v>
      </c>
      <c r="P106">
        <v>1</v>
      </c>
      <c r="V106" s="5">
        <v>0.15006779369775958</v>
      </c>
      <c r="W106" s="5">
        <v>-0.95798608661710194</v>
      </c>
      <c r="X106" s="5">
        <f t="shared" si="8"/>
        <v>0.15006779369775958</v>
      </c>
      <c r="Y106" s="5">
        <f t="shared" si="8"/>
        <v>0</v>
      </c>
      <c r="Z106" s="5">
        <f t="shared" si="9"/>
        <v>0.15006779369775958</v>
      </c>
      <c r="AA106" s="5">
        <f>(Table134[[#This Row],[Survived]]-Z106)^2</f>
        <v>2.2520342705313331E-2</v>
      </c>
    </row>
    <row r="107" spans="1:27" x14ac:dyDescent="0.2">
      <c r="A107">
        <v>0</v>
      </c>
      <c r="B107" t="s">
        <v>10</v>
      </c>
      <c r="C107">
        <v>3</v>
      </c>
      <c r="D107" t="s">
        <v>4</v>
      </c>
      <c r="E107">
        <v>47</v>
      </c>
      <c r="F107">
        <v>14.5</v>
      </c>
      <c r="G107">
        <v>1</v>
      </c>
      <c r="H107">
        <v>0</v>
      </c>
      <c r="I107">
        <f>E107/$E$1</f>
        <v>0.58750000000000002</v>
      </c>
      <c r="J107">
        <f>LOG10(F107+1)</f>
        <v>1.1903316981702914</v>
      </c>
      <c r="K107">
        <f t="shared" si="5"/>
        <v>0</v>
      </c>
      <c r="L107">
        <f t="shared" si="6"/>
        <v>0</v>
      </c>
      <c r="M107">
        <f>IF(B107="S",1,0)</f>
        <v>1</v>
      </c>
      <c r="N107">
        <f>IF(B107="C",1,0)</f>
        <v>0</v>
      </c>
      <c r="O107">
        <f t="shared" si="7"/>
        <v>0</v>
      </c>
      <c r="P107">
        <v>1</v>
      </c>
      <c r="V107" s="5">
        <v>0.39976187734683466</v>
      </c>
      <c r="W107" s="5">
        <v>-0.79149278497753217</v>
      </c>
      <c r="X107" s="5">
        <f t="shared" si="8"/>
        <v>0.39976187734683466</v>
      </c>
      <c r="Y107" s="5">
        <f t="shared" si="8"/>
        <v>0</v>
      </c>
      <c r="Z107" s="5">
        <f t="shared" si="9"/>
        <v>0.39976187734683466</v>
      </c>
      <c r="AA107" s="5">
        <f>(Table134[[#This Row],[Survived]]-Z107)^2</f>
        <v>0.15980955857986567</v>
      </c>
    </row>
    <row r="108" spans="1:27" x14ac:dyDescent="0.2">
      <c r="A108">
        <v>1</v>
      </c>
      <c r="B108" t="s">
        <v>10</v>
      </c>
      <c r="C108">
        <v>2</v>
      </c>
      <c r="D108" t="s">
        <v>4</v>
      </c>
      <c r="E108">
        <v>29</v>
      </c>
      <c r="F108">
        <v>26</v>
      </c>
      <c r="G108">
        <v>1</v>
      </c>
      <c r="H108">
        <v>0</v>
      </c>
      <c r="I108">
        <f>E108/$E$1</f>
        <v>0.36249999999999999</v>
      </c>
      <c r="J108">
        <f>LOG10(F108+1)</f>
        <v>1.4313637641589874</v>
      </c>
      <c r="K108">
        <f t="shared" si="5"/>
        <v>0</v>
      </c>
      <c r="L108">
        <f t="shared" si="6"/>
        <v>1</v>
      </c>
      <c r="M108">
        <f>IF(B108="S",1,0)</f>
        <v>1</v>
      </c>
      <c r="N108">
        <f>IF(B108="C",1,0)</f>
        <v>0</v>
      </c>
      <c r="O108">
        <f t="shared" si="7"/>
        <v>0</v>
      </c>
      <c r="P108">
        <v>1</v>
      </c>
      <c r="V108" s="5">
        <v>0.74002012619029034</v>
      </c>
      <c r="W108" s="5">
        <v>-1.1479760523728446</v>
      </c>
      <c r="X108" s="5">
        <f t="shared" si="8"/>
        <v>0.74002012619029034</v>
      </c>
      <c r="Y108" s="5">
        <f t="shared" si="8"/>
        <v>0</v>
      </c>
      <c r="Z108" s="5">
        <f t="shared" si="9"/>
        <v>0.74002012619029034</v>
      </c>
      <c r="AA108" s="5">
        <f>(Table134[[#This Row],[Survived]]-Z108)^2</f>
        <v>6.7589534786112557E-2</v>
      </c>
    </row>
    <row r="109" spans="1:27" x14ac:dyDescent="0.2">
      <c r="A109">
        <v>0</v>
      </c>
      <c r="B109" t="s">
        <v>10</v>
      </c>
      <c r="C109">
        <v>2</v>
      </c>
      <c r="D109" t="s">
        <v>3</v>
      </c>
      <c r="E109">
        <v>25</v>
      </c>
      <c r="F109">
        <v>13</v>
      </c>
      <c r="G109">
        <v>0</v>
      </c>
      <c r="H109">
        <v>0</v>
      </c>
      <c r="I109">
        <f>E109/$E$1</f>
        <v>0.3125</v>
      </c>
      <c r="J109">
        <f>LOG10(F109+1)</f>
        <v>1.146128035678238</v>
      </c>
      <c r="K109">
        <f t="shared" si="5"/>
        <v>0</v>
      </c>
      <c r="L109">
        <f t="shared" si="6"/>
        <v>1</v>
      </c>
      <c r="M109">
        <f>IF(B109="S",1,0)</f>
        <v>1</v>
      </c>
      <c r="N109">
        <f>IF(B109="C",1,0)</f>
        <v>0</v>
      </c>
      <c r="O109">
        <f t="shared" si="7"/>
        <v>1</v>
      </c>
      <c r="P109">
        <v>1</v>
      </c>
      <c r="V109" s="5">
        <v>0.32381037670903101</v>
      </c>
      <c r="W109" s="5">
        <v>-1.2494290708928419</v>
      </c>
      <c r="X109" s="5">
        <f t="shared" si="8"/>
        <v>0.32381037670903101</v>
      </c>
      <c r="Y109" s="5">
        <f t="shared" si="8"/>
        <v>0</v>
      </c>
      <c r="Z109" s="5">
        <f t="shared" si="9"/>
        <v>0.32381037670903101</v>
      </c>
      <c r="AA109" s="5">
        <f>(Table134[[#This Row],[Survived]]-Z109)^2</f>
        <v>0.10485316006444458</v>
      </c>
    </row>
    <row r="110" spans="1:27" x14ac:dyDescent="0.2">
      <c r="A110">
        <v>0</v>
      </c>
      <c r="B110" t="s">
        <v>11</v>
      </c>
      <c r="C110">
        <v>2</v>
      </c>
      <c r="D110" t="s">
        <v>3</v>
      </c>
      <c r="E110">
        <v>23</v>
      </c>
      <c r="F110">
        <v>15.0458</v>
      </c>
      <c r="G110">
        <v>0</v>
      </c>
      <c r="H110">
        <v>0</v>
      </c>
      <c r="I110">
        <f>E110/$E$1</f>
        <v>0.28749999999999998</v>
      </c>
      <c r="J110">
        <f>LOG10(F110+1)</f>
        <v>1.2053613747144323</v>
      </c>
      <c r="K110">
        <f t="shared" si="5"/>
        <v>0</v>
      </c>
      <c r="L110">
        <f t="shared" si="6"/>
        <v>1</v>
      </c>
      <c r="M110">
        <f>IF(B110="S",1,0)</f>
        <v>0</v>
      </c>
      <c r="N110">
        <f>IF(B110="C",1,0)</f>
        <v>1</v>
      </c>
      <c r="O110">
        <f t="shared" si="7"/>
        <v>1</v>
      </c>
      <c r="P110">
        <v>1</v>
      </c>
      <c r="V110" s="5">
        <v>0.40921582436341469</v>
      </c>
      <c r="W110" s="5">
        <v>-1.0320877556725405</v>
      </c>
      <c r="X110" s="5">
        <f t="shared" si="8"/>
        <v>0.40921582436341469</v>
      </c>
      <c r="Y110" s="5">
        <f t="shared" si="8"/>
        <v>0</v>
      </c>
      <c r="Z110" s="5">
        <f t="shared" si="9"/>
        <v>0.40921582436341469</v>
      </c>
      <c r="AA110" s="5">
        <f>(Table134[[#This Row],[Survived]]-Z110)^2</f>
        <v>0.16745759090942905</v>
      </c>
    </row>
    <row r="111" spans="1:27" x14ac:dyDescent="0.2">
      <c r="A111">
        <v>1</v>
      </c>
      <c r="B111" t="s">
        <v>10</v>
      </c>
      <c r="C111">
        <v>1</v>
      </c>
      <c r="D111" t="s">
        <v>4</v>
      </c>
      <c r="E111">
        <v>19</v>
      </c>
      <c r="F111">
        <v>26.283300000000001</v>
      </c>
      <c r="G111">
        <v>0</v>
      </c>
      <c r="H111">
        <v>2</v>
      </c>
      <c r="I111">
        <f>E111/$E$1</f>
        <v>0.23749999999999999</v>
      </c>
      <c r="J111">
        <f>LOG10(F111+1)</f>
        <v>1.4358968984299505</v>
      </c>
      <c r="K111">
        <f t="shared" si="5"/>
        <v>1</v>
      </c>
      <c r="L111">
        <f t="shared" si="6"/>
        <v>0</v>
      </c>
      <c r="M111">
        <f>IF(B111="S",1,0)</f>
        <v>1</v>
      </c>
      <c r="N111">
        <f>IF(B111="C",1,0)</f>
        <v>0</v>
      </c>
      <c r="O111">
        <f t="shared" si="7"/>
        <v>0</v>
      </c>
      <c r="P111">
        <v>1</v>
      </c>
      <c r="V111" s="5">
        <v>1.0165125836236268</v>
      </c>
      <c r="W111" s="5">
        <v>-1.4164177701790881</v>
      </c>
      <c r="X111" s="5">
        <f t="shared" si="8"/>
        <v>1.0165125836236268</v>
      </c>
      <c r="Y111" s="5">
        <f t="shared" si="8"/>
        <v>0</v>
      </c>
      <c r="Z111" s="5">
        <f t="shared" si="9"/>
        <v>1.0165125836236268</v>
      </c>
      <c r="AA111" s="5">
        <f>(Table134[[#This Row],[Survived]]-Z111)^2</f>
        <v>2.7266541792726935E-4</v>
      </c>
    </row>
    <row r="112" spans="1:27" x14ac:dyDescent="0.2">
      <c r="A112">
        <v>0</v>
      </c>
      <c r="B112" t="s">
        <v>10</v>
      </c>
      <c r="C112">
        <v>1</v>
      </c>
      <c r="D112" t="s">
        <v>3</v>
      </c>
      <c r="E112">
        <v>37</v>
      </c>
      <c r="F112">
        <v>53.1</v>
      </c>
      <c r="G112">
        <v>1</v>
      </c>
      <c r="H112">
        <v>0</v>
      </c>
      <c r="I112">
        <f>E112/$E$1</f>
        <v>0.46250000000000002</v>
      </c>
      <c r="J112">
        <f>LOG10(F112+1)</f>
        <v>1.7331972651065695</v>
      </c>
      <c r="K112">
        <f t="shared" si="5"/>
        <v>1</v>
      </c>
      <c r="L112">
        <f t="shared" si="6"/>
        <v>0</v>
      </c>
      <c r="M112">
        <f>IF(B112="S",1,0)</f>
        <v>1</v>
      </c>
      <c r="N112">
        <f>IF(B112="C",1,0)</f>
        <v>0</v>
      </c>
      <c r="O112">
        <f t="shared" si="7"/>
        <v>1</v>
      </c>
      <c r="P112">
        <v>1</v>
      </c>
      <c r="V112" s="5">
        <v>0.38418658547874907</v>
      </c>
      <c r="W112" s="5">
        <v>-0.87298658989398037</v>
      </c>
      <c r="X112" s="5">
        <f t="shared" si="8"/>
        <v>0.38418658547874907</v>
      </c>
      <c r="Y112" s="5">
        <f t="shared" si="8"/>
        <v>0</v>
      </c>
      <c r="Z112" s="5">
        <f t="shared" si="9"/>
        <v>0.38418658547874907</v>
      </c>
      <c r="AA112" s="5">
        <f>(Table134[[#This Row],[Survived]]-Z112)^2</f>
        <v>0.14759933246182017</v>
      </c>
    </row>
    <row r="113" spans="1:27" x14ac:dyDescent="0.2">
      <c r="A113">
        <v>0</v>
      </c>
      <c r="B113" t="s">
        <v>10</v>
      </c>
      <c r="C113">
        <v>3</v>
      </c>
      <c r="D113" t="s">
        <v>3</v>
      </c>
      <c r="E113">
        <v>16</v>
      </c>
      <c r="F113">
        <v>9.2166999999999994</v>
      </c>
      <c r="G113">
        <v>0</v>
      </c>
      <c r="H113">
        <v>0</v>
      </c>
      <c r="I113">
        <f>E113/$E$1</f>
        <v>0.2</v>
      </c>
      <c r="J113">
        <f>LOG10(F113+1)</f>
        <v>1.0093106410801986</v>
      </c>
      <c r="K113">
        <f t="shared" si="5"/>
        <v>0</v>
      </c>
      <c r="L113">
        <f t="shared" si="6"/>
        <v>0</v>
      </c>
      <c r="M113">
        <f>IF(B113="S",1,0)</f>
        <v>1</v>
      </c>
      <c r="N113">
        <f>IF(B113="C",1,0)</f>
        <v>0</v>
      </c>
      <c r="O113">
        <f t="shared" si="7"/>
        <v>1</v>
      </c>
      <c r="P113">
        <v>1</v>
      </c>
      <c r="V113" s="5">
        <v>0.18398802195320674</v>
      </c>
      <c r="W113" s="5">
        <v>-0.99292219154410077</v>
      </c>
      <c r="X113" s="5">
        <f t="shared" si="8"/>
        <v>0.18398802195320674</v>
      </c>
      <c r="Y113" s="5">
        <f t="shared" si="8"/>
        <v>0</v>
      </c>
      <c r="Z113" s="5">
        <f t="shared" si="9"/>
        <v>0.18398802195320674</v>
      </c>
      <c r="AA113" s="5">
        <f>(Table134[[#This Row],[Survived]]-Z113)^2</f>
        <v>3.3851592222253687E-2</v>
      </c>
    </row>
    <row r="114" spans="1:27" x14ac:dyDescent="0.2">
      <c r="A114">
        <v>0</v>
      </c>
      <c r="B114" t="s">
        <v>11</v>
      </c>
      <c r="C114">
        <v>1</v>
      </c>
      <c r="D114" t="s">
        <v>3</v>
      </c>
      <c r="E114">
        <v>24</v>
      </c>
      <c r="F114">
        <v>79.2</v>
      </c>
      <c r="G114">
        <v>0</v>
      </c>
      <c r="H114">
        <v>0</v>
      </c>
      <c r="I114">
        <f>E114/$E$1</f>
        <v>0.3</v>
      </c>
      <c r="J114">
        <f>LOG10(F114+1)</f>
        <v>1.9041743682841634</v>
      </c>
      <c r="K114">
        <f t="shared" si="5"/>
        <v>1</v>
      </c>
      <c r="L114">
        <f t="shared" si="6"/>
        <v>0</v>
      </c>
      <c r="M114">
        <f>IF(B114="S",1,0)</f>
        <v>0</v>
      </c>
      <c r="N114">
        <f>IF(B114="C",1,0)</f>
        <v>1</v>
      </c>
      <c r="O114">
        <f t="shared" si="7"/>
        <v>1</v>
      </c>
      <c r="P114">
        <v>1</v>
      </c>
      <c r="V114" s="5">
        <v>0.61188900910937261</v>
      </c>
      <c r="W114" s="5">
        <v>-0.85698613347015418</v>
      </c>
      <c r="X114" s="5">
        <f t="shared" si="8"/>
        <v>0.61188900910937261</v>
      </c>
      <c r="Y114" s="5">
        <f t="shared" si="8"/>
        <v>0</v>
      </c>
      <c r="Z114" s="5">
        <f t="shared" si="9"/>
        <v>0.61188900910937261</v>
      </c>
      <c r="AA114" s="5">
        <f>(Table134[[#This Row],[Survived]]-Z114)^2</f>
        <v>0.37440815946884987</v>
      </c>
    </row>
    <row r="115" spans="1:27" x14ac:dyDescent="0.2">
      <c r="A115">
        <v>1</v>
      </c>
      <c r="B115" t="s">
        <v>10</v>
      </c>
      <c r="C115">
        <v>3</v>
      </c>
      <c r="D115" t="s">
        <v>4</v>
      </c>
      <c r="E115">
        <v>22</v>
      </c>
      <c r="F115">
        <v>7.75</v>
      </c>
      <c r="G115">
        <v>0</v>
      </c>
      <c r="H115">
        <v>0</v>
      </c>
      <c r="I115">
        <f>E115/$E$1</f>
        <v>0.27500000000000002</v>
      </c>
      <c r="J115">
        <f>LOG10(F115+1)</f>
        <v>0.94200805302231327</v>
      </c>
      <c r="K115">
        <f t="shared" si="5"/>
        <v>0</v>
      </c>
      <c r="L115">
        <f t="shared" si="6"/>
        <v>0</v>
      </c>
      <c r="M115">
        <f>IF(B115="S",1,0)</f>
        <v>1</v>
      </c>
      <c r="N115">
        <f>IF(B115="C",1,0)</f>
        <v>0</v>
      </c>
      <c r="O115">
        <f t="shared" si="7"/>
        <v>0</v>
      </c>
      <c r="P115">
        <v>1</v>
      </c>
      <c r="V115" s="5">
        <v>0.62611909789362752</v>
      </c>
      <c r="W115" s="5">
        <v>-0.95005257414179844</v>
      </c>
      <c r="X115" s="5">
        <f t="shared" si="8"/>
        <v>0.62611909789362752</v>
      </c>
      <c r="Y115" s="5">
        <f t="shared" si="8"/>
        <v>0</v>
      </c>
      <c r="Z115" s="5">
        <f t="shared" si="9"/>
        <v>0.62611909789362752</v>
      </c>
      <c r="AA115" s="5">
        <f>(Table134[[#This Row],[Survived]]-Z115)^2</f>
        <v>0.13978692895987488</v>
      </c>
    </row>
    <row r="116" spans="1:27" x14ac:dyDescent="0.2">
      <c r="A116">
        <v>1</v>
      </c>
      <c r="B116" t="s">
        <v>10</v>
      </c>
      <c r="C116">
        <v>3</v>
      </c>
      <c r="D116" t="s">
        <v>4</v>
      </c>
      <c r="E116">
        <v>24</v>
      </c>
      <c r="F116">
        <v>15.85</v>
      </c>
      <c r="G116">
        <v>1</v>
      </c>
      <c r="H116">
        <v>0</v>
      </c>
      <c r="I116">
        <f>E116/$E$1</f>
        <v>0.3</v>
      </c>
      <c r="J116">
        <f>LOG10(F116+1)</f>
        <v>1.2265999052073575</v>
      </c>
      <c r="K116">
        <f t="shared" si="5"/>
        <v>0</v>
      </c>
      <c r="L116">
        <f t="shared" si="6"/>
        <v>0</v>
      </c>
      <c r="M116">
        <f>IF(B116="S",1,0)</f>
        <v>1</v>
      </c>
      <c r="N116">
        <f>IF(B116="C",1,0)</f>
        <v>0</v>
      </c>
      <c r="O116">
        <f t="shared" si="7"/>
        <v>0</v>
      </c>
      <c r="P116">
        <v>1</v>
      </c>
      <c r="V116" s="5">
        <v>0.56798417337166363</v>
      </c>
      <c r="W116" s="5">
        <v>-0.86466023198101438</v>
      </c>
      <c r="X116" s="5">
        <f t="shared" si="8"/>
        <v>0.56798417337166363</v>
      </c>
      <c r="Y116" s="5">
        <f t="shared" si="8"/>
        <v>0</v>
      </c>
      <c r="Z116" s="5">
        <f t="shared" si="9"/>
        <v>0.56798417337166363</v>
      </c>
      <c r="AA116" s="5">
        <f>(Table134[[#This Row],[Survived]]-Z116)^2</f>
        <v>0.18663767445736479</v>
      </c>
    </row>
    <row r="117" spans="1:27" x14ac:dyDescent="0.2">
      <c r="A117">
        <v>0</v>
      </c>
      <c r="B117" t="s">
        <v>12</v>
      </c>
      <c r="C117">
        <v>3</v>
      </c>
      <c r="D117" t="s">
        <v>3</v>
      </c>
      <c r="E117">
        <v>19</v>
      </c>
      <c r="F117">
        <v>6.75</v>
      </c>
      <c r="G117">
        <v>0</v>
      </c>
      <c r="H117">
        <v>0</v>
      </c>
      <c r="I117">
        <f>E117/$E$1</f>
        <v>0.23749999999999999</v>
      </c>
      <c r="J117">
        <f>LOG10(F117+1)</f>
        <v>0.88930170250631024</v>
      </c>
      <c r="K117">
        <f t="shared" si="5"/>
        <v>0</v>
      </c>
      <c r="L117">
        <f t="shared" si="6"/>
        <v>0</v>
      </c>
      <c r="M117">
        <f>IF(B117="S",1,0)</f>
        <v>0</v>
      </c>
      <c r="N117">
        <f>IF(B117="C",1,0)</f>
        <v>0</v>
      </c>
      <c r="O117">
        <f t="shared" si="7"/>
        <v>1</v>
      </c>
      <c r="P117">
        <v>1</v>
      </c>
      <c r="V117" s="5">
        <v>0.11514268146309603</v>
      </c>
      <c r="W117" s="5">
        <v>-1.0743937380824737</v>
      </c>
      <c r="X117" s="5">
        <f t="shared" si="8"/>
        <v>0.11514268146309603</v>
      </c>
      <c r="Y117" s="5">
        <f t="shared" si="8"/>
        <v>0</v>
      </c>
      <c r="Z117" s="5">
        <f t="shared" si="9"/>
        <v>0.11514268146309603</v>
      </c>
      <c r="AA117" s="5">
        <f>(Table134[[#This Row],[Survived]]-Z117)^2</f>
        <v>1.3257837094511999E-2</v>
      </c>
    </row>
    <row r="118" spans="1:27" x14ac:dyDescent="0.2">
      <c r="A118">
        <v>0</v>
      </c>
      <c r="B118" t="s">
        <v>10</v>
      </c>
      <c r="C118">
        <v>2</v>
      </c>
      <c r="D118" t="s">
        <v>3</v>
      </c>
      <c r="E118">
        <v>18</v>
      </c>
      <c r="F118">
        <v>11.5</v>
      </c>
      <c r="G118">
        <v>0</v>
      </c>
      <c r="H118">
        <v>0</v>
      </c>
      <c r="I118">
        <f>E118/$E$1</f>
        <v>0.22500000000000001</v>
      </c>
      <c r="J118">
        <f>LOG10(F118+1)</f>
        <v>1.0969100130080565</v>
      </c>
      <c r="K118">
        <f t="shared" si="5"/>
        <v>0</v>
      </c>
      <c r="L118">
        <f t="shared" si="6"/>
        <v>1</v>
      </c>
      <c r="M118">
        <f>IF(B118="S",1,0)</f>
        <v>1</v>
      </c>
      <c r="N118">
        <f>IF(B118="C",1,0)</f>
        <v>0</v>
      </c>
      <c r="O118">
        <f t="shared" si="7"/>
        <v>1</v>
      </c>
      <c r="P118">
        <v>1</v>
      </c>
      <c r="V118" s="5">
        <v>0.3721172683474806</v>
      </c>
      <c r="W118" s="5">
        <v>-1.2579292138665679</v>
      </c>
      <c r="X118" s="5">
        <f t="shared" si="8"/>
        <v>0.3721172683474806</v>
      </c>
      <c r="Y118" s="5">
        <f t="shared" si="8"/>
        <v>0</v>
      </c>
      <c r="Z118" s="5">
        <f t="shared" si="9"/>
        <v>0.3721172683474806</v>
      </c>
      <c r="AA118" s="5">
        <f>(Table134[[#This Row],[Survived]]-Z118)^2</f>
        <v>0.13847126140239088</v>
      </c>
    </row>
    <row r="119" spans="1:27" x14ac:dyDescent="0.2">
      <c r="A119">
        <v>0</v>
      </c>
      <c r="B119" t="s">
        <v>10</v>
      </c>
      <c r="C119">
        <v>2</v>
      </c>
      <c r="D119" t="s">
        <v>3</v>
      </c>
      <c r="E119">
        <v>19</v>
      </c>
      <c r="F119">
        <v>36.75</v>
      </c>
      <c r="G119">
        <v>1</v>
      </c>
      <c r="H119">
        <v>1</v>
      </c>
      <c r="I119">
        <f>E119/$E$1</f>
        <v>0.23749999999999999</v>
      </c>
      <c r="J119">
        <f>LOG10(F119+1)</f>
        <v>1.576916955965207</v>
      </c>
      <c r="K119">
        <f t="shared" si="5"/>
        <v>0</v>
      </c>
      <c r="L119">
        <f t="shared" si="6"/>
        <v>1</v>
      </c>
      <c r="M119">
        <f>IF(B119="S",1,0)</f>
        <v>1</v>
      </c>
      <c r="N119">
        <f>IF(B119="C",1,0)</f>
        <v>0</v>
      </c>
      <c r="O119">
        <f t="shared" si="7"/>
        <v>1</v>
      </c>
      <c r="P119">
        <v>1</v>
      </c>
      <c r="V119" s="5">
        <v>0.31569543195827232</v>
      </c>
      <c r="W119" s="5">
        <v>-1.4331963170756561</v>
      </c>
      <c r="X119" s="5">
        <f t="shared" si="8"/>
        <v>0.31569543195827232</v>
      </c>
      <c r="Y119" s="5">
        <f t="shared" si="8"/>
        <v>0</v>
      </c>
      <c r="Z119" s="5">
        <f t="shared" si="9"/>
        <v>0.31569543195827232</v>
      </c>
      <c r="AA119" s="5">
        <f>(Table134[[#This Row],[Survived]]-Z119)^2</f>
        <v>9.9663605759320151E-2</v>
      </c>
    </row>
    <row r="120" spans="1:27" x14ac:dyDescent="0.2">
      <c r="A120">
        <v>1</v>
      </c>
      <c r="B120" t="s">
        <v>10</v>
      </c>
      <c r="C120">
        <v>3</v>
      </c>
      <c r="D120" t="s">
        <v>3</v>
      </c>
      <c r="E120">
        <v>27</v>
      </c>
      <c r="F120">
        <v>7.7957999999999998</v>
      </c>
      <c r="G120">
        <v>0</v>
      </c>
      <c r="H120">
        <v>0</v>
      </c>
      <c r="I120">
        <f>E120/$E$1</f>
        <v>0.33750000000000002</v>
      </c>
      <c r="J120">
        <f>LOG10(F120+1)</f>
        <v>0.94427534575879857</v>
      </c>
      <c r="K120">
        <f t="shared" si="5"/>
        <v>0</v>
      </c>
      <c r="L120">
        <f t="shared" si="6"/>
        <v>0</v>
      </c>
      <c r="M120">
        <f>IF(B120="S",1,0)</f>
        <v>1</v>
      </c>
      <c r="N120">
        <f>IF(B120="C",1,0)</f>
        <v>0</v>
      </c>
      <c r="O120">
        <f t="shared" si="7"/>
        <v>1</v>
      </c>
      <c r="P120">
        <v>1</v>
      </c>
      <c r="V120" s="5">
        <v>0.10124564695984239</v>
      </c>
      <c r="W120" s="5">
        <v>-0.94703224122240603</v>
      </c>
      <c r="X120" s="5">
        <f t="shared" si="8"/>
        <v>0.10124564695984239</v>
      </c>
      <c r="Y120" s="5">
        <f t="shared" si="8"/>
        <v>0</v>
      </c>
      <c r="Z120" s="5">
        <f t="shared" si="9"/>
        <v>0.10124564695984239</v>
      </c>
      <c r="AA120" s="5">
        <f>(Table134[[#This Row],[Survived]]-Z120)^2</f>
        <v>0.80775938710863227</v>
      </c>
    </row>
    <row r="121" spans="1:27" x14ac:dyDescent="0.2">
      <c r="A121">
        <v>0</v>
      </c>
      <c r="B121" t="s">
        <v>10</v>
      </c>
      <c r="C121">
        <v>3</v>
      </c>
      <c r="D121" t="s">
        <v>4</v>
      </c>
      <c r="E121">
        <v>9</v>
      </c>
      <c r="F121">
        <v>34.375</v>
      </c>
      <c r="G121">
        <v>2</v>
      </c>
      <c r="H121">
        <v>2</v>
      </c>
      <c r="I121">
        <f>E121/$E$1</f>
        <v>0.1125</v>
      </c>
      <c r="J121">
        <f>LOG10(F121+1)</f>
        <v>1.5486964485323467</v>
      </c>
      <c r="K121">
        <f t="shared" si="5"/>
        <v>0</v>
      </c>
      <c r="L121">
        <f t="shared" si="6"/>
        <v>0</v>
      </c>
      <c r="M121">
        <f>IF(B121="S",1,0)</f>
        <v>1</v>
      </c>
      <c r="N121">
        <f>IF(B121="C",1,0)</f>
        <v>0</v>
      </c>
      <c r="O121">
        <f t="shared" si="7"/>
        <v>0</v>
      </c>
      <c r="P121">
        <v>1</v>
      </c>
      <c r="V121" s="5">
        <v>0.60489751038781514</v>
      </c>
      <c r="W121" s="5">
        <v>-1.2621670881313407</v>
      </c>
      <c r="X121" s="5">
        <f t="shared" si="8"/>
        <v>0.60489751038781514</v>
      </c>
      <c r="Y121" s="5">
        <f t="shared" si="8"/>
        <v>0</v>
      </c>
      <c r="Z121" s="5">
        <f t="shared" si="9"/>
        <v>0.60489751038781514</v>
      </c>
      <c r="AA121" s="5">
        <f>(Table134[[#This Row],[Survived]]-Z121)^2</f>
        <v>0.36590099807337695</v>
      </c>
    </row>
    <row r="122" spans="1:27" x14ac:dyDescent="0.2">
      <c r="A122">
        <v>0</v>
      </c>
      <c r="B122" t="s">
        <v>10</v>
      </c>
      <c r="C122">
        <v>2</v>
      </c>
      <c r="D122" t="s">
        <v>3</v>
      </c>
      <c r="E122">
        <v>36.5</v>
      </c>
      <c r="F122">
        <v>26</v>
      </c>
      <c r="G122">
        <v>0</v>
      </c>
      <c r="H122">
        <v>2</v>
      </c>
      <c r="I122">
        <f>E122/$E$1</f>
        <v>0.45624999999999999</v>
      </c>
      <c r="J122">
        <f>LOG10(F122+1)</f>
        <v>1.4313637641589874</v>
      </c>
      <c r="K122">
        <f t="shared" si="5"/>
        <v>0</v>
      </c>
      <c r="L122">
        <f t="shared" si="6"/>
        <v>1</v>
      </c>
      <c r="M122">
        <f>IF(B122="S",1,0)</f>
        <v>1</v>
      </c>
      <c r="N122">
        <f>IF(B122="C",1,0)</f>
        <v>0</v>
      </c>
      <c r="O122">
        <f t="shared" si="7"/>
        <v>1</v>
      </c>
      <c r="P122">
        <v>1</v>
      </c>
      <c r="V122" s="5">
        <v>0.22445219879957484</v>
      </c>
      <c r="W122" s="5">
        <v>-1.7085382497681201</v>
      </c>
      <c r="X122" s="5">
        <f t="shared" si="8"/>
        <v>0.22445219879957484</v>
      </c>
      <c r="Y122" s="5">
        <f t="shared" si="8"/>
        <v>0</v>
      </c>
      <c r="Z122" s="5">
        <f t="shared" si="9"/>
        <v>0.22445219879957484</v>
      </c>
      <c r="AA122" s="5">
        <f>(Table134[[#This Row],[Survived]]-Z122)^2</f>
        <v>5.0378789545963865E-2</v>
      </c>
    </row>
    <row r="123" spans="1:27" x14ac:dyDescent="0.2">
      <c r="A123">
        <v>0</v>
      </c>
      <c r="B123" t="s">
        <v>10</v>
      </c>
      <c r="C123">
        <v>2</v>
      </c>
      <c r="D123" t="s">
        <v>3</v>
      </c>
      <c r="E123">
        <v>42</v>
      </c>
      <c r="F123">
        <v>13</v>
      </c>
      <c r="G123">
        <v>0</v>
      </c>
      <c r="H123">
        <v>0</v>
      </c>
      <c r="I123">
        <f>E123/$E$1</f>
        <v>0.52500000000000002</v>
      </c>
      <c r="J123">
        <f>LOG10(F123+1)</f>
        <v>1.146128035678238</v>
      </c>
      <c r="K123">
        <f t="shared" si="5"/>
        <v>0</v>
      </c>
      <c r="L123">
        <f t="shared" si="6"/>
        <v>1</v>
      </c>
      <c r="M123">
        <f>IF(B123="S",1,0)</f>
        <v>1</v>
      </c>
      <c r="N123">
        <f>IF(B123="C",1,0)</f>
        <v>0</v>
      </c>
      <c r="O123">
        <f t="shared" si="7"/>
        <v>1</v>
      </c>
      <c r="P123">
        <v>1</v>
      </c>
      <c r="V123" s="5">
        <v>0.20075840241265441</v>
      </c>
      <c r="W123" s="5">
        <v>-1.2014740241895359</v>
      </c>
      <c r="X123" s="5">
        <f t="shared" si="8"/>
        <v>0.20075840241265441</v>
      </c>
      <c r="Y123" s="5">
        <f t="shared" si="8"/>
        <v>0</v>
      </c>
      <c r="Z123" s="5">
        <f t="shared" si="9"/>
        <v>0.20075840241265441</v>
      </c>
      <c r="AA123" s="5">
        <f>(Table134[[#This Row],[Survived]]-Z123)^2</f>
        <v>4.0303936139281286E-2</v>
      </c>
    </row>
    <row r="124" spans="1:27" x14ac:dyDescent="0.2">
      <c r="A124">
        <v>0</v>
      </c>
      <c r="B124" t="s">
        <v>10</v>
      </c>
      <c r="C124">
        <v>2</v>
      </c>
      <c r="D124" t="s">
        <v>3</v>
      </c>
      <c r="E124">
        <v>51</v>
      </c>
      <c r="F124">
        <v>12.525</v>
      </c>
      <c r="G124">
        <v>0</v>
      </c>
      <c r="H124">
        <v>0</v>
      </c>
      <c r="I124">
        <f>E124/$E$1</f>
        <v>0.63749999999999996</v>
      </c>
      <c r="J124">
        <f>LOG10(F124+1)</f>
        <v>1.131137273778607</v>
      </c>
      <c r="K124">
        <f t="shared" si="5"/>
        <v>0</v>
      </c>
      <c r="L124">
        <f t="shared" si="6"/>
        <v>1</v>
      </c>
      <c r="M124">
        <f>IF(B124="S",1,0)</f>
        <v>1</v>
      </c>
      <c r="N124">
        <f>IF(B124="C",1,0)</f>
        <v>0</v>
      </c>
      <c r="O124">
        <f t="shared" si="7"/>
        <v>1</v>
      </c>
      <c r="P124">
        <v>1</v>
      </c>
      <c r="V124" s="5">
        <v>0.13489395610118482</v>
      </c>
      <c r="W124" s="5">
        <v>-1.1726607500449002</v>
      </c>
      <c r="X124" s="5">
        <f t="shared" si="8"/>
        <v>0.13489395610118482</v>
      </c>
      <c r="Y124" s="5">
        <f t="shared" si="8"/>
        <v>0</v>
      </c>
      <c r="Z124" s="5">
        <f t="shared" si="9"/>
        <v>0.13489395610118482</v>
      </c>
      <c r="AA124" s="5">
        <f>(Table134[[#This Row],[Survived]]-Z124)^2</f>
        <v>1.8196379392628376E-2</v>
      </c>
    </row>
    <row r="125" spans="1:27" x14ac:dyDescent="0.2">
      <c r="A125">
        <v>1</v>
      </c>
      <c r="B125" t="s">
        <v>10</v>
      </c>
      <c r="C125">
        <v>1</v>
      </c>
      <c r="D125" t="s">
        <v>4</v>
      </c>
      <c r="E125">
        <v>22</v>
      </c>
      <c r="F125">
        <v>66.599999999999994</v>
      </c>
      <c r="G125">
        <v>1</v>
      </c>
      <c r="H125">
        <v>0</v>
      </c>
      <c r="I125">
        <f>E125/$E$1</f>
        <v>0.27500000000000002</v>
      </c>
      <c r="J125">
        <f>LOG10(F125+1)</f>
        <v>1.8299466959416359</v>
      </c>
      <c r="K125">
        <f t="shared" si="5"/>
        <v>1</v>
      </c>
      <c r="L125">
        <f t="shared" si="6"/>
        <v>0</v>
      </c>
      <c r="M125">
        <f>IF(B125="S",1,0)</f>
        <v>1</v>
      </c>
      <c r="N125">
        <f>IF(B125="C",1,0)</f>
        <v>0</v>
      </c>
      <c r="O125">
        <f t="shared" si="7"/>
        <v>0</v>
      </c>
      <c r="P125">
        <v>1</v>
      </c>
      <c r="V125" s="5">
        <v>0.98619454941189744</v>
      </c>
      <c r="W125" s="5">
        <v>-0.92684056111458579</v>
      </c>
      <c r="X125" s="5">
        <f t="shared" si="8"/>
        <v>0.98619454941189744</v>
      </c>
      <c r="Y125" s="5">
        <f t="shared" si="8"/>
        <v>0</v>
      </c>
      <c r="Z125" s="5">
        <f t="shared" si="9"/>
        <v>0.98619454941189744</v>
      </c>
      <c r="AA125" s="5">
        <f>(Table134[[#This Row],[Survived]]-Z125)^2</f>
        <v>1.9059046594054142E-4</v>
      </c>
    </row>
    <row r="126" spans="1:27" x14ac:dyDescent="0.2">
      <c r="A126">
        <v>0</v>
      </c>
      <c r="B126" t="s">
        <v>10</v>
      </c>
      <c r="C126">
        <v>3</v>
      </c>
      <c r="D126" t="s">
        <v>3</v>
      </c>
      <c r="E126">
        <v>55.5</v>
      </c>
      <c r="F126">
        <v>8.0500000000000007</v>
      </c>
      <c r="G126">
        <v>0</v>
      </c>
      <c r="H126">
        <v>0</v>
      </c>
      <c r="I126">
        <f>E126/$E$1</f>
        <v>0.69374999999999998</v>
      </c>
      <c r="J126">
        <f>LOG10(F126+1)</f>
        <v>0.9566485792052033</v>
      </c>
      <c r="K126">
        <f t="shared" si="5"/>
        <v>0</v>
      </c>
      <c r="L126">
        <f t="shared" si="6"/>
        <v>0</v>
      </c>
      <c r="M126">
        <f>IF(B126="S",1,0)</f>
        <v>1</v>
      </c>
      <c r="N126">
        <f>IF(B126="C",1,0)</f>
        <v>0</v>
      </c>
      <c r="O126">
        <f t="shared" si="7"/>
        <v>1</v>
      </c>
      <c r="P126">
        <v>1</v>
      </c>
      <c r="V126" s="5">
        <v>-0.10445367899962588</v>
      </c>
      <c r="W126" s="5">
        <v>-0.86946423297556508</v>
      </c>
      <c r="X126" s="5">
        <f t="shared" si="8"/>
        <v>0</v>
      </c>
      <c r="Y126" s="5">
        <f t="shared" si="8"/>
        <v>0</v>
      </c>
      <c r="Z126" s="5">
        <f t="shared" si="9"/>
        <v>0</v>
      </c>
      <c r="AA126" s="5">
        <f>(Table134[[#This Row],[Survived]]-Z126)^2</f>
        <v>0</v>
      </c>
    </row>
    <row r="127" spans="1:27" x14ac:dyDescent="0.2">
      <c r="A127">
        <v>0</v>
      </c>
      <c r="B127" t="s">
        <v>10</v>
      </c>
      <c r="C127">
        <v>3</v>
      </c>
      <c r="D127" t="s">
        <v>3</v>
      </c>
      <c r="E127">
        <v>40.5</v>
      </c>
      <c r="F127">
        <v>14.5</v>
      </c>
      <c r="G127">
        <v>0</v>
      </c>
      <c r="H127">
        <v>2</v>
      </c>
      <c r="I127">
        <f>E127/$E$1</f>
        <v>0.50624999999999998</v>
      </c>
      <c r="J127">
        <f>LOG10(F127+1)</f>
        <v>1.1903316981702914</v>
      </c>
      <c r="K127">
        <f t="shared" si="5"/>
        <v>0</v>
      </c>
      <c r="L127">
        <f t="shared" si="6"/>
        <v>0</v>
      </c>
      <c r="M127">
        <f>IF(B127="S",1,0)</f>
        <v>1</v>
      </c>
      <c r="N127">
        <f>IF(B127="C",1,0)</f>
        <v>0</v>
      </c>
      <c r="O127">
        <f t="shared" si="7"/>
        <v>1</v>
      </c>
      <c r="P127">
        <v>1</v>
      </c>
      <c r="V127" s="5">
        <v>-1.4469130035100086E-2</v>
      </c>
      <c r="W127" s="5">
        <v>-1.3915473737755306</v>
      </c>
      <c r="X127" s="5">
        <f t="shared" si="8"/>
        <v>0</v>
      </c>
      <c r="Y127" s="5">
        <f t="shared" si="8"/>
        <v>0</v>
      </c>
      <c r="Z127" s="5">
        <f t="shared" si="9"/>
        <v>0</v>
      </c>
      <c r="AA127" s="5">
        <f>(Table134[[#This Row],[Survived]]-Z127)^2</f>
        <v>0</v>
      </c>
    </row>
    <row r="128" spans="1:27" x14ac:dyDescent="0.2">
      <c r="A128">
        <v>0</v>
      </c>
      <c r="B128" t="s">
        <v>11</v>
      </c>
      <c r="C128">
        <v>1</v>
      </c>
      <c r="D128" t="s">
        <v>3</v>
      </c>
      <c r="E128">
        <v>51</v>
      </c>
      <c r="F128">
        <v>61.379199999999997</v>
      </c>
      <c r="G128">
        <v>0</v>
      </c>
      <c r="H128">
        <v>1</v>
      </c>
      <c r="I128">
        <f>E128/$E$1</f>
        <v>0.63749999999999996</v>
      </c>
      <c r="J128">
        <f>LOG10(F128+1)</f>
        <v>1.7950398007222887</v>
      </c>
      <c r="K128">
        <f t="shared" si="5"/>
        <v>1</v>
      </c>
      <c r="L128">
        <f t="shared" si="6"/>
        <v>0</v>
      </c>
      <c r="M128">
        <f>IF(B128="S",1,0)</f>
        <v>0</v>
      </c>
      <c r="N128">
        <f>IF(B128="C",1,0)</f>
        <v>1</v>
      </c>
      <c r="O128">
        <f t="shared" si="7"/>
        <v>1</v>
      </c>
      <c r="P128">
        <v>1</v>
      </c>
      <c r="V128" s="5">
        <v>0.39631542233277933</v>
      </c>
      <c r="W128" s="5">
        <v>-0.96907284166349983</v>
      </c>
      <c r="X128" s="5">
        <f t="shared" si="8"/>
        <v>0.39631542233277933</v>
      </c>
      <c r="Y128" s="5">
        <f t="shared" si="8"/>
        <v>0</v>
      </c>
      <c r="Z128" s="5">
        <f t="shared" si="9"/>
        <v>0.39631542233277933</v>
      </c>
      <c r="AA128" s="5">
        <f>(Table134[[#This Row],[Survived]]-Z128)^2</f>
        <v>0.15706591397880926</v>
      </c>
    </row>
    <row r="129" spans="1:27" x14ac:dyDescent="0.2">
      <c r="A129">
        <v>1</v>
      </c>
      <c r="B129" t="s">
        <v>12</v>
      </c>
      <c r="C129">
        <v>3</v>
      </c>
      <c r="D129" t="s">
        <v>4</v>
      </c>
      <c r="E129">
        <v>16</v>
      </c>
      <c r="F129">
        <v>7.7332999999999998</v>
      </c>
      <c r="G129">
        <v>0</v>
      </c>
      <c r="H129">
        <v>0</v>
      </c>
      <c r="I129">
        <f>E129/$E$1</f>
        <v>0.2</v>
      </c>
      <c r="J129">
        <f>LOG10(F129+1)</f>
        <v>0.94117837898439327</v>
      </c>
      <c r="K129">
        <f t="shared" si="5"/>
        <v>0</v>
      </c>
      <c r="L129">
        <f t="shared" si="6"/>
        <v>0</v>
      </c>
      <c r="M129">
        <f>IF(B129="S",1,0)</f>
        <v>0</v>
      </c>
      <c r="N129">
        <f>IF(B129="C",1,0)</f>
        <v>0</v>
      </c>
      <c r="O129">
        <f t="shared" si="7"/>
        <v>0</v>
      </c>
      <c r="P129">
        <v>1</v>
      </c>
      <c r="V129" s="5">
        <v>0.62813735359082634</v>
      </c>
      <c r="W129" s="5">
        <v>-1.0841439057469036</v>
      </c>
      <c r="X129" s="5">
        <f t="shared" si="8"/>
        <v>0.62813735359082634</v>
      </c>
      <c r="Y129" s="5">
        <f t="shared" si="8"/>
        <v>0</v>
      </c>
      <c r="Z129" s="5">
        <f t="shared" si="9"/>
        <v>0.62813735359082634</v>
      </c>
      <c r="AA129" s="5">
        <f>(Table134[[#This Row],[Survived]]-Z129)^2</f>
        <v>0.13828182779443413</v>
      </c>
    </row>
    <row r="130" spans="1:27" x14ac:dyDescent="0.2">
      <c r="A130">
        <v>0</v>
      </c>
      <c r="B130" t="s">
        <v>10</v>
      </c>
      <c r="C130">
        <v>3</v>
      </c>
      <c r="D130" t="s">
        <v>3</v>
      </c>
      <c r="E130">
        <v>30</v>
      </c>
      <c r="F130">
        <v>8.0500000000000007</v>
      </c>
      <c r="G130">
        <v>0</v>
      </c>
      <c r="H130">
        <v>0</v>
      </c>
      <c r="I130">
        <f>E130/$E$1</f>
        <v>0.375</v>
      </c>
      <c r="J130">
        <f>LOG10(F130+1)</f>
        <v>0.9566485792052033</v>
      </c>
      <c r="K130">
        <f t="shared" si="5"/>
        <v>0</v>
      </c>
      <c r="L130">
        <f t="shared" si="6"/>
        <v>0</v>
      </c>
      <c r="M130">
        <f>IF(B130="S",1,0)</f>
        <v>1</v>
      </c>
      <c r="N130">
        <f>IF(B130="C",1,0)</f>
        <v>0</v>
      </c>
      <c r="O130">
        <f t="shared" si="7"/>
        <v>1</v>
      </c>
      <c r="P130">
        <v>1</v>
      </c>
      <c r="V130" s="5">
        <v>8.0124282444938966E-2</v>
      </c>
      <c r="W130" s="5">
        <v>-0.94139680303052453</v>
      </c>
      <c r="X130" s="5">
        <f t="shared" si="8"/>
        <v>8.0124282444938966E-2</v>
      </c>
      <c r="Y130" s="5">
        <f t="shared" si="8"/>
        <v>0</v>
      </c>
      <c r="Z130" s="5">
        <f t="shared" si="9"/>
        <v>8.0124282444938966E-2</v>
      </c>
      <c r="AA130" s="5">
        <f>(Table134[[#This Row],[Survived]]-Z130)^2</f>
        <v>6.4199006373163543E-3</v>
      </c>
    </row>
    <row r="131" spans="1:27" x14ac:dyDescent="0.2">
      <c r="A131">
        <v>0</v>
      </c>
      <c r="B131" t="s">
        <v>10</v>
      </c>
      <c r="C131">
        <v>3</v>
      </c>
      <c r="D131" t="s">
        <v>3</v>
      </c>
      <c r="E131">
        <v>44</v>
      </c>
      <c r="F131">
        <v>16.100000000000001</v>
      </c>
      <c r="G131">
        <v>0</v>
      </c>
      <c r="H131">
        <v>1</v>
      </c>
      <c r="I131">
        <f>E131/$E$1</f>
        <v>0.55000000000000004</v>
      </c>
      <c r="J131">
        <f>LOG10(F131+1)</f>
        <v>1.2329961103921538</v>
      </c>
      <c r="K131">
        <f t="shared" si="5"/>
        <v>0</v>
      </c>
      <c r="L131">
        <f t="shared" si="6"/>
        <v>0</v>
      </c>
      <c r="M131">
        <f>IF(B131="S",1,0)</f>
        <v>1</v>
      </c>
      <c r="N131">
        <f>IF(B131="C",1,0)</f>
        <v>0</v>
      </c>
      <c r="O131">
        <f t="shared" si="7"/>
        <v>1</v>
      </c>
      <c r="P131">
        <v>1</v>
      </c>
      <c r="V131" s="5">
        <v>-2.2854618259866788E-2</v>
      </c>
      <c r="W131" s="5">
        <v>-1.1782355980312191</v>
      </c>
      <c r="X131" s="5">
        <f t="shared" si="8"/>
        <v>0</v>
      </c>
      <c r="Y131" s="5">
        <f t="shared" si="8"/>
        <v>0</v>
      </c>
      <c r="Z131" s="5">
        <f t="shared" si="9"/>
        <v>0</v>
      </c>
      <c r="AA131" s="5">
        <f>(Table134[[#This Row],[Survived]]-Z131)^2</f>
        <v>0</v>
      </c>
    </row>
    <row r="132" spans="1:27" x14ac:dyDescent="0.2">
      <c r="A132">
        <v>1</v>
      </c>
      <c r="B132" t="s">
        <v>10</v>
      </c>
      <c r="C132">
        <v>2</v>
      </c>
      <c r="D132" t="s">
        <v>4</v>
      </c>
      <c r="E132">
        <v>40</v>
      </c>
      <c r="F132">
        <v>15.75</v>
      </c>
      <c r="G132">
        <v>0</v>
      </c>
      <c r="H132">
        <v>0</v>
      </c>
      <c r="I132">
        <f>E132/$E$1</f>
        <v>0.5</v>
      </c>
      <c r="J132">
        <f>LOG10(F132+1)</f>
        <v>1.2240148113728639</v>
      </c>
      <c r="K132">
        <f t="shared" si="5"/>
        <v>0</v>
      </c>
      <c r="L132">
        <f t="shared" si="6"/>
        <v>1</v>
      </c>
      <c r="M132">
        <f>IF(B132="S",1,0)</f>
        <v>1</v>
      </c>
      <c r="N132">
        <f>IF(B132="C",1,0)</f>
        <v>0</v>
      </c>
      <c r="O132">
        <f t="shared" si="7"/>
        <v>0</v>
      </c>
      <c r="P132">
        <v>1</v>
      </c>
      <c r="V132" s="5">
        <v>0.70776273398550316</v>
      </c>
      <c r="W132" s="5">
        <v>-1.2143464741418732</v>
      </c>
      <c r="X132" s="5">
        <f t="shared" si="8"/>
        <v>0.70776273398550316</v>
      </c>
      <c r="Y132" s="5">
        <f t="shared" si="8"/>
        <v>0</v>
      </c>
      <c r="Z132" s="5">
        <f t="shared" si="9"/>
        <v>0.70776273398550316</v>
      </c>
      <c r="AA132" s="5">
        <f>(Table134[[#This Row],[Survived]]-Z132)^2</f>
        <v>8.5402619647627798E-2</v>
      </c>
    </row>
    <row r="133" spans="1:27" x14ac:dyDescent="0.2">
      <c r="A133">
        <v>0</v>
      </c>
      <c r="B133" t="s">
        <v>10</v>
      </c>
      <c r="C133">
        <v>3</v>
      </c>
      <c r="D133" t="s">
        <v>3</v>
      </c>
      <c r="E133">
        <v>26</v>
      </c>
      <c r="F133">
        <v>7.7750000000000004</v>
      </c>
      <c r="G133">
        <v>0</v>
      </c>
      <c r="H133">
        <v>0</v>
      </c>
      <c r="I133">
        <f>E133/$E$1</f>
        <v>0.32500000000000001</v>
      </c>
      <c r="J133">
        <f>LOG10(F133+1)</f>
        <v>0.94324712513786169</v>
      </c>
      <c r="K133">
        <f t="shared" ref="K133:K196" si="10">IF(C133=1,1,0)</f>
        <v>0</v>
      </c>
      <c r="L133">
        <f t="shared" ref="L133:L196" si="11">IF(C133=2,1,0)</f>
        <v>0</v>
      </c>
      <c r="M133">
        <f>IF(B133="S",1,0)</f>
        <v>1</v>
      </c>
      <c r="N133">
        <f>IF(B133="C",1,0)</f>
        <v>0</v>
      </c>
      <c r="O133">
        <f t="shared" ref="O133:O196" si="12">IF(D133="male",1,0)</f>
        <v>1</v>
      </c>
      <c r="P133">
        <v>1</v>
      </c>
      <c r="V133" s="5">
        <v>0.108434662532786</v>
      </c>
      <c r="W133" s="5">
        <v>-0.94961818345632187</v>
      </c>
      <c r="X133" s="5">
        <f t="shared" ref="X133:Y196" si="13">IF(V133&lt;0,0,V133)</f>
        <v>0.108434662532786</v>
      </c>
      <c r="Y133" s="5">
        <f t="shared" si="13"/>
        <v>0</v>
      </c>
      <c r="Z133" s="5">
        <f t="shared" ref="Z133:Z196" si="14">X133+Y133</f>
        <v>0.108434662532786</v>
      </c>
      <c r="AA133" s="5">
        <f>(Table134[[#This Row],[Survived]]-Z133)^2</f>
        <v>1.1758076038599184E-2</v>
      </c>
    </row>
    <row r="134" spans="1:27" x14ac:dyDescent="0.2">
      <c r="A134">
        <v>0</v>
      </c>
      <c r="B134" t="s">
        <v>10</v>
      </c>
      <c r="C134">
        <v>3</v>
      </c>
      <c r="D134" t="s">
        <v>3</v>
      </c>
      <c r="E134">
        <v>17</v>
      </c>
      <c r="F134">
        <v>8.6624999999999996</v>
      </c>
      <c r="G134">
        <v>0</v>
      </c>
      <c r="H134">
        <v>0</v>
      </c>
      <c r="I134">
        <f>E134/$E$1</f>
        <v>0.21249999999999999</v>
      </c>
      <c r="J134">
        <f>LOG10(F134+1)</f>
        <v>0.98508950692638131</v>
      </c>
      <c r="K134">
        <f t="shared" si="10"/>
        <v>0</v>
      </c>
      <c r="L134">
        <f t="shared" si="11"/>
        <v>0</v>
      </c>
      <c r="M134">
        <f>IF(B134="S",1,0)</f>
        <v>1</v>
      </c>
      <c r="N134">
        <f>IF(B134="C",1,0)</f>
        <v>0</v>
      </c>
      <c r="O134">
        <f t="shared" si="12"/>
        <v>1</v>
      </c>
      <c r="P134">
        <v>1</v>
      </c>
      <c r="V134" s="5">
        <v>0.17558749737885415</v>
      </c>
      <c r="W134" s="5">
        <v>-0.98456690792403245</v>
      </c>
      <c r="X134" s="5">
        <f t="shared" si="13"/>
        <v>0.17558749737885415</v>
      </c>
      <c r="Y134" s="5">
        <f t="shared" si="13"/>
        <v>0</v>
      </c>
      <c r="Z134" s="5">
        <f t="shared" si="14"/>
        <v>0.17558749737885415</v>
      </c>
      <c r="AA134" s="5">
        <f>(Table134[[#This Row],[Survived]]-Z134)^2</f>
        <v>3.0830969235769112E-2</v>
      </c>
    </row>
    <row r="135" spans="1:27" x14ac:dyDescent="0.2">
      <c r="A135">
        <v>0</v>
      </c>
      <c r="B135" t="s">
        <v>10</v>
      </c>
      <c r="C135">
        <v>3</v>
      </c>
      <c r="D135" t="s">
        <v>3</v>
      </c>
      <c r="E135">
        <v>1</v>
      </c>
      <c r="F135">
        <v>39.6875</v>
      </c>
      <c r="G135">
        <v>4</v>
      </c>
      <c r="H135">
        <v>1</v>
      </c>
      <c r="I135">
        <f>E135/$E$1</f>
        <v>1.2500000000000001E-2</v>
      </c>
      <c r="J135">
        <f>LOG10(F135+1)</f>
        <v>1.6094610059122672</v>
      </c>
      <c r="K135">
        <f t="shared" si="10"/>
        <v>0</v>
      </c>
      <c r="L135">
        <f t="shared" si="11"/>
        <v>0</v>
      </c>
      <c r="M135">
        <f>IF(B135="S",1,0)</f>
        <v>1</v>
      </c>
      <c r="N135">
        <f>IF(B135="C",1,0)</f>
        <v>0</v>
      </c>
      <c r="O135">
        <f t="shared" si="12"/>
        <v>1</v>
      </c>
      <c r="P135">
        <v>1</v>
      </c>
      <c r="V135" s="5">
        <v>7.7204167303983273E-2</v>
      </c>
      <c r="W135" s="5">
        <v>-0.80644075447249808</v>
      </c>
      <c r="X135" s="5">
        <f t="shared" si="13"/>
        <v>7.7204167303983273E-2</v>
      </c>
      <c r="Y135" s="5">
        <f t="shared" si="13"/>
        <v>0</v>
      </c>
      <c r="Z135" s="5">
        <f t="shared" si="14"/>
        <v>7.7204167303983273E-2</v>
      </c>
      <c r="AA135" s="5">
        <f>(Table134[[#This Row],[Survived]]-Z135)^2</f>
        <v>5.96048344910144E-3</v>
      </c>
    </row>
    <row r="136" spans="1:27" x14ac:dyDescent="0.2">
      <c r="A136">
        <v>1</v>
      </c>
      <c r="B136" t="s">
        <v>10</v>
      </c>
      <c r="C136">
        <v>3</v>
      </c>
      <c r="D136" t="s">
        <v>3</v>
      </c>
      <c r="E136">
        <v>9</v>
      </c>
      <c r="F136">
        <v>20.524999999999999</v>
      </c>
      <c r="G136">
        <v>0</v>
      </c>
      <c r="H136">
        <v>2</v>
      </c>
      <c r="I136">
        <f>E136/$E$1</f>
        <v>0.1125</v>
      </c>
      <c r="J136">
        <f>LOG10(F136+1)</f>
        <v>1.3329431601256923</v>
      </c>
      <c r="K136">
        <f t="shared" si="10"/>
        <v>0</v>
      </c>
      <c r="L136">
        <f t="shared" si="11"/>
        <v>0</v>
      </c>
      <c r="M136">
        <f>IF(B136="S",1,0)</f>
        <v>1</v>
      </c>
      <c r="N136">
        <f>IF(B136="C",1,0)</f>
        <v>0</v>
      </c>
      <c r="O136">
        <f t="shared" si="12"/>
        <v>1</v>
      </c>
      <c r="P136">
        <v>1</v>
      </c>
      <c r="V136" s="5">
        <v>0.22038169186502604</v>
      </c>
      <c r="W136" s="5">
        <v>-1.5129912043277574</v>
      </c>
      <c r="X136" s="5">
        <f t="shared" si="13"/>
        <v>0.22038169186502604</v>
      </c>
      <c r="Y136" s="5">
        <f t="shared" si="13"/>
        <v>0</v>
      </c>
      <c r="Z136" s="5">
        <f t="shared" si="14"/>
        <v>0.22038169186502604</v>
      </c>
      <c r="AA136" s="5">
        <f>(Table134[[#This Row],[Survived]]-Z136)^2</f>
        <v>0.60780470637923911</v>
      </c>
    </row>
    <row r="137" spans="1:27" x14ac:dyDescent="0.2">
      <c r="A137">
        <v>0</v>
      </c>
      <c r="B137" t="s">
        <v>10</v>
      </c>
      <c r="C137">
        <v>3</v>
      </c>
      <c r="D137" t="s">
        <v>4</v>
      </c>
      <c r="E137">
        <v>45</v>
      </c>
      <c r="F137">
        <v>27.9</v>
      </c>
      <c r="G137">
        <v>1</v>
      </c>
      <c r="H137">
        <v>4</v>
      </c>
      <c r="I137">
        <f>E137/$E$1</f>
        <v>0.5625</v>
      </c>
      <c r="J137">
        <f>LOG10(F137+1)</f>
        <v>1.4608978427565478</v>
      </c>
      <c r="K137">
        <f t="shared" si="10"/>
        <v>0</v>
      </c>
      <c r="L137">
        <f t="shared" si="11"/>
        <v>0</v>
      </c>
      <c r="M137">
        <f>IF(B137="S",1,0)</f>
        <v>1</v>
      </c>
      <c r="N137">
        <f>IF(B137="C",1,0)</f>
        <v>0</v>
      </c>
      <c r="O137">
        <f t="shared" si="12"/>
        <v>0</v>
      </c>
      <c r="P137">
        <v>1</v>
      </c>
      <c r="V137" s="5">
        <v>0.36761431635498099</v>
      </c>
      <c r="W137" s="5">
        <v>-1.7117065238646239</v>
      </c>
      <c r="X137" s="5">
        <f t="shared" si="13"/>
        <v>0.36761431635498099</v>
      </c>
      <c r="Y137" s="5">
        <f t="shared" si="13"/>
        <v>0</v>
      </c>
      <c r="Z137" s="5">
        <f t="shared" si="14"/>
        <v>0.36761431635498099</v>
      </c>
      <c r="AA137" s="5">
        <f>(Table134[[#This Row],[Survived]]-Z137)^2</f>
        <v>0.13514028558914004</v>
      </c>
    </row>
    <row r="138" spans="1:27" x14ac:dyDescent="0.2">
      <c r="A138">
        <v>0</v>
      </c>
      <c r="B138" t="s">
        <v>10</v>
      </c>
      <c r="C138">
        <v>3</v>
      </c>
      <c r="D138" t="s">
        <v>3</v>
      </c>
      <c r="E138">
        <v>28</v>
      </c>
      <c r="F138">
        <v>56.495800000000003</v>
      </c>
      <c r="G138">
        <v>0</v>
      </c>
      <c r="H138">
        <v>0</v>
      </c>
      <c r="I138">
        <f>E138/$E$1</f>
        <v>0.35</v>
      </c>
      <c r="J138">
        <f>LOG10(F138+1)</f>
        <v>1.7596361211514699</v>
      </c>
      <c r="K138">
        <f t="shared" si="10"/>
        <v>0</v>
      </c>
      <c r="L138">
        <f t="shared" si="11"/>
        <v>0</v>
      </c>
      <c r="M138">
        <f>IF(B138="S",1,0)</f>
        <v>1</v>
      </c>
      <c r="N138">
        <f>IF(B138="C",1,0)</f>
        <v>0</v>
      </c>
      <c r="O138">
        <f t="shared" si="12"/>
        <v>1</v>
      </c>
      <c r="P138">
        <v>1</v>
      </c>
      <c r="V138" s="5">
        <v>0.13312975737555865</v>
      </c>
      <c r="W138" s="5">
        <v>-1.1305168957323461</v>
      </c>
      <c r="X138" s="5">
        <f t="shared" si="13"/>
        <v>0.13312975737555865</v>
      </c>
      <c r="Y138" s="5">
        <f t="shared" si="13"/>
        <v>0</v>
      </c>
      <c r="Z138" s="5">
        <f t="shared" si="14"/>
        <v>0.13312975737555865</v>
      </c>
      <c r="AA138" s="5">
        <f>(Table134[[#This Row],[Survived]]-Z138)^2</f>
        <v>1.7723532298875116E-2</v>
      </c>
    </row>
    <row r="139" spans="1:27" x14ac:dyDescent="0.2">
      <c r="A139">
        <v>0</v>
      </c>
      <c r="B139" t="s">
        <v>10</v>
      </c>
      <c r="C139">
        <v>1</v>
      </c>
      <c r="D139" t="s">
        <v>3</v>
      </c>
      <c r="E139">
        <v>61</v>
      </c>
      <c r="F139">
        <v>33.5</v>
      </c>
      <c r="G139">
        <v>0</v>
      </c>
      <c r="H139">
        <v>0</v>
      </c>
      <c r="I139">
        <f>E139/$E$1</f>
        <v>0.76249999999999996</v>
      </c>
      <c r="J139">
        <f>LOG10(F139+1)</f>
        <v>1.5378190950732742</v>
      </c>
      <c r="K139">
        <f t="shared" si="10"/>
        <v>1</v>
      </c>
      <c r="L139">
        <f t="shared" si="11"/>
        <v>0</v>
      </c>
      <c r="M139">
        <f>IF(B139="S",1,0)</f>
        <v>1</v>
      </c>
      <c r="N139">
        <f>IF(B139="C",1,0)</f>
        <v>0</v>
      </c>
      <c r="O139">
        <f t="shared" si="12"/>
        <v>1</v>
      </c>
      <c r="P139">
        <v>1</v>
      </c>
      <c r="V139" s="5">
        <v>0.25840500416618573</v>
      </c>
      <c r="W139" s="5">
        <v>-0.90542076465627785</v>
      </c>
      <c r="X139" s="5">
        <f t="shared" si="13"/>
        <v>0.25840500416618573</v>
      </c>
      <c r="Y139" s="5">
        <f t="shared" si="13"/>
        <v>0</v>
      </c>
      <c r="Z139" s="5">
        <f t="shared" si="14"/>
        <v>0.25840500416618573</v>
      </c>
      <c r="AA139" s="5">
        <f>(Table134[[#This Row],[Survived]]-Z139)^2</f>
        <v>6.6773146178126463E-2</v>
      </c>
    </row>
    <row r="140" spans="1:27" x14ac:dyDescent="0.2">
      <c r="A140">
        <v>0</v>
      </c>
      <c r="B140" t="s">
        <v>12</v>
      </c>
      <c r="C140">
        <v>3</v>
      </c>
      <c r="D140" t="s">
        <v>3</v>
      </c>
      <c r="E140">
        <v>4</v>
      </c>
      <c r="F140">
        <v>29.125</v>
      </c>
      <c r="G140">
        <v>4</v>
      </c>
      <c r="H140">
        <v>1</v>
      </c>
      <c r="I140">
        <f>E140/$E$1</f>
        <v>0.05</v>
      </c>
      <c r="J140">
        <f>LOG10(F140+1)</f>
        <v>1.4789270555829248</v>
      </c>
      <c r="K140">
        <f t="shared" si="10"/>
        <v>0</v>
      </c>
      <c r="L140">
        <f t="shared" si="11"/>
        <v>0</v>
      </c>
      <c r="M140">
        <f>IF(B140="S",1,0)</f>
        <v>0</v>
      </c>
      <c r="N140">
        <f>IF(B140="C",1,0)</f>
        <v>0</v>
      </c>
      <c r="O140">
        <f t="shared" si="12"/>
        <v>1</v>
      </c>
      <c r="P140">
        <v>1</v>
      </c>
      <c r="V140" s="5">
        <v>7.8538180088786325E-3</v>
      </c>
      <c r="W140" s="5">
        <v>-0.88550739259035172</v>
      </c>
      <c r="X140" s="5">
        <f t="shared" si="13"/>
        <v>7.8538180088786325E-3</v>
      </c>
      <c r="Y140" s="5">
        <f t="shared" si="13"/>
        <v>0</v>
      </c>
      <c r="Z140" s="5">
        <f t="shared" si="14"/>
        <v>7.8538180088786325E-3</v>
      </c>
      <c r="AA140" s="5">
        <f>(Table134[[#This Row],[Survived]]-Z140)^2</f>
        <v>6.168245731658633E-5</v>
      </c>
    </row>
    <row r="141" spans="1:27" x14ac:dyDescent="0.2">
      <c r="A141">
        <v>1</v>
      </c>
      <c r="B141" t="s">
        <v>10</v>
      </c>
      <c r="C141">
        <v>3</v>
      </c>
      <c r="D141" t="s">
        <v>4</v>
      </c>
      <c r="E141">
        <v>1</v>
      </c>
      <c r="F141">
        <v>11.1333</v>
      </c>
      <c r="G141">
        <v>1</v>
      </c>
      <c r="H141">
        <v>1</v>
      </c>
      <c r="I141">
        <f>E141/$E$1</f>
        <v>1.2500000000000001E-2</v>
      </c>
      <c r="J141">
        <f>LOG10(F141+1)</f>
        <v>1.0839789358110461</v>
      </c>
      <c r="K141">
        <f t="shared" si="10"/>
        <v>0</v>
      </c>
      <c r="L141">
        <f t="shared" si="11"/>
        <v>0</v>
      </c>
      <c r="M141">
        <f>IF(B141="S",1,0)</f>
        <v>1</v>
      </c>
      <c r="N141">
        <f>IF(B141="C",1,0)</f>
        <v>0</v>
      </c>
      <c r="O141">
        <f t="shared" si="12"/>
        <v>0</v>
      </c>
      <c r="P141">
        <v>1</v>
      </c>
      <c r="V141" s="5">
        <v>0.71272142086868007</v>
      </c>
      <c r="W141" s="5">
        <v>-1.1101397329704872</v>
      </c>
      <c r="X141" s="5">
        <f t="shared" si="13"/>
        <v>0.71272142086868007</v>
      </c>
      <c r="Y141" s="5">
        <f t="shared" si="13"/>
        <v>0</v>
      </c>
      <c r="Z141" s="5">
        <f t="shared" si="14"/>
        <v>0.71272142086868007</v>
      </c>
      <c r="AA141" s="5">
        <f>(Table134[[#This Row],[Survived]]-Z141)^2</f>
        <v>8.2528982027710043E-2</v>
      </c>
    </row>
    <row r="142" spans="1:27" x14ac:dyDescent="0.2">
      <c r="A142">
        <v>0</v>
      </c>
      <c r="B142" t="s">
        <v>10</v>
      </c>
      <c r="C142">
        <v>3</v>
      </c>
      <c r="D142" t="s">
        <v>3</v>
      </c>
      <c r="E142">
        <v>21</v>
      </c>
      <c r="F142">
        <v>7.9249999999999998</v>
      </c>
      <c r="G142">
        <v>0</v>
      </c>
      <c r="H142">
        <v>0</v>
      </c>
      <c r="I142">
        <f>E142/$E$1</f>
        <v>0.26250000000000001</v>
      </c>
      <c r="J142">
        <f>LOG10(F142+1)</f>
        <v>0.95060822478423079</v>
      </c>
      <c r="K142">
        <f t="shared" si="10"/>
        <v>0</v>
      </c>
      <c r="L142">
        <f t="shared" si="11"/>
        <v>0</v>
      </c>
      <c r="M142">
        <f>IF(B142="S",1,0)</f>
        <v>1</v>
      </c>
      <c r="N142">
        <f>IF(B142="C",1,0)</f>
        <v>0</v>
      </c>
      <c r="O142">
        <f t="shared" si="12"/>
        <v>1</v>
      </c>
      <c r="P142">
        <v>1</v>
      </c>
      <c r="V142" s="5">
        <v>0.14497961834707784</v>
      </c>
      <c r="W142" s="5">
        <v>-0.96540458052513234</v>
      </c>
      <c r="X142" s="5">
        <f t="shared" si="13"/>
        <v>0.14497961834707784</v>
      </c>
      <c r="Y142" s="5">
        <f t="shared" si="13"/>
        <v>0</v>
      </c>
      <c r="Z142" s="5">
        <f t="shared" si="14"/>
        <v>0.14497961834707784</v>
      </c>
      <c r="AA142" s="5">
        <f>(Table134[[#This Row],[Survived]]-Z142)^2</f>
        <v>2.101908973606435E-2</v>
      </c>
    </row>
    <row r="143" spans="1:27" x14ac:dyDescent="0.2">
      <c r="A143">
        <v>0</v>
      </c>
      <c r="B143" t="s">
        <v>11</v>
      </c>
      <c r="C143">
        <v>1</v>
      </c>
      <c r="D143" t="s">
        <v>3</v>
      </c>
      <c r="E143">
        <v>56</v>
      </c>
      <c r="F143">
        <v>30.695799999999998</v>
      </c>
      <c r="G143">
        <v>0</v>
      </c>
      <c r="H143">
        <v>0</v>
      </c>
      <c r="I143">
        <f>E143/$E$1</f>
        <v>0.7</v>
      </c>
      <c r="J143">
        <f>LOG10(F143+1)</f>
        <v>1.5010017178117605</v>
      </c>
      <c r="K143">
        <f t="shared" si="10"/>
        <v>1</v>
      </c>
      <c r="L143">
        <f t="shared" si="11"/>
        <v>0</v>
      </c>
      <c r="M143">
        <f>IF(B143="S",1,0)</f>
        <v>0</v>
      </c>
      <c r="N143">
        <f>IF(B143="C",1,0)</f>
        <v>1</v>
      </c>
      <c r="O143">
        <f t="shared" si="12"/>
        <v>1</v>
      </c>
      <c r="P143">
        <v>1</v>
      </c>
      <c r="V143" s="5">
        <v>0.36091682171109679</v>
      </c>
      <c r="W143" s="5">
        <v>-0.67459503410250032</v>
      </c>
      <c r="X143" s="5">
        <f t="shared" si="13"/>
        <v>0.36091682171109679</v>
      </c>
      <c r="Y143" s="5">
        <f t="shared" si="13"/>
        <v>0</v>
      </c>
      <c r="Z143" s="5">
        <f t="shared" si="14"/>
        <v>0.36091682171109679</v>
      </c>
      <c r="AA143" s="5">
        <f>(Table134[[#This Row],[Survived]]-Z143)^2</f>
        <v>0.13026095219403963</v>
      </c>
    </row>
    <row r="144" spans="1:27" x14ac:dyDescent="0.2">
      <c r="A144">
        <v>0</v>
      </c>
      <c r="B144" t="s">
        <v>10</v>
      </c>
      <c r="C144">
        <v>3</v>
      </c>
      <c r="D144" t="s">
        <v>3</v>
      </c>
      <c r="E144">
        <v>18</v>
      </c>
      <c r="F144">
        <v>7.8541999999999996</v>
      </c>
      <c r="G144">
        <v>1</v>
      </c>
      <c r="H144">
        <v>1</v>
      </c>
      <c r="I144">
        <f>E144/$E$1</f>
        <v>0.22500000000000001</v>
      </c>
      <c r="J144">
        <f>LOG10(F144+1)</f>
        <v>0.94714932766263737</v>
      </c>
      <c r="K144">
        <f t="shared" si="10"/>
        <v>0</v>
      </c>
      <c r="L144">
        <f t="shared" si="11"/>
        <v>0</v>
      </c>
      <c r="M144">
        <f>IF(B144="S",1,0)</f>
        <v>1</v>
      </c>
      <c r="N144">
        <f>IF(B144="C",1,0)</f>
        <v>0</v>
      </c>
      <c r="O144">
        <f t="shared" si="12"/>
        <v>1</v>
      </c>
      <c r="P144">
        <v>1</v>
      </c>
      <c r="V144" s="5">
        <v>9.4313635802376283E-2</v>
      </c>
      <c r="W144" s="5">
        <v>-1.0414858872018362</v>
      </c>
      <c r="X144" s="5">
        <f t="shared" si="13"/>
        <v>9.4313635802376283E-2</v>
      </c>
      <c r="Y144" s="5">
        <f t="shared" si="13"/>
        <v>0</v>
      </c>
      <c r="Z144" s="5">
        <f t="shared" si="14"/>
        <v>9.4313635802376283E-2</v>
      </c>
      <c r="AA144" s="5">
        <f>(Table134[[#This Row],[Survived]]-Z144)^2</f>
        <v>8.8950618982632738E-3</v>
      </c>
    </row>
    <row r="145" spans="1:27" x14ac:dyDescent="0.2">
      <c r="A145">
        <v>0</v>
      </c>
      <c r="B145" t="s">
        <v>11</v>
      </c>
      <c r="C145">
        <v>1</v>
      </c>
      <c r="D145" t="s">
        <v>4</v>
      </c>
      <c r="E145">
        <v>50</v>
      </c>
      <c r="F145">
        <v>28.712499999999999</v>
      </c>
      <c r="G145">
        <v>0</v>
      </c>
      <c r="H145">
        <v>0</v>
      </c>
      <c r="I145">
        <f>E145/$E$1</f>
        <v>0.625</v>
      </c>
      <c r="J145">
        <f>LOG10(F145+1)</f>
        <v>1.4729391947362367</v>
      </c>
      <c r="K145">
        <f t="shared" si="10"/>
        <v>1</v>
      </c>
      <c r="L145">
        <f t="shared" si="11"/>
        <v>0</v>
      </c>
      <c r="M145">
        <f>IF(B145="S",1,0)</f>
        <v>0</v>
      </c>
      <c r="N145">
        <f>IF(B145="C",1,0)</f>
        <v>1</v>
      </c>
      <c r="O145">
        <f t="shared" si="12"/>
        <v>0</v>
      </c>
      <c r="P145">
        <v>1</v>
      </c>
      <c r="V145" s="5">
        <v>0.8917909229911043</v>
      </c>
      <c r="W145" s="5">
        <v>-0.6745421811136213</v>
      </c>
      <c r="X145" s="5">
        <f t="shared" si="13"/>
        <v>0.8917909229911043</v>
      </c>
      <c r="Y145" s="5">
        <f t="shared" si="13"/>
        <v>0</v>
      </c>
      <c r="Z145" s="5">
        <f t="shared" si="14"/>
        <v>0.8917909229911043</v>
      </c>
      <c r="AA145" s="5">
        <f>(Table134[[#This Row],[Survived]]-Z145)^2</f>
        <v>0.79529105032932568</v>
      </c>
    </row>
    <row r="146" spans="1:27" x14ac:dyDescent="0.2">
      <c r="A146">
        <v>0</v>
      </c>
      <c r="B146" t="s">
        <v>10</v>
      </c>
      <c r="C146">
        <v>2</v>
      </c>
      <c r="D146" t="s">
        <v>3</v>
      </c>
      <c r="E146">
        <v>30</v>
      </c>
      <c r="F146">
        <v>13</v>
      </c>
      <c r="G146">
        <v>0</v>
      </c>
      <c r="H146">
        <v>0</v>
      </c>
      <c r="I146">
        <f>E146/$E$1</f>
        <v>0.375</v>
      </c>
      <c r="J146">
        <f>LOG10(F146+1)</f>
        <v>1.146128035678238</v>
      </c>
      <c r="K146">
        <f t="shared" si="10"/>
        <v>0</v>
      </c>
      <c r="L146">
        <f t="shared" si="11"/>
        <v>1</v>
      </c>
      <c r="M146">
        <f>IF(B146="S",1,0)</f>
        <v>1</v>
      </c>
      <c r="N146">
        <f>IF(B146="C",1,0)</f>
        <v>0</v>
      </c>
      <c r="O146">
        <f t="shared" si="12"/>
        <v>1</v>
      </c>
      <c r="P146">
        <v>1</v>
      </c>
      <c r="V146" s="5">
        <v>0.28761861956303791</v>
      </c>
      <c r="W146" s="5">
        <v>-1.2353246453918696</v>
      </c>
      <c r="X146" s="5">
        <f t="shared" si="13"/>
        <v>0.28761861956303791</v>
      </c>
      <c r="Y146" s="5">
        <f t="shared" si="13"/>
        <v>0</v>
      </c>
      <c r="Z146" s="5">
        <f t="shared" si="14"/>
        <v>0.28761861956303791</v>
      </c>
      <c r="AA146" s="5">
        <f>(Table134[[#This Row],[Survived]]-Z146)^2</f>
        <v>8.2724470319347529E-2</v>
      </c>
    </row>
    <row r="147" spans="1:27" x14ac:dyDescent="0.2">
      <c r="A147">
        <v>0</v>
      </c>
      <c r="B147" t="s">
        <v>10</v>
      </c>
      <c r="C147">
        <v>3</v>
      </c>
      <c r="D147" t="s">
        <v>3</v>
      </c>
      <c r="E147">
        <v>36</v>
      </c>
      <c r="F147">
        <v>0</v>
      </c>
      <c r="G147">
        <v>0</v>
      </c>
      <c r="H147">
        <v>0</v>
      </c>
      <c r="I147">
        <f>E147/$E$1</f>
        <v>0.45</v>
      </c>
      <c r="J147">
        <f>LOG10(F147+1)</f>
        <v>0</v>
      </c>
      <c r="K147">
        <f t="shared" si="10"/>
        <v>0</v>
      </c>
      <c r="L147">
        <f t="shared" si="11"/>
        <v>0</v>
      </c>
      <c r="M147">
        <f>IF(B147="S",1,0)</f>
        <v>1</v>
      </c>
      <c r="N147">
        <f>IF(B147="C",1,0)</f>
        <v>0</v>
      </c>
      <c r="O147">
        <f t="shared" si="12"/>
        <v>1</v>
      </c>
      <c r="P147">
        <v>1</v>
      </c>
      <c r="V147" s="5">
        <v>-9.2075283809199826E-3</v>
      </c>
      <c r="W147" s="5">
        <v>-0.70588245166974972</v>
      </c>
      <c r="X147" s="5">
        <f t="shared" si="13"/>
        <v>0</v>
      </c>
      <c r="Y147" s="5">
        <f t="shared" si="13"/>
        <v>0</v>
      </c>
      <c r="Z147" s="5">
        <f t="shared" si="14"/>
        <v>0</v>
      </c>
      <c r="AA147" s="5">
        <f>(Table134[[#This Row],[Survived]]-Z147)^2</f>
        <v>0</v>
      </c>
    </row>
    <row r="148" spans="1:27" x14ac:dyDescent="0.2">
      <c r="A148">
        <v>0</v>
      </c>
      <c r="B148" t="s">
        <v>10</v>
      </c>
      <c r="C148">
        <v>3</v>
      </c>
      <c r="D148" t="s">
        <v>3</v>
      </c>
      <c r="E148">
        <v>9</v>
      </c>
      <c r="F148">
        <v>31.387499999999999</v>
      </c>
      <c r="G148">
        <v>4</v>
      </c>
      <c r="H148">
        <v>2</v>
      </c>
      <c r="I148">
        <f>E148/$E$1</f>
        <v>0.1125</v>
      </c>
      <c r="J148">
        <f>LOG10(F148+1)</f>
        <v>1.5103774259938814</v>
      </c>
      <c r="K148">
        <f t="shared" si="10"/>
        <v>0</v>
      </c>
      <c r="L148">
        <f t="shared" si="11"/>
        <v>0</v>
      </c>
      <c r="M148">
        <f>IF(B148="S",1,0)</f>
        <v>1</v>
      </c>
      <c r="N148">
        <f>IF(B148="C",1,0)</f>
        <v>0</v>
      </c>
      <c r="O148">
        <f t="shared" si="12"/>
        <v>1</v>
      </c>
      <c r="P148">
        <v>1</v>
      </c>
      <c r="V148" s="5">
        <v>-3.5847803378752374E-4</v>
      </c>
      <c r="W148" s="5">
        <v>-0.97442087603707606</v>
      </c>
      <c r="X148" s="5">
        <f t="shared" si="13"/>
        <v>0</v>
      </c>
      <c r="Y148" s="5">
        <f t="shared" si="13"/>
        <v>0</v>
      </c>
      <c r="Z148" s="5">
        <f t="shared" si="14"/>
        <v>0</v>
      </c>
      <c r="AA148" s="5">
        <f>(Table134[[#This Row],[Survived]]-Z148)^2</f>
        <v>0</v>
      </c>
    </row>
    <row r="149" spans="1:27" x14ac:dyDescent="0.2">
      <c r="A149">
        <v>1</v>
      </c>
      <c r="B149" t="s">
        <v>10</v>
      </c>
      <c r="C149">
        <v>2</v>
      </c>
      <c r="D149" t="s">
        <v>3</v>
      </c>
      <c r="E149">
        <v>1</v>
      </c>
      <c r="F149">
        <v>39</v>
      </c>
      <c r="G149">
        <v>2</v>
      </c>
      <c r="H149">
        <v>1</v>
      </c>
      <c r="I149">
        <f>E149/$E$1</f>
        <v>1.2500000000000001E-2</v>
      </c>
      <c r="J149">
        <f>LOG10(F149+1)</f>
        <v>1.6020599913279623</v>
      </c>
      <c r="K149">
        <f t="shared" si="10"/>
        <v>0</v>
      </c>
      <c r="L149">
        <f t="shared" si="11"/>
        <v>1</v>
      </c>
      <c r="M149">
        <f>IF(B149="S",1,0)</f>
        <v>1</v>
      </c>
      <c r="N149">
        <f>IF(B149="C",1,0)</f>
        <v>0</v>
      </c>
      <c r="O149">
        <f t="shared" si="12"/>
        <v>1</v>
      </c>
      <c r="P149">
        <v>1</v>
      </c>
      <c r="V149" s="5">
        <v>0.3898787198113457</v>
      </c>
      <c r="W149" s="5">
        <v>-1.344939021586208</v>
      </c>
      <c r="X149" s="5">
        <f t="shared" si="13"/>
        <v>0.3898787198113457</v>
      </c>
      <c r="Y149" s="5">
        <f t="shared" si="13"/>
        <v>0</v>
      </c>
      <c r="Z149" s="5">
        <f t="shared" si="14"/>
        <v>0.3898787198113457</v>
      </c>
      <c r="AA149" s="5">
        <f>(Table134[[#This Row],[Survived]]-Z149)^2</f>
        <v>0.3722479765390424</v>
      </c>
    </row>
    <row r="150" spans="1:27" x14ac:dyDescent="0.2">
      <c r="A150">
        <v>1</v>
      </c>
      <c r="B150" t="s">
        <v>10</v>
      </c>
      <c r="C150">
        <v>3</v>
      </c>
      <c r="D150" t="s">
        <v>4</v>
      </c>
      <c r="E150">
        <v>4</v>
      </c>
      <c r="F150">
        <v>22.024999999999999</v>
      </c>
      <c r="G150">
        <v>0</v>
      </c>
      <c r="H150">
        <v>2</v>
      </c>
      <c r="I150">
        <f>E150/$E$1</f>
        <v>0.05</v>
      </c>
      <c r="J150">
        <f>LOG10(F150+1)</f>
        <v>1.3621996388688864</v>
      </c>
      <c r="K150">
        <f t="shared" si="10"/>
        <v>0</v>
      </c>
      <c r="L150">
        <f t="shared" si="11"/>
        <v>0</v>
      </c>
      <c r="M150">
        <f>IF(B150="S",1,0)</f>
        <v>1</v>
      </c>
      <c r="N150">
        <f>IF(B150="C",1,0)</f>
        <v>0</v>
      </c>
      <c r="O150">
        <f t="shared" si="12"/>
        <v>0</v>
      </c>
      <c r="P150">
        <v>1</v>
      </c>
      <c r="V150" s="5">
        <v>0.74676770948602722</v>
      </c>
      <c r="W150" s="5">
        <v>-1.5232145490099362</v>
      </c>
      <c r="X150" s="5">
        <f t="shared" si="13"/>
        <v>0.74676770948602722</v>
      </c>
      <c r="Y150" s="5">
        <f t="shared" si="13"/>
        <v>0</v>
      </c>
      <c r="Z150" s="5">
        <f t="shared" si="14"/>
        <v>0.74676770948602722</v>
      </c>
      <c r="AA150" s="5">
        <f>(Table134[[#This Row],[Survived]]-Z150)^2</f>
        <v>6.4126592958953108E-2</v>
      </c>
    </row>
    <row r="151" spans="1:27" x14ac:dyDescent="0.2">
      <c r="A151">
        <v>1</v>
      </c>
      <c r="B151" t="s">
        <v>10</v>
      </c>
      <c r="C151">
        <v>1</v>
      </c>
      <c r="D151" t="s">
        <v>3</v>
      </c>
      <c r="E151">
        <v>45</v>
      </c>
      <c r="F151">
        <v>26.55</v>
      </c>
      <c r="G151">
        <v>0</v>
      </c>
      <c r="H151">
        <v>0</v>
      </c>
      <c r="I151">
        <f>E151/$E$1</f>
        <v>0.5625</v>
      </c>
      <c r="J151">
        <f>LOG10(F151+1)</f>
        <v>1.4401216031878039</v>
      </c>
      <c r="K151">
        <f t="shared" si="10"/>
        <v>1</v>
      </c>
      <c r="L151">
        <f t="shared" si="11"/>
        <v>0</v>
      </c>
      <c r="M151">
        <f>IF(B151="S",1,0)</f>
        <v>1</v>
      </c>
      <c r="N151">
        <f>IF(B151="C",1,0)</f>
        <v>0</v>
      </c>
      <c r="O151">
        <f t="shared" si="12"/>
        <v>1</v>
      </c>
      <c r="P151">
        <v>1</v>
      </c>
      <c r="V151" s="5">
        <v>0.36953092741132521</v>
      </c>
      <c r="W151" s="5">
        <v>-0.92823157628524655</v>
      </c>
      <c r="X151" s="5">
        <f t="shared" si="13"/>
        <v>0.36953092741132521</v>
      </c>
      <c r="Y151" s="5">
        <f t="shared" si="13"/>
        <v>0</v>
      </c>
      <c r="Z151" s="5">
        <f t="shared" si="14"/>
        <v>0.36953092741132521</v>
      </c>
      <c r="AA151" s="5">
        <f>(Table134[[#This Row],[Survived]]-Z151)^2</f>
        <v>0.3974912514908237</v>
      </c>
    </row>
    <row r="152" spans="1:27" x14ac:dyDescent="0.2">
      <c r="A152">
        <v>0</v>
      </c>
      <c r="B152" t="s">
        <v>12</v>
      </c>
      <c r="C152">
        <v>3</v>
      </c>
      <c r="D152" t="s">
        <v>3</v>
      </c>
      <c r="E152">
        <v>40</v>
      </c>
      <c r="F152">
        <v>15.5</v>
      </c>
      <c r="G152">
        <v>1</v>
      </c>
      <c r="H152">
        <v>1</v>
      </c>
      <c r="I152">
        <f>E152/$E$1</f>
        <v>0.5</v>
      </c>
      <c r="J152">
        <f>LOG10(F152+1)</f>
        <v>1.2174839442139063</v>
      </c>
      <c r="K152">
        <f t="shared" si="10"/>
        <v>0</v>
      </c>
      <c r="L152">
        <f t="shared" si="11"/>
        <v>0</v>
      </c>
      <c r="M152">
        <f>IF(B152="S",1,0)</f>
        <v>0</v>
      </c>
      <c r="N152">
        <f>IF(B152="C",1,0)</f>
        <v>0</v>
      </c>
      <c r="O152">
        <f t="shared" si="12"/>
        <v>1</v>
      </c>
      <c r="P152">
        <v>1</v>
      </c>
      <c r="V152" s="5">
        <v>-9.3331003016996483E-2</v>
      </c>
      <c r="W152" s="5">
        <v>-1.1585520139035459</v>
      </c>
      <c r="X152" s="5">
        <f t="shared" si="13"/>
        <v>0</v>
      </c>
      <c r="Y152" s="5">
        <f t="shared" si="13"/>
        <v>0</v>
      </c>
      <c r="Z152" s="5">
        <f t="shared" si="14"/>
        <v>0</v>
      </c>
      <c r="AA152" s="5">
        <f>(Table134[[#This Row],[Survived]]-Z152)^2</f>
        <v>0</v>
      </c>
    </row>
    <row r="153" spans="1:27" x14ac:dyDescent="0.2">
      <c r="A153">
        <v>0</v>
      </c>
      <c r="B153" t="s">
        <v>10</v>
      </c>
      <c r="C153">
        <v>3</v>
      </c>
      <c r="D153" t="s">
        <v>3</v>
      </c>
      <c r="E153">
        <v>36</v>
      </c>
      <c r="F153">
        <v>7.8958000000000004</v>
      </c>
      <c r="G153">
        <v>0</v>
      </c>
      <c r="H153">
        <v>0</v>
      </c>
      <c r="I153">
        <f>E153/$E$1</f>
        <v>0.45</v>
      </c>
      <c r="J153">
        <f>LOG10(F153+1)</f>
        <v>0.94918501031343461</v>
      </c>
      <c r="K153">
        <f t="shared" si="10"/>
        <v>0</v>
      </c>
      <c r="L153">
        <f t="shared" si="11"/>
        <v>0</v>
      </c>
      <c r="M153">
        <f>IF(B153="S",1,0)</f>
        <v>1</v>
      </c>
      <c r="N153">
        <f>IF(B153="C",1,0)</f>
        <v>0</v>
      </c>
      <c r="O153">
        <f t="shared" si="12"/>
        <v>1</v>
      </c>
      <c r="P153">
        <v>1</v>
      </c>
      <c r="V153" s="5">
        <v>3.6336058544596206E-2</v>
      </c>
      <c r="W153" s="5">
        <v>-0.92276610719160346</v>
      </c>
      <c r="X153" s="5">
        <f t="shared" si="13"/>
        <v>3.6336058544596206E-2</v>
      </c>
      <c r="Y153" s="5">
        <f t="shared" si="13"/>
        <v>0</v>
      </c>
      <c r="Z153" s="5">
        <f t="shared" si="14"/>
        <v>3.6336058544596206E-2</v>
      </c>
      <c r="AA153" s="5">
        <f>(Table134[[#This Row],[Survived]]-Z153)^2</f>
        <v>1.320309150556323E-3</v>
      </c>
    </row>
    <row r="154" spans="1:27" x14ac:dyDescent="0.2">
      <c r="A154">
        <v>1</v>
      </c>
      <c r="B154" t="s">
        <v>10</v>
      </c>
      <c r="C154">
        <v>2</v>
      </c>
      <c r="D154" t="s">
        <v>4</v>
      </c>
      <c r="E154">
        <v>32</v>
      </c>
      <c r="F154">
        <v>13</v>
      </c>
      <c r="G154">
        <v>0</v>
      </c>
      <c r="H154">
        <v>0</v>
      </c>
      <c r="I154">
        <f>E154/$E$1</f>
        <v>0.4</v>
      </c>
      <c r="J154">
        <f>LOG10(F154+1)</f>
        <v>1.146128035678238</v>
      </c>
      <c r="K154">
        <f t="shared" si="10"/>
        <v>0</v>
      </c>
      <c r="L154">
        <f t="shared" si="11"/>
        <v>1</v>
      </c>
      <c r="M154">
        <f>IF(B154="S",1,0)</f>
        <v>1</v>
      </c>
      <c r="N154">
        <f>IF(B154="C",1,0)</f>
        <v>0</v>
      </c>
      <c r="O154">
        <f t="shared" si="12"/>
        <v>0</v>
      </c>
      <c r="P154">
        <v>1</v>
      </c>
      <c r="V154" s="5">
        <v>0.76193239923509903</v>
      </c>
      <c r="W154" s="5">
        <v>-1.2191168467717701</v>
      </c>
      <c r="X154" s="5">
        <f t="shared" si="13"/>
        <v>0.76193239923509903</v>
      </c>
      <c r="Y154" s="5">
        <f t="shared" si="13"/>
        <v>0</v>
      </c>
      <c r="Z154" s="5">
        <f t="shared" si="14"/>
        <v>0.76193239923509903</v>
      </c>
      <c r="AA154" s="5">
        <f>(Table134[[#This Row],[Survived]]-Z154)^2</f>
        <v>5.6676182533956274E-2</v>
      </c>
    </row>
    <row r="155" spans="1:27" x14ac:dyDescent="0.2">
      <c r="A155">
        <v>0</v>
      </c>
      <c r="B155" t="s">
        <v>10</v>
      </c>
      <c r="C155">
        <v>2</v>
      </c>
      <c r="D155" t="s">
        <v>3</v>
      </c>
      <c r="E155">
        <v>19</v>
      </c>
      <c r="F155">
        <v>13</v>
      </c>
      <c r="G155">
        <v>0</v>
      </c>
      <c r="H155">
        <v>0</v>
      </c>
      <c r="I155">
        <f>E155/$E$1</f>
        <v>0.23749999999999999</v>
      </c>
      <c r="J155">
        <f>LOG10(F155+1)</f>
        <v>1.146128035678238</v>
      </c>
      <c r="K155">
        <f t="shared" si="10"/>
        <v>0</v>
      </c>
      <c r="L155">
        <f t="shared" si="11"/>
        <v>1</v>
      </c>
      <c r="M155">
        <f>IF(B155="S",1,0)</f>
        <v>1</v>
      </c>
      <c r="N155">
        <f>IF(B155="C",1,0)</f>
        <v>0</v>
      </c>
      <c r="O155">
        <f t="shared" si="12"/>
        <v>1</v>
      </c>
      <c r="P155">
        <v>1</v>
      </c>
      <c r="V155" s="5">
        <v>0.36724048528422282</v>
      </c>
      <c r="W155" s="5">
        <v>-1.266354381494009</v>
      </c>
      <c r="X155" s="5">
        <f t="shared" si="13"/>
        <v>0.36724048528422282</v>
      </c>
      <c r="Y155" s="5">
        <f t="shared" si="13"/>
        <v>0</v>
      </c>
      <c r="Z155" s="5">
        <f t="shared" si="14"/>
        <v>0.36724048528422282</v>
      </c>
      <c r="AA155" s="5">
        <f>(Table134[[#This Row],[Survived]]-Z155)^2</f>
        <v>0.13486557403179147</v>
      </c>
    </row>
    <row r="156" spans="1:27" x14ac:dyDescent="0.2">
      <c r="A156">
        <v>1</v>
      </c>
      <c r="B156" t="s">
        <v>10</v>
      </c>
      <c r="C156">
        <v>3</v>
      </c>
      <c r="D156" t="s">
        <v>4</v>
      </c>
      <c r="E156">
        <v>19</v>
      </c>
      <c r="F156">
        <v>7.8541999999999996</v>
      </c>
      <c r="G156">
        <v>1</v>
      </c>
      <c r="H156">
        <v>0</v>
      </c>
      <c r="I156">
        <f>E156/$E$1</f>
        <v>0.23749999999999999</v>
      </c>
      <c r="J156">
        <f>LOG10(F156+1)</f>
        <v>0.94714932766263737</v>
      </c>
      <c r="K156">
        <f t="shared" si="10"/>
        <v>0</v>
      </c>
      <c r="L156">
        <f t="shared" si="11"/>
        <v>0</v>
      </c>
      <c r="M156">
        <f>IF(B156="S",1,0)</f>
        <v>1</v>
      </c>
      <c r="N156">
        <f>IF(B156="C",1,0)</f>
        <v>0</v>
      </c>
      <c r="O156">
        <f t="shared" si="12"/>
        <v>0</v>
      </c>
      <c r="P156">
        <v>1</v>
      </c>
      <c r="V156" s="5">
        <v>0.59076739421387447</v>
      </c>
      <c r="W156" s="5">
        <v>-0.81491170770186083</v>
      </c>
      <c r="X156" s="5">
        <f t="shared" si="13"/>
        <v>0.59076739421387447</v>
      </c>
      <c r="Y156" s="5">
        <f t="shared" si="13"/>
        <v>0</v>
      </c>
      <c r="Z156" s="5">
        <f t="shared" si="14"/>
        <v>0.59076739421387447</v>
      </c>
      <c r="AA156" s="5">
        <f>(Table134[[#This Row],[Survived]]-Z156)^2</f>
        <v>0.16747132563850242</v>
      </c>
    </row>
    <row r="157" spans="1:27" x14ac:dyDescent="0.2">
      <c r="A157">
        <v>1</v>
      </c>
      <c r="B157" t="s">
        <v>10</v>
      </c>
      <c r="C157">
        <v>2</v>
      </c>
      <c r="D157" t="s">
        <v>3</v>
      </c>
      <c r="E157">
        <v>3</v>
      </c>
      <c r="F157">
        <v>26</v>
      </c>
      <c r="G157">
        <v>1</v>
      </c>
      <c r="H157">
        <v>1</v>
      </c>
      <c r="I157">
        <f>E157/$E$1</f>
        <v>3.7499999999999999E-2</v>
      </c>
      <c r="J157">
        <f>LOG10(F157+1)</f>
        <v>1.4313637641589874</v>
      </c>
      <c r="K157">
        <f t="shared" si="10"/>
        <v>0</v>
      </c>
      <c r="L157">
        <f t="shared" si="11"/>
        <v>1</v>
      </c>
      <c r="M157">
        <f>IF(B157="S",1,0)</f>
        <v>1</v>
      </c>
      <c r="N157">
        <f>IF(B157="C",1,0)</f>
        <v>0</v>
      </c>
      <c r="O157">
        <f t="shared" si="12"/>
        <v>1</v>
      </c>
      <c r="P157">
        <v>1</v>
      </c>
      <c r="V157" s="5">
        <v>0.42452515350875775</v>
      </c>
      <c r="W157" s="5">
        <v>-1.4450723593776822</v>
      </c>
      <c r="X157" s="5">
        <f t="shared" si="13"/>
        <v>0.42452515350875775</v>
      </c>
      <c r="Y157" s="5">
        <f t="shared" si="13"/>
        <v>0</v>
      </c>
      <c r="Z157" s="5">
        <f t="shared" si="14"/>
        <v>0.42452515350875775</v>
      </c>
      <c r="AA157" s="5">
        <f>(Table134[[#This Row],[Survived]]-Z157)^2</f>
        <v>0.33117129894411884</v>
      </c>
    </row>
    <row r="158" spans="1:27" x14ac:dyDescent="0.2">
      <c r="A158">
        <v>1</v>
      </c>
      <c r="B158" t="s">
        <v>11</v>
      </c>
      <c r="C158">
        <v>1</v>
      </c>
      <c r="D158" t="s">
        <v>4</v>
      </c>
      <c r="E158">
        <v>44</v>
      </c>
      <c r="F158">
        <v>27.720800000000001</v>
      </c>
      <c r="G158">
        <v>0</v>
      </c>
      <c r="H158">
        <v>0</v>
      </c>
      <c r="I158">
        <f>E158/$E$1</f>
        <v>0.55000000000000004</v>
      </c>
      <c r="J158">
        <f>LOG10(F158+1)</f>
        <v>1.4581965327411079</v>
      </c>
      <c r="K158">
        <f t="shared" si="10"/>
        <v>1</v>
      </c>
      <c r="L158">
        <f t="shared" si="11"/>
        <v>0</v>
      </c>
      <c r="M158">
        <f>IF(B158="S",1,0)</f>
        <v>0</v>
      </c>
      <c r="N158">
        <f>IF(B158="C",1,0)</f>
        <v>1</v>
      </c>
      <c r="O158">
        <f t="shared" si="12"/>
        <v>0</v>
      </c>
      <c r="P158">
        <v>1</v>
      </c>
      <c r="V158" s="5">
        <v>0.93451365239280171</v>
      </c>
      <c r="W158" s="5">
        <v>-0.68809887296197969</v>
      </c>
      <c r="X158" s="5">
        <f t="shared" si="13"/>
        <v>0.93451365239280171</v>
      </c>
      <c r="Y158" s="5">
        <f t="shared" si="13"/>
        <v>0</v>
      </c>
      <c r="Z158" s="5">
        <f t="shared" si="14"/>
        <v>0.93451365239280171</v>
      </c>
      <c r="AA158" s="5">
        <f>(Table134[[#This Row],[Survived]]-Z158)^2</f>
        <v>4.2884617229308059E-3</v>
      </c>
    </row>
    <row r="159" spans="1:27" x14ac:dyDescent="0.2">
      <c r="A159">
        <v>1</v>
      </c>
      <c r="B159" t="s">
        <v>11</v>
      </c>
      <c r="C159">
        <v>1</v>
      </c>
      <c r="D159" t="s">
        <v>4</v>
      </c>
      <c r="E159">
        <v>58</v>
      </c>
      <c r="F159">
        <v>146.52080000000001</v>
      </c>
      <c r="G159">
        <v>0</v>
      </c>
      <c r="H159">
        <v>0</v>
      </c>
      <c r="I159">
        <f>E159/$E$1</f>
        <v>0.72499999999999998</v>
      </c>
      <c r="J159">
        <f>LOG10(F159+1)</f>
        <v>2.1688532588793175</v>
      </c>
      <c r="K159">
        <f t="shared" si="10"/>
        <v>1</v>
      </c>
      <c r="L159">
        <f t="shared" si="11"/>
        <v>0</v>
      </c>
      <c r="M159">
        <f>IF(B159="S",1,0)</f>
        <v>0</v>
      </c>
      <c r="N159">
        <f>IF(B159="C",1,0)</f>
        <v>1</v>
      </c>
      <c r="O159">
        <f t="shared" si="12"/>
        <v>0</v>
      </c>
      <c r="P159">
        <v>1</v>
      </c>
      <c r="V159" s="5">
        <v>0.86727530750836967</v>
      </c>
      <c r="W159" s="5">
        <v>-0.81098771062560282</v>
      </c>
      <c r="X159" s="5">
        <f t="shared" si="13"/>
        <v>0.86727530750836967</v>
      </c>
      <c r="Y159" s="5">
        <f t="shared" si="13"/>
        <v>0</v>
      </c>
      <c r="Z159" s="5">
        <f t="shared" si="14"/>
        <v>0.86727530750836967</v>
      </c>
      <c r="AA159" s="5">
        <f>(Table134[[#This Row],[Survived]]-Z159)^2</f>
        <v>1.7615843996997831E-2</v>
      </c>
    </row>
    <row r="160" spans="1:27" x14ac:dyDescent="0.2">
      <c r="A160">
        <v>0</v>
      </c>
      <c r="B160" t="s">
        <v>10</v>
      </c>
      <c r="C160">
        <v>3</v>
      </c>
      <c r="D160" t="s">
        <v>3</v>
      </c>
      <c r="E160">
        <v>42</v>
      </c>
      <c r="F160">
        <v>8.4041999999999994</v>
      </c>
      <c r="G160">
        <v>0</v>
      </c>
      <c r="H160">
        <v>1</v>
      </c>
      <c r="I160">
        <f>E160/$E$1</f>
        <v>0.52500000000000002</v>
      </c>
      <c r="J160">
        <f>LOG10(F160+1)</f>
        <v>0.97332185673243765</v>
      </c>
      <c r="K160">
        <f t="shared" si="10"/>
        <v>0</v>
      </c>
      <c r="L160">
        <f t="shared" si="11"/>
        <v>0</v>
      </c>
      <c r="M160">
        <f>IF(B160="S",1,0)</f>
        <v>1</v>
      </c>
      <c r="N160">
        <f>IF(B160="C",1,0)</f>
        <v>0</v>
      </c>
      <c r="O160">
        <f t="shared" si="12"/>
        <v>1</v>
      </c>
      <c r="P160">
        <v>1</v>
      </c>
      <c r="V160" s="5">
        <v>-2.0837548471280165E-2</v>
      </c>
      <c r="W160" s="5">
        <v>-1.1245432017975734</v>
      </c>
      <c r="X160" s="5">
        <f t="shared" si="13"/>
        <v>0</v>
      </c>
      <c r="Y160" s="5">
        <f t="shared" si="13"/>
        <v>0</v>
      </c>
      <c r="Z160" s="5">
        <f t="shared" si="14"/>
        <v>0</v>
      </c>
      <c r="AA160" s="5">
        <f>(Table134[[#This Row],[Survived]]-Z160)^2</f>
        <v>0</v>
      </c>
    </row>
    <row r="161" spans="1:27" x14ac:dyDescent="0.2">
      <c r="A161">
        <v>0</v>
      </c>
      <c r="B161" t="s">
        <v>10</v>
      </c>
      <c r="C161">
        <v>2</v>
      </c>
      <c r="D161" t="s">
        <v>4</v>
      </c>
      <c r="E161">
        <v>24</v>
      </c>
      <c r="F161">
        <v>13</v>
      </c>
      <c r="G161">
        <v>0</v>
      </c>
      <c r="H161">
        <v>0</v>
      </c>
      <c r="I161">
        <f>E161/$E$1</f>
        <v>0.3</v>
      </c>
      <c r="J161">
        <f>LOG10(F161+1)</f>
        <v>1.146128035678238</v>
      </c>
      <c r="K161">
        <f t="shared" si="10"/>
        <v>0</v>
      </c>
      <c r="L161">
        <f t="shared" si="11"/>
        <v>1</v>
      </c>
      <c r="M161">
        <f>IF(B161="S",1,0)</f>
        <v>1</v>
      </c>
      <c r="N161">
        <f>IF(B161="C",1,0)</f>
        <v>0</v>
      </c>
      <c r="O161">
        <f t="shared" si="12"/>
        <v>0</v>
      </c>
      <c r="P161">
        <v>1</v>
      </c>
      <c r="V161" s="5">
        <v>0.81983921066868803</v>
      </c>
      <c r="W161" s="5">
        <v>-1.241683927573326</v>
      </c>
      <c r="X161" s="5">
        <f t="shared" si="13"/>
        <v>0.81983921066868803</v>
      </c>
      <c r="Y161" s="5">
        <f t="shared" si="13"/>
        <v>0</v>
      </c>
      <c r="Z161" s="5">
        <f t="shared" si="14"/>
        <v>0.81983921066868803</v>
      </c>
      <c r="AA161" s="5">
        <f>(Table134[[#This Row],[Survived]]-Z161)^2</f>
        <v>0.6721363313498574</v>
      </c>
    </row>
    <row r="162" spans="1:27" x14ac:dyDescent="0.2">
      <c r="A162">
        <v>0</v>
      </c>
      <c r="B162" t="s">
        <v>10</v>
      </c>
      <c r="C162">
        <v>3</v>
      </c>
      <c r="D162" t="s">
        <v>3</v>
      </c>
      <c r="E162">
        <v>28</v>
      </c>
      <c r="F162">
        <v>9.5</v>
      </c>
      <c r="G162">
        <v>0</v>
      </c>
      <c r="H162">
        <v>0</v>
      </c>
      <c r="I162">
        <f>E162/$E$1</f>
        <v>0.35</v>
      </c>
      <c r="J162">
        <f>LOG10(F162+1)</f>
        <v>1.0211892990699381</v>
      </c>
      <c r="K162">
        <f t="shared" si="10"/>
        <v>0</v>
      </c>
      <c r="L162">
        <f t="shared" si="11"/>
        <v>0</v>
      </c>
      <c r="M162">
        <f>IF(B162="S",1,0)</f>
        <v>1</v>
      </c>
      <c r="N162">
        <f>IF(B162="C",1,0)</f>
        <v>0</v>
      </c>
      <c r="O162">
        <f t="shared" si="12"/>
        <v>1</v>
      </c>
      <c r="P162">
        <v>1</v>
      </c>
      <c r="V162" s="5">
        <v>9.7697763964457618E-2</v>
      </c>
      <c r="W162" s="5">
        <v>-0.96178577962606426</v>
      </c>
      <c r="X162" s="5">
        <f t="shared" si="13"/>
        <v>9.7697763964457618E-2</v>
      </c>
      <c r="Y162" s="5">
        <f t="shared" si="13"/>
        <v>0</v>
      </c>
      <c r="Z162" s="5">
        <f t="shared" si="14"/>
        <v>9.7697763964457618E-2</v>
      </c>
      <c r="AA162" s="5">
        <f>(Table134[[#This Row],[Survived]]-Z162)^2</f>
        <v>9.5448530836548737E-3</v>
      </c>
    </row>
    <row r="163" spans="1:27" x14ac:dyDescent="0.2">
      <c r="A163">
        <v>0</v>
      </c>
      <c r="B163" t="s">
        <v>10</v>
      </c>
      <c r="C163">
        <v>3</v>
      </c>
      <c r="D163" t="s">
        <v>3</v>
      </c>
      <c r="E163">
        <v>34</v>
      </c>
      <c r="F163">
        <v>6.4958</v>
      </c>
      <c r="G163">
        <v>0</v>
      </c>
      <c r="H163">
        <v>0</v>
      </c>
      <c r="I163">
        <f>E163/$E$1</f>
        <v>0.42499999999999999</v>
      </c>
      <c r="J163">
        <f>LOG10(F163+1)</f>
        <v>0.87481799035902574</v>
      </c>
      <c r="K163">
        <f t="shared" si="10"/>
        <v>0</v>
      </c>
      <c r="L163">
        <f t="shared" si="11"/>
        <v>0</v>
      </c>
      <c r="M163">
        <f>IF(B163="S",1,0)</f>
        <v>1</v>
      </c>
      <c r="N163">
        <f>IF(B163="C",1,0)</f>
        <v>0</v>
      </c>
      <c r="O163">
        <f t="shared" si="12"/>
        <v>1</v>
      </c>
      <c r="P163">
        <v>1</v>
      </c>
      <c r="V163" s="5">
        <v>4.7244499366736914E-2</v>
      </c>
      <c r="W163" s="5">
        <v>-0.91141541442352136</v>
      </c>
      <c r="X163" s="5">
        <f t="shared" si="13"/>
        <v>4.7244499366736914E-2</v>
      </c>
      <c r="Y163" s="5">
        <f t="shared" si="13"/>
        <v>0</v>
      </c>
      <c r="Z163" s="5">
        <f t="shared" si="14"/>
        <v>4.7244499366736914E-2</v>
      </c>
      <c r="AA163" s="5">
        <f>(Table134[[#This Row],[Survived]]-Z163)^2</f>
        <v>2.2320427204136047E-3</v>
      </c>
    </row>
    <row r="164" spans="1:27" x14ac:dyDescent="0.2">
      <c r="A164">
        <v>0</v>
      </c>
      <c r="B164" t="s">
        <v>11</v>
      </c>
      <c r="C164">
        <v>3</v>
      </c>
      <c r="D164" t="s">
        <v>3</v>
      </c>
      <c r="E164">
        <v>45.5</v>
      </c>
      <c r="F164">
        <v>7.2249999999999996</v>
      </c>
      <c r="G164">
        <v>0</v>
      </c>
      <c r="H164">
        <v>0</v>
      </c>
      <c r="I164">
        <f>E164/$E$1</f>
        <v>0.56874999999999998</v>
      </c>
      <c r="J164">
        <f>LOG10(F164+1)</f>
        <v>0.91513590662201194</v>
      </c>
      <c r="K164">
        <f t="shared" si="10"/>
        <v>0</v>
      </c>
      <c r="L164">
        <f t="shared" si="11"/>
        <v>0</v>
      </c>
      <c r="M164">
        <f>IF(B164="S",1,0)</f>
        <v>0</v>
      </c>
      <c r="N164">
        <f>IF(B164="C",1,0)</f>
        <v>1</v>
      </c>
      <c r="O164">
        <f t="shared" si="12"/>
        <v>1</v>
      </c>
      <c r="P164">
        <v>1</v>
      </c>
      <c r="V164" s="5">
        <v>3.4024607061242773E-2</v>
      </c>
      <c r="W164" s="5">
        <v>-0.65167007826536405</v>
      </c>
      <c r="X164" s="5">
        <f t="shared" si="13"/>
        <v>3.4024607061242773E-2</v>
      </c>
      <c r="Y164" s="5">
        <f t="shared" si="13"/>
        <v>0</v>
      </c>
      <c r="Z164" s="5">
        <f t="shared" si="14"/>
        <v>3.4024607061242773E-2</v>
      </c>
      <c r="AA164" s="5">
        <f>(Table134[[#This Row],[Survived]]-Z164)^2</f>
        <v>1.1576738856719716E-3</v>
      </c>
    </row>
    <row r="165" spans="1:27" x14ac:dyDescent="0.2">
      <c r="A165">
        <v>1</v>
      </c>
      <c r="B165" t="s">
        <v>10</v>
      </c>
      <c r="C165">
        <v>3</v>
      </c>
      <c r="D165" t="s">
        <v>3</v>
      </c>
      <c r="E165">
        <v>18</v>
      </c>
      <c r="F165">
        <v>8.0500000000000007</v>
      </c>
      <c r="G165">
        <v>0</v>
      </c>
      <c r="H165">
        <v>0</v>
      </c>
      <c r="I165">
        <f>E165/$E$1</f>
        <v>0.22500000000000001</v>
      </c>
      <c r="J165">
        <f>LOG10(F165+1)</f>
        <v>0.9566485792052033</v>
      </c>
      <c r="K165">
        <f t="shared" si="10"/>
        <v>0</v>
      </c>
      <c r="L165">
        <f t="shared" si="11"/>
        <v>0</v>
      </c>
      <c r="M165">
        <f>IF(B165="S",1,0)</f>
        <v>1</v>
      </c>
      <c r="N165">
        <f>IF(B165="C",1,0)</f>
        <v>0</v>
      </c>
      <c r="O165">
        <f t="shared" si="12"/>
        <v>1</v>
      </c>
      <c r="P165">
        <v>1</v>
      </c>
      <c r="V165" s="5">
        <v>0.16698449959532247</v>
      </c>
      <c r="W165" s="5">
        <v>-0.97524742423285837</v>
      </c>
      <c r="X165" s="5">
        <f t="shared" si="13"/>
        <v>0.16698449959532247</v>
      </c>
      <c r="Y165" s="5">
        <f t="shared" si="13"/>
        <v>0</v>
      </c>
      <c r="Z165" s="5">
        <f t="shared" si="14"/>
        <v>0.16698449959532247</v>
      </c>
      <c r="AA165" s="5">
        <f>(Table134[[#This Row],[Survived]]-Z165)^2</f>
        <v>0.69391482391445536</v>
      </c>
    </row>
    <row r="166" spans="1:27" x14ac:dyDescent="0.2">
      <c r="A166">
        <v>0</v>
      </c>
      <c r="B166" t="s">
        <v>10</v>
      </c>
      <c r="C166">
        <v>3</v>
      </c>
      <c r="D166" t="s">
        <v>4</v>
      </c>
      <c r="E166">
        <v>2</v>
      </c>
      <c r="F166">
        <v>10.4625</v>
      </c>
      <c r="G166">
        <v>0</v>
      </c>
      <c r="H166">
        <v>1</v>
      </c>
      <c r="I166">
        <f>E166/$E$1</f>
        <v>2.5000000000000001E-2</v>
      </c>
      <c r="J166">
        <f>LOG10(F166+1)</f>
        <v>1.0592793486780776</v>
      </c>
      <c r="K166">
        <f t="shared" si="10"/>
        <v>0</v>
      </c>
      <c r="L166">
        <f t="shared" si="11"/>
        <v>0</v>
      </c>
      <c r="M166">
        <f>IF(B166="S",1,0)</f>
        <v>1</v>
      </c>
      <c r="N166">
        <f>IF(B166="C",1,0)</f>
        <v>0</v>
      </c>
      <c r="O166">
        <f t="shared" si="12"/>
        <v>0</v>
      </c>
      <c r="P166">
        <v>1</v>
      </c>
      <c r="V166" s="5">
        <v>0.76161138474765799</v>
      </c>
      <c r="W166" s="5">
        <v>-1.246453400692054</v>
      </c>
      <c r="X166" s="5">
        <f t="shared" si="13"/>
        <v>0.76161138474765799</v>
      </c>
      <c r="Y166" s="5">
        <f t="shared" si="13"/>
        <v>0</v>
      </c>
      <c r="Z166" s="5">
        <f t="shared" si="14"/>
        <v>0.76161138474765799</v>
      </c>
      <c r="AA166" s="5">
        <f>(Table134[[#This Row],[Survived]]-Z166)^2</f>
        <v>0.58005190137724516</v>
      </c>
    </row>
    <row r="167" spans="1:27" x14ac:dyDescent="0.2">
      <c r="A167">
        <v>0</v>
      </c>
      <c r="B167" t="s">
        <v>10</v>
      </c>
      <c r="C167">
        <v>3</v>
      </c>
      <c r="D167" t="s">
        <v>3</v>
      </c>
      <c r="E167">
        <v>32</v>
      </c>
      <c r="F167">
        <v>15.85</v>
      </c>
      <c r="G167">
        <v>1</v>
      </c>
      <c r="H167">
        <v>0</v>
      </c>
      <c r="I167">
        <f>E167/$E$1</f>
        <v>0.4</v>
      </c>
      <c r="J167">
        <f>LOG10(F167+1)</f>
        <v>1.2265999052073575</v>
      </c>
      <c r="K167">
        <f t="shared" si="10"/>
        <v>0</v>
      </c>
      <c r="L167">
        <f t="shared" si="11"/>
        <v>0</v>
      </c>
      <c r="M167">
        <f>IF(B167="S",1,0)</f>
        <v>1</v>
      </c>
      <c r="N167">
        <f>IF(B167="C",1,0)</f>
        <v>0</v>
      </c>
      <c r="O167">
        <f t="shared" si="12"/>
        <v>1</v>
      </c>
      <c r="P167">
        <v>1</v>
      </c>
      <c r="V167" s="5">
        <v>2.128687940761631E-2</v>
      </c>
      <c r="W167" s="5">
        <v>-0.85265917959916904</v>
      </c>
      <c r="X167" s="5">
        <f t="shared" si="13"/>
        <v>2.128687940761631E-2</v>
      </c>
      <c r="Y167" s="5">
        <f t="shared" si="13"/>
        <v>0</v>
      </c>
      <c r="Z167" s="5">
        <f t="shared" si="14"/>
        <v>2.128687940761631E-2</v>
      </c>
      <c r="AA167" s="5">
        <f>(Table134[[#This Row],[Survived]]-Z167)^2</f>
        <v>4.531312349143993E-4</v>
      </c>
    </row>
    <row r="168" spans="1:27" x14ac:dyDescent="0.2">
      <c r="A168">
        <v>1</v>
      </c>
      <c r="B168" t="s">
        <v>11</v>
      </c>
      <c r="C168">
        <v>3</v>
      </c>
      <c r="D168" t="s">
        <v>3</v>
      </c>
      <c r="E168">
        <v>26</v>
      </c>
      <c r="F168">
        <v>18.787500000000001</v>
      </c>
      <c r="G168">
        <v>0</v>
      </c>
      <c r="H168">
        <v>0</v>
      </c>
      <c r="I168">
        <f>E168/$E$1</f>
        <v>0.32500000000000001</v>
      </c>
      <c r="J168">
        <f>LOG10(F168+1)</f>
        <v>1.2963909278704124</v>
      </c>
      <c r="K168">
        <f t="shared" si="10"/>
        <v>0</v>
      </c>
      <c r="L168">
        <f t="shared" si="11"/>
        <v>0</v>
      </c>
      <c r="M168">
        <f>IF(B168="S",1,0)</f>
        <v>0</v>
      </c>
      <c r="N168">
        <f>IF(B168="C",1,0)</f>
        <v>1</v>
      </c>
      <c r="O168">
        <f t="shared" si="12"/>
        <v>1</v>
      </c>
      <c r="P168">
        <v>1</v>
      </c>
      <c r="V168" s="5">
        <v>0.193465754717564</v>
      </c>
      <c r="W168" s="5">
        <v>-0.7937920538134513</v>
      </c>
      <c r="X168" s="5">
        <f t="shared" si="13"/>
        <v>0.193465754717564</v>
      </c>
      <c r="Y168" s="5">
        <f t="shared" si="13"/>
        <v>0</v>
      </c>
      <c r="Z168" s="5">
        <f t="shared" si="14"/>
        <v>0.193465754717564</v>
      </c>
      <c r="AA168" s="5">
        <f>(Table134[[#This Row],[Survived]]-Z168)^2</f>
        <v>0.6504974888133086</v>
      </c>
    </row>
    <row r="169" spans="1:27" x14ac:dyDescent="0.2">
      <c r="A169">
        <v>1</v>
      </c>
      <c r="B169" t="s">
        <v>12</v>
      </c>
      <c r="C169">
        <v>3</v>
      </c>
      <c r="D169" t="s">
        <v>4</v>
      </c>
      <c r="E169">
        <v>16</v>
      </c>
      <c r="F169">
        <v>7.75</v>
      </c>
      <c r="G169">
        <v>0</v>
      </c>
      <c r="H169">
        <v>0</v>
      </c>
      <c r="I169">
        <f>E169/$E$1</f>
        <v>0.2</v>
      </c>
      <c r="J169">
        <f>LOG10(F169+1)</f>
        <v>0.94200805302231327</v>
      </c>
      <c r="K169">
        <f t="shared" si="10"/>
        <v>0</v>
      </c>
      <c r="L169">
        <f t="shared" si="11"/>
        <v>0</v>
      </c>
      <c r="M169">
        <f>IF(B169="S",1,0)</f>
        <v>0</v>
      </c>
      <c r="N169">
        <f>IF(B169="C",1,0)</f>
        <v>0</v>
      </c>
      <c r="O169">
        <f t="shared" si="12"/>
        <v>0</v>
      </c>
      <c r="P169">
        <v>1</v>
      </c>
      <c r="V169" s="5">
        <v>0.62817716282849367</v>
      </c>
      <c r="W169" s="5">
        <v>-1.084333481789804</v>
      </c>
      <c r="X169" s="5">
        <f t="shared" si="13"/>
        <v>0.62817716282849367</v>
      </c>
      <c r="Y169" s="5">
        <f t="shared" si="13"/>
        <v>0</v>
      </c>
      <c r="Z169" s="5">
        <f t="shared" si="14"/>
        <v>0.62817716282849367</v>
      </c>
      <c r="AA169" s="5">
        <f>(Table134[[#This Row],[Survived]]-Z169)^2</f>
        <v>0.13825222224226852</v>
      </c>
    </row>
    <row r="170" spans="1:27" x14ac:dyDescent="0.2">
      <c r="A170">
        <v>1</v>
      </c>
      <c r="B170" t="s">
        <v>11</v>
      </c>
      <c r="C170">
        <v>1</v>
      </c>
      <c r="D170" t="s">
        <v>3</v>
      </c>
      <c r="E170">
        <v>40</v>
      </c>
      <c r="F170">
        <v>31</v>
      </c>
      <c r="G170">
        <v>0</v>
      </c>
      <c r="H170">
        <v>0</v>
      </c>
      <c r="I170">
        <f>E170/$E$1</f>
        <v>0.5</v>
      </c>
      <c r="J170">
        <f>LOG10(F170+1)</f>
        <v>1.505149978319906</v>
      </c>
      <c r="K170">
        <f t="shared" si="10"/>
        <v>1</v>
      </c>
      <c r="L170">
        <f t="shared" si="11"/>
        <v>0</v>
      </c>
      <c r="M170">
        <f>IF(B170="S",1,0)</f>
        <v>0</v>
      </c>
      <c r="N170">
        <f>IF(B170="C",1,0)</f>
        <v>1</v>
      </c>
      <c r="O170">
        <f t="shared" si="12"/>
        <v>1</v>
      </c>
      <c r="P170">
        <v>1</v>
      </c>
      <c r="V170" s="5">
        <v>0.47692948550389996</v>
      </c>
      <c r="W170" s="5">
        <v>-0.72067705085849365</v>
      </c>
      <c r="X170" s="5">
        <f t="shared" si="13"/>
        <v>0.47692948550389996</v>
      </c>
      <c r="Y170" s="5">
        <f t="shared" si="13"/>
        <v>0</v>
      </c>
      <c r="Z170" s="5">
        <f t="shared" si="14"/>
        <v>0.47692948550389996</v>
      </c>
      <c r="AA170" s="5">
        <f>(Table134[[#This Row],[Survived]]-Z170)^2</f>
        <v>0.27360276313521487</v>
      </c>
    </row>
    <row r="171" spans="1:27" x14ac:dyDescent="0.2">
      <c r="A171">
        <v>0</v>
      </c>
      <c r="B171" t="s">
        <v>10</v>
      </c>
      <c r="C171">
        <v>3</v>
      </c>
      <c r="D171" t="s">
        <v>3</v>
      </c>
      <c r="E171">
        <v>24</v>
      </c>
      <c r="F171">
        <v>7.05</v>
      </c>
      <c r="G171">
        <v>0</v>
      </c>
      <c r="H171">
        <v>0</v>
      </c>
      <c r="I171">
        <f>E171/$E$1</f>
        <v>0.3</v>
      </c>
      <c r="J171">
        <f>LOG10(F171+1)</f>
        <v>0.90579588036786851</v>
      </c>
      <c r="K171">
        <f t="shared" si="10"/>
        <v>0</v>
      </c>
      <c r="L171">
        <f t="shared" si="11"/>
        <v>0</v>
      </c>
      <c r="M171">
        <f>IF(B171="S",1,0)</f>
        <v>1</v>
      </c>
      <c r="N171">
        <f>IF(B171="C",1,0)</f>
        <v>0</v>
      </c>
      <c r="O171">
        <f t="shared" si="12"/>
        <v>1</v>
      </c>
      <c r="P171">
        <v>1</v>
      </c>
      <c r="V171" s="5">
        <v>0.12111438798096508</v>
      </c>
      <c r="W171" s="5">
        <v>-0.9467025462163241</v>
      </c>
      <c r="X171" s="5">
        <f t="shared" si="13"/>
        <v>0.12111438798096508</v>
      </c>
      <c r="Y171" s="5">
        <f t="shared" si="13"/>
        <v>0</v>
      </c>
      <c r="Z171" s="5">
        <f t="shared" si="14"/>
        <v>0.12111438798096508</v>
      </c>
      <c r="AA171" s="5">
        <f>(Table134[[#This Row],[Survived]]-Z171)^2</f>
        <v>1.4668694976003737E-2</v>
      </c>
    </row>
    <row r="172" spans="1:27" x14ac:dyDescent="0.2">
      <c r="A172">
        <v>1</v>
      </c>
      <c r="B172" t="s">
        <v>10</v>
      </c>
      <c r="C172">
        <v>2</v>
      </c>
      <c r="D172" t="s">
        <v>4</v>
      </c>
      <c r="E172">
        <v>35</v>
      </c>
      <c r="F172">
        <v>21</v>
      </c>
      <c r="G172">
        <v>0</v>
      </c>
      <c r="H172">
        <v>0</v>
      </c>
      <c r="I172">
        <f>E172/$E$1</f>
        <v>0.4375</v>
      </c>
      <c r="J172">
        <f>LOG10(F172+1)</f>
        <v>1.3424226808222062</v>
      </c>
      <c r="K172">
        <f t="shared" si="10"/>
        <v>0</v>
      </c>
      <c r="L172">
        <f t="shared" si="11"/>
        <v>1</v>
      </c>
      <c r="M172">
        <f>IF(B172="S",1,0)</f>
        <v>1</v>
      </c>
      <c r="N172">
        <f>IF(B172="C",1,0)</f>
        <v>0</v>
      </c>
      <c r="O172">
        <f t="shared" si="12"/>
        <v>0</v>
      </c>
      <c r="P172">
        <v>1</v>
      </c>
      <c r="V172" s="5">
        <v>0.74963591154620612</v>
      </c>
      <c r="W172" s="5">
        <v>-1.2555064591909757</v>
      </c>
      <c r="X172" s="5">
        <f t="shared" si="13"/>
        <v>0.74963591154620612</v>
      </c>
      <c r="Y172" s="5">
        <f t="shared" si="13"/>
        <v>0</v>
      </c>
      <c r="Z172" s="5">
        <f t="shared" si="14"/>
        <v>0.74963591154620612</v>
      </c>
      <c r="AA172" s="5">
        <f>(Table134[[#This Row],[Survived]]-Z172)^2</f>
        <v>6.2682176787299121E-2</v>
      </c>
    </row>
    <row r="173" spans="1:27" x14ac:dyDescent="0.2">
      <c r="A173">
        <v>0</v>
      </c>
      <c r="B173" t="s">
        <v>10</v>
      </c>
      <c r="C173">
        <v>3</v>
      </c>
      <c r="D173" t="s">
        <v>3</v>
      </c>
      <c r="E173">
        <v>22</v>
      </c>
      <c r="F173">
        <v>7.25</v>
      </c>
      <c r="G173">
        <v>0</v>
      </c>
      <c r="H173">
        <v>0</v>
      </c>
      <c r="I173">
        <f>E173/$E$1</f>
        <v>0.27500000000000002</v>
      </c>
      <c r="J173">
        <f>LOG10(F173+1)</f>
        <v>0.91645394854992512</v>
      </c>
      <c r="K173">
        <f t="shared" si="10"/>
        <v>0</v>
      </c>
      <c r="L173">
        <f t="shared" si="11"/>
        <v>0</v>
      </c>
      <c r="M173">
        <f>IF(B173="S",1,0)</f>
        <v>1</v>
      </c>
      <c r="N173">
        <f>IF(B173="C",1,0)</f>
        <v>0</v>
      </c>
      <c r="O173">
        <f t="shared" si="12"/>
        <v>1</v>
      </c>
      <c r="P173">
        <v>1</v>
      </c>
      <c r="V173" s="5">
        <v>0.13610248392862667</v>
      </c>
      <c r="W173" s="5">
        <v>-0.95477962751308432</v>
      </c>
      <c r="X173" s="5">
        <f t="shared" si="13"/>
        <v>0.13610248392862667</v>
      </c>
      <c r="Y173" s="5">
        <f t="shared" si="13"/>
        <v>0</v>
      </c>
      <c r="Z173" s="5">
        <f t="shared" si="14"/>
        <v>0.13610248392862667</v>
      </c>
      <c r="AA173" s="5">
        <f>(Table134[[#This Row],[Survived]]-Z173)^2</f>
        <v>1.8523886131542083E-2</v>
      </c>
    </row>
    <row r="174" spans="1:27" x14ac:dyDescent="0.2">
      <c r="A174">
        <v>0</v>
      </c>
      <c r="B174" t="s">
        <v>10</v>
      </c>
      <c r="C174">
        <v>2</v>
      </c>
      <c r="D174" t="s">
        <v>3</v>
      </c>
      <c r="E174">
        <v>30</v>
      </c>
      <c r="F174">
        <v>13</v>
      </c>
      <c r="G174">
        <v>0</v>
      </c>
      <c r="H174">
        <v>0</v>
      </c>
      <c r="I174">
        <f>E174/$E$1</f>
        <v>0.375</v>
      </c>
      <c r="J174">
        <f>LOG10(F174+1)</f>
        <v>1.146128035678238</v>
      </c>
      <c r="K174">
        <f t="shared" si="10"/>
        <v>0</v>
      </c>
      <c r="L174">
        <f t="shared" si="11"/>
        <v>1</v>
      </c>
      <c r="M174">
        <f>IF(B174="S",1,0)</f>
        <v>1</v>
      </c>
      <c r="N174">
        <f>IF(B174="C",1,0)</f>
        <v>0</v>
      </c>
      <c r="O174">
        <f t="shared" si="12"/>
        <v>1</v>
      </c>
      <c r="P174">
        <v>1</v>
      </c>
      <c r="V174" s="5">
        <v>0.28761861956303791</v>
      </c>
      <c r="W174" s="5">
        <v>-1.2353246453918696</v>
      </c>
      <c r="X174" s="5">
        <f t="shared" si="13"/>
        <v>0.28761861956303791</v>
      </c>
      <c r="Y174" s="5">
        <f t="shared" si="13"/>
        <v>0</v>
      </c>
      <c r="Z174" s="5">
        <f t="shared" si="14"/>
        <v>0.28761861956303791</v>
      </c>
      <c r="AA174" s="5">
        <f>(Table134[[#This Row],[Survived]]-Z174)^2</f>
        <v>8.2724470319347529E-2</v>
      </c>
    </row>
    <row r="175" spans="1:27" x14ac:dyDescent="0.2">
      <c r="A175">
        <v>1</v>
      </c>
      <c r="B175" t="s">
        <v>11</v>
      </c>
      <c r="C175">
        <v>1</v>
      </c>
      <c r="D175" t="s">
        <v>4</v>
      </c>
      <c r="E175">
        <v>31</v>
      </c>
      <c r="F175">
        <v>113.27500000000001</v>
      </c>
      <c r="G175">
        <v>1</v>
      </c>
      <c r="H175">
        <v>0</v>
      </c>
      <c r="I175">
        <f>E175/$E$1</f>
        <v>0.38750000000000001</v>
      </c>
      <c r="J175">
        <f>LOG10(F175+1)</f>
        <v>2.0579512299613683</v>
      </c>
      <c r="K175">
        <f t="shared" si="10"/>
        <v>1</v>
      </c>
      <c r="L175">
        <f t="shared" si="11"/>
        <v>0</v>
      </c>
      <c r="M175">
        <f>IF(B175="S",1,0)</f>
        <v>0</v>
      </c>
      <c r="N175">
        <f>IF(B175="C",1,0)</f>
        <v>1</v>
      </c>
      <c r="O175">
        <f t="shared" si="12"/>
        <v>0</v>
      </c>
      <c r="P175">
        <v>1</v>
      </c>
      <c r="V175" s="5">
        <v>1.0000760737965029</v>
      </c>
      <c r="W175" s="5">
        <v>-0.71703281759526138</v>
      </c>
      <c r="X175" s="5">
        <f t="shared" si="13"/>
        <v>1.0000760737965029</v>
      </c>
      <c r="Y175" s="5">
        <f t="shared" si="13"/>
        <v>0</v>
      </c>
      <c r="Z175" s="5">
        <f t="shared" si="14"/>
        <v>1.0000760737965029</v>
      </c>
      <c r="AA175" s="5">
        <f>(Table134[[#This Row],[Survived]]-Z175)^2</f>
        <v>5.7872225143606071E-9</v>
      </c>
    </row>
    <row r="176" spans="1:27" x14ac:dyDescent="0.2">
      <c r="A176">
        <v>1</v>
      </c>
      <c r="B176" t="s">
        <v>10</v>
      </c>
      <c r="C176">
        <v>3</v>
      </c>
      <c r="D176" t="s">
        <v>4</v>
      </c>
      <c r="E176">
        <v>27</v>
      </c>
      <c r="F176">
        <v>7.9249999999999998</v>
      </c>
      <c r="G176">
        <v>0</v>
      </c>
      <c r="H176">
        <v>0</v>
      </c>
      <c r="I176">
        <f>E176/$E$1</f>
        <v>0.33750000000000002</v>
      </c>
      <c r="J176">
        <f>LOG10(F176+1)</f>
        <v>0.95060822478423079</v>
      </c>
      <c r="K176">
        <f t="shared" si="10"/>
        <v>0</v>
      </c>
      <c r="L176">
        <f t="shared" si="11"/>
        <v>0</v>
      </c>
      <c r="M176">
        <f>IF(B176="S",1,0)</f>
        <v>1</v>
      </c>
      <c r="N176">
        <f>IF(B176="C",1,0)</f>
        <v>0</v>
      </c>
      <c r="O176">
        <f t="shared" si="12"/>
        <v>0</v>
      </c>
      <c r="P176">
        <v>1</v>
      </c>
      <c r="V176" s="5">
        <v>0.59033999230234446</v>
      </c>
      <c r="W176" s="5">
        <v>-0.93791324150425481</v>
      </c>
      <c r="X176" s="5">
        <f t="shared" si="13"/>
        <v>0.59033999230234446</v>
      </c>
      <c r="Y176" s="5">
        <f t="shared" si="13"/>
        <v>0</v>
      </c>
      <c r="Z176" s="5">
        <f t="shared" si="14"/>
        <v>0.59033999230234446</v>
      </c>
      <c r="AA176" s="5">
        <f>(Table134[[#This Row],[Survived]]-Z176)^2</f>
        <v>0.16782132190684321</v>
      </c>
    </row>
    <row r="177" spans="1:27" x14ac:dyDescent="0.2">
      <c r="A177">
        <v>0</v>
      </c>
      <c r="B177" t="s">
        <v>10</v>
      </c>
      <c r="C177">
        <v>2</v>
      </c>
      <c r="D177" t="s">
        <v>3</v>
      </c>
      <c r="E177">
        <v>42</v>
      </c>
      <c r="F177">
        <v>27</v>
      </c>
      <c r="G177">
        <v>1</v>
      </c>
      <c r="H177">
        <v>0</v>
      </c>
      <c r="I177">
        <f>E177/$E$1</f>
        <v>0.52500000000000002</v>
      </c>
      <c r="J177">
        <f>LOG10(F177+1)</f>
        <v>1.4471580313422192</v>
      </c>
      <c r="K177">
        <f t="shared" si="10"/>
        <v>0</v>
      </c>
      <c r="L177">
        <f t="shared" si="11"/>
        <v>1</v>
      </c>
      <c r="M177">
        <f>IF(B177="S",1,0)</f>
        <v>1</v>
      </c>
      <c r="N177">
        <f>IF(B177="C",1,0)</f>
        <v>0</v>
      </c>
      <c r="O177">
        <f t="shared" si="12"/>
        <v>1</v>
      </c>
      <c r="P177">
        <v>1</v>
      </c>
      <c r="V177" s="5">
        <v>0.15788891214317069</v>
      </c>
      <c r="W177" s="5">
        <v>-1.125479479356589</v>
      </c>
      <c r="X177" s="5">
        <f t="shared" si="13"/>
        <v>0.15788891214317069</v>
      </c>
      <c r="Y177" s="5">
        <f t="shared" si="13"/>
        <v>0</v>
      </c>
      <c r="Z177" s="5">
        <f t="shared" si="14"/>
        <v>0.15788891214317069</v>
      </c>
      <c r="AA177" s="5">
        <f>(Table134[[#This Row],[Survived]]-Z177)^2</f>
        <v>2.4928908577753872E-2</v>
      </c>
    </row>
    <row r="178" spans="1:27" x14ac:dyDescent="0.2">
      <c r="A178">
        <v>1</v>
      </c>
      <c r="B178" t="s">
        <v>11</v>
      </c>
      <c r="C178">
        <v>1</v>
      </c>
      <c r="D178" t="s">
        <v>4</v>
      </c>
      <c r="E178">
        <v>32</v>
      </c>
      <c r="F178">
        <v>76.291700000000006</v>
      </c>
      <c r="G178">
        <v>0</v>
      </c>
      <c r="H178">
        <v>0</v>
      </c>
      <c r="I178">
        <f>E178/$E$1</f>
        <v>0.4</v>
      </c>
      <c r="J178">
        <f>LOG10(F178+1)</f>
        <v>1.8881328595362299</v>
      </c>
      <c r="K178">
        <f t="shared" si="10"/>
        <v>1</v>
      </c>
      <c r="L178">
        <f t="shared" si="11"/>
        <v>0</v>
      </c>
      <c r="M178">
        <f>IF(B178="S",1,0)</f>
        <v>0</v>
      </c>
      <c r="N178">
        <f>IF(B178="C",1,0)</f>
        <v>1</v>
      </c>
      <c r="O178">
        <f t="shared" si="12"/>
        <v>0</v>
      </c>
      <c r="P178">
        <v>1</v>
      </c>
      <c r="V178" s="5">
        <v>1.0420029800528052</v>
      </c>
      <c r="W178" s="5">
        <v>-0.82018762601826378</v>
      </c>
      <c r="X178" s="5">
        <f t="shared" si="13"/>
        <v>1.0420029800528052</v>
      </c>
      <c r="Y178" s="5">
        <f t="shared" si="13"/>
        <v>0</v>
      </c>
      <c r="Z178" s="5">
        <f t="shared" si="14"/>
        <v>1.0420029800528052</v>
      </c>
      <c r="AA178" s="5">
        <f>(Table134[[#This Row],[Survived]]-Z178)^2</f>
        <v>1.7642503333163539E-3</v>
      </c>
    </row>
    <row r="179" spans="1:27" x14ac:dyDescent="0.2">
      <c r="A179">
        <v>0</v>
      </c>
      <c r="B179" t="s">
        <v>10</v>
      </c>
      <c r="C179">
        <v>2</v>
      </c>
      <c r="D179" t="s">
        <v>3</v>
      </c>
      <c r="E179">
        <v>30</v>
      </c>
      <c r="F179">
        <v>10.5</v>
      </c>
      <c r="G179">
        <v>0</v>
      </c>
      <c r="H179">
        <v>0</v>
      </c>
      <c r="I179">
        <f>E179/$E$1</f>
        <v>0.375</v>
      </c>
      <c r="J179">
        <f>LOG10(F179+1)</f>
        <v>1.0606978403536116</v>
      </c>
      <c r="K179">
        <f t="shared" si="10"/>
        <v>0</v>
      </c>
      <c r="L179">
        <f t="shared" si="11"/>
        <v>1</v>
      </c>
      <c r="M179">
        <f>IF(B179="S",1,0)</f>
        <v>1</v>
      </c>
      <c r="N179">
        <f>IF(B179="C",1,0)</f>
        <v>0</v>
      </c>
      <c r="O179">
        <f t="shared" si="12"/>
        <v>1</v>
      </c>
      <c r="P179">
        <v>1</v>
      </c>
      <c r="V179" s="5">
        <v>0.28351952667329017</v>
      </c>
      <c r="W179" s="5">
        <v>-1.2158043065194377</v>
      </c>
      <c r="X179" s="5">
        <f t="shared" si="13"/>
        <v>0.28351952667329017</v>
      </c>
      <c r="Y179" s="5">
        <f t="shared" si="13"/>
        <v>0</v>
      </c>
      <c r="Z179" s="5">
        <f t="shared" si="14"/>
        <v>0.28351952667329017</v>
      </c>
      <c r="AA179" s="5">
        <f>(Table134[[#This Row],[Survived]]-Z179)^2</f>
        <v>8.0383322005046498E-2</v>
      </c>
    </row>
    <row r="180" spans="1:27" x14ac:dyDescent="0.2">
      <c r="A180">
        <v>1</v>
      </c>
      <c r="B180" t="s">
        <v>10</v>
      </c>
      <c r="C180">
        <v>3</v>
      </c>
      <c r="D180" t="s">
        <v>3</v>
      </c>
      <c r="E180">
        <v>16</v>
      </c>
      <c r="F180">
        <v>8.0500000000000007</v>
      </c>
      <c r="G180">
        <v>0</v>
      </c>
      <c r="H180">
        <v>0</v>
      </c>
      <c r="I180">
        <f>E180/$E$1</f>
        <v>0.2</v>
      </c>
      <c r="J180">
        <f>LOG10(F180+1)</f>
        <v>0.9566485792052033</v>
      </c>
      <c r="K180">
        <f t="shared" si="10"/>
        <v>0</v>
      </c>
      <c r="L180">
        <f t="shared" si="11"/>
        <v>0</v>
      </c>
      <c r="M180">
        <f>IF(B180="S",1,0)</f>
        <v>1</v>
      </c>
      <c r="N180">
        <f>IF(B180="C",1,0)</f>
        <v>0</v>
      </c>
      <c r="O180">
        <f t="shared" si="12"/>
        <v>1</v>
      </c>
      <c r="P180">
        <v>1</v>
      </c>
      <c r="V180" s="5">
        <v>0.18146120245371966</v>
      </c>
      <c r="W180" s="5">
        <v>-0.98088919443324729</v>
      </c>
      <c r="X180" s="5">
        <f t="shared" si="13"/>
        <v>0.18146120245371966</v>
      </c>
      <c r="Y180" s="5">
        <f t="shared" si="13"/>
        <v>0</v>
      </c>
      <c r="Z180" s="5">
        <f t="shared" si="14"/>
        <v>0.18146120245371966</v>
      </c>
      <c r="AA180" s="5">
        <f>(Table134[[#This Row],[Survived]]-Z180)^2</f>
        <v>0.67000576308851056</v>
      </c>
    </row>
    <row r="181" spans="1:27" x14ac:dyDescent="0.2">
      <c r="A181">
        <v>0</v>
      </c>
      <c r="B181" t="s">
        <v>10</v>
      </c>
      <c r="C181">
        <v>2</v>
      </c>
      <c r="D181" t="s">
        <v>3</v>
      </c>
      <c r="E181">
        <v>27</v>
      </c>
      <c r="F181">
        <v>13</v>
      </c>
      <c r="G181">
        <v>0</v>
      </c>
      <c r="H181">
        <v>0</v>
      </c>
      <c r="I181">
        <f>E181/$E$1</f>
        <v>0.33750000000000002</v>
      </c>
      <c r="J181">
        <f>LOG10(F181+1)</f>
        <v>1.146128035678238</v>
      </c>
      <c r="K181">
        <f t="shared" si="10"/>
        <v>0</v>
      </c>
      <c r="L181">
        <f t="shared" si="11"/>
        <v>1</v>
      </c>
      <c r="M181">
        <f>IF(B181="S",1,0)</f>
        <v>1</v>
      </c>
      <c r="N181">
        <f>IF(B181="C",1,0)</f>
        <v>0</v>
      </c>
      <c r="O181">
        <f t="shared" si="12"/>
        <v>1</v>
      </c>
      <c r="P181">
        <v>1</v>
      </c>
      <c r="V181" s="5">
        <v>0.30933367385063382</v>
      </c>
      <c r="W181" s="5">
        <v>-1.2437873006924531</v>
      </c>
      <c r="X181" s="5">
        <f t="shared" si="13"/>
        <v>0.30933367385063382</v>
      </c>
      <c r="Y181" s="5">
        <f t="shared" si="13"/>
        <v>0</v>
      </c>
      <c r="Z181" s="5">
        <f t="shared" si="14"/>
        <v>0.30933367385063382</v>
      </c>
      <c r="AA181" s="5">
        <f>(Table134[[#This Row],[Survived]]-Z181)^2</f>
        <v>9.5687321777930295E-2</v>
      </c>
    </row>
    <row r="182" spans="1:27" x14ac:dyDescent="0.2">
      <c r="A182">
        <v>0</v>
      </c>
      <c r="B182" t="s">
        <v>10</v>
      </c>
      <c r="C182">
        <v>3</v>
      </c>
      <c r="D182" t="s">
        <v>3</v>
      </c>
      <c r="E182">
        <v>51</v>
      </c>
      <c r="F182">
        <v>8.0500000000000007</v>
      </c>
      <c r="G182">
        <v>0</v>
      </c>
      <c r="H182">
        <v>0</v>
      </c>
      <c r="I182">
        <f>E182/$E$1</f>
        <v>0.63749999999999996</v>
      </c>
      <c r="J182">
        <f>LOG10(F182+1)</f>
        <v>0.9566485792052033</v>
      </c>
      <c r="K182">
        <f t="shared" si="10"/>
        <v>0</v>
      </c>
      <c r="L182">
        <f t="shared" si="11"/>
        <v>0</v>
      </c>
      <c r="M182">
        <f>IF(B182="S",1,0)</f>
        <v>1</v>
      </c>
      <c r="N182">
        <f>IF(B182="C",1,0)</f>
        <v>0</v>
      </c>
      <c r="O182">
        <f t="shared" si="12"/>
        <v>1</v>
      </c>
      <c r="P182">
        <v>1</v>
      </c>
      <c r="V182" s="5">
        <v>-7.1881097568232133E-2</v>
      </c>
      <c r="W182" s="5">
        <v>-0.88215821592644028</v>
      </c>
      <c r="X182" s="5">
        <f t="shared" si="13"/>
        <v>0</v>
      </c>
      <c r="Y182" s="5">
        <f t="shared" si="13"/>
        <v>0</v>
      </c>
      <c r="Z182" s="5">
        <f t="shared" si="14"/>
        <v>0</v>
      </c>
      <c r="AA182" s="5">
        <f>(Table134[[#This Row],[Survived]]-Z182)^2</f>
        <v>0</v>
      </c>
    </row>
    <row r="183" spans="1:27" x14ac:dyDescent="0.2">
      <c r="A183">
        <v>1</v>
      </c>
      <c r="B183" t="s">
        <v>10</v>
      </c>
      <c r="C183">
        <v>1</v>
      </c>
      <c r="D183" t="s">
        <v>3</v>
      </c>
      <c r="E183">
        <v>38</v>
      </c>
      <c r="F183">
        <v>90</v>
      </c>
      <c r="G183">
        <v>1</v>
      </c>
      <c r="H183">
        <v>0</v>
      </c>
      <c r="I183">
        <f>E183/$E$1</f>
        <v>0.47499999999999998</v>
      </c>
      <c r="J183">
        <f>LOG10(F183+1)</f>
        <v>1.9590413923210936</v>
      </c>
      <c r="K183">
        <f t="shared" si="10"/>
        <v>1</v>
      </c>
      <c r="L183">
        <f t="shared" si="11"/>
        <v>0</v>
      </c>
      <c r="M183">
        <f>IF(B183="S",1,0)</f>
        <v>1</v>
      </c>
      <c r="N183">
        <f>IF(B183="C",1,0)</f>
        <v>0</v>
      </c>
      <c r="O183">
        <f t="shared" si="12"/>
        <v>1</v>
      </c>
      <c r="P183">
        <v>1</v>
      </c>
      <c r="V183" s="5">
        <v>0.38778463741417535</v>
      </c>
      <c r="W183" s="5">
        <v>-0.92176986979451003</v>
      </c>
      <c r="X183" s="5">
        <f t="shared" si="13"/>
        <v>0.38778463741417535</v>
      </c>
      <c r="Y183" s="5">
        <f t="shared" si="13"/>
        <v>0</v>
      </c>
      <c r="Z183" s="5">
        <f t="shared" si="14"/>
        <v>0.38778463741417535</v>
      </c>
      <c r="AA183" s="5">
        <f>(Table134[[#This Row],[Survived]]-Z183)^2</f>
        <v>0.37480765018609274</v>
      </c>
    </row>
    <row r="184" spans="1:27" x14ac:dyDescent="0.2">
      <c r="A184">
        <v>0</v>
      </c>
      <c r="B184" t="s">
        <v>10</v>
      </c>
      <c r="C184">
        <v>3</v>
      </c>
      <c r="D184" t="s">
        <v>3</v>
      </c>
      <c r="E184">
        <v>22</v>
      </c>
      <c r="F184">
        <v>9.35</v>
      </c>
      <c r="G184">
        <v>0</v>
      </c>
      <c r="H184">
        <v>0</v>
      </c>
      <c r="I184">
        <f>E184/$E$1</f>
        <v>0.27500000000000002</v>
      </c>
      <c r="J184">
        <f>LOG10(F184+1)</f>
        <v>1.0149403497929366</v>
      </c>
      <c r="K184">
        <f t="shared" si="10"/>
        <v>0</v>
      </c>
      <c r="L184">
        <f t="shared" si="11"/>
        <v>0</v>
      </c>
      <c r="M184">
        <f>IF(B184="S",1,0)</f>
        <v>1</v>
      </c>
      <c r="N184">
        <f>IF(B184="C",1,0)</f>
        <v>0</v>
      </c>
      <c r="O184">
        <f t="shared" si="12"/>
        <v>1</v>
      </c>
      <c r="P184">
        <v>1</v>
      </c>
      <c r="V184" s="5">
        <v>0.14082803682638179</v>
      </c>
      <c r="W184" s="5">
        <v>-0.97728323902052161</v>
      </c>
      <c r="X184" s="5">
        <f t="shared" si="13"/>
        <v>0.14082803682638179</v>
      </c>
      <c r="Y184" s="5">
        <f t="shared" si="13"/>
        <v>0</v>
      </c>
      <c r="Z184" s="5">
        <f t="shared" si="14"/>
        <v>0.14082803682638179</v>
      </c>
      <c r="AA184" s="5">
        <f>(Table134[[#This Row],[Survived]]-Z184)^2</f>
        <v>1.9832535956372743E-2</v>
      </c>
    </row>
    <row r="185" spans="1:27" x14ac:dyDescent="0.2">
      <c r="A185">
        <v>1</v>
      </c>
      <c r="B185" t="s">
        <v>10</v>
      </c>
      <c r="C185">
        <v>2</v>
      </c>
      <c r="D185" t="s">
        <v>3</v>
      </c>
      <c r="E185">
        <v>19</v>
      </c>
      <c r="F185">
        <v>10.5</v>
      </c>
      <c r="G185">
        <v>0</v>
      </c>
      <c r="H185">
        <v>0</v>
      </c>
      <c r="I185">
        <f>E185/$E$1</f>
        <v>0.23749999999999999</v>
      </c>
      <c r="J185">
        <f>LOG10(F185+1)</f>
        <v>1.0606978403536116</v>
      </c>
      <c r="K185">
        <f t="shared" si="10"/>
        <v>0</v>
      </c>
      <c r="L185">
        <f t="shared" si="11"/>
        <v>1</v>
      </c>
      <c r="M185">
        <f>IF(B185="S",1,0)</f>
        <v>1</v>
      </c>
      <c r="N185">
        <f>IF(B185="C",1,0)</f>
        <v>0</v>
      </c>
      <c r="O185">
        <f t="shared" si="12"/>
        <v>1</v>
      </c>
      <c r="P185">
        <v>1</v>
      </c>
      <c r="V185" s="5">
        <v>0.36314139239447507</v>
      </c>
      <c r="W185" s="5">
        <v>-1.2468340426215772</v>
      </c>
      <c r="X185" s="5">
        <f t="shared" si="13"/>
        <v>0.36314139239447507</v>
      </c>
      <c r="Y185" s="5">
        <f t="shared" si="13"/>
        <v>0</v>
      </c>
      <c r="Z185" s="5">
        <f t="shared" si="14"/>
        <v>0.36314139239447507</v>
      </c>
      <c r="AA185" s="5">
        <f>(Table134[[#This Row],[Survived]]-Z185)^2</f>
        <v>0.40558888608124799</v>
      </c>
    </row>
    <row r="186" spans="1:27" x14ac:dyDescent="0.2">
      <c r="A186">
        <v>0</v>
      </c>
      <c r="B186" t="s">
        <v>10</v>
      </c>
      <c r="C186">
        <v>3</v>
      </c>
      <c r="D186" t="s">
        <v>3</v>
      </c>
      <c r="E186">
        <v>20.5</v>
      </c>
      <c r="F186">
        <v>7.25</v>
      </c>
      <c r="G186">
        <v>0</v>
      </c>
      <c r="H186">
        <v>0</v>
      </c>
      <c r="I186">
        <f>E186/$E$1</f>
        <v>0.25624999999999998</v>
      </c>
      <c r="J186">
        <f>LOG10(F186+1)</f>
        <v>0.91645394854992512</v>
      </c>
      <c r="K186">
        <f t="shared" si="10"/>
        <v>0</v>
      </c>
      <c r="L186">
        <f t="shared" si="11"/>
        <v>0</v>
      </c>
      <c r="M186">
        <f>IF(B186="S",1,0)</f>
        <v>1</v>
      </c>
      <c r="N186">
        <f>IF(B186="C",1,0)</f>
        <v>0</v>
      </c>
      <c r="O186">
        <f t="shared" si="12"/>
        <v>1</v>
      </c>
      <c r="P186">
        <v>1</v>
      </c>
      <c r="V186" s="5">
        <v>0.14696001107242462</v>
      </c>
      <c r="W186" s="5">
        <v>-0.95901095516337609</v>
      </c>
      <c r="X186" s="5">
        <f t="shared" si="13"/>
        <v>0.14696001107242462</v>
      </c>
      <c r="Y186" s="5">
        <f t="shared" si="13"/>
        <v>0</v>
      </c>
      <c r="Z186" s="5">
        <f t="shared" si="14"/>
        <v>0.14696001107242462</v>
      </c>
      <c r="AA186" s="5">
        <f>(Table134[[#This Row],[Survived]]-Z186)^2</f>
        <v>2.1597244854407168E-2</v>
      </c>
    </row>
    <row r="187" spans="1:27" x14ac:dyDescent="0.2">
      <c r="A187">
        <v>0</v>
      </c>
      <c r="B187" t="s">
        <v>10</v>
      </c>
      <c r="C187">
        <v>2</v>
      </c>
      <c r="D187" t="s">
        <v>3</v>
      </c>
      <c r="E187">
        <v>18</v>
      </c>
      <c r="F187">
        <v>13</v>
      </c>
      <c r="G187">
        <v>0</v>
      </c>
      <c r="H187">
        <v>0</v>
      </c>
      <c r="I187">
        <f>E187/$E$1</f>
        <v>0.22500000000000001</v>
      </c>
      <c r="J187">
        <f>LOG10(F187+1)</f>
        <v>1.146128035678238</v>
      </c>
      <c r="K187">
        <f t="shared" si="10"/>
        <v>0</v>
      </c>
      <c r="L187">
        <f t="shared" si="11"/>
        <v>1</v>
      </c>
      <c r="M187">
        <f>IF(B187="S",1,0)</f>
        <v>1</v>
      </c>
      <c r="N187">
        <f>IF(B187="C",1,0)</f>
        <v>0</v>
      </c>
      <c r="O187">
        <f t="shared" si="12"/>
        <v>1</v>
      </c>
      <c r="P187">
        <v>1</v>
      </c>
      <c r="V187" s="5">
        <v>0.37447883671342141</v>
      </c>
      <c r="W187" s="5">
        <v>-1.2691752665942035</v>
      </c>
      <c r="X187" s="5">
        <f t="shared" si="13"/>
        <v>0.37447883671342141</v>
      </c>
      <c r="Y187" s="5">
        <f t="shared" si="13"/>
        <v>0</v>
      </c>
      <c r="Z187" s="5">
        <f t="shared" si="14"/>
        <v>0.37447883671342141</v>
      </c>
      <c r="AA187" s="5">
        <f>(Table134[[#This Row],[Survived]]-Z187)^2</f>
        <v>0.14023439914623734</v>
      </c>
    </row>
    <row r="188" spans="1:27" x14ac:dyDescent="0.2">
      <c r="A188">
        <v>1</v>
      </c>
      <c r="B188" t="s">
        <v>10</v>
      </c>
      <c r="C188">
        <v>1</v>
      </c>
      <c r="D188" t="s">
        <v>4</v>
      </c>
      <c r="E188">
        <v>35</v>
      </c>
      <c r="F188">
        <v>83.474999999999994</v>
      </c>
      <c r="G188">
        <v>1</v>
      </c>
      <c r="H188">
        <v>0</v>
      </c>
      <c r="I188">
        <f>E188/$E$1</f>
        <v>0.4375</v>
      </c>
      <c r="J188">
        <f>LOG10(F188+1)</f>
        <v>1.9267282004469339</v>
      </c>
      <c r="K188">
        <f t="shared" si="10"/>
        <v>1</v>
      </c>
      <c r="L188">
        <f t="shared" si="11"/>
        <v>0</v>
      </c>
      <c r="M188">
        <f>IF(B188="S",1,0)</f>
        <v>1</v>
      </c>
      <c r="N188">
        <f>IF(B188="C",1,0)</f>
        <v>0</v>
      </c>
      <c r="O188">
        <f t="shared" si="12"/>
        <v>0</v>
      </c>
      <c r="P188">
        <v>1</v>
      </c>
      <c r="V188" s="5">
        <v>0.89673972974883454</v>
      </c>
      <c r="W188" s="5">
        <v>-0.9122831066101178</v>
      </c>
      <c r="X188" s="5">
        <f t="shared" si="13"/>
        <v>0.89673972974883454</v>
      </c>
      <c r="Y188" s="5">
        <f t="shared" si="13"/>
        <v>0</v>
      </c>
      <c r="Z188" s="5">
        <f t="shared" si="14"/>
        <v>0.89673972974883454</v>
      </c>
      <c r="AA188" s="5">
        <f>(Table134[[#This Row],[Survived]]-Z188)^2</f>
        <v>1.0662683412343728E-2</v>
      </c>
    </row>
    <row r="189" spans="1:27" x14ac:dyDescent="0.2">
      <c r="A189">
        <v>0</v>
      </c>
      <c r="B189" t="s">
        <v>10</v>
      </c>
      <c r="C189">
        <v>3</v>
      </c>
      <c r="D189" t="s">
        <v>3</v>
      </c>
      <c r="E189">
        <v>29</v>
      </c>
      <c r="F189">
        <v>7.7750000000000004</v>
      </c>
      <c r="G189">
        <v>0</v>
      </c>
      <c r="H189">
        <v>0</v>
      </c>
      <c r="I189">
        <f>E189/$E$1</f>
        <v>0.36249999999999999</v>
      </c>
      <c r="J189">
        <f>LOG10(F189+1)</f>
        <v>0.94324712513786169</v>
      </c>
      <c r="K189">
        <f t="shared" si="10"/>
        <v>0</v>
      </c>
      <c r="L189">
        <f t="shared" si="11"/>
        <v>0</v>
      </c>
      <c r="M189">
        <f>IF(B189="S",1,0)</f>
        <v>1</v>
      </c>
      <c r="N189">
        <f>IF(B189="C",1,0)</f>
        <v>0</v>
      </c>
      <c r="O189">
        <f t="shared" si="12"/>
        <v>1</v>
      </c>
      <c r="P189">
        <v>1</v>
      </c>
      <c r="V189" s="5">
        <v>8.6719608245190094E-2</v>
      </c>
      <c r="W189" s="5">
        <v>-0.94115552815573844</v>
      </c>
      <c r="X189" s="5">
        <f t="shared" si="13"/>
        <v>8.6719608245190094E-2</v>
      </c>
      <c r="Y189" s="5">
        <f t="shared" si="13"/>
        <v>0</v>
      </c>
      <c r="Z189" s="5">
        <f t="shared" si="14"/>
        <v>8.6719608245190094E-2</v>
      </c>
      <c r="AA189" s="5">
        <f>(Table134[[#This Row],[Survived]]-Z189)^2</f>
        <v>7.5202904541992414E-3</v>
      </c>
    </row>
    <row r="190" spans="1:27" x14ac:dyDescent="0.2">
      <c r="A190">
        <v>0</v>
      </c>
      <c r="B190" t="s">
        <v>10</v>
      </c>
      <c r="C190">
        <v>2</v>
      </c>
      <c r="D190" t="s">
        <v>3</v>
      </c>
      <c r="E190">
        <v>59</v>
      </c>
      <c r="F190">
        <v>13.5</v>
      </c>
      <c r="G190">
        <v>0</v>
      </c>
      <c r="H190">
        <v>0</v>
      </c>
      <c r="I190">
        <f>E190/$E$1</f>
        <v>0.73750000000000004</v>
      </c>
      <c r="J190">
        <f>LOG10(F190+1)</f>
        <v>1.1613680022349748</v>
      </c>
      <c r="K190">
        <f t="shared" si="10"/>
        <v>0</v>
      </c>
      <c r="L190">
        <f t="shared" si="11"/>
        <v>1</v>
      </c>
      <c r="M190">
        <f>IF(B190="S",1,0)</f>
        <v>1</v>
      </c>
      <c r="N190">
        <f>IF(B190="C",1,0)</f>
        <v>0</v>
      </c>
      <c r="O190">
        <f t="shared" si="12"/>
        <v>1</v>
      </c>
      <c r="P190">
        <v>1</v>
      </c>
      <c r="V190" s="5">
        <v>7.8437668848144737E-2</v>
      </c>
      <c r="W190" s="5">
        <v>-1.157001227649203</v>
      </c>
      <c r="X190" s="5">
        <f t="shared" si="13"/>
        <v>7.8437668848144737E-2</v>
      </c>
      <c r="Y190" s="5">
        <f t="shared" si="13"/>
        <v>0</v>
      </c>
      <c r="Z190" s="5">
        <f t="shared" si="14"/>
        <v>7.8437668848144737E-2</v>
      </c>
      <c r="AA190" s="5">
        <f>(Table134[[#This Row],[Survived]]-Z190)^2</f>
        <v>6.152467894331215E-3</v>
      </c>
    </row>
    <row r="191" spans="1:27" x14ac:dyDescent="0.2">
      <c r="A191">
        <v>1</v>
      </c>
      <c r="B191" t="s">
        <v>10</v>
      </c>
      <c r="C191">
        <v>3</v>
      </c>
      <c r="D191" t="s">
        <v>4</v>
      </c>
      <c r="E191">
        <v>5</v>
      </c>
      <c r="F191">
        <v>31.387499999999999</v>
      </c>
      <c r="G191">
        <v>4</v>
      </c>
      <c r="H191">
        <v>2</v>
      </c>
      <c r="I191">
        <f>E191/$E$1</f>
        <v>6.25E-2</v>
      </c>
      <c r="J191">
        <f>LOG10(F191+1)</f>
        <v>1.5103774259938814</v>
      </c>
      <c r="K191">
        <f t="shared" si="10"/>
        <v>0</v>
      </c>
      <c r="L191">
        <f t="shared" si="11"/>
        <v>0</v>
      </c>
      <c r="M191">
        <f>IF(B191="S",1,0)</f>
        <v>1</v>
      </c>
      <c r="N191">
        <f>IF(B191="C",1,0)</f>
        <v>0</v>
      </c>
      <c r="O191">
        <f t="shared" si="12"/>
        <v>0</v>
      </c>
      <c r="P191">
        <v>1</v>
      </c>
      <c r="V191" s="5">
        <v>0.51738541021346529</v>
      </c>
      <c r="W191" s="5">
        <v>-0.97513838801814345</v>
      </c>
      <c r="X191" s="5">
        <f t="shared" si="13"/>
        <v>0.51738541021346529</v>
      </c>
      <c r="Y191" s="5">
        <f t="shared" si="13"/>
        <v>0</v>
      </c>
      <c r="Z191" s="5">
        <f t="shared" si="14"/>
        <v>0.51738541021346529</v>
      </c>
      <c r="AA191" s="5">
        <f>(Table134[[#This Row],[Survived]]-Z191)^2</f>
        <v>0.23291684227482518</v>
      </c>
    </row>
    <row r="192" spans="1:27" x14ac:dyDescent="0.2">
      <c r="A192">
        <v>0</v>
      </c>
      <c r="B192" t="s">
        <v>10</v>
      </c>
      <c r="C192">
        <v>2</v>
      </c>
      <c r="D192" t="s">
        <v>3</v>
      </c>
      <c r="E192">
        <v>24</v>
      </c>
      <c r="F192">
        <v>10.5</v>
      </c>
      <c r="G192">
        <v>0</v>
      </c>
      <c r="H192">
        <v>0</v>
      </c>
      <c r="I192">
        <f>E192/$E$1</f>
        <v>0.3</v>
      </c>
      <c r="J192">
        <f>LOG10(F192+1)</f>
        <v>1.0606978403536116</v>
      </c>
      <c r="K192">
        <f t="shared" si="10"/>
        <v>0</v>
      </c>
      <c r="L192">
        <f t="shared" si="11"/>
        <v>1</v>
      </c>
      <c r="M192">
        <f>IF(B192="S",1,0)</f>
        <v>1</v>
      </c>
      <c r="N192">
        <f>IF(B192="C",1,0)</f>
        <v>0</v>
      </c>
      <c r="O192">
        <f t="shared" si="12"/>
        <v>1</v>
      </c>
      <c r="P192">
        <v>1</v>
      </c>
      <c r="V192" s="5">
        <v>0.32694963524848192</v>
      </c>
      <c r="W192" s="5">
        <v>-1.2327296171206048</v>
      </c>
      <c r="X192" s="5">
        <f t="shared" si="13"/>
        <v>0.32694963524848192</v>
      </c>
      <c r="Y192" s="5">
        <f t="shared" si="13"/>
        <v>0</v>
      </c>
      <c r="Z192" s="5">
        <f t="shared" si="14"/>
        <v>0.32694963524848192</v>
      </c>
      <c r="AA192" s="5">
        <f>(Table134[[#This Row],[Survived]]-Z192)^2</f>
        <v>0.10689606398911537</v>
      </c>
    </row>
    <row r="193" spans="1:27" x14ac:dyDescent="0.2">
      <c r="A193">
        <v>0</v>
      </c>
      <c r="B193" t="s">
        <v>10</v>
      </c>
      <c r="C193">
        <v>2</v>
      </c>
      <c r="D193" t="s">
        <v>3</v>
      </c>
      <c r="E193">
        <v>44</v>
      </c>
      <c r="F193">
        <v>26</v>
      </c>
      <c r="G193">
        <v>1</v>
      </c>
      <c r="H193">
        <v>0</v>
      </c>
      <c r="I193">
        <f>E193/$E$1</f>
        <v>0.55000000000000004</v>
      </c>
      <c r="J193">
        <f>LOG10(F193+1)</f>
        <v>1.4313637641589874</v>
      </c>
      <c r="K193">
        <f t="shared" si="10"/>
        <v>0</v>
      </c>
      <c r="L193">
        <f t="shared" si="11"/>
        <v>1</v>
      </c>
      <c r="M193">
        <f>IF(B193="S",1,0)</f>
        <v>1</v>
      </c>
      <c r="N193">
        <f>IF(B193="C",1,0)</f>
        <v>0</v>
      </c>
      <c r="O193">
        <f t="shared" si="12"/>
        <v>1</v>
      </c>
      <c r="P193">
        <v>1</v>
      </c>
      <c r="V193" s="5">
        <v>0.14265437222185262</v>
      </c>
      <c r="W193" s="5">
        <v>-1.1162288042896378</v>
      </c>
      <c r="X193" s="5">
        <f t="shared" si="13"/>
        <v>0.14265437222185262</v>
      </c>
      <c r="Y193" s="5">
        <f t="shared" si="13"/>
        <v>0</v>
      </c>
      <c r="Z193" s="5">
        <f t="shared" si="14"/>
        <v>0.14265437222185262</v>
      </c>
      <c r="AA193" s="5">
        <f>(Table134[[#This Row],[Survived]]-Z193)^2</f>
        <v>2.0350269914010878E-2</v>
      </c>
    </row>
    <row r="194" spans="1:27" x14ac:dyDescent="0.2">
      <c r="A194">
        <v>1</v>
      </c>
      <c r="B194" t="s">
        <v>10</v>
      </c>
      <c r="C194">
        <v>2</v>
      </c>
      <c r="D194" t="s">
        <v>4</v>
      </c>
      <c r="E194">
        <v>8</v>
      </c>
      <c r="F194">
        <v>26.25</v>
      </c>
      <c r="G194">
        <v>0</v>
      </c>
      <c r="H194">
        <v>2</v>
      </c>
      <c r="I194">
        <f>E194/$E$1</f>
        <v>0.1</v>
      </c>
      <c r="J194">
        <f>LOG10(F194+1)</f>
        <v>1.4353665066126613</v>
      </c>
      <c r="K194">
        <f t="shared" si="10"/>
        <v>0</v>
      </c>
      <c r="L194">
        <f t="shared" si="11"/>
        <v>1</v>
      </c>
      <c r="M194">
        <f>IF(B194="S",1,0)</f>
        <v>1</v>
      </c>
      <c r="N194">
        <f>IF(B194="C",1,0)</f>
        <v>0</v>
      </c>
      <c r="O194">
        <f t="shared" si="12"/>
        <v>0</v>
      </c>
      <c r="P194">
        <v>1</v>
      </c>
      <c r="V194" s="5">
        <v>0.91972775577245436</v>
      </c>
      <c r="W194" s="5">
        <v>-1.7792820517662244</v>
      </c>
      <c r="X194" s="5">
        <f t="shared" si="13"/>
        <v>0.91972775577245436</v>
      </c>
      <c r="Y194" s="5">
        <f t="shared" si="13"/>
        <v>0</v>
      </c>
      <c r="Z194" s="5">
        <f t="shared" si="14"/>
        <v>0.91972775577245436</v>
      </c>
      <c r="AA194" s="5">
        <f>(Table134[[#This Row],[Survived]]-Z194)^2</f>
        <v>6.4436331933267347E-3</v>
      </c>
    </row>
    <row r="195" spans="1:27" x14ac:dyDescent="0.2">
      <c r="A195">
        <v>0</v>
      </c>
      <c r="B195" t="s">
        <v>10</v>
      </c>
      <c r="C195">
        <v>2</v>
      </c>
      <c r="D195" t="s">
        <v>3</v>
      </c>
      <c r="E195">
        <v>19</v>
      </c>
      <c r="F195">
        <v>10.5</v>
      </c>
      <c r="G195">
        <v>0</v>
      </c>
      <c r="H195">
        <v>0</v>
      </c>
      <c r="I195">
        <f>E195/$E$1</f>
        <v>0.23749999999999999</v>
      </c>
      <c r="J195">
        <f>LOG10(F195+1)</f>
        <v>1.0606978403536116</v>
      </c>
      <c r="K195">
        <f t="shared" si="10"/>
        <v>0</v>
      </c>
      <c r="L195">
        <f t="shared" si="11"/>
        <v>1</v>
      </c>
      <c r="M195">
        <f>IF(B195="S",1,0)</f>
        <v>1</v>
      </c>
      <c r="N195">
        <f>IF(B195="C",1,0)</f>
        <v>0</v>
      </c>
      <c r="O195">
        <f t="shared" si="12"/>
        <v>1</v>
      </c>
      <c r="P195">
        <v>1</v>
      </c>
      <c r="V195" s="5">
        <v>0.36314139239447507</v>
      </c>
      <c r="W195" s="5">
        <v>-1.2468340426215772</v>
      </c>
      <c r="X195" s="5">
        <f t="shared" si="13"/>
        <v>0.36314139239447507</v>
      </c>
      <c r="Y195" s="5">
        <f t="shared" si="13"/>
        <v>0</v>
      </c>
      <c r="Z195" s="5">
        <f t="shared" si="14"/>
        <v>0.36314139239447507</v>
      </c>
      <c r="AA195" s="5">
        <f>(Table134[[#This Row],[Survived]]-Z195)^2</f>
        <v>0.1318716708701981</v>
      </c>
    </row>
    <row r="196" spans="1:27" x14ac:dyDescent="0.2">
      <c r="A196">
        <v>0</v>
      </c>
      <c r="B196" t="s">
        <v>10</v>
      </c>
      <c r="C196">
        <v>2</v>
      </c>
      <c r="D196" t="s">
        <v>3</v>
      </c>
      <c r="E196">
        <v>33</v>
      </c>
      <c r="F196">
        <v>12.275</v>
      </c>
      <c r="G196">
        <v>0</v>
      </c>
      <c r="H196">
        <v>0</v>
      </c>
      <c r="I196">
        <f>E196/$E$1</f>
        <v>0.41249999999999998</v>
      </c>
      <c r="J196">
        <f>LOG10(F196+1)</f>
        <v>1.1230345297535067</v>
      </c>
      <c r="K196">
        <f t="shared" si="10"/>
        <v>0</v>
      </c>
      <c r="L196">
        <f t="shared" si="11"/>
        <v>1</v>
      </c>
      <c r="M196">
        <f>IF(B196="S",1,0)</f>
        <v>1</v>
      </c>
      <c r="N196">
        <f>IF(B196="C",1,0)</f>
        <v>0</v>
      </c>
      <c r="O196">
        <f t="shared" si="12"/>
        <v>1</v>
      </c>
      <c r="P196">
        <v>1</v>
      </c>
      <c r="V196" s="5">
        <v>0.26479549774058853</v>
      </c>
      <c r="W196" s="5">
        <v>-1.2215852485400081</v>
      </c>
      <c r="X196" s="5">
        <f t="shared" si="13"/>
        <v>0.26479549774058853</v>
      </c>
      <c r="Y196" s="5">
        <f t="shared" si="13"/>
        <v>0</v>
      </c>
      <c r="Z196" s="5">
        <f t="shared" si="14"/>
        <v>0.26479549774058853</v>
      </c>
      <c r="AA196" s="5">
        <f>(Table134[[#This Row],[Survived]]-Z196)^2</f>
        <v>7.0116655623686019E-2</v>
      </c>
    </row>
    <row r="197" spans="1:27" x14ac:dyDescent="0.2">
      <c r="A197">
        <v>0</v>
      </c>
      <c r="B197" t="s">
        <v>10</v>
      </c>
      <c r="C197">
        <v>2</v>
      </c>
      <c r="D197" t="s">
        <v>3</v>
      </c>
      <c r="E197">
        <v>29</v>
      </c>
      <c r="F197">
        <v>10.5</v>
      </c>
      <c r="G197">
        <v>0</v>
      </c>
      <c r="H197">
        <v>0</v>
      </c>
      <c r="I197">
        <f>E197/$E$1</f>
        <v>0.36249999999999999</v>
      </c>
      <c r="J197">
        <f>LOG10(F197+1)</f>
        <v>1.0606978403536116</v>
      </c>
      <c r="K197">
        <f t="shared" ref="K197:K260" si="15">IF(C197=1,1,0)</f>
        <v>0</v>
      </c>
      <c r="L197">
        <f t="shared" ref="L197:L260" si="16">IF(C197=2,1,0)</f>
        <v>1</v>
      </c>
      <c r="M197">
        <f>IF(B197="S",1,0)</f>
        <v>1</v>
      </c>
      <c r="N197">
        <f>IF(B197="C",1,0)</f>
        <v>0</v>
      </c>
      <c r="O197">
        <f t="shared" ref="O197:O260" si="17">IF(D197="male",1,0)</f>
        <v>1</v>
      </c>
      <c r="P197">
        <v>1</v>
      </c>
      <c r="V197" s="5">
        <v>0.29075787810248882</v>
      </c>
      <c r="W197" s="5">
        <v>-1.2186251916196325</v>
      </c>
      <c r="X197" s="5">
        <f t="shared" ref="X197:Y260" si="18">IF(V197&lt;0,0,V197)</f>
        <v>0.29075787810248882</v>
      </c>
      <c r="Y197" s="5">
        <f t="shared" si="18"/>
        <v>0</v>
      </c>
      <c r="Z197" s="5">
        <f t="shared" ref="Z197:Z260" si="19">X197+Y197</f>
        <v>0.29075787810248882</v>
      </c>
      <c r="AA197" s="5">
        <f>(Table134[[#This Row],[Survived]]-Z197)^2</f>
        <v>8.454014367866175E-2</v>
      </c>
    </row>
    <row r="198" spans="1:27" x14ac:dyDescent="0.2">
      <c r="A198">
        <v>0</v>
      </c>
      <c r="B198" t="s">
        <v>10</v>
      </c>
      <c r="C198">
        <v>3</v>
      </c>
      <c r="D198" t="s">
        <v>3</v>
      </c>
      <c r="E198">
        <v>22</v>
      </c>
      <c r="F198">
        <v>7.125</v>
      </c>
      <c r="G198">
        <v>0</v>
      </c>
      <c r="H198">
        <v>0</v>
      </c>
      <c r="I198">
        <f>E198/$E$1</f>
        <v>0.27500000000000002</v>
      </c>
      <c r="J198">
        <f>LOG10(F198+1)</f>
        <v>0.90982336965091204</v>
      </c>
      <c r="K198">
        <f t="shared" si="15"/>
        <v>0</v>
      </c>
      <c r="L198">
        <f t="shared" si="16"/>
        <v>0</v>
      </c>
      <c r="M198">
        <f>IF(B198="S",1,0)</f>
        <v>1</v>
      </c>
      <c r="N198">
        <f>IF(B198="C",1,0)</f>
        <v>0</v>
      </c>
      <c r="O198">
        <f t="shared" si="17"/>
        <v>1</v>
      </c>
      <c r="P198">
        <v>1</v>
      </c>
      <c r="V198" s="5">
        <v>0.13578433694656045</v>
      </c>
      <c r="W198" s="5">
        <v>-0.95326457599602632</v>
      </c>
      <c r="X198" s="5">
        <f t="shared" si="18"/>
        <v>0.13578433694656045</v>
      </c>
      <c r="Y198" s="5">
        <f t="shared" si="18"/>
        <v>0</v>
      </c>
      <c r="Z198" s="5">
        <f t="shared" si="19"/>
        <v>0.13578433694656045</v>
      </c>
      <c r="AA198" s="5">
        <f>(Table134[[#This Row],[Survived]]-Z198)^2</f>
        <v>1.8437386160017059E-2</v>
      </c>
    </row>
    <row r="199" spans="1:27" x14ac:dyDescent="0.2">
      <c r="A199">
        <v>0</v>
      </c>
      <c r="B199" t="s">
        <v>11</v>
      </c>
      <c r="C199">
        <v>3</v>
      </c>
      <c r="D199" t="s">
        <v>3</v>
      </c>
      <c r="E199">
        <v>30</v>
      </c>
      <c r="F199">
        <v>7.2249999999999996</v>
      </c>
      <c r="G199">
        <v>0</v>
      </c>
      <c r="H199">
        <v>0</v>
      </c>
      <c r="I199">
        <f>E199/$E$1</f>
        <v>0.375</v>
      </c>
      <c r="J199">
        <f>LOG10(F199+1)</f>
        <v>0.91513590662201194</v>
      </c>
      <c r="K199">
        <f t="shared" si="15"/>
        <v>0</v>
      </c>
      <c r="L199">
        <f t="shared" si="16"/>
        <v>0</v>
      </c>
      <c r="M199">
        <f>IF(B199="S",1,0)</f>
        <v>0</v>
      </c>
      <c r="N199">
        <f>IF(B199="C",1,0)</f>
        <v>1</v>
      </c>
      <c r="O199">
        <f t="shared" si="17"/>
        <v>1</v>
      </c>
      <c r="P199">
        <v>1</v>
      </c>
      <c r="V199" s="5">
        <v>0.14621905421382142</v>
      </c>
      <c r="W199" s="5">
        <v>-0.69539379731837858</v>
      </c>
      <c r="X199" s="5">
        <f t="shared" si="18"/>
        <v>0.14621905421382142</v>
      </c>
      <c r="Y199" s="5">
        <f t="shared" si="18"/>
        <v>0</v>
      </c>
      <c r="Z199" s="5">
        <f t="shared" si="19"/>
        <v>0.14621905421382142</v>
      </c>
      <c r="AA199" s="5">
        <f>(Table134[[#This Row],[Survived]]-Z199)^2</f>
        <v>2.1380011815184449E-2</v>
      </c>
    </row>
    <row r="200" spans="1:27" x14ac:dyDescent="0.2">
      <c r="A200">
        <v>0</v>
      </c>
      <c r="B200" t="s">
        <v>12</v>
      </c>
      <c r="C200">
        <v>1</v>
      </c>
      <c r="D200" t="s">
        <v>3</v>
      </c>
      <c r="E200">
        <v>44</v>
      </c>
      <c r="F200">
        <v>90</v>
      </c>
      <c r="G200">
        <v>2</v>
      </c>
      <c r="H200">
        <v>0</v>
      </c>
      <c r="I200">
        <f>E200/$E$1</f>
        <v>0.55000000000000004</v>
      </c>
      <c r="J200">
        <f>LOG10(F200+1)</f>
        <v>1.9590413923210936</v>
      </c>
      <c r="K200">
        <f t="shared" si="15"/>
        <v>1</v>
      </c>
      <c r="L200">
        <f t="shared" si="16"/>
        <v>0</v>
      </c>
      <c r="M200">
        <f>IF(B200="S",1,0)</f>
        <v>0</v>
      </c>
      <c r="N200">
        <f>IF(B200="C",1,0)</f>
        <v>0</v>
      </c>
      <c r="O200">
        <f t="shared" si="17"/>
        <v>1</v>
      </c>
      <c r="P200">
        <v>1</v>
      </c>
      <c r="V200" s="5">
        <v>0.24566903971944842</v>
      </c>
      <c r="W200" s="5">
        <v>-0.87742188097329898</v>
      </c>
      <c r="X200" s="5">
        <f t="shared" si="18"/>
        <v>0.24566903971944842</v>
      </c>
      <c r="Y200" s="5">
        <f t="shared" si="18"/>
        <v>0</v>
      </c>
      <c r="Z200" s="5">
        <f t="shared" si="19"/>
        <v>0.24566903971944842</v>
      </c>
      <c r="AA200" s="5">
        <f>(Table134[[#This Row],[Survived]]-Z200)^2</f>
        <v>6.0353277076675926E-2</v>
      </c>
    </row>
    <row r="201" spans="1:27" x14ac:dyDescent="0.2">
      <c r="A201">
        <v>0</v>
      </c>
      <c r="B201" t="s">
        <v>10</v>
      </c>
      <c r="C201">
        <v>3</v>
      </c>
      <c r="D201" t="s">
        <v>4</v>
      </c>
      <c r="E201">
        <v>25</v>
      </c>
      <c r="F201">
        <v>7.7750000000000004</v>
      </c>
      <c r="G201">
        <v>0</v>
      </c>
      <c r="H201">
        <v>0</v>
      </c>
      <c r="I201">
        <f>E201/$E$1</f>
        <v>0.3125</v>
      </c>
      <c r="J201">
        <f>LOG10(F201+1)</f>
        <v>0.94324712513786169</v>
      </c>
      <c r="K201">
        <f t="shared" si="15"/>
        <v>0</v>
      </c>
      <c r="L201">
        <f t="shared" si="16"/>
        <v>0</v>
      </c>
      <c r="M201">
        <f>IF(B201="S",1,0)</f>
        <v>1</v>
      </c>
      <c r="N201">
        <f>IF(B201="C",1,0)</f>
        <v>0</v>
      </c>
      <c r="O201">
        <f t="shared" si="17"/>
        <v>0</v>
      </c>
      <c r="P201">
        <v>1</v>
      </c>
      <c r="V201" s="5">
        <v>0.60446349649244291</v>
      </c>
      <c r="W201" s="5">
        <v>-0.94187304013680584</v>
      </c>
      <c r="X201" s="5">
        <f t="shared" si="18"/>
        <v>0.60446349649244291</v>
      </c>
      <c r="Y201" s="5">
        <f t="shared" si="18"/>
        <v>0</v>
      </c>
      <c r="Z201" s="5">
        <f t="shared" si="19"/>
        <v>0.60446349649244291</v>
      </c>
      <c r="AA201" s="5">
        <f>(Table134[[#This Row],[Survived]]-Z201)^2</f>
        <v>0.36537611859186953</v>
      </c>
    </row>
    <row r="202" spans="1:27" x14ac:dyDescent="0.2">
      <c r="A202">
        <v>1</v>
      </c>
      <c r="B202" t="s">
        <v>10</v>
      </c>
      <c r="C202">
        <v>2</v>
      </c>
      <c r="D202" t="s">
        <v>4</v>
      </c>
      <c r="E202">
        <v>24</v>
      </c>
      <c r="F202">
        <v>14.5</v>
      </c>
      <c r="G202">
        <v>0</v>
      </c>
      <c r="H202">
        <v>2</v>
      </c>
      <c r="I202">
        <f>E202/$E$1</f>
        <v>0.3</v>
      </c>
      <c r="J202">
        <f>LOG10(F202+1)</f>
        <v>1.1903316981702914</v>
      </c>
      <c r="K202">
        <f t="shared" si="15"/>
        <v>0</v>
      </c>
      <c r="L202">
        <f t="shared" si="16"/>
        <v>1</v>
      </c>
      <c r="M202">
        <f>IF(B202="S",1,0)</f>
        <v>1</v>
      </c>
      <c r="N202">
        <f>IF(B202="C",1,0)</f>
        <v>0</v>
      </c>
      <c r="O202">
        <f t="shared" si="17"/>
        <v>0</v>
      </c>
      <c r="P202">
        <v>1</v>
      </c>
      <c r="V202" s="5">
        <v>0.79215692648417291</v>
      </c>
      <c r="W202" s="5">
        <v>-1.6781587580048525</v>
      </c>
      <c r="X202" s="5">
        <f t="shared" si="18"/>
        <v>0.79215692648417291</v>
      </c>
      <c r="Y202" s="5">
        <f t="shared" si="18"/>
        <v>0</v>
      </c>
      <c r="Z202" s="5">
        <f t="shared" si="19"/>
        <v>0.79215692648417291</v>
      </c>
      <c r="AA202" s="5">
        <f>(Table134[[#This Row],[Survived]]-Z202)^2</f>
        <v>4.3198743208505502E-2</v>
      </c>
    </row>
    <row r="203" spans="1:27" x14ac:dyDescent="0.2">
      <c r="A203">
        <v>1</v>
      </c>
      <c r="B203" t="s">
        <v>10</v>
      </c>
      <c r="C203">
        <v>1</v>
      </c>
      <c r="D203" t="s">
        <v>3</v>
      </c>
      <c r="E203">
        <v>37</v>
      </c>
      <c r="F203">
        <v>52.554200000000002</v>
      </c>
      <c r="G203">
        <v>1</v>
      </c>
      <c r="H203">
        <v>1</v>
      </c>
      <c r="I203">
        <f>E203/$E$1</f>
        <v>0.46250000000000002</v>
      </c>
      <c r="J203">
        <f>LOG10(F203+1)</f>
        <v>1.7287935361444735</v>
      </c>
      <c r="K203">
        <f t="shared" si="15"/>
        <v>1</v>
      </c>
      <c r="L203">
        <f t="shared" si="16"/>
        <v>0</v>
      </c>
      <c r="M203">
        <f>IF(B203="S",1,0)</f>
        <v>1</v>
      </c>
      <c r="N203">
        <f>IF(B203="C",1,0)</f>
        <v>0</v>
      </c>
      <c r="O203">
        <f t="shared" si="17"/>
        <v>1</v>
      </c>
      <c r="P203">
        <v>1</v>
      </c>
      <c r="V203" s="5">
        <v>0.36907365941157433</v>
      </c>
      <c r="W203" s="5">
        <v>-1.0851676275572852</v>
      </c>
      <c r="X203" s="5">
        <f t="shared" si="18"/>
        <v>0.36907365941157433</v>
      </c>
      <c r="Y203" s="5">
        <f t="shared" si="18"/>
        <v>0</v>
      </c>
      <c r="Z203" s="5">
        <f t="shared" si="19"/>
        <v>0.36907365941157433</v>
      </c>
      <c r="AA203" s="5">
        <f>(Table134[[#This Row],[Survived]]-Z203)^2</f>
        <v>0.39806804724830214</v>
      </c>
    </row>
    <row r="204" spans="1:27" x14ac:dyDescent="0.2">
      <c r="A204">
        <v>0</v>
      </c>
      <c r="B204" t="s">
        <v>10</v>
      </c>
      <c r="C204">
        <v>2</v>
      </c>
      <c r="D204" t="s">
        <v>3</v>
      </c>
      <c r="E204">
        <v>54</v>
      </c>
      <c r="F204">
        <v>26</v>
      </c>
      <c r="G204">
        <v>1</v>
      </c>
      <c r="H204">
        <v>0</v>
      </c>
      <c r="I204">
        <f>E204/$E$1</f>
        <v>0.67500000000000004</v>
      </c>
      <c r="J204">
        <f>LOG10(F204+1)</f>
        <v>1.4313637641589874</v>
      </c>
      <c r="K204">
        <f t="shared" si="15"/>
        <v>0</v>
      </c>
      <c r="L204">
        <f t="shared" si="16"/>
        <v>1</v>
      </c>
      <c r="M204">
        <f>IF(B204="S",1,0)</f>
        <v>1</v>
      </c>
      <c r="N204">
        <f>IF(B204="C",1,0)</f>
        <v>0</v>
      </c>
      <c r="O204">
        <f t="shared" si="17"/>
        <v>1</v>
      </c>
      <c r="P204">
        <v>1</v>
      </c>
      <c r="V204" s="5">
        <v>7.0270857929866426E-2</v>
      </c>
      <c r="W204" s="5">
        <v>-1.0880199532876929</v>
      </c>
      <c r="X204" s="5">
        <f t="shared" si="18"/>
        <v>7.0270857929866426E-2</v>
      </c>
      <c r="Y204" s="5">
        <f t="shared" si="18"/>
        <v>0</v>
      </c>
      <c r="Z204" s="5">
        <f t="shared" si="19"/>
        <v>7.0270857929866426E-2</v>
      </c>
      <c r="AA204" s="5">
        <f>(Table134[[#This Row],[Survived]]-Z204)^2</f>
        <v>4.9379934741994713E-3</v>
      </c>
    </row>
    <row r="205" spans="1:27" x14ac:dyDescent="0.2">
      <c r="A205">
        <v>0</v>
      </c>
      <c r="B205" t="s">
        <v>10</v>
      </c>
      <c r="C205">
        <v>3</v>
      </c>
      <c r="D205" t="s">
        <v>4</v>
      </c>
      <c r="E205">
        <v>29</v>
      </c>
      <c r="F205">
        <v>10.4625</v>
      </c>
      <c r="G205">
        <v>1</v>
      </c>
      <c r="H205">
        <v>1</v>
      </c>
      <c r="I205">
        <f>E205/$E$1</f>
        <v>0.36249999999999999</v>
      </c>
      <c r="J205">
        <f>LOG10(F205+1)</f>
        <v>1.0592793486780776</v>
      </c>
      <c r="K205">
        <f t="shared" si="15"/>
        <v>0</v>
      </c>
      <c r="L205">
        <f t="shared" si="16"/>
        <v>0</v>
      </c>
      <c r="M205">
        <f>IF(B205="S",1,0)</f>
        <v>1</v>
      </c>
      <c r="N205">
        <f>IF(B205="C",1,0)</f>
        <v>0</v>
      </c>
      <c r="O205">
        <f t="shared" si="17"/>
        <v>0</v>
      </c>
      <c r="P205">
        <v>1</v>
      </c>
      <c r="V205" s="5">
        <v>0.50886245068008562</v>
      </c>
      <c r="W205" s="5">
        <v>-1.0255112277199201</v>
      </c>
      <c r="X205" s="5">
        <f t="shared" si="18"/>
        <v>0.50886245068008562</v>
      </c>
      <c r="Y205" s="5">
        <f t="shared" si="18"/>
        <v>0</v>
      </c>
      <c r="Z205" s="5">
        <f t="shared" si="19"/>
        <v>0.50886245068008562</v>
      </c>
      <c r="AA205" s="5">
        <f>(Table134[[#This Row],[Survived]]-Z205)^2</f>
        <v>0.25894099371214258</v>
      </c>
    </row>
    <row r="206" spans="1:27" x14ac:dyDescent="0.2">
      <c r="A206">
        <v>0</v>
      </c>
      <c r="B206" t="s">
        <v>10</v>
      </c>
      <c r="C206">
        <v>1</v>
      </c>
      <c r="D206" t="s">
        <v>3</v>
      </c>
      <c r="E206">
        <v>62</v>
      </c>
      <c r="F206">
        <v>26.55</v>
      </c>
      <c r="G206">
        <v>0</v>
      </c>
      <c r="H206">
        <v>0</v>
      </c>
      <c r="I206">
        <f>E206/$E$1</f>
        <v>0.77500000000000002</v>
      </c>
      <c r="J206">
        <f>LOG10(F206+1)</f>
        <v>1.4401216031878039</v>
      </c>
      <c r="K206">
        <f t="shared" si="15"/>
        <v>1</v>
      </c>
      <c r="L206">
        <f t="shared" si="16"/>
        <v>0</v>
      </c>
      <c r="M206">
        <f>IF(B206="S",1,0)</f>
        <v>1</v>
      </c>
      <c r="N206">
        <f>IF(B206="C",1,0)</f>
        <v>0</v>
      </c>
      <c r="O206">
        <f t="shared" si="17"/>
        <v>1</v>
      </c>
      <c r="P206">
        <v>1</v>
      </c>
      <c r="V206" s="5">
        <v>0.24647895311494861</v>
      </c>
      <c r="W206" s="5">
        <v>-0.88027652958194036</v>
      </c>
      <c r="X206" s="5">
        <f t="shared" si="18"/>
        <v>0.24647895311494861</v>
      </c>
      <c r="Y206" s="5">
        <f t="shared" si="18"/>
        <v>0</v>
      </c>
      <c r="Z206" s="5">
        <f t="shared" si="19"/>
        <v>0.24647895311494861</v>
      </c>
      <c r="AA206" s="5">
        <f>(Table134[[#This Row],[Survived]]-Z206)^2</f>
        <v>6.0751874328641035E-2</v>
      </c>
    </row>
    <row r="207" spans="1:27" x14ac:dyDescent="0.2">
      <c r="A207">
        <v>0</v>
      </c>
      <c r="B207" t="s">
        <v>10</v>
      </c>
      <c r="C207">
        <v>3</v>
      </c>
      <c r="D207" t="s">
        <v>3</v>
      </c>
      <c r="E207">
        <v>30</v>
      </c>
      <c r="F207">
        <v>16.100000000000001</v>
      </c>
      <c r="G207">
        <v>1</v>
      </c>
      <c r="H207">
        <v>0</v>
      </c>
      <c r="I207">
        <f>E207/$E$1</f>
        <v>0.375</v>
      </c>
      <c r="J207">
        <f>LOG10(F207+1)</f>
        <v>1.2329961103921538</v>
      </c>
      <c r="K207">
        <f t="shared" si="15"/>
        <v>0</v>
      </c>
      <c r="L207">
        <f t="shared" si="16"/>
        <v>0</v>
      </c>
      <c r="M207">
        <f>IF(B207="S",1,0)</f>
        <v>1</v>
      </c>
      <c r="N207">
        <f>IF(B207="C",1,0)</f>
        <v>0</v>
      </c>
      <c r="O207">
        <f t="shared" si="17"/>
        <v>1</v>
      </c>
      <c r="P207">
        <v>1</v>
      </c>
      <c r="V207" s="5">
        <v>3.6070483579942914E-2</v>
      </c>
      <c r="W207" s="5">
        <v>-0.85976244818698877</v>
      </c>
      <c r="X207" s="5">
        <f t="shared" si="18"/>
        <v>3.6070483579942914E-2</v>
      </c>
      <c r="Y207" s="5">
        <f t="shared" si="18"/>
        <v>0</v>
      </c>
      <c r="Z207" s="5">
        <f t="shared" si="19"/>
        <v>3.6070483579942914E-2</v>
      </c>
      <c r="AA207" s="5">
        <f>(Table134[[#This Row],[Survived]]-Z207)^2</f>
        <v>1.3010797856909313E-3</v>
      </c>
    </row>
    <row r="208" spans="1:27" x14ac:dyDescent="0.2">
      <c r="A208">
        <v>0</v>
      </c>
      <c r="B208" t="s">
        <v>10</v>
      </c>
      <c r="C208">
        <v>3</v>
      </c>
      <c r="D208" t="s">
        <v>4</v>
      </c>
      <c r="E208">
        <v>41</v>
      </c>
      <c r="F208">
        <v>20.212499999999999</v>
      </c>
      <c r="G208">
        <v>0</v>
      </c>
      <c r="H208">
        <v>2</v>
      </c>
      <c r="I208">
        <f>E208/$E$1</f>
        <v>0.51249999999999996</v>
      </c>
      <c r="J208">
        <f>LOG10(F208+1)</f>
        <v>1.3265918553257321</v>
      </c>
      <c r="K208">
        <f t="shared" si="15"/>
        <v>0</v>
      </c>
      <c r="L208">
        <f t="shared" si="16"/>
        <v>0</v>
      </c>
      <c r="M208">
        <f>IF(B208="S",1,0)</f>
        <v>1</v>
      </c>
      <c r="N208">
        <f>IF(B208="C",1,0)</f>
        <v>0</v>
      </c>
      <c r="O208">
        <f t="shared" si="17"/>
        <v>0</v>
      </c>
      <c r="P208">
        <v>1</v>
      </c>
      <c r="V208" s="5">
        <v>0.47724018174761373</v>
      </c>
      <c r="W208" s="5">
        <v>-1.4107056138101617</v>
      </c>
      <c r="X208" s="5">
        <f t="shared" si="18"/>
        <v>0.47724018174761373</v>
      </c>
      <c r="Y208" s="5">
        <f t="shared" si="18"/>
        <v>0</v>
      </c>
      <c r="Z208" s="5">
        <f t="shared" si="19"/>
        <v>0.47724018174761373</v>
      </c>
      <c r="AA208" s="5">
        <f>(Table134[[#This Row],[Survived]]-Z208)^2</f>
        <v>0.22775819107449538</v>
      </c>
    </row>
    <row r="209" spans="1:27" x14ac:dyDescent="0.2">
      <c r="A209">
        <v>1</v>
      </c>
      <c r="B209" t="s">
        <v>11</v>
      </c>
      <c r="C209">
        <v>3</v>
      </c>
      <c r="D209" t="s">
        <v>4</v>
      </c>
      <c r="E209">
        <v>29</v>
      </c>
      <c r="F209">
        <v>15.245799999999999</v>
      </c>
      <c r="G209">
        <v>0</v>
      </c>
      <c r="H209">
        <v>2</v>
      </c>
      <c r="I209">
        <f>E209/$E$1</f>
        <v>0.36249999999999999</v>
      </c>
      <c r="J209">
        <f>LOG10(F209+1)</f>
        <v>1.2107411023865056</v>
      </c>
      <c r="K209">
        <f t="shared" si="15"/>
        <v>0</v>
      </c>
      <c r="L209">
        <f t="shared" si="16"/>
        <v>0</v>
      </c>
      <c r="M209">
        <f>IF(B209="S",1,0)</f>
        <v>0</v>
      </c>
      <c r="N209">
        <f>IF(B209="C",1,0)</f>
        <v>1</v>
      </c>
      <c r="O209">
        <f t="shared" si="17"/>
        <v>0</v>
      </c>
      <c r="P209">
        <v>1</v>
      </c>
      <c r="V209" s="5">
        <v>0.6266282972040832</v>
      </c>
      <c r="W209" s="5">
        <v>-1.1815673788740242</v>
      </c>
      <c r="X209" s="5">
        <f t="shared" si="18"/>
        <v>0.6266282972040832</v>
      </c>
      <c r="Y209" s="5">
        <f t="shared" si="18"/>
        <v>0</v>
      </c>
      <c r="Z209" s="5">
        <f t="shared" si="19"/>
        <v>0.6266282972040832</v>
      </c>
      <c r="AA209" s="5">
        <f>(Table134[[#This Row],[Survived]]-Z209)^2</f>
        <v>0.13940642844872242</v>
      </c>
    </row>
    <row r="210" spans="1:27" x14ac:dyDescent="0.2">
      <c r="A210">
        <v>1</v>
      </c>
      <c r="B210" t="s">
        <v>10</v>
      </c>
      <c r="C210">
        <v>1</v>
      </c>
      <c r="D210" t="s">
        <v>4</v>
      </c>
      <c r="E210">
        <v>30</v>
      </c>
      <c r="F210">
        <v>86.5</v>
      </c>
      <c r="G210">
        <v>0</v>
      </c>
      <c r="H210">
        <v>0</v>
      </c>
      <c r="I210">
        <f>E210/$E$1</f>
        <v>0.375</v>
      </c>
      <c r="J210">
        <f>LOG10(F210+1)</f>
        <v>1.9420080530223132</v>
      </c>
      <c r="K210">
        <f t="shared" si="15"/>
        <v>1</v>
      </c>
      <c r="L210">
        <f t="shared" si="16"/>
        <v>0</v>
      </c>
      <c r="M210">
        <f>IF(B210="S",1,0)</f>
        <v>1</v>
      </c>
      <c r="N210">
        <f>IF(B210="C",1,0)</f>
        <v>0</v>
      </c>
      <c r="O210">
        <f t="shared" si="17"/>
        <v>0</v>
      </c>
      <c r="P210">
        <v>1</v>
      </c>
      <c r="V210" s="5">
        <v>0.99097808690810008</v>
      </c>
      <c r="W210" s="5">
        <v>-1.0746571712810848</v>
      </c>
      <c r="X210" s="5">
        <f t="shared" si="18"/>
        <v>0.99097808690810008</v>
      </c>
      <c r="Y210" s="5">
        <f t="shared" si="18"/>
        <v>0</v>
      </c>
      <c r="Z210" s="5">
        <f t="shared" si="19"/>
        <v>0.99097808690810008</v>
      </c>
      <c r="AA210" s="5">
        <f>(Table134[[#This Row],[Survived]]-Z210)^2</f>
        <v>8.1394915837795263E-5</v>
      </c>
    </row>
    <row r="211" spans="1:27" x14ac:dyDescent="0.2">
      <c r="A211">
        <v>1</v>
      </c>
      <c r="B211" t="s">
        <v>11</v>
      </c>
      <c r="C211">
        <v>1</v>
      </c>
      <c r="D211" t="s">
        <v>4</v>
      </c>
      <c r="E211">
        <v>35</v>
      </c>
      <c r="F211">
        <v>512.32920000000001</v>
      </c>
      <c r="G211">
        <v>0</v>
      </c>
      <c r="H211">
        <v>0</v>
      </c>
      <c r="I211">
        <f>E211/$E$1</f>
        <v>0.4375</v>
      </c>
      <c r="J211">
        <f>LOG10(F211+1)</f>
        <v>2.7103959691861146</v>
      </c>
      <c r="K211">
        <f t="shared" si="15"/>
        <v>1</v>
      </c>
      <c r="L211">
        <f t="shared" si="16"/>
        <v>0</v>
      </c>
      <c r="M211">
        <f>IF(B211="S",1,0)</f>
        <v>0</v>
      </c>
      <c r="N211">
        <f>IF(B211="C",1,0)</f>
        <v>1</v>
      </c>
      <c r="O211">
        <f t="shared" si="17"/>
        <v>0</v>
      </c>
      <c r="P211">
        <v>1</v>
      </c>
      <c r="V211" s="5">
        <v>1.0597415738981679</v>
      </c>
      <c r="W211" s="5">
        <v>-0.99960765647853633</v>
      </c>
      <c r="X211" s="5">
        <f t="shared" si="18"/>
        <v>1.0597415738981679</v>
      </c>
      <c r="Y211" s="5">
        <f t="shared" si="18"/>
        <v>0</v>
      </c>
      <c r="Z211" s="5">
        <f t="shared" si="19"/>
        <v>1.0597415738981679</v>
      </c>
      <c r="AA211" s="5">
        <f>(Table134[[#This Row],[Survived]]-Z211)^2</f>
        <v>3.5690556518302588E-3</v>
      </c>
    </row>
    <row r="212" spans="1:27" x14ac:dyDescent="0.2">
      <c r="A212">
        <v>1</v>
      </c>
      <c r="B212" t="s">
        <v>10</v>
      </c>
      <c r="C212">
        <v>2</v>
      </c>
      <c r="D212" t="s">
        <v>4</v>
      </c>
      <c r="E212">
        <v>50</v>
      </c>
      <c r="F212">
        <v>26</v>
      </c>
      <c r="G212">
        <v>0</v>
      </c>
      <c r="H212">
        <v>1</v>
      </c>
      <c r="I212">
        <f>E212/$E$1</f>
        <v>0.625</v>
      </c>
      <c r="J212">
        <f>LOG10(F212+1)</f>
        <v>1.4313637641589874</v>
      </c>
      <c r="K212">
        <f t="shared" si="15"/>
        <v>0</v>
      </c>
      <c r="L212">
        <f t="shared" si="16"/>
        <v>1</v>
      </c>
      <c r="M212">
        <f>IF(B212="S",1,0)</f>
        <v>1</v>
      </c>
      <c r="N212">
        <f>IF(B212="C",1,0)</f>
        <v>0</v>
      </c>
      <c r="O212">
        <f t="shared" si="17"/>
        <v>0</v>
      </c>
      <c r="P212">
        <v>1</v>
      </c>
      <c r="V212" s="5">
        <v>0.63042656434609023</v>
      </c>
      <c r="W212" s="5">
        <v>-1.4467030065157136</v>
      </c>
      <c r="X212" s="5">
        <f t="shared" si="18"/>
        <v>0.63042656434609023</v>
      </c>
      <c r="Y212" s="5">
        <f t="shared" si="18"/>
        <v>0</v>
      </c>
      <c r="Z212" s="5">
        <f t="shared" si="19"/>
        <v>0.63042656434609023</v>
      </c>
      <c r="AA212" s="5">
        <f>(Table134[[#This Row],[Survived]]-Z212)^2</f>
        <v>0.13658452434103457</v>
      </c>
    </row>
    <row r="213" spans="1:27" x14ac:dyDescent="0.2">
      <c r="A213">
        <v>1</v>
      </c>
      <c r="B213" t="s">
        <v>10</v>
      </c>
      <c r="C213">
        <v>3</v>
      </c>
      <c r="D213" t="s">
        <v>3</v>
      </c>
      <c r="E213">
        <v>3</v>
      </c>
      <c r="F213">
        <v>31.387499999999999</v>
      </c>
      <c r="G213">
        <v>4</v>
      </c>
      <c r="H213">
        <v>2</v>
      </c>
      <c r="I213">
        <f>E213/$E$1</f>
        <v>3.7499999999999999E-2</v>
      </c>
      <c r="J213">
        <f>LOG10(F213+1)</f>
        <v>1.5103774259938814</v>
      </c>
      <c r="K213">
        <f t="shared" si="15"/>
        <v>0</v>
      </c>
      <c r="L213">
        <f t="shared" si="16"/>
        <v>0</v>
      </c>
      <c r="M213">
        <f>IF(B213="S",1,0)</f>
        <v>1</v>
      </c>
      <c r="N213">
        <f>IF(B213="C",1,0)</f>
        <v>0</v>
      </c>
      <c r="O213">
        <f t="shared" si="17"/>
        <v>1</v>
      </c>
      <c r="P213">
        <v>1</v>
      </c>
      <c r="V213" s="5">
        <v>4.3071630541404171E-2</v>
      </c>
      <c r="W213" s="5">
        <v>-0.99134618663824292</v>
      </c>
      <c r="X213" s="5">
        <f t="shared" si="18"/>
        <v>4.3071630541404171E-2</v>
      </c>
      <c r="Y213" s="5">
        <f t="shared" si="18"/>
        <v>0</v>
      </c>
      <c r="Z213" s="5">
        <f t="shared" si="19"/>
        <v>4.3071630541404171E-2</v>
      </c>
      <c r="AA213" s="5">
        <f>(Table134[[#This Row],[Survived]]-Z213)^2</f>
        <v>0.91571190427468685</v>
      </c>
    </row>
    <row r="214" spans="1:27" x14ac:dyDescent="0.2">
      <c r="A214">
        <v>0</v>
      </c>
      <c r="B214" t="s">
        <v>10</v>
      </c>
      <c r="C214">
        <v>1</v>
      </c>
      <c r="D214" t="s">
        <v>3</v>
      </c>
      <c r="E214">
        <v>52</v>
      </c>
      <c r="F214">
        <v>79.650000000000006</v>
      </c>
      <c r="G214">
        <v>1</v>
      </c>
      <c r="H214">
        <v>1</v>
      </c>
      <c r="I214">
        <f>E214/$E$1</f>
        <v>0.65</v>
      </c>
      <c r="J214">
        <f>LOG10(F214+1)</f>
        <v>1.9066043717249803</v>
      </c>
      <c r="K214">
        <f t="shared" si="15"/>
        <v>1</v>
      </c>
      <c r="L214">
        <f t="shared" si="16"/>
        <v>0</v>
      </c>
      <c r="M214">
        <f>IF(B214="S",1,0)</f>
        <v>1</v>
      </c>
      <c r="N214">
        <f>IF(B214="C",1,0)</f>
        <v>0</v>
      </c>
      <c r="O214">
        <f t="shared" si="17"/>
        <v>1</v>
      </c>
      <c r="P214">
        <v>1</v>
      </c>
      <c r="V214" s="5">
        <v>0.26903006847694111</v>
      </c>
      <c r="W214" s="5">
        <v>-1.083483167979491</v>
      </c>
      <c r="X214" s="5">
        <f t="shared" si="18"/>
        <v>0.26903006847694111</v>
      </c>
      <c r="Y214" s="5">
        <f t="shared" si="18"/>
        <v>0</v>
      </c>
      <c r="Z214" s="5">
        <f t="shared" si="19"/>
        <v>0.26903006847694111</v>
      </c>
      <c r="AA214" s="5">
        <f>(Table134[[#This Row],[Survived]]-Z214)^2</f>
        <v>7.2377177744707616E-2</v>
      </c>
    </row>
    <row r="215" spans="1:27" x14ac:dyDescent="0.2">
      <c r="A215">
        <v>0</v>
      </c>
      <c r="B215" t="s">
        <v>10</v>
      </c>
      <c r="C215">
        <v>1</v>
      </c>
      <c r="D215" t="s">
        <v>3</v>
      </c>
      <c r="E215">
        <v>40</v>
      </c>
      <c r="F215">
        <v>0</v>
      </c>
      <c r="G215">
        <v>0</v>
      </c>
      <c r="H215">
        <v>0</v>
      </c>
      <c r="I215">
        <f>E215/$E$1</f>
        <v>0.5</v>
      </c>
      <c r="J215">
        <f>LOG10(F215+1)</f>
        <v>0</v>
      </c>
      <c r="K215">
        <f t="shared" si="15"/>
        <v>1</v>
      </c>
      <c r="L215">
        <f t="shared" si="16"/>
        <v>0</v>
      </c>
      <c r="M215">
        <f>IF(B215="S",1,0)</f>
        <v>1</v>
      </c>
      <c r="N215">
        <f>IF(B215="C",1,0)</f>
        <v>0</v>
      </c>
      <c r="O215">
        <f t="shared" si="17"/>
        <v>1</v>
      </c>
      <c r="P215">
        <v>1</v>
      </c>
      <c r="V215" s="5">
        <v>0.33662308573786448</v>
      </c>
      <c r="W215" s="5">
        <v>-0.61327598261016336</v>
      </c>
      <c r="X215" s="5">
        <f t="shared" si="18"/>
        <v>0.33662308573786448</v>
      </c>
      <c r="Y215" s="5">
        <f t="shared" si="18"/>
        <v>0</v>
      </c>
      <c r="Z215" s="5">
        <f t="shared" si="19"/>
        <v>0.33662308573786448</v>
      </c>
      <c r="AA215" s="5">
        <f>(Table134[[#This Row],[Survived]]-Z215)^2</f>
        <v>0.11331510185168166</v>
      </c>
    </row>
    <row r="216" spans="1:27" x14ac:dyDescent="0.2">
      <c r="A216">
        <v>0</v>
      </c>
      <c r="B216" t="s">
        <v>10</v>
      </c>
      <c r="C216">
        <v>2</v>
      </c>
      <c r="D216" t="s">
        <v>3</v>
      </c>
      <c r="E216">
        <v>36</v>
      </c>
      <c r="F216">
        <v>10.5</v>
      </c>
      <c r="G216">
        <v>0</v>
      </c>
      <c r="H216">
        <v>0</v>
      </c>
      <c r="I216">
        <f>E216/$E$1</f>
        <v>0.45</v>
      </c>
      <c r="J216">
        <f>LOG10(F216+1)</f>
        <v>1.0606978403536116</v>
      </c>
      <c r="K216">
        <f t="shared" si="15"/>
        <v>0</v>
      </c>
      <c r="L216">
        <f t="shared" si="16"/>
        <v>1</v>
      </c>
      <c r="M216">
        <f>IF(B216="S",1,0)</f>
        <v>1</v>
      </c>
      <c r="N216">
        <f>IF(B216="C",1,0)</f>
        <v>0</v>
      </c>
      <c r="O216">
        <f t="shared" si="17"/>
        <v>1</v>
      </c>
      <c r="P216">
        <v>1</v>
      </c>
      <c r="V216" s="5">
        <v>0.24008941809809847</v>
      </c>
      <c r="W216" s="5">
        <v>-1.1988789959182711</v>
      </c>
      <c r="X216" s="5">
        <f t="shared" si="18"/>
        <v>0.24008941809809847</v>
      </c>
      <c r="Y216" s="5">
        <f t="shared" si="18"/>
        <v>0</v>
      </c>
      <c r="Z216" s="5">
        <f t="shared" si="19"/>
        <v>0.24008941809809847</v>
      </c>
      <c r="AA216" s="5">
        <f>(Table134[[#This Row],[Survived]]-Z216)^2</f>
        <v>5.7642928682683538E-2</v>
      </c>
    </row>
    <row r="217" spans="1:27" x14ac:dyDescent="0.2">
      <c r="A217">
        <v>0</v>
      </c>
      <c r="B217" t="s">
        <v>10</v>
      </c>
      <c r="C217">
        <v>3</v>
      </c>
      <c r="D217" t="s">
        <v>3</v>
      </c>
      <c r="E217">
        <v>16</v>
      </c>
      <c r="F217">
        <v>39.6875</v>
      </c>
      <c r="G217">
        <v>4</v>
      </c>
      <c r="H217">
        <v>1</v>
      </c>
      <c r="I217">
        <f>E217/$E$1</f>
        <v>0.2</v>
      </c>
      <c r="J217">
        <f>LOG10(F217+1)</f>
        <v>1.6094610059122672</v>
      </c>
      <c r="K217">
        <f t="shared" si="15"/>
        <v>0</v>
      </c>
      <c r="L217">
        <f t="shared" si="16"/>
        <v>0</v>
      </c>
      <c r="M217">
        <f>IF(B217="S",1,0)</f>
        <v>1</v>
      </c>
      <c r="N217">
        <f>IF(B217="C",1,0)</f>
        <v>0</v>
      </c>
      <c r="O217">
        <f t="shared" si="17"/>
        <v>1</v>
      </c>
      <c r="P217">
        <v>1</v>
      </c>
      <c r="V217" s="5">
        <v>-3.1371104133996131E-2</v>
      </c>
      <c r="W217" s="5">
        <v>-0.7641274779695808</v>
      </c>
      <c r="X217" s="5">
        <f t="shared" si="18"/>
        <v>0</v>
      </c>
      <c r="Y217" s="5">
        <f t="shared" si="18"/>
        <v>0</v>
      </c>
      <c r="Z217" s="5">
        <f t="shared" si="19"/>
        <v>0</v>
      </c>
      <c r="AA217" s="5">
        <f>(Table134[[#This Row],[Survived]]-Z217)^2</f>
        <v>0</v>
      </c>
    </row>
    <row r="218" spans="1:27" x14ac:dyDescent="0.2">
      <c r="A218">
        <v>1</v>
      </c>
      <c r="B218" t="s">
        <v>10</v>
      </c>
      <c r="C218">
        <v>3</v>
      </c>
      <c r="D218" t="s">
        <v>3</v>
      </c>
      <c r="E218">
        <v>25</v>
      </c>
      <c r="F218">
        <v>7.7750000000000004</v>
      </c>
      <c r="G218">
        <v>1</v>
      </c>
      <c r="H218">
        <v>0</v>
      </c>
      <c r="I218">
        <f>E218/$E$1</f>
        <v>0.3125</v>
      </c>
      <c r="J218">
        <f>LOG10(F218+1)</f>
        <v>0.94324712513786169</v>
      </c>
      <c r="K218">
        <f t="shared" si="15"/>
        <v>0</v>
      </c>
      <c r="L218">
        <f t="shared" si="16"/>
        <v>0</v>
      </c>
      <c r="M218">
        <f>IF(B218="S",1,0)</f>
        <v>1</v>
      </c>
      <c r="N218">
        <f>IF(B218="C",1,0)</f>
        <v>0</v>
      </c>
      <c r="O218">
        <f t="shared" si="17"/>
        <v>1</v>
      </c>
      <c r="P218">
        <v>1</v>
      </c>
      <c r="V218" s="5">
        <v>5.8359568482775126E-2</v>
      </c>
      <c r="W218" s="5">
        <v>-0.80766079328963369</v>
      </c>
      <c r="X218" s="5">
        <f t="shared" si="18"/>
        <v>5.8359568482775126E-2</v>
      </c>
      <c r="Y218" s="5">
        <f t="shared" si="18"/>
        <v>0</v>
      </c>
      <c r="Z218" s="5">
        <f t="shared" si="19"/>
        <v>5.8359568482775126E-2</v>
      </c>
      <c r="AA218" s="5">
        <f>(Table134[[#This Row],[Survived]]-Z218)^2</f>
        <v>0.88668670226794544</v>
      </c>
    </row>
    <row r="219" spans="1:27" x14ac:dyDescent="0.2">
      <c r="A219">
        <v>1</v>
      </c>
      <c r="B219" t="s">
        <v>10</v>
      </c>
      <c r="C219">
        <v>1</v>
      </c>
      <c r="D219" t="s">
        <v>4</v>
      </c>
      <c r="E219">
        <v>58</v>
      </c>
      <c r="F219">
        <v>153.46250000000001</v>
      </c>
      <c r="G219">
        <v>0</v>
      </c>
      <c r="H219">
        <v>1</v>
      </c>
      <c r="I219">
        <f>E219/$E$1</f>
        <v>0.72499999999999998</v>
      </c>
      <c r="J219">
        <f>LOG10(F219+1)</f>
        <v>2.1888230596841365</v>
      </c>
      <c r="K219">
        <f t="shared" si="15"/>
        <v>1</v>
      </c>
      <c r="L219">
        <f t="shared" si="16"/>
        <v>0</v>
      </c>
      <c r="M219">
        <f>IF(B219="S",1,0)</f>
        <v>1</v>
      </c>
      <c r="N219">
        <f>IF(B219="C",1,0)</f>
        <v>0</v>
      </c>
      <c r="O219">
        <f t="shared" si="17"/>
        <v>0</v>
      </c>
      <c r="P219">
        <v>1</v>
      </c>
      <c r="V219" s="5">
        <v>0.7852452430818162</v>
      </c>
      <c r="W219" s="5">
        <v>-1.2652555523057933</v>
      </c>
      <c r="X219" s="5">
        <f t="shared" si="18"/>
        <v>0.7852452430818162</v>
      </c>
      <c r="Y219" s="5">
        <f t="shared" si="18"/>
        <v>0</v>
      </c>
      <c r="Z219" s="5">
        <f t="shared" si="19"/>
        <v>0.7852452430818162</v>
      </c>
      <c r="AA219" s="5">
        <f>(Table134[[#This Row],[Survived]]-Z219)^2</f>
        <v>4.6119605618988209E-2</v>
      </c>
    </row>
    <row r="220" spans="1:27" x14ac:dyDescent="0.2">
      <c r="A220">
        <v>1</v>
      </c>
      <c r="B220" t="s">
        <v>10</v>
      </c>
      <c r="C220">
        <v>1</v>
      </c>
      <c r="D220" t="s">
        <v>4</v>
      </c>
      <c r="E220">
        <v>35</v>
      </c>
      <c r="F220">
        <v>135.63329999999999</v>
      </c>
      <c r="G220">
        <v>0</v>
      </c>
      <c r="H220">
        <v>0</v>
      </c>
      <c r="I220">
        <f>E220/$E$1</f>
        <v>0.4375</v>
      </c>
      <c r="J220">
        <f>LOG10(F220+1)</f>
        <v>2.1355565576455011</v>
      </c>
      <c r="K220">
        <f t="shared" si="15"/>
        <v>1</v>
      </c>
      <c r="L220">
        <f t="shared" si="16"/>
        <v>0</v>
      </c>
      <c r="M220">
        <f>IF(B220="S",1,0)</f>
        <v>1</v>
      </c>
      <c r="N220">
        <f>IF(B220="C",1,0)</f>
        <v>0</v>
      </c>
      <c r="O220">
        <f t="shared" si="17"/>
        <v>0</v>
      </c>
      <c r="P220">
        <v>1</v>
      </c>
      <c r="V220" s="5">
        <v>0.9640731316488107</v>
      </c>
      <c r="W220" s="5">
        <v>-1.1047775352019384</v>
      </c>
      <c r="X220" s="5">
        <f t="shared" si="18"/>
        <v>0.9640731316488107</v>
      </c>
      <c r="Y220" s="5">
        <f t="shared" si="18"/>
        <v>0</v>
      </c>
      <c r="Z220" s="5">
        <f t="shared" si="19"/>
        <v>0.9640731316488107</v>
      </c>
      <c r="AA220" s="5">
        <f>(Table134[[#This Row],[Survived]]-Z220)^2</f>
        <v>1.2907398695236874E-3</v>
      </c>
    </row>
    <row r="221" spans="1:27" x14ac:dyDescent="0.2">
      <c r="A221">
        <v>1</v>
      </c>
      <c r="B221" t="s">
        <v>10</v>
      </c>
      <c r="C221">
        <v>3</v>
      </c>
      <c r="D221" t="s">
        <v>3</v>
      </c>
      <c r="E221">
        <v>25</v>
      </c>
      <c r="F221">
        <v>0</v>
      </c>
      <c r="G221">
        <v>0</v>
      </c>
      <c r="H221">
        <v>0</v>
      </c>
      <c r="I221">
        <f>E221/$E$1</f>
        <v>0.3125</v>
      </c>
      <c r="J221">
        <f>LOG10(F221+1)</f>
        <v>0</v>
      </c>
      <c r="K221">
        <f t="shared" si="15"/>
        <v>0</v>
      </c>
      <c r="L221">
        <f t="shared" si="16"/>
        <v>0</v>
      </c>
      <c r="M221">
        <f>IF(B221="S",1,0)</f>
        <v>1</v>
      </c>
      <c r="N221">
        <f>IF(B221="C",1,0)</f>
        <v>0</v>
      </c>
      <c r="O221">
        <f t="shared" si="17"/>
        <v>1</v>
      </c>
      <c r="P221">
        <v>1</v>
      </c>
      <c r="V221" s="5">
        <v>7.0414337340264921E-2</v>
      </c>
      <c r="W221" s="5">
        <v>-0.73691218777188905</v>
      </c>
      <c r="X221" s="5">
        <f t="shared" si="18"/>
        <v>7.0414337340264921E-2</v>
      </c>
      <c r="Y221" s="5">
        <f t="shared" si="18"/>
        <v>0</v>
      </c>
      <c r="Z221" s="5">
        <f t="shared" si="19"/>
        <v>7.0414337340264921E-2</v>
      </c>
      <c r="AA221" s="5">
        <f>(Table134[[#This Row],[Survived]]-Z221)^2</f>
        <v>0.86412950422253876</v>
      </c>
    </row>
    <row r="222" spans="1:27" x14ac:dyDescent="0.2">
      <c r="A222">
        <v>1</v>
      </c>
      <c r="B222" t="s">
        <v>10</v>
      </c>
      <c r="C222">
        <v>2</v>
      </c>
      <c r="D222" t="s">
        <v>4</v>
      </c>
      <c r="E222">
        <v>41</v>
      </c>
      <c r="F222">
        <v>19.5</v>
      </c>
      <c r="G222">
        <v>0</v>
      </c>
      <c r="H222">
        <v>1</v>
      </c>
      <c r="I222">
        <f>E222/$E$1</f>
        <v>0.51249999999999996</v>
      </c>
      <c r="J222">
        <f>LOG10(F222+1)</f>
        <v>1.3117538610557542</v>
      </c>
      <c r="K222">
        <f t="shared" si="15"/>
        <v>0</v>
      </c>
      <c r="L222">
        <f t="shared" si="16"/>
        <v>1</v>
      </c>
      <c r="M222">
        <f>IF(B222="S",1,0)</f>
        <v>1</v>
      </c>
      <c r="N222">
        <f>IF(B222="C",1,0)</f>
        <v>0</v>
      </c>
      <c r="O222">
        <f t="shared" si="17"/>
        <v>0</v>
      </c>
      <c r="P222">
        <v>1</v>
      </c>
      <c r="V222" s="5">
        <v>0.68983263107909831</v>
      </c>
      <c r="W222" s="5">
        <v>-1.4447607546624681</v>
      </c>
      <c r="X222" s="5">
        <f t="shared" si="18"/>
        <v>0.68983263107909831</v>
      </c>
      <c r="Y222" s="5">
        <f t="shared" si="18"/>
        <v>0</v>
      </c>
      <c r="Z222" s="5">
        <f t="shared" si="19"/>
        <v>0.68983263107909831</v>
      </c>
      <c r="AA222" s="5">
        <f>(Table134[[#This Row],[Survived]]-Z222)^2</f>
        <v>9.6203796743314723E-2</v>
      </c>
    </row>
    <row r="223" spans="1:27" x14ac:dyDescent="0.2">
      <c r="A223">
        <v>0</v>
      </c>
      <c r="B223" t="s">
        <v>11</v>
      </c>
      <c r="C223">
        <v>1</v>
      </c>
      <c r="D223" t="s">
        <v>3</v>
      </c>
      <c r="E223">
        <v>37</v>
      </c>
      <c r="F223">
        <v>29.7</v>
      </c>
      <c r="G223">
        <v>0</v>
      </c>
      <c r="H223">
        <v>1</v>
      </c>
      <c r="I223">
        <f>E223/$E$1</f>
        <v>0.46250000000000002</v>
      </c>
      <c r="J223">
        <f>LOG10(F223+1)</f>
        <v>1.4871383754771865</v>
      </c>
      <c r="K223">
        <f t="shared" si="15"/>
        <v>1</v>
      </c>
      <c r="L223">
        <f t="shared" si="16"/>
        <v>0</v>
      </c>
      <c r="M223">
        <f>IF(B223="S",1,0)</f>
        <v>0</v>
      </c>
      <c r="N223">
        <f>IF(B223="C",1,0)</f>
        <v>1</v>
      </c>
      <c r="O223">
        <f t="shared" si="17"/>
        <v>1</v>
      </c>
      <c r="P223">
        <v>1</v>
      </c>
      <c r="V223" s="5">
        <v>0.48287868370517883</v>
      </c>
      <c r="W223" s="5">
        <v>-0.93821141803337127</v>
      </c>
      <c r="X223" s="5">
        <f t="shared" si="18"/>
        <v>0.48287868370517883</v>
      </c>
      <c r="Y223" s="5">
        <f t="shared" si="18"/>
        <v>0</v>
      </c>
      <c r="Z223" s="5">
        <f t="shared" si="19"/>
        <v>0.48287868370517883</v>
      </c>
      <c r="AA223" s="5">
        <f>(Table134[[#This Row],[Survived]]-Z223)^2</f>
        <v>0.23317182317684615</v>
      </c>
    </row>
    <row r="224" spans="1:27" x14ac:dyDescent="0.2">
      <c r="A224">
        <v>1</v>
      </c>
      <c r="B224" t="s">
        <v>10</v>
      </c>
      <c r="C224">
        <v>1</v>
      </c>
      <c r="D224" t="s">
        <v>4</v>
      </c>
      <c r="E224">
        <v>63</v>
      </c>
      <c r="F224">
        <v>77.958299999999994</v>
      </c>
      <c r="G224">
        <v>1</v>
      </c>
      <c r="H224">
        <v>0</v>
      </c>
      <c r="I224">
        <f>E224/$E$1</f>
        <v>0.78749999999999998</v>
      </c>
      <c r="J224">
        <f>LOG10(F224+1)</f>
        <v>1.8973977892491294</v>
      </c>
      <c r="K224">
        <f t="shared" si="15"/>
        <v>1</v>
      </c>
      <c r="L224">
        <f t="shared" si="16"/>
        <v>0</v>
      </c>
      <c r="M224">
        <f>IF(B224="S",1,0)</f>
        <v>1</v>
      </c>
      <c r="N224">
        <f>IF(B224="C",1,0)</f>
        <v>0</v>
      </c>
      <c r="O224">
        <f t="shared" si="17"/>
        <v>0</v>
      </c>
      <c r="P224">
        <v>1</v>
      </c>
      <c r="V224" s="5">
        <v>0.69265856437590612</v>
      </c>
      <c r="W224" s="5">
        <v>-0.82659648303662381</v>
      </c>
      <c r="X224" s="5">
        <f t="shared" si="18"/>
        <v>0.69265856437590612</v>
      </c>
      <c r="Y224" s="5">
        <f t="shared" si="18"/>
        <v>0</v>
      </c>
      <c r="Z224" s="5">
        <f t="shared" si="19"/>
        <v>0.69265856437590612</v>
      </c>
      <c r="AA224" s="5">
        <f>(Table134[[#This Row],[Survived]]-Z224)^2</f>
        <v>9.4458758051479047E-2</v>
      </c>
    </row>
    <row r="225" spans="1:27" x14ac:dyDescent="0.2">
      <c r="A225">
        <v>0</v>
      </c>
      <c r="B225" t="s">
        <v>10</v>
      </c>
      <c r="C225">
        <v>3</v>
      </c>
      <c r="D225" t="s">
        <v>4</v>
      </c>
      <c r="E225">
        <v>45</v>
      </c>
      <c r="F225">
        <v>7.75</v>
      </c>
      <c r="G225">
        <v>0</v>
      </c>
      <c r="H225">
        <v>0</v>
      </c>
      <c r="I225">
        <f>E225/$E$1</f>
        <v>0.5625</v>
      </c>
      <c r="J225">
        <f>LOG10(F225+1)</f>
        <v>0.94200805302231327</v>
      </c>
      <c r="K225">
        <f t="shared" si="15"/>
        <v>0</v>
      </c>
      <c r="L225">
        <f t="shared" si="16"/>
        <v>0</v>
      </c>
      <c r="M225">
        <f>IF(B225="S",1,0)</f>
        <v>1</v>
      </c>
      <c r="N225">
        <f>IF(B225="C",1,0)</f>
        <v>0</v>
      </c>
      <c r="O225">
        <f t="shared" si="17"/>
        <v>0</v>
      </c>
      <c r="P225">
        <v>1</v>
      </c>
      <c r="V225" s="5">
        <v>0.45963701502205923</v>
      </c>
      <c r="W225" s="5">
        <v>-0.88517221683732528</v>
      </c>
      <c r="X225" s="5">
        <f t="shared" si="18"/>
        <v>0.45963701502205923</v>
      </c>
      <c r="Y225" s="5">
        <f t="shared" si="18"/>
        <v>0</v>
      </c>
      <c r="Z225" s="5">
        <f t="shared" si="19"/>
        <v>0.45963701502205923</v>
      </c>
      <c r="AA225" s="5">
        <f>(Table134[[#This Row],[Survived]]-Z225)^2</f>
        <v>0.21126618557838869</v>
      </c>
    </row>
    <row r="226" spans="1:27" x14ac:dyDescent="0.2">
      <c r="A226">
        <v>0</v>
      </c>
      <c r="B226" t="s">
        <v>12</v>
      </c>
      <c r="C226">
        <v>3</v>
      </c>
      <c r="D226" t="s">
        <v>3</v>
      </c>
      <c r="E226">
        <v>7</v>
      </c>
      <c r="F226">
        <v>29.125</v>
      </c>
      <c r="G226">
        <v>4</v>
      </c>
      <c r="H226">
        <v>1</v>
      </c>
      <c r="I226">
        <f>E226/$E$1</f>
        <v>8.7499999999999994E-2</v>
      </c>
      <c r="J226">
        <f>LOG10(F226+1)</f>
        <v>1.4789270555829248</v>
      </c>
      <c r="K226">
        <f t="shared" si="15"/>
        <v>0</v>
      </c>
      <c r="L226">
        <f t="shared" si="16"/>
        <v>0</v>
      </c>
      <c r="M226">
        <f>IF(B226="S",1,0)</f>
        <v>0</v>
      </c>
      <c r="N226">
        <f>IF(B226="C",1,0)</f>
        <v>0</v>
      </c>
      <c r="O226">
        <f t="shared" si="17"/>
        <v>1</v>
      </c>
      <c r="P226">
        <v>1</v>
      </c>
      <c r="V226" s="5">
        <v>-1.386123627871727E-2</v>
      </c>
      <c r="W226" s="5">
        <v>-0.87704473728976828</v>
      </c>
      <c r="X226" s="5">
        <f t="shared" si="18"/>
        <v>0</v>
      </c>
      <c r="Y226" s="5">
        <f t="shared" si="18"/>
        <v>0</v>
      </c>
      <c r="Z226" s="5">
        <f t="shared" si="19"/>
        <v>0</v>
      </c>
      <c r="AA226" s="5">
        <f>(Table134[[#This Row],[Survived]]-Z226)^2</f>
        <v>0</v>
      </c>
    </row>
    <row r="227" spans="1:27" x14ac:dyDescent="0.2">
      <c r="A227">
        <v>1</v>
      </c>
      <c r="B227" t="s">
        <v>10</v>
      </c>
      <c r="C227">
        <v>3</v>
      </c>
      <c r="D227" t="s">
        <v>4</v>
      </c>
      <c r="E227">
        <v>35</v>
      </c>
      <c r="F227">
        <v>20.25</v>
      </c>
      <c r="G227">
        <v>1</v>
      </c>
      <c r="H227">
        <v>1</v>
      </c>
      <c r="I227">
        <f>E227/$E$1</f>
        <v>0.4375</v>
      </c>
      <c r="J227">
        <f>LOG10(F227+1)</f>
        <v>1.3273589343863303</v>
      </c>
      <c r="K227">
        <f t="shared" si="15"/>
        <v>0</v>
      </c>
      <c r="L227">
        <f t="shared" si="16"/>
        <v>0</v>
      </c>
      <c r="M227">
        <f>IF(B227="S",1,0)</f>
        <v>1</v>
      </c>
      <c r="N227">
        <f>IF(B227="C",1,0)</f>
        <v>0</v>
      </c>
      <c r="O227">
        <f t="shared" si="17"/>
        <v>0</v>
      </c>
      <c r="P227">
        <v>1</v>
      </c>
      <c r="V227" s="5">
        <v>0.47829527797303251</v>
      </c>
      <c r="W227" s="5">
        <v>-1.0698406565925578</v>
      </c>
      <c r="X227" s="5">
        <f t="shared" si="18"/>
        <v>0.47829527797303251</v>
      </c>
      <c r="Y227" s="5">
        <f t="shared" si="18"/>
        <v>0</v>
      </c>
      <c r="Z227" s="5">
        <f t="shared" si="19"/>
        <v>0.47829527797303251</v>
      </c>
      <c r="AA227" s="5">
        <f>(Table134[[#This Row],[Survived]]-Z227)^2</f>
        <v>0.27217581698523541</v>
      </c>
    </row>
    <row r="228" spans="1:27" x14ac:dyDescent="0.2">
      <c r="A228">
        <v>0</v>
      </c>
      <c r="B228" t="s">
        <v>12</v>
      </c>
      <c r="C228">
        <v>3</v>
      </c>
      <c r="D228" t="s">
        <v>3</v>
      </c>
      <c r="E228">
        <v>65</v>
      </c>
      <c r="F228">
        <v>7.75</v>
      </c>
      <c r="G228">
        <v>0</v>
      </c>
      <c r="H228">
        <v>0</v>
      </c>
      <c r="I228">
        <f>E228/$E$1</f>
        <v>0.8125</v>
      </c>
      <c r="J228">
        <f>LOG10(F228+1)</f>
        <v>0.94200805302231327</v>
      </c>
      <c r="K228">
        <f t="shared" si="15"/>
        <v>0</v>
      </c>
      <c r="L228">
        <f t="shared" si="16"/>
        <v>0</v>
      </c>
      <c r="M228">
        <f>IF(B228="S",1,0)</f>
        <v>0</v>
      </c>
      <c r="N228">
        <f>IF(B228="C",1,0)</f>
        <v>0</v>
      </c>
      <c r="O228">
        <f t="shared" si="17"/>
        <v>1</v>
      </c>
      <c r="P228">
        <v>1</v>
      </c>
      <c r="V228" s="5">
        <v>-0.21529253973269724</v>
      </c>
      <c r="W228" s="5">
        <v>-0.95667614029998471</v>
      </c>
      <c r="X228" s="5">
        <f t="shared" si="18"/>
        <v>0</v>
      </c>
      <c r="Y228" s="5">
        <f t="shared" si="18"/>
        <v>0</v>
      </c>
      <c r="Z228" s="5">
        <f t="shared" si="19"/>
        <v>0</v>
      </c>
      <c r="AA228" s="5">
        <f>(Table134[[#This Row],[Survived]]-Z228)^2</f>
        <v>0</v>
      </c>
    </row>
    <row r="229" spans="1:27" x14ac:dyDescent="0.2">
      <c r="A229">
        <v>0</v>
      </c>
      <c r="B229" t="s">
        <v>10</v>
      </c>
      <c r="C229">
        <v>3</v>
      </c>
      <c r="D229" t="s">
        <v>3</v>
      </c>
      <c r="E229">
        <v>28</v>
      </c>
      <c r="F229">
        <v>7.8541999999999996</v>
      </c>
      <c r="G229">
        <v>0</v>
      </c>
      <c r="H229">
        <v>0</v>
      </c>
      <c r="I229">
        <f>E229/$E$1</f>
        <v>0.35</v>
      </c>
      <c r="J229">
        <f>LOG10(F229+1)</f>
        <v>0.94714932766263737</v>
      </c>
      <c r="K229">
        <f t="shared" si="15"/>
        <v>0</v>
      </c>
      <c r="L229">
        <f t="shared" si="16"/>
        <v>0</v>
      </c>
      <c r="M229">
        <f>IF(B229="S",1,0)</f>
        <v>1</v>
      </c>
      <c r="N229">
        <f>IF(B229="C",1,0)</f>
        <v>0</v>
      </c>
      <c r="O229">
        <f t="shared" si="17"/>
        <v>1</v>
      </c>
      <c r="P229">
        <v>1</v>
      </c>
      <c r="V229" s="5">
        <v>9.4145194299838031E-2</v>
      </c>
      <c r="W229" s="5">
        <v>-0.94486804548670378</v>
      </c>
      <c r="X229" s="5">
        <f t="shared" si="18"/>
        <v>9.4145194299838031E-2</v>
      </c>
      <c r="Y229" s="5">
        <f t="shared" si="18"/>
        <v>0</v>
      </c>
      <c r="Z229" s="5">
        <f t="shared" si="19"/>
        <v>9.4145194299838031E-2</v>
      </c>
      <c r="AA229" s="5">
        <f>(Table134[[#This Row],[Survived]]-Z229)^2</f>
        <v>8.8633176097542548E-3</v>
      </c>
    </row>
    <row r="230" spans="1:27" x14ac:dyDescent="0.2">
      <c r="A230">
        <v>0</v>
      </c>
      <c r="B230" t="s">
        <v>10</v>
      </c>
      <c r="C230">
        <v>3</v>
      </c>
      <c r="D230" t="s">
        <v>3</v>
      </c>
      <c r="E230">
        <v>16</v>
      </c>
      <c r="F230">
        <v>9.5</v>
      </c>
      <c r="G230">
        <v>0</v>
      </c>
      <c r="H230">
        <v>0</v>
      </c>
      <c r="I230">
        <f>E230/$E$1</f>
        <v>0.2</v>
      </c>
      <c r="J230">
        <f>LOG10(F230+1)</f>
        <v>1.0211892990699381</v>
      </c>
      <c r="K230">
        <f t="shared" si="15"/>
        <v>0</v>
      </c>
      <c r="L230">
        <f t="shared" si="16"/>
        <v>0</v>
      </c>
      <c r="M230">
        <f>IF(B230="S",1,0)</f>
        <v>1</v>
      </c>
      <c r="N230">
        <f>IF(B230="C",1,0)</f>
        <v>0</v>
      </c>
      <c r="O230">
        <f t="shared" si="17"/>
        <v>1</v>
      </c>
      <c r="P230">
        <v>1</v>
      </c>
      <c r="V230" s="5">
        <v>0.18455798111484112</v>
      </c>
      <c r="W230" s="5">
        <v>-0.9956364008283981</v>
      </c>
      <c r="X230" s="5">
        <f t="shared" si="18"/>
        <v>0.18455798111484112</v>
      </c>
      <c r="Y230" s="5">
        <f t="shared" si="18"/>
        <v>0</v>
      </c>
      <c r="Z230" s="5">
        <f t="shared" si="19"/>
        <v>0.18455798111484112</v>
      </c>
      <c r="AA230" s="5">
        <f>(Table134[[#This Row],[Survived]]-Z230)^2</f>
        <v>3.4061648393186053E-2</v>
      </c>
    </row>
    <row r="231" spans="1:27" x14ac:dyDescent="0.2">
      <c r="A231">
        <v>1</v>
      </c>
      <c r="B231" t="s">
        <v>10</v>
      </c>
      <c r="C231">
        <v>3</v>
      </c>
      <c r="D231" t="s">
        <v>3</v>
      </c>
      <c r="E231">
        <v>19</v>
      </c>
      <c r="F231">
        <v>8.0500000000000007</v>
      </c>
      <c r="G231">
        <v>0</v>
      </c>
      <c r="H231">
        <v>0</v>
      </c>
      <c r="I231">
        <f>E231/$E$1</f>
        <v>0.23749999999999999</v>
      </c>
      <c r="J231">
        <f>LOG10(F231+1)</f>
        <v>0.9566485792052033</v>
      </c>
      <c r="K231">
        <f t="shared" si="15"/>
        <v>0</v>
      </c>
      <c r="L231">
        <f t="shared" si="16"/>
        <v>0</v>
      </c>
      <c r="M231">
        <f>IF(B231="S",1,0)</f>
        <v>1</v>
      </c>
      <c r="N231">
        <f>IF(B231="C",1,0)</f>
        <v>0</v>
      </c>
      <c r="O231">
        <f t="shared" si="17"/>
        <v>1</v>
      </c>
      <c r="P231">
        <v>1</v>
      </c>
      <c r="V231" s="5">
        <v>0.15974614816612387</v>
      </c>
      <c r="W231" s="5">
        <v>-0.97242653913266386</v>
      </c>
      <c r="X231" s="5">
        <f t="shared" si="18"/>
        <v>0.15974614816612387</v>
      </c>
      <c r="Y231" s="5">
        <f t="shared" si="18"/>
        <v>0</v>
      </c>
      <c r="Z231" s="5">
        <f t="shared" si="19"/>
        <v>0.15974614816612387</v>
      </c>
      <c r="AA231" s="5">
        <f>(Table134[[#This Row],[Survived]]-Z231)^2</f>
        <v>0.7060265355216655</v>
      </c>
    </row>
    <row r="232" spans="1:27" x14ac:dyDescent="0.2">
      <c r="A232">
        <v>0</v>
      </c>
      <c r="B232" t="s">
        <v>11</v>
      </c>
      <c r="C232">
        <v>3</v>
      </c>
      <c r="D232" t="s">
        <v>3</v>
      </c>
      <c r="E232">
        <v>33</v>
      </c>
      <c r="F232">
        <v>8.6624999999999996</v>
      </c>
      <c r="G232">
        <v>0</v>
      </c>
      <c r="H232">
        <v>0</v>
      </c>
      <c r="I232">
        <f>E232/$E$1</f>
        <v>0.41249999999999998</v>
      </c>
      <c r="J232">
        <f>LOG10(F232+1)</f>
        <v>0.98508950692638131</v>
      </c>
      <c r="K232">
        <f t="shared" si="15"/>
        <v>0</v>
      </c>
      <c r="L232">
        <f t="shared" si="16"/>
        <v>0</v>
      </c>
      <c r="M232">
        <f>IF(B232="S",1,0)</f>
        <v>0</v>
      </c>
      <c r="N232">
        <f>IF(B232="C",1,0)</f>
        <v>1</v>
      </c>
      <c r="O232">
        <f t="shared" si="17"/>
        <v>1</v>
      </c>
      <c r="P232">
        <v>1</v>
      </c>
      <c r="V232" s="5">
        <v>0.12786049822908307</v>
      </c>
      <c r="W232" s="5">
        <v>-0.70291516239957119</v>
      </c>
      <c r="X232" s="5">
        <f t="shared" si="18"/>
        <v>0.12786049822908307</v>
      </c>
      <c r="Y232" s="5">
        <f t="shared" si="18"/>
        <v>0</v>
      </c>
      <c r="Z232" s="5">
        <f t="shared" si="19"/>
        <v>0.12786049822908307</v>
      </c>
      <c r="AA232" s="5">
        <f>(Table134[[#This Row],[Survived]]-Z232)^2</f>
        <v>1.6348307007389356E-2</v>
      </c>
    </row>
    <row r="233" spans="1:27" x14ac:dyDescent="0.2">
      <c r="A233">
        <v>1</v>
      </c>
      <c r="B233" t="s">
        <v>10</v>
      </c>
      <c r="C233">
        <v>3</v>
      </c>
      <c r="D233" t="s">
        <v>3</v>
      </c>
      <c r="E233">
        <v>30</v>
      </c>
      <c r="F233">
        <v>9.5</v>
      </c>
      <c r="G233">
        <v>0</v>
      </c>
      <c r="H233">
        <v>0</v>
      </c>
      <c r="I233">
        <f>E233/$E$1</f>
        <v>0.375</v>
      </c>
      <c r="J233">
        <f>LOG10(F233+1)</f>
        <v>1.0211892990699381</v>
      </c>
      <c r="K233">
        <f t="shared" si="15"/>
        <v>0</v>
      </c>
      <c r="L233">
        <f t="shared" si="16"/>
        <v>0</v>
      </c>
      <c r="M233">
        <f>IF(B233="S",1,0)</f>
        <v>1</v>
      </c>
      <c r="N233">
        <f>IF(B233="C",1,0)</f>
        <v>0</v>
      </c>
      <c r="O233">
        <f t="shared" si="17"/>
        <v>1</v>
      </c>
      <c r="P233">
        <v>1</v>
      </c>
      <c r="V233" s="5">
        <v>8.3221061106060312E-2</v>
      </c>
      <c r="W233" s="5">
        <v>-0.95614400942567523</v>
      </c>
      <c r="X233" s="5">
        <f t="shared" si="18"/>
        <v>8.3221061106060312E-2</v>
      </c>
      <c r="Y233" s="5">
        <f t="shared" si="18"/>
        <v>0</v>
      </c>
      <c r="Z233" s="5">
        <f t="shared" si="19"/>
        <v>8.3221061106060312E-2</v>
      </c>
      <c r="AA233" s="5">
        <f>(Table134[[#This Row],[Survived]]-Z233)^2</f>
        <v>0.84048362279949795</v>
      </c>
    </row>
    <row r="234" spans="1:27" x14ac:dyDescent="0.2">
      <c r="A234">
        <v>0</v>
      </c>
      <c r="B234" t="s">
        <v>10</v>
      </c>
      <c r="C234">
        <v>3</v>
      </c>
      <c r="D234" t="s">
        <v>3</v>
      </c>
      <c r="E234">
        <v>22</v>
      </c>
      <c r="F234">
        <v>7.8958000000000004</v>
      </c>
      <c r="G234">
        <v>0</v>
      </c>
      <c r="H234">
        <v>0</v>
      </c>
      <c r="I234">
        <f>E234/$E$1</f>
        <v>0.27500000000000002</v>
      </c>
      <c r="J234">
        <f>LOG10(F234+1)</f>
        <v>0.94918501031343461</v>
      </c>
      <c r="K234">
        <f t="shared" si="15"/>
        <v>0</v>
      </c>
      <c r="L234">
        <f t="shared" si="16"/>
        <v>0</v>
      </c>
      <c r="M234">
        <f>IF(B234="S",1,0)</f>
        <v>1</v>
      </c>
      <c r="N234">
        <f>IF(B234="C",1,0)</f>
        <v>0</v>
      </c>
      <c r="O234">
        <f t="shared" si="17"/>
        <v>1</v>
      </c>
      <c r="P234">
        <v>1</v>
      </c>
      <c r="V234" s="5">
        <v>0.1376729785533769</v>
      </c>
      <c r="W234" s="5">
        <v>-0.96225849859432633</v>
      </c>
      <c r="X234" s="5">
        <f t="shared" si="18"/>
        <v>0.1376729785533769</v>
      </c>
      <c r="Y234" s="5">
        <f t="shared" si="18"/>
        <v>0</v>
      </c>
      <c r="Z234" s="5">
        <f t="shared" si="19"/>
        <v>0.1376729785533769</v>
      </c>
      <c r="AA234" s="5">
        <f>(Table134[[#This Row],[Survived]]-Z234)^2</f>
        <v>1.8953849023758577E-2</v>
      </c>
    </row>
    <row r="235" spans="1:27" x14ac:dyDescent="0.2">
      <c r="A235">
        <v>1</v>
      </c>
      <c r="B235" t="s">
        <v>10</v>
      </c>
      <c r="C235">
        <v>2</v>
      </c>
      <c r="D235" t="s">
        <v>3</v>
      </c>
      <c r="E235">
        <v>42</v>
      </c>
      <c r="F235">
        <v>13</v>
      </c>
      <c r="G235">
        <v>0</v>
      </c>
      <c r="H235">
        <v>0</v>
      </c>
      <c r="I235">
        <f>E235/$E$1</f>
        <v>0.52500000000000002</v>
      </c>
      <c r="J235">
        <f>LOG10(F235+1)</f>
        <v>1.146128035678238</v>
      </c>
      <c r="K235">
        <f t="shared" si="15"/>
        <v>0</v>
      </c>
      <c r="L235">
        <f t="shared" si="16"/>
        <v>1</v>
      </c>
      <c r="M235">
        <f>IF(B235="S",1,0)</f>
        <v>1</v>
      </c>
      <c r="N235">
        <f>IF(B235="C",1,0)</f>
        <v>0</v>
      </c>
      <c r="O235">
        <f t="shared" si="17"/>
        <v>1</v>
      </c>
      <c r="P235">
        <v>1</v>
      </c>
      <c r="V235" s="5">
        <v>0.20075840241265441</v>
      </c>
      <c r="W235" s="5">
        <v>-1.2014740241895359</v>
      </c>
      <c r="X235" s="5">
        <f t="shared" si="18"/>
        <v>0.20075840241265441</v>
      </c>
      <c r="Y235" s="5">
        <f t="shared" si="18"/>
        <v>0</v>
      </c>
      <c r="Z235" s="5">
        <f t="shared" si="19"/>
        <v>0.20075840241265441</v>
      </c>
      <c r="AA235" s="5">
        <f>(Table134[[#This Row],[Survived]]-Z235)^2</f>
        <v>0.63878713131397247</v>
      </c>
    </row>
    <row r="236" spans="1:27" x14ac:dyDescent="0.2">
      <c r="A236">
        <v>1</v>
      </c>
      <c r="B236" t="s">
        <v>12</v>
      </c>
      <c r="C236">
        <v>3</v>
      </c>
      <c r="D236" t="s">
        <v>4</v>
      </c>
      <c r="E236">
        <v>22</v>
      </c>
      <c r="F236">
        <v>7.75</v>
      </c>
      <c r="G236">
        <v>0</v>
      </c>
      <c r="H236">
        <v>0</v>
      </c>
      <c r="I236">
        <f>E236/$E$1</f>
        <v>0.27500000000000002</v>
      </c>
      <c r="J236">
        <f>LOG10(F236+1)</f>
        <v>0.94200805302231327</v>
      </c>
      <c r="K236">
        <f t="shared" si="15"/>
        <v>0</v>
      </c>
      <c r="L236">
        <f t="shared" si="16"/>
        <v>0</v>
      </c>
      <c r="M236">
        <f>IF(B236="S",1,0)</f>
        <v>0</v>
      </c>
      <c r="N236">
        <f>IF(B236="C",1,0)</f>
        <v>0</v>
      </c>
      <c r="O236">
        <f t="shared" si="17"/>
        <v>0</v>
      </c>
      <c r="P236">
        <v>1</v>
      </c>
      <c r="V236" s="5">
        <v>0.58474705425330187</v>
      </c>
      <c r="W236" s="5">
        <v>-1.0674081711886372</v>
      </c>
      <c r="X236" s="5">
        <f t="shared" si="18"/>
        <v>0.58474705425330187</v>
      </c>
      <c r="Y236" s="5">
        <f t="shared" si="18"/>
        <v>0</v>
      </c>
      <c r="Z236" s="5">
        <f t="shared" si="19"/>
        <v>0.58474705425330187</v>
      </c>
      <c r="AA236" s="5">
        <f>(Table134[[#This Row],[Survived]]-Z236)^2</f>
        <v>0.17243500895131023</v>
      </c>
    </row>
    <row r="237" spans="1:27" x14ac:dyDescent="0.2">
      <c r="A237">
        <v>1</v>
      </c>
      <c r="B237" t="s">
        <v>10</v>
      </c>
      <c r="C237">
        <v>1</v>
      </c>
      <c r="D237" t="s">
        <v>4</v>
      </c>
      <c r="E237">
        <v>26</v>
      </c>
      <c r="F237">
        <v>78.849999999999994</v>
      </c>
      <c r="G237">
        <v>0</v>
      </c>
      <c r="H237">
        <v>0</v>
      </c>
      <c r="I237">
        <f>E237/$E$1</f>
        <v>0.32500000000000001</v>
      </c>
      <c r="J237">
        <f>LOG10(F237+1)</f>
        <v>1.9022749204745018</v>
      </c>
      <c r="K237">
        <f t="shared" si="15"/>
        <v>1</v>
      </c>
      <c r="L237">
        <f t="shared" si="16"/>
        <v>0</v>
      </c>
      <c r="M237">
        <f>IF(B237="S",1,0)</f>
        <v>1</v>
      </c>
      <c r="N237">
        <f>IF(B237="C",1,0)</f>
        <v>0</v>
      </c>
      <c r="O237">
        <f t="shared" si="17"/>
        <v>0</v>
      </c>
      <c r="P237">
        <v>1</v>
      </c>
      <c r="V237" s="5">
        <v>1.0180250261759387</v>
      </c>
      <c r="W237" s="5">
        <v>-1.076861905191379</v>
      </c>
      <c r="X237" s="5">
        <f t="shared" si="18"/>
        <v>1.0180250261759387</v>
      </c>
      <c r="Y237" s="5">
        <f t="shared" si="18"/>
        <v>0</v>
      </c>
      <c r="Z237" s="5">
        <f t="shared" si="19"/>
        <v>1.0180250261759387</v>
      </c>
      <c r="AA237" s="5">
        <f>(Table134[[#This Row],[Survived]]-Z237)^2</f>
        <v>3.2490156864327559E-4</v>
      </c>
    </row>
    <row r="238" spans="1:27" x14ac:dyDescent="0.2">
      <c r="A238">
        <v>1</v>
      </c>
      <c r="B238" t="s">
        <v>11</v>
      </c>
      <c r="C238">
        <v>1</v>
      </c>
      <c r="D238" t="s">
        <v>4</v>
      </c>
      <c r="E238">
        <v>19</v>
      </c>
      <c r="F238">
        <v>91.0792</v>
      </c>
      <c r="G238">
        <v>1</v>
      </c>
      <c r="H238">
        <v>0</v>
      </c>
      <c r="I238">
        <f>E238/$E$1</f>
        <v>0.23749999999999999</v>
      </c>
      <c r="J238">
        <f>LOG10(F238+1)</f>
        <v>1.9641615374126258</v>
      </c>
      <c r="K238">
        <f t="shared" si="15"/>
        <v>1</v>
      </c>
      <c r="L238">
        <f t="shared" si="16"/>
        <v>0</v>
      </c>
      <c r="M238">
        <f>IF(B238="S",1,0)</f>
        <v>0</v>
      </c>
      <c r="N238">
        <f>IF(B238="C",1,0)</f>
        <v>1</v>
      </c>
      <c r="O238">
        <f t="shared" si="17"/>
        <v>0</v>
      </c>
      <c r="P238">
        <v>1</v>
      </c>
      <c r="V238" s="5">
        <v>1.0824360944953004</v>
      </c>
      <c r="W238" s="5">
        <v>-0.72945299989556811</v>
      </c>
      <c r="X238" s="5">
        <f t="shared" si="18"/>
        <v>1.0824360944953004</v>
      </c>
      <c r="Y238" s="5">
        <f t="shared" si="18"/>
        <v>0</v>
      </c>
      <c r="Z238" s="5">
        <f t="shared" si="19"/>
        <v>1.0824360944953004</v>
      </c>
      <c r="AA238" s="5">
        <f>(Table134[[#This Row],[Survived]]-Z238)^2</f>
        <v>6.7957096756381015E-3</v>
      </c>
    </row>
    <row r="239" spans="1:27" x14ac:dyDescent="0.2">
      <c r="A239">
        <v>0</v>
      </c>
      <c r="B239" t="s">
        <v>11</v>
      </c>
      <c r="C239">
        <v>2</v>
      </c>
      <c r="D239" t="s">
        <v>3</v>
      </c>
      <c r="E239">
        <v>36</v>
      </c>
      <c r="F239">
        <v>12.875</v>
      </c>
      <c r="G239">
        <v>0</v>
      </c>
      <c r="H239">
        <v>0</v>
      </c>
      <c r="I239">
        <f>E239/$E$1</f>
        <v>0.45</v>
      </c>
      <c r="J239">
        <f>LOG10(F239+1)</f>
        <v>1.1422329917947138</v>
      </c>
      <c r="K239">
        <f t="shared" si="15"/>
        <v>0</v>
      </c>
      <c r="L239">
        <f t="shared" si="16"/>
        <v>1</v>
      </c>
      <c r="M239">
        <f>IF(B239="S",1,0)</f>
        <v>0</v>
      </c>
      <c r="N239">
        <f>IF(B239="C",1,0)</f>
        <v>1</v>
      </c>
      <c r="O239">
        <f t="shared" si="17"/>
        <v>1</v>
      </c>
      <c r="P239">
        <v>1</v>
      </c>
      <c r="V239" s="5">
        <v>0.31208824356415787</v>
      </c>
      <c r="W239" s="5">
        <v>-0.98099175434949903</v>
      </c>
      <c r="X239" s="5">
        <f t="shared" si="18"/>
        <v>0.31208824356415787</v>
      </c>
      <c r="Y239" s="5">
        <f t="shared" si="18"/>
        <v>0</v>
      </c>
      <c r="Z239" s="5">
        <f t="shared" si="19"/>
        <v>0.31208824356415787</v>
      </c>
      <c r="AA239" s="5">
        <f>(Table134[[#This Row],[Survived]]-Z239)^2</f>
        <v>9.7399071770961132E-2</v>
      </c>
    </row>
    <row r="240" spans="1:27" x14ac:dyDescent="0.2">
      <c r="A240">
        <v>0</v>
      </c>
      <c r="B240" t="s">
        <v>10</v>
      </c>
      <c r="C240">
        <v>3</v>
      </c>
      <c r="D240" t="s">
        <v>4</v>
      </c>
      <c r="E240">
        <v>24</v>
      </c>
      <c r="F240">
        <v>8.85</v>
      </c>
      <c r="G240">
        <v>0</v>
      </c>
      <c r="H240">
        <v>0</v>
      </c>
      <c r="I240">
        <f>E240/$E$1</f>
        <v>0.3</v>
      </c>
      <c r="J240">
        <f>LOG10(F240+1)</f>
        <v>0.99343623049761176</v>
      </c>
      <c r="K240">
        <f t="shared" si="15"/>
        <v>0</v>
      </c>
      <c r="L240">
        <f t="shared" si="16"/>
        <v>0</v>
      </c>
      <c r="M240">
        <f>IF(B240="S",1,0)</f>
        <v>1</v>
      </c>
      <c r="N240">
        <f>IF(B240="C",1,0)</f>
        <v>0</v>
      </c>
      <c r="O240">
        <f t="shared" si="17"/>
        <v>0</v>
      </c>
      <c r="P240">
        <v>1</v>
      </c>
      <c r="V240" s="5">
        <v>0.61411001056414993</v>
      </c>
      <c r="W240" s="5">
        <v>-0.95616186512176493</v>
      </c>
      <c r="X240" s="5">
        <f t="shared" si="18"/>
        <v>0.61411001056414993</v>
      </c>
      <c r="Y240" s="5">
        <f t="shared" si="18"/>
        <v>0</v>
      </c>
      <c r="Z240" s="5">
        <f t="shared" si="19"/>
        <v>0.61411001056414993</v>
      </c>
      <c r="AA240" s="5">
        <f>(Table134[[#This Row],[Survived]]-Z240)^2</f>
        <v>0.37713110507510034</v>
      </c>
    </row>
    <row r="241" spans="1:27" x14ac:dyDescent="0.2">
      <c r="A241">
        <v>0</v>
      </c>
      <c r="B241" t="s">
        <v>10</v>
      </c>
      <c r="C241">
        <v>3</v>
      </c>
      <c r="D241" t="s">
        <v>3</v>
      </c>
      <c r="E241">
        <v>24</v>
      </c>
      <c r="F241">
        <v>7.8958000000000004</v>
      </c>
      <c r="G241">
        <v>0</v>
      </c>
      <c r="H241">
        <v>0</v>
      </c>
      <c r="I241">
        <f>E241/$E$1</f>
        <v>0.3</v>
      </c>
      <c r="J241">
        <f>LOG10(F241+1)</f>
        <v>0.94918501031343461</v>
      </c>
      <c r="K241">
        <f t="shared" si="15"/>
        <v>0</v>
      </c>
      <c r="L241">
        <f t="shared" si="16"/>
        <v>0</v>
      </c>
      <c r="M241">
        <f>IF(B241="S",1,0)</f>
        <v>1</v>
      </c>
      <c r="N241">
        <f>IF(B241="C",1,0)</f>
        <v>0</v>
      </c>
      <c r="O241">
        <f t="shared" si="17"/>
        <v>1</v>
      </c>
      <c r="P241">
        <v>1</v>
      </c>
      <c r="V241" s="5">
        <v>0.12319627569497971</v>
      </c>
      <c r="W241" s="5">
        <v>-0.9566167283939373</v>
      </c>
      <c r="X241" s="5">
        <f t="shared" si="18"/>
        <v>0.12319627569497971</v>
      </c>
      <c r="Y241" s="5">
        <f t="shared" si="18"/>
        <v>0</v>
      </c>
      <c r="Z241" s="5">
        <f t="shared" si="19"/>
        <v>0.12319627569497971</v>
      </c>
      <c r="AA241" s="5">
        <f>(Table134[[#This Row],[Survived]]-Z241)^2</f>
        <v>1.5177322345113448E-2</v>
      </c>
    </row>
    <row r="242" spans="1:27" x14ac:dyDescent="0.2">
      <c r="A242">
        <v>0</v>
      </c>
      <c r="B242" t="s">
        <v>11</v>
      </c>
      <c r="C242">
        <v>3</v>
      </c>
      <c r="D242" t="s">
        <v>3</v>
      </c>
      <c r="E242">
        <v>23.5</v>
      </c>
      <c r="F242">
        <v>7.2291999999999996</v>
      </c>
      <c r="G242">
        <v>0</v>
      </c>
      <c r="H242">
        <v>0</v>
      </c>
      <c r="I242">
        <f>E242/$E$1</f>
        <v>0.29375000000000001</v>
      </c>
      <c r="J242">
        <f>LOG10(F242+1)</f>
        <v>0.91535761741483168</v>
      </c>
      <c r="K242">
        <f t="shared" si="15"/>
        <v>0</v>
      </c>
      <c r="L242">
        <f t="shared" si="16"/>
        <v>0</v>
      </c>
      <c r="M242">
        <f>IF(B242="S",1,0)</f>
        <v>0</v>
      </c>
      <c r="N242">
        <f>IF(B242="C",1,0)</f>
        <v>1</v>
      </c>
      <c r="O242">
        <f t="shared" si="17"/>
        <v>1</v>
      </c>
      <c r="P242">
        <v>1</v>
      </c>
      <c r="V242" s="5">
        <v>0.19327897658223292</v>
      </c>
      <c r="W242" s="5">
        <v>-0.71378021019002691</v>
      </c>
      <c r="X242" s="5">
        <f t="shared" si="18"/>
        <v>0.19327897658223292</v>
      </c>
      <c r="Y242" s="5">
        <f t="shared" si="18"/>
        <v>0</v>
      </c>
      <c r="Z242" s="5">
        <f t="shared" si="19"/>
        <v>0.19327897658223292</v>
      </c>
      <c r="AA242" s="5">
        <f>(Table134[[#This Row],[Survived]]-Z242)^2</f>
        <v>3.7356762788675342E-2</v>
      </c>
    </row>
    <row r="243" spans="1:27" x14ac:dyDescent="0.2">
      <c r="A243">
        <v>0</v>
      </c>
      <c r="B243" t="s">
        <v>10</v>
      </c>
      <c r="C243">
        <v>1</v>
      </c>
      <c r="D243" t="s">
        <v>4</v>
      </c>
      <c r="E243">
        <v>2</v>
      </c>
      <c r="F243">
        <v>151.55000000000001</v>
      </c>
      <c r="G243">
        <v>1</v>
      </c>
      <c r="H243">
        <v>2</v>
      </c>
      <c r="I243">
        <f>E243/$E$1</f>
        <v>2.5000000000000001E-2</v>
      </c>
      <c r="J243">
        <f>LOG10(F243+1)</f>
        <v>2.1834122119784261</v>
      </c>
      <c r="K243">
        <f t="shared" si="15"/>
        <v>1</v>
      </c>
      <c r="L243">
        <f t="shared" si="16"/>
        <v>0</v>
      </c>
      <c r="M243">
        <f>IF(B243="S",1,0)</f>
        <v>1</v>
      </c>
      <c r="N243">
        <f>IF(B243="C",1,0)</f>
        <v>0</v>
      </c>
      <c r="O243">
        <f t="shared" si="17"/>
        <v>0</v>
      </c>
      <c r="P243">
        <v>1</v>
      </c>
      <c r="V243" s="5">
        <v>1.1181182282199482</v>
      </c>
      <c r="W243" s="5">
        <v>-1.4903977591119855</v>
      </c>
      <c r="X243" s="5">
        <f t="shared" si="18"/>
        <v>1.1181182282199482</v>
      </c>
      <c r="Y243" s="5">
        <f t="shared" si="18"/>
        <v>0</v>
      </c>
      <c r="Z243" s="5">
        <f t="shared" si="19"/>
        <v>1.1181182282199482</v>
      </c>
      <c r="AA243" s="5">
        <f>(Table134[[#This Row],[Survived]]-Z243)^2</f>
        <v>1.2501883722777163</v>
      </c>
    </row>
    <row r="244" spans="1:27" x14ac:dyDescent="0.2">
      <c r="A244">
        <v>1</v>
      </c>
      <c r="B244" t="s">
        <v>11</v>
      </c>
      <c r="C244">
        <v>1</v>
      </c>
      <c r="D244" t="s">
        <v>4</v>
      </c>
      <c r="E244">
        <v>50</v>
      </c>
      <c r="F244">
        <v>247.52080000000001</v>
      </c>
      <c r="G244">
        <v>0</v>
      </c>
      <c r="H244">
        <v>1</v>
      </c>
      <c r="I244">
        <f>E244/$E$1</f>
        <v>0.625</v>
      </c>
      <c r="J244">
        <f>LOG10(F244+1)</f>
        <v>2.3953627429574396</v>
      </c>
      <c r="K244">
        <f t="shared" si="15"/>
        <v>1</v>
      </c>
      <c r="L244">
        <f t="shared" si="16"/>
        <v>0</v>
      </c>
      <c r="M244">
        <f>IF(B244="S",1,0)</f>
        <v>0</v>
      </c>
      <c r="N244">
        <f>IF(B244="C",1,0)</f>
        <v>1</v>
      </c>
      <c r="O244">
        <f t="shared" si="17"/>
        <v>0</v>
      </c>
      <c r="P244">
        <v>1</v>
      </c>
      <c r="V244" s="5">
        <v>0.92114882000340326</v>
      </c>
      <c r="W244" s="5">
        <v>-1.0984982528627496</v>
      </c>
      <c r="X244" s="5">
        <f t="shared" si="18"/>
        <v>0.92114882000340326</v>
      </c>
      <c r="Y244" s="5">
        <f t="shared" si="18"/>
        <v>0</v>
      </c>
      <c r="Z244" s="5">
        <f t="shared" si="19"/>
        <v>0.92114882000340326</v>
      </c>
      <c r="AA244" s="5">
        <f>(Table134[[#This Row],[Survived]]-Z244)^2</f>
        <v>6.2175085868556986E-3</v>
      </c>
    </row>
    <row r="245" spans="1:27" x14ac:dyDescent="0.2">
      <c r="A245">
        <v>0</v>
      </c>
      <c r="B245" t="s">
        <v>10</v>
      </c>
      <c r="C245">
        <v>3</v>
      </c>
      <c r="D245" t="s">
        <v>3</v>
      </c>
      <c r="E245">
        <v>19</v>
      </c>
      <c r="F245">
        <v>0</v>
      </c>
      <c r="G245">
        <v>0</v>
      </c>
      <c r="H245">
        <v>0</v>
      </c>
      <c r="I245">
        <f>E245/$E$1</f>
        <v>0.23749999999999999</v>
      </c>
      <c r="J245">
        <f>LOG10(F245+1)</f>
        <v>0</v>
      </c>
      <c r="K245">
        <f t="shared" si="15"/>
        <v>0</v>
      </c>
      <c r="L245">
        <f t="shared" si="16"/>
        <v>0</v>
      </c>
      <c r="M245">
        <f>IF(B245="S",1,0)</f>
        <v>1</v>
      </c>
      <c r="N245">
        <f>IF(B245="C",1,0)</f>
        <v>0</v>
      </c>
      <c r="O245">
        <f t="shared" si="17"/>
        <v>1</v>
      </c>
      <c r="P245">
        <v>1</v>
      </c>
      <c r="V245" s="5">
        <v>0.11384444591545662</v>
      </c>
      <c r="W245" s="5">
        <v>-0.75383749837305603</v>
      </c>
      <c r="X245" s="5">
        <f t="shared" si="18"/>
        <v>0.11384444591545662</v>
      </c>
      <c r="Y245" s="5">
        <f t="shared" si="18"/>
        <v>0</v>
      </c>
      <c r="Z245" s="5">
        <f t="shared" si="19"/>
        <v>0.11384444591545662</v>
      </c>
      <c r="AA245" s="5">
        <f>(Table134[[#This Row],[Survived]]-Z245)^2</f>
        <v>1.2960557865797327E-2</v>
      </c>
    </row>
    <row r="246" spans="1:27" x14ac:dyDescent="0.2">
      <c r="A246">
        <v>1</v>
      </c>
      <c r="B246" t="s">
        <v>10</v>
      </c>
      <c r="C246">
        <v>1</v>
      </c>
      <c r="D246" t="s">
        <v>3</v>
      </c>
      <c r="E246">
        <v>0.92</v>
      </c>
      <c r="F246">
        <v>151.55000000000001</v>
      </c>
      <c r="G246">
        <v>1</v>
      </c>
      <c r="H246">
        <v>2</v>
      </c>
      <c r="I246">
        <f>E246/$E$1</f>
        <v>1.15E-2</v>
      </c>
      <c r="J246">
        <f>LOG10(F246+1)</f>
        <v>2.1834122119784261</v>
      </c>
      <c r="K246">
        <f t="shared" si="15"/>
        <v>1</v>
      </c>
      <c r="L246">
        <f t="shared" si="16"/>
        <v>0</v>
      </c>
      <c r="M246">
        <f>IF(B246="S",1,0)</f>
        <v>1</v>
      </c>
      <c r="N246">
        <f>IF(B246="C",1,0)</f>
        <v>0</v>
      </c>
      <c r="O246">
        <f t="shared" si="17"/>
        <v>1</v>
      </c>
      <c r="P246">
        <v>1</v>
      </c>
      <c r="V246" s="5">
        <v>0.63714516523302434</v>
      </c>
      <c r="W246" s="5">
        <v>-1.5040103434399059</v>
      </c>
      <c r="X246" s="5">
        <f t="shared" si="18"/>
        <v>0.63714516523302434</v>
      </c>
      <c r="Y246" s="5">
        <f t="shared" si="18"/>
        <v>0</v>
      </c>
      <c r="Z246" s="5">
        <f t="shared" si="19"/>
        <v>0.63714516523302434</v>
      </c>
      <c r="AA246" s="5">
        <f>(Table134[[#This Row],[Survived]]-Z246)^2</f>
        <v>0.13166363111376922</v>
      </c>
    </row>
    <row r="247" spans="1:27" x14ac:dyDescent="0.2">
      <c r="A247">
        <v>1</v>
      </c>
      <c r="B247" t="s">
        <v>11</v>
      </c>
      <c r="C247">
        <v>1</v>
      </c>
      <c r="D247" t="s">
        <v>4</v>
      </c>
      <c r="E247">
        <v>17</v>
      </c>
      <c r="F247">
        <v>108.9</v>
      </c>
      <c r="G247">
        <v>1</v>
      </c>
      <c r="H247">
        <v>0</v>
      </c>
      <c r="I247">
        <f>E247/$E$1</f>
        <v>0.21249999999999999</v>
      </c>
      <c r="J247">
        <f>LOG10(F247+1)</f>
        <v>2.0409976924234905</v>
      </c>
      <c r="K247">
        <f t="shared" si="15"/>
        <v>1</v>
      </c>
      <c r="L247">
        <f t="shared" si="16"/>
        <v>0</v>
      </c>
      <c r="M247">
        <f>IF(B247="S",1,0)</f>
        <v>0</v>
      </c>
      <c r="N247">
        <f>IF(B247="C",1,0)</f>
        <v>1</v>
      </c>
      <c r="O247">
        <f t="shared" si="17"/>
        <v>0</v>
      </c>
      <c r="P247">
        <v>1</v>
      </c>
      <c r="V247" s="5">
        <v>1.1005995328865357</v>
      </c>
      <c r="W247" s="5">
        <v>-0.75265141710779426</v>
      </c>
      <c r="X247" s="5">
        <f t="shared" si="18"/>
        <v>1.1005995328865357</v>
      </c>
      <c r="Y247" s="5">
        <f t="shared" si="18"/>
        <v>0</v>
      </c>
      <c r="Z247" s="5">
        <f t="shared" si="19"/>
        <v>1.1005995328865357</v>
      </c>
      <c r="AA247" s="5">
        <f>(Table134[[#This Row],[Survived]]-Z247)^2</f>
        <v>1.0120266016989172E-2</v>
      </c>
    </row>
    <row r="248" spans="1:27" x14ac:dyDescent="0.2">
      <c r="A248">
        <v>0</v>
      </c>
      <c r="B248" t="s">
        <v>11</v>
      </c>
      <c r="C248">
        <v>2</v>
      </c>
      <c r="D248" t="s">
        <v>3</v>
      </c>
      <c r="E248">
        <v>30</v>
      </c>
      <c r="F248">
        <v>24</v>
      </c>
      <c r="G248">
        <v>1</v>
      </c>
      <c r="H248">
        <v>0</v>
      </c>
      <c r="I248">
        <f>E248/$E$1</f>
        <v>0.375</v>
      </c>
      <c r="J248">
        <f>LOG10(F248+1)</f>
        <v>1.3979400086720377</v>
      </c>
      <c r="K248">
        <f t="shared" si="15"/>
        <v>0</v>
      </c>
      <c r="L248">
        <f t="shared" si="16"/>
        <v>1</v>
      </c>
      <c r="M248">
        <f>IF(B248="S",1,0)</f>
        <v>0</v>
      </c>
      <c r="N248">
        <f>IF(B248="C",1,0)</f>
        <v>1</v>
      </c>
      <c r="O248">
        <f t="shared" si="17"/>
        <v>1</v>
      </c>
      <c r="P248">
        <v>1</v>
      </c>
      <c r="V248" s="5">
        <v>0.31047418464502025</v>
      </c>
      <c r="W248" s="5">
        <v>-0.91156646390993767</v>
      </c>
      <c r="X248" s="5">
        <f t="shared" si="18"/>
        <v>0.31047418464502025</v>
      </c>
      <c r="Y248" s="5">
        <f t="shared" si="18"/>
        <v>0</v>
      </c>
      <c r="Z248" s="5">
        <f t="shared" si="19"/>
        <v>0.31047418464502025</v>
      </c>
      <c r="AA248" s="5">
        <f>(Table134[[#This Row],[Survived]]-Z248)^2</f>
        <v>9.6394219330990127E-2</v>
      </c>
    </row>
    <row r="249" spans="1:27" x14ac:dyDescent="0.2">
      <c r="A249">
        <v>1</v>
      </c>
      <c r="B249" t="s">
        <v>11</v>
      </c>
      <c r="C249">
        <v>1</v>
      </c>
      <c r="D249" t="s">
        <v>4</v>
      </c>
      <c r="E249">
        <v>30</v>
      </c>
      <c r="F249">
        <v>56.929200000000002</v>
      </c>
      <c r="G249">
        <v>0</v>
      </c>
      <c r="H249">
        <v>0</v>
      </c>
      <c r="I249">
        <f>E249/$E$1</f>
        <v>0.375</v>
      </c>
      <c r="J249">
        <f>LOG10(F249+1)</f>
        <v>1.7628975309505581</v>
      </c>
      <c r="K249">
        <f t="shared" si="15"/>
        <v>1</v>
      </c>
      <c r="L249">
        <f t="shared" si="16"/>
        <v>0</v>
      </c>
      <c r="M249">
        <f>IF(B249="S",1,0)</f>
        <v>0</v>
      </c>
      <c r="N249">
        <f>IF(B249="C",1,0)</f>
        <v>1</v>
      </c>
      <c r="O249">
        <f t="shared" si="17"/>
        <v>0</v>
      </c>
      <c r="P249">
        <v>1</v>
      </c>
      <c r="V249" s="5">
        <v>1.0504706688500729</v>
      </c>
      <c r="W249" s="5">
        <v>-0.79721379908109169</v>
      </c>
      <c r="X249" s="5">
        <f t="shared" si="18"/>
        <v>1.0504706688500729</v>
      </c>
      <c r="Y249" s="5">
        <f t="shared" si="18"/>
        <v>0</v>
      </c>
      <c r="Z249" s="5">
        <f t="shared" si="19"/>
        <v>1.0504706688500729</v>
      </c>
      <c r="AA249" s="5">
        <f>(Table134[[#This Row],[Survived]]-Z249)^2</f>
        <v>2.5472884141737187E-3</v>
      </c>
    </row>
    <row r="250" spans="1:27" x14ac:dyDescent="0.2">
      <c r="A250">
        <v>1</v>
      </c>
      <c r="B250" t="s">
        <v>11</v>
      </c>
      <c r="C250">
        <v>1</v>
      </c>
      <c r="D250" t="s">
        <v>4</v>
      </c>
      <c r="E250">
        <v>24</v>
      </c>
      <c r="F250">
        <v>83.158299999999997</v>
      </c>
      <c r="G250">
        <v>0</v>
      </c>
      <c r="H250">
        <v>0</v>
      </c>
      <c r="I250">
        <f>E250/$E$1</f>
        <v>0.3</v>
      </c>
      <c r="J250">
        <f>LOG10(F250+1)</f>
        <v>1.9250969541376577</v>
      </c>
      <c r="K250">
        <f t="shared" si="15"/>
        <v>1</v>
      </c>
      <c r="L250">
        <f t="shared" si="16"/>
        <v>0</v>
      </c>
      <c r="M250">
        <f>IF(B250="S",1,0)</f>
        <v>0</v>
      </c>
      <c r="N250">
        <f>IF(B250="C",1,0)</f>
        <v>1</v>
      </c>
      <c r="O250">
        <f t="shared" si="17"/>
        <v>0</v>
      </c>
      <c r="P250">
        <v>1</v>
      </c>
      <c r="V250" s="5">
        <v>1.1016833945640991</v>
      </c>
      <c r="W250" s="5">
        <v>-0.85120080307408519</v>
      </c>
      <c r="X250" s="5">
        <f t="shared" si="18"/>
        <v>1.1016833945640991</v>
      </c>
      <c r="Y250" s="5">
        <f t="shared" si="18"/>
        <v>0</v>
      </c>
      <c r="Z250" s="5">
        <f t="shared" si="19"/>
        <v>1.1016833945640991</v>
      </c>
      <c r="AA250" s="5">
        <f>(Table134[[#This Row],[Survived]]-Z250)^2</f>
        <v>1.0339512730078266E-2</v>
      </c>
    </row>
    <row r="251" spans="1:27" x14ac:dyDescent="0.2">
      <c r="A251">
        <v>1</v>
      </c>
      <c r="B251" t="s">
        <v>11</v>
      </c>
      <c r="C251">
        <v>1</v>
      </c>
      <c r="D251" t="s">
        <v>4</v>
      </c>
      <c r="E251">
        <v>18</v>
      </c>
      <c r="F251">
        <v>262.375</v>
      </c>
      <c r="G251">
        <v>2</v>
      </c>
      <c r="H251">
        <v>2</v>
      </c>
      <c r="I251">
        <f>E251/$E$1</f>
        <v>0.22500000000000001</v>
      </c>
      <c r="J251">
        <f>LOG10(F251+1)</f>
        <v>2.4205745486161567</v>
      </c>
      <c r="K251">
        <f t="shared" si="15"/>
        <v>1</v>
      </c>
      <c r="L251">
        <f t="shared" si="16"/>
        <v>0</v>
      </c>
      <c r="M251">
        <f>IF(B251="S",1,0)</f>
        <v>0</v>
      </c>
      <c r="N251">
        <f>IF(B251="C",1,0)</f>
        <v>1</v>
      </c>
      <c r="O251">
        <f t="shared" si="17"/>
        <v>0</v>
      </c>
      <c r="P251">
        <v>1</v>
      </c>
      <c r="V251" s="5">
        <v>1.024457254797063</v>
      </c>
      <c r="W251" s="5">
        <v>-1.1181580531309336</v>
      </c>
      <c r="X251" s="5">
        <f t="shared" si="18"/>
        <v>1.024457254797063</v>
      </c>
      <c r="Y251" s="5">
        <f t="shared" si="18"/>
        <v>0</v>
      </c>
      <c r="Z251" s="5">
        <f t="shared" si="19"/>
        <v>1.024457254797063</v>
      </c>
      <c r="AA251" s="5">
        <f>(Table134[[#This Row],[Survived]]-Z251)^2</f>
        <v>5.9815731220845894E-4</v>
      </c>
    </row>
    <row r="252" spans="1:27" x14ac:dyDescent="0.2">
      <c r="A252">
        <v>0</v>
      </c>
      <c r="B252" t="s">
        <v>10</v>
      </c>
      <c r="C252">
        <v>2</v>
      </c>
      <c r="D252" t="s">
        <v>4</v>
      </c>
      <c r="E252">
        <v>26</v>
      </c>
      <c r="F252">
        <v>26</v>
      </c>
      <c r="G252">
        <v>1</v>
      </c>
      <c r="H252">
        <v>1</v>
      </c>
      <c r="I252">
        <f>E252/$E$1</f>
        <v>0.32500000000000001</v>
      </c>
      <c r="J252">
        <f>LOG10(F252+1)</f>
        <v>1.4313637641589874</v>
      </c>
      <c r="K252">
        <f t="shared" si="15"/>
        <v>0</v>
      </c>
      <c r="L252">
        <f t="shared" si="16"/>
        <v>1</v>
      </c>
      <c r="M252">
        <f>IF(B252="S",1,0)</f>
        <v>1</v>
      </c>
      <c r="N252">
        <f>IF(B252="C",1,0)</f>
        <v>0</v>
      </c>
      <c r="O252">
        <f t="shared" si="17"/>
        <v>0</v>
      </c>
      <c r="P252">
        <v>1</v>
      </c>
      <c r="V252" s="5">
        <v>0.74683355316764777</v>
      </c>
      <c r="W252" s="5">
        <v>-1.3696259736534984</v>
      </c>
      <c r="X252" s="5">
        <f t="shared" si="18"/>
        <v>0.74683355316764777</v>
      </c>
      <c r="Y252" s="5">
        <f t="shared" si="18"/>
        <v>0</v>
      </c>
      <c r="Z252" s="5">
        <f t="shared" si="19"/>
        <v>0.74683355316764777</v>
      </c>
      <c r="AA252" s="5">
        <f>(Table134[[#This Row],[Survived]]-Z252)^2</f>
        <v>0.5577603561370138</v>
      </c>
    </row>
    <row r="253" spans="1:27" x14ac:dyDescent="0.2">
      <c r="A253">
        <v>0</v>
      </c>
      <c r="B253" t="s">
        <v>10</v>
      </c>
      <c r="C253">
        <v>3</v>
      </c>
      <c r="D253" t="s">
        <v>3</v>
      </c>
      <c r="E253">
        <v>28</v>
      </c>
      <c r="F253">
        <v>7.8958000000000004</v>
      </c>
      <c r="G253">
        <v>0</v>
      </c>
      <c r="H253">
        <v>0</v>
      </c>
      <c r="I253">
        <f>E253/$E$1</f>
        <v>0.35</v>
      </c>
      <c r="J253">
        <f>LOG10(F253+1)</f>
        <v>0.94918501031343461</v>
      </c>
      <c r="K253">
        <f t="shared" si="15"/>
        <v>0</v>
      </c>
      <c r="L253">
        <f t="shared" si="16"/>
        <v>0</v>
      </c>
      <c r="M253">
        <f>IF(B253="S",1,0)</f>
        <v>1</v>
      </c>
      <c r="N253">
        <f>IF(B253="C",1,0)</f>
        <v>0</v>
      </c>
      <c r="O253">
        <f t="shared" si="17"/>
        <v>1</v>
      </c>
      <c r="P253">
        <v>1</v>
      </c>
      <c r="V253" s="5">
        <v>9.4242869978185206E-2</v>
      </c>
      <c r="W253" s="5">
        <v>-0.94533318799315935</v>
      </c>
      <c r="X253" s="5">
        <f t="shared" si="18"/>
        <v>9.4242869978185206E-2</v>
      </c>
      <c r="Y253" s="5">
        <f t="shared" si="18"/>
        <v>0</v>
      </c>
      <c r="Z253" s="5">
        <f t="shared" si="19"/>
        <v>9.4242869978185206E-2</v>
      </c>
      <c r="AA253" s="5">
        <f>(Table134[[#This Row],[Survived]]-Z253)^2</f>
        <v>8.8817185417251233E-3</v>
      </c>
    </row>
    <row r="254" spans="1:27" x14ac:dyDescent="0.2">
      <c r="A254">
        <v>0</v>
      </c>
      <c r="B254" t="s">
        <v>10</v>
      </c>
      <c r="C254">
        <v>2</v>
      </c>
      <c r="D254" t="s">
        <v>3</v>
      </c>
      <c r="E254">
        <v>43</v>
      </c>
      <c r="F254">
        <v>26.25</v>
      </c>
      <c r="G254">
        <v>1</v>
      </c>
      <c r="H254">
        <v>1</v>
      </c>
      <c r="I254">
        <f>E254/$E$1</f>
        <v>0.53749999999999998</v>
      </c>
      <c r="J254">
        <f>LOG10(F254+1)</f>
        <v>1.4353665066126613</v>
      </c>
      <c r="K254">
        <f t="shared" si="15"/>
        <v>0</v>
      </c>
      <c r="L254">
        <f t="shared" si="16"/>
        <v>1</v>
      </c>
      <c r="M254">
        <f>IF(B254="S",1,0)</f>
        <v>1</v>
      </c>
      <c r="N254">
        <f>IF(B254="C",1,0)</f>
        <v>0</v>
      </c>
      <c r="O254">
        <f t="shared" si="17"/>
        <v>1</v>
      </c>
      <c r="P254">
        <v>1</v>
      </c>
      <c r="V254" s="5">
        <v>0.13518315505107326</v>
      </c>
      <c r="W254" s="5">
        <v>-1.3331515604321746</v>
      </c>
      <c r="X254" s="5">
        <f t="shared" si="18"/>
        <v>0.13518315505107326</v>
      </c>
      <c r="Y254" s="5">
        <f t="shared" si="18"/>
        <v>0</v>
      </c>
      <c r="Z254" s="5">
        <f t="shared" si="19"/>
        <v>0.13518315505107326</v>
      </c>
      <c r="AA254" s="5">
        <f>(Table134[[#This Row],[Survived]]-Z254)^2</f>
        <v>1.8274485409562512E-2</v>
      </c>
    </row>
    <row r="255" spans="1:27" x14ac:dyDescent="0.2">
      <c r="A255">
        <v>1</v>
      </c>
      <c r="B255" t="s">
        <v>10</v>
      </c>
      <c r="C255">
        <v>3</v>
      </c>
      <c r="D255" t="s">
        <v>4</v>
      </c>
      <c r="E255">
        <v>26</v>
      </c>
      <c r="F255">
        <v>7.8541999999999996</v>
      </c>
      <c r="G255">
        <v>0</v>
      </c>
      <c r="H255">
        <v>0</v>
      </c>
      <c r="I255">
        <f>E255/$E$1</f>
        <v>0.32500000000000001</v>
      </c>
      <c r="J255">
        <f>LOG10(F255+1)</f>
        <v>0.94714932766263737</v>
      </c>
      <c r="K255">
        <f t="shared" si="15"/>
        <v>0</v>
      </c>
      <c r="L255">
        <f t="shared" si="16"/>
        <v>0</v>
      </c>
      <c r="M255">
        <f>IF(B255="S",1,0)</f>
        <v>1</v>
      </c>
      <c r="N255">
        <f>IF(B255="C",1,0)</f>
        <v>0</v>
      </c>
      <c r="O255">
        <f t="shared" si="17"/>
        <v>0</v>
      </c>
      <c r="P255">
        <v>1</v>
      </c>
      <c r="V255" s="5">
        <v>0.59741237968869354</v>
      </c>
      <c r="W255" s="5">
        <v>-0.93994378726738215</v>
      </c>
      <c r="X255" s="5">
        <f t="shared" si="18"/>
        <v>0.59741237968869354</v>
      </c>
      <c r="Y255" s="5">
        <f t="shared" si="18"/>
        <v>0</v>
      </c>
      <c r="Z255" s="5">
        <f t="shared" si="19"/>
        <v>0.59741237968869354</v>
      </c>
      <c r="AA255" s="5">
        <f>(Table134[[#This Row],[Survived]]-Z255)^2</f>
        <v>0.16207679202792066</v>
      </c>
    </row>
    <row r="256" spans="1:27" x14ac:dyDescent="0.2">
      <c r="A256">
        <v>1</v>
      </c>
      <c r="B256" t="s">
        <v>10</v>
      </c>
      <c r="C256">
        <v>2</v>
      </c>
      <c r="D256" t="s">
        <v>4</v>
      </c>
      <c r="E256">
        <v>24</v>
      </c>
      <c r="F256">
        <v>26</v>
      </c>
      <c r="G256">
        <v>1</v>
      </c>
      <c r="H256">
        <v>0</v>
      </c>
      <c r="I256">
        <f>E256/$E$1</f>
        <v>0.3</v>
      </c>
      <c r="J256">
        <f>LOG10(F256+1)</f>
        <v>1.4313637641589874</v>
      </c>
      <c r="K256">
        <f t="shared" si="15"/>
        <v>0</v>
      </c>
      <c r="L256">
        <f t="shared" si="16"/>
        <v>1</v>
      </c>
      <c r="M256">
        <f>IF(B256="S",1,0)</f>
        <v>1</v>
      </c>
      <c r="N256">
        <f>IF(B256="C",1,0)</f>
        <v>0</v>
      </c>
      <c r="O256">
        <f t="shared" si="17"/>
        <v>0</v>
      </c>
      <c r="P256">
        <v>1</v>
      </c>
      <c r="V256" s="5">
        <v>0.77621188333628344</v>
      </c>
      <c r="W256" s="5">
        <v>-1.162080477873817</v>
      </c>
      <c r="X256" s="5">
        <f t="shared" si="18"/>
        <v>0.77621188333628344</v>
      </c>
      <c r="Y256" s="5">
        <f t="shared" si="18"/>
        <v>0</v>
      </c>
      <c r="Z256" s="5">
        <f t="shared" si="19"/>
        <v>0.77621188333628344</v>
      </c>
      <c r="AA256" s="5">
        <f>(Table134[[#This Row],[Survived]]-Z256)^2</f>
        <v>5.0081121159893216E-2</v>
      </c>
    </row>
    <row r="257" spans="1:27" x14ac:dyDescent="0.2">
      <c r="A257">
        <v>0</v>
      </c>
      <c r="B257" t="s">
        <v>10</v>
      </c>
      <c r="C257">
        <v>2</v>
      </c>
      <c r="D257" t="s">
        <v>3</v>
      </c>
      <c r="E257">
        <v>54</v>
      </c>
      <c r="F257">
        <v>14</v>
      </c>
      <c r="G257">
        <v>0</v>
      </c>
      <c r="H257">
        <v>0</v>
      </c>
      <c r="I257">
        <f>E257/$E$1</f>
        <v>0.67500000000000004</v>
      </c>
      <c r="J257">
        <f>LOG10(F257+1)</f>
        <v>1.1760912590556813</v>
      </c>
      <c r="K257">
        <f t="shared" si="15"/>
        <v>0</v>
      </c>
      <c r="L257">
        <f t="shared" si="16"/>
        <v>1</v>
      </c>
      <c r="M257">
        <f>IF(B257="S",1,0)</f>
        <v>1</v>
      </c>
      <c r="N257">
        <f>IF(B257="C",1,0)</f>
        <v>0</v>
      </c>
      <c r="O257">
        <f t="shared" si="17"/>
        <v>1</v>
      </c>
      <c r="P257">
        <v>1</v>
      </c>
      <c r="V257" s="5">
        <v>0.11533587407281021</v>
      </c>
      <c r="W257" s="5">
        <v>-1.1744698379252885</v>
      </c>
      <c r="X257" s="5">
        <f t="shared" si="18"/>
        <v>0.11533587407281021</v>
      </c>
      <c r="Y257" s="5">
        <f t="shared" si="18"/>
        <v>0</v>
      </c>
      <c r="Z257" s="5">
        <f t="shared" si="19"/>
        <v>0.11533587407281021</v>
      </c>
      <c r="AA257" s="5">
        <f>(Table134[[#This Row],[Survived]]-Z257)^2</f>
        <v>1.3302363848139133E-2</v>
      </c>
    </row>
    <row r="258" spans="1:27" x14ac:dyDescent="0.2">
      <c r="A258">
        <v>1</v>
      </c>
      <c r="B258" t="s">
        <v>10</v>
      </c>
      <c r="C258">
        <v>1</v>
      </c>
      <c r="D258" t="s">
        <v>4</v>
      </c>
      <c r="E258">
        <v>31</v>
      </c>
      <c r="F258">
        <v>164.86670000000001</v>
      </c>
      <c r="G258">
        <v>0</v>
      </c>
      <c r="H258">
        <v>2</v>
      </c>
      <c r="I258">
        <f>E258/$E$1</f>
        <v>0.38750000000000001</v>
      </c>
      <c r="J258">
        <f>LOG10(F258+1)</f>
        <v>2.2197592042409209</v>
      </c>
      <c r="K258">
        <f t="shared" si="15"/>
        <v>1</v>
      </c>
      <c r="L258">
        <f t="shared" si="16"/>
        <v>0</v>
      </c>
      <c r="M258">
        <f>IF(B258="S",1,0)</f>
        <v>1</v>
      </c>
      <c r="N258">
        <f>IF(B258="C",1,0)</f>
        <v>0</v>
      </c>
      <c r="O258">
        <f t="shared" si="17"/>
        <v>0</v>
      </c>
      <c r="P258">
        <v>1</v>
      </c>
      <c r="V258" s="5">
        <v>0.96726347566106008</v>
      </c>
      <c r="W258" s="5">
        <v>-1.5616754581713272</v>
      </c>
      <c r="X258" s="5">
        <f t="shared" si="18"/>
        <v>0.96726347566106008</v>
      </c>
      <c r="Y258" s="5">
        <f t="shared" si="18"/>
        <v>0</v>
      </c>
      <c r="Z258" s="5">
        <f t="shared" si="19"/>
        <v>0.96726347566106008</v>
      </c>
      <c r="AA258" s="5">
        <f>(Table134[[#This Row],[Survived]]-Z258)^2</f>
        <v>1.0716800257940058E-3</v>
      </c>
    </row>
    <row r="259" spans="1:27" x14ac:dyDescent="0.2">
      <c r="A259">
        <v>1</v>
      </c>
      <c r="B259" t="s">
        <v>11</v>
      </c>
      <c r="C259">
        <v>1</v>
      </c>
      <c r="D259" t="s">
        <v>4</v>
      </c>
      <c r="E259">
        <v>40</v>
      </c>
      <c r="F259">
        <v>134.5</v>
      </c>
      <c r="G259">
        <v>1</v>
      </c>
      <c r="H259">
        <v>1</v>
      </c>
      <c r="I259">
        <f>E259/$E$1</f>
        <v>0.5</v>
      </c>
      <c r="J259">
        <f>LOG10(F259+1)</f>
        <v>2.1319392952104246</v>
      </c>
      <c r="K259">
        <f t="shared" si="15"/>
        <v>1</v>
      </c>
      <c r="L259">
        <f t="shared" si="16"/>
        <v>0</v>
      </c>
      <c r="M259">
        <f>IF(B259="S",1,0)</f>
        <v>0</v>
      </c>
      <c r="N259">
        <f>IF(B259="C",1,0)</f>
        <v>1</v>
      </c>
      <c r="O259">
        <f t="shared" si="17"/>
        <v>0</v>
      </c>
      <c r="P259">
        <v>1</v>
      </c>
      <c r="V259" s="5">
        <v>0.92357936273819896</v>
      </c>
      <c r="W259" s="5">
        <v>-0.92173799153573377</v>
      </c>
      <c r="X259" s="5">
        <f t="shared" si="18"/>
        <v>0.92357936273819896</v>
      </c>
      <c r="Y259" s="5">
        <f t="shared" si="18"/>
        <v>0</v>
      </c>
      <c r="Z259" s="5">
        <f t="shared" si="19"/>
        <v>0.92357936273819896</v>
      </c>
      <c r="AA259" s="5">
        <f>(Table134[[#This Row],[Survived]]-Z259)^2</f>
        <v>5.8401137994997738E-3</v>
      </c>
    </row>
    <row r="260" spans="1:27" x14ac:dyDescent="0.2">
      <c r="A260">
        <v>0</v>
      </c>
      <c r="B260" t="s">
        <v>10</v>
      </c>
      <c r="C260">
        <v>3</v>
      </c>
      <c r="D260" t="s">
        <v>3</v>
      </c>
      <c r="E260">
        <v>22</v>
      </c>
      <c r="F260">
        <v>7.25</v>
      </c>
      <c r="G260">
        <v>0</v>
      </c>
      <c r="H260">
        <v>0</v>
      </c>
      <c r="I260">
        <f>E260/$E$1</f>
        <v>0.27500000000000002</v>
      </c>
      <c r="J260">
        <f>LOG10(F260+1)</f>
        <v>0.91645394854992512</v>
      </c>
      <c r="K260">
        <f t="shared" si="15"/>
        <v>0</v>
      </c>
      <c r="L260">
        <f t="shared" si="16"/>
        <v>0</v>
      </c>
      <c r="M260">
        <f>IF(B260="S",1,0)</f>
        <v>1</v>
      </c>
      <c r="N260">
        <f>IF(B260="C",1,0)</f>
        <v>0</v>
      </c>
      <c r="O260">
        <f t="shared" si="17"/>
        <v>1</v>
      </c>
      <c r="P260">
        <v>1</v>
      </c>
      <c r="V260" s="5">
        <v>0.13610248392862667</v>
      </c>
      <c r="W260" s="5">
        <v>-0.95477962751308432</v>
      </c>
      <c r="X260" s="5">
        <f t="shared" si="18"/>
        <v>0.13610248392862667</v>
      </c>
      <c r="Y260" s="5">
        <f t="shared" si="18"/>
        <v>0</v>
      </c>
      <c r="Z260" s="5">
        <f t="shared" si="19"/>
        <v>0.13610248392862667</v>
      </c>
      <c r="AA260" s="5">
        <f>(Table134[[#This Row],[Survived]]-Z260)^2</f>
        <v>1.8523886131542083E-2</v>
      </c>
    </row>
    <row r="261" spans="1:27" x14ac:dyDescent="0.2">
      <c r="A261">
        <v>0</v>
      </c>
      <c r="B261" t="s">
        <v>10</v>
      </c>
      <c r="C261">
        <v>3</v>
      </c>
      <c r="D261" t="s">
        <v>3</v>
      </c>
      <c r="E261">
        <v>27</v>
      </c>
      <c r="F261">
        <v>7.8958000000000004</v>
      </c>
      <c r="G261">
        <v>0</v>
      </c>
      <c r="H261">
        <v>0</v>
      </c>
      <c r="I261">
        <f>E261/$E$1</f>
        <v>0.33750000000000002</v>
      </c>
      <c r="J261">
        <f>LOG10(F261+1)</f>
        <v>0.94918501031343461</v>
      </c>
      <c r="K261">
        <f t="shared" ref="K261:K324" si="20">IF(C261=1,1,0)</f>
        <v>0</v>
      </c>
      <c r="L261">
        <f t="shared" ref="L261:L324" si="21">IF(C261=2,1,0)</f>
        <v>0</v>
      </c>
      <c r="M261">
        <f>IF(B261="S",1,0)</f>
        <v>1</v>
      </c>
      <c r="N261">
        <f>IF(B261="C",1,0)</f>
        <v>0</v>
      </c>
      <c r="O261">
        <f t="shared" ref="O261:O324" si="22">IF(D261="male",1,0)</f>
        <v>1</v>
      </c>
      <c r="P261">
        <v>1</v>
      </c>
      <c r="V261" s="5">
        <v>0.1014812214073838</v>
      </c>
      <c r="W261" s="5">
        <v>-0.94815407309335387</v>
      </c>
      <c r="X261" s="5">
        <f t="shared" ref="X261:Y324" si="23">IF(V261&lt;0,0,V261)</f>
        <v>0.1014812214073838</v>
      </c>
      <c r="Y261" s="5">
        <f t="shared" si="23"/>
        <v>0</v>
      </c>
      <c r="Z261" s="5">
        <f t="shared" ref="Z261:Z324" si="24">X261+Y261</f>
        <v>0.1014812214073838</v>
      </c>
      <c r="AA261" s="5">
        <f>(Table134[[#This Row],[Survived]]-Z261)^2</f>
        <v>1.0298438298334453E-2</v>
      </c>
    </row>
    <row r="262" spans="1:27" x14ac:dyDescent="0.2">
      <c r="A262">
        <v>1</v>
      </c>
      <c r="B262" t="s">
        <v>12</v>
      </c>
      <c r="C262">
        <v>2</v>
      </c>
      <c r="D262" t="s">
        <v>4</v>
      </c>
      <c r="E262">
        <v>30</v>
      </c>
      <c r="F262">
        <v>12.35</v>
      </c>
      <c r="G262">
        <v>0</v>
      </c>
      <c r="H262">
        <v>0</v>
      </c>
      <c r="I262">
        <f>E262/$E$1</f>
        <v>0.375</v>
      </c>
      <c r="J262">
        <f>LOG10(F262+1)</f>
        <v>1.1254812657005939</v>
      </c>
      <c r="K262">
        <f t="shared" si="20"/>
        <v>0</v>
      </c>
      <c r="L262">
        <f t="shared" si="21"/>
        <v>1</v>
      </c>
      <c r="M262">
        <f>IF(B262="S",1,0)</f>
        <v>0</v>
      </c>
      <c r="N262">
        <f>IF(B262="C",1,0)</f>
        <v>0</v>
      </c>
      <c r="O262">
        <f t="shared" si="22"/>
        <v>0</v>
      </c>
      <c r="P262">
        <v>1</v>
      </c>
      <c r="V262" s="5">
        <v>0.73404638966574698</v>
      </c>
      <c r="W262" s="5">
        <v>-1.3373965384354025</v>
      </c>
      <c r="X262" s="5">
        <f t="shared" si="23"/>
        <v>0.73404638966574698</v>
      </c>
      <c r="Y262" s="5">
        <f t="shared" si="23"/>
        <v>0</v>
      </c>
      <c r="Z262" s="5">
        <f t="shared" si="24"/>
        <v>0.73404638966574698</v>
      </c>
      <c r="AA262" s="5">
        <f>(Table134[[#This Row],[Survived]]-Z262)^2</f>
        <v>7.0731322849823697E-2</v>
      </c>
    </row>
    <row r="263" spans="1:27" x14ac:dyDescent="0.2">
      <c r="A263">
        <v>1</v>
      </c>
      <c r="B263" t="s">
        <v>10</v>
      </c>
      <c r="C263">
        <v>2</v>
      </c>
      <c r="D263" t="s">
        <v>4</v>
      </c>
      <c r="E263">
        <v>22</v>
      </c>
      <c r="F263">
        <v>29</v>
      </c>
      <c r="G263">
        <v>1</v>
      </c>
      <c r="H263">
        <v>1</v>
      </c>
      <c r="I263">
        <f>E263/$E$1</f>
        <v>0.27500000000000002</v>
      </c>
      <c r="J263">
        <f>LOG10(F263+1)</f>
        <v>1.4771212547196624</v>
      </c>
      <c r="K263">
        <f t="shared" si="20"/>
        <v>0</v>
      </c>
      <c r="L263">
        <f t="shared" si="21"/>
        <v>1</v>
      </c>
      <c r="M263">
        <f>IF(B263="S",1,0)</f>
        <v>1</v>
      </c>
      <c r="N263">
        <f>IF(B263="C",1,0)</f>
        <v>0</v>
      </c>
      <c r="O263">
        <f t="shared" si="22"/>
        <v>0</v>
      </c>
      <c r="P263">
        <v>1</v>
      </c>
      <c r="V263" s="5">
        <v>0.77798248475790222</v>
      </c>
      <c r="W263" s="5">
        <v>-1.3913648538589252</v>
      </c>
      <c r="X263" s="5">
        <f t="shared" si="23"/>
        <v>0.77798248475790222</v>
      </c>
      <c r="Y263" s="5">
        <f t="shared" si="23"/>
        <v>0</v>
      </c>
      <c r="Z263" s="5">
        <f t="shared" si="24"/>
        <v>0.77798248475790222</v>
      </c>
      <c r="AA263" s="5">
        <f>(Table134[[#This Row],[Survived]]-Z263)^2</f>
        <v>4.9291777074275123E-2</v>
      </c>
    </row>
    <row r="264" spans="1:27" x14ac:dyDescent="0.2">
      <c r="A264">
        <v>1</v>
      </c>
      <c r="B264" t="s">
        <v>11</v>
      </c>
      <c r="C264">
        <v>1</v>
      </c>
      <c r="D264" t="s">
        <v>4</v>
      </c>
      <c r="E264">
        <v>36</v>
      </c>
      <c r="F264">
        <v>135.63329999999999</v>
      </c>
      <c r="G264">
        <v>0</v>
      </c>
      <c r="H264">
        <v>0</v>
      </c>
      <c r="I264">
        <f>E264/$E$1</f>
        <v>0.45</v>
      </c>
      <c r="J264">
        <f>LOG10(F264+1)</f>
        <v>2.1355565576455011</v>
      </c>
      <c r="K264">
        <f t="shared" si="20"/>
        <v>1</v>
      </c>
      <c r="L264">
        <f t="shared" si="21"/>
        <v>0</v>
      </c>
      <c r="M264">
        <f>IF(B264="S",1,0)</f>
        <v>0</v>
      </c>
      <c r="N264">
        <f>IF(B264="C",1,0)</f>
        <v>1</v>
      </c>
      <c r="O264">
        <f t="shared" si="22"/>
        <v>0</v>
      </c>
      <c r="P264">
        <v>1</v>
      </c>
      <c r="V264" s="5">
        <v>1.0249214039370189</v>
      </c>
      <c r="W264" s="5">
        <v>-0.86543906618039457</v>
      </c>
      <c r="X264" s="5">
        <f t="shared" si="23"/>
        <v>1.0249214039370189</v>
      </c>
      <c r="Y264" s="5">
        <f t="shared" si="23"/>
        <v>0</v>
      </c>
      <c r="Z264" s="5">
        <f t="shared" si="24"/>
        <v>1.0249214039370189</v>
      </c>
      <c r="AA264" s="5">
        <f>(Table134[[#This Row],[Survived]]-Z264)^2</f>
        <v>6.2107637419206191E-4</v>
      </c>
    </row>
    <row r="265" spans="1:27" x14ac:dyDescent="0.2">
      <c r="A265">
        <v>0</v>
      </c>
      <c r="B265" t="s">
        <v>10</v>
      </c>
      <c r="C265">
        <v>3</v>
      </c>
      <c r="D265" t="s">
        <v>3</v>
      </c>
      <c r="E265">
        <v>61</v>
      </c>
      <c r="F265">
        <v>6.2374999999999998</v>
      </c>
      <c r="G265">
        <v>0</v>
      </c>
      <c r="H265">
        <v>0</v>
      </c>
      <c r="I265">
        <f>E265/$E$1</f>
        <v>0.76249999999999996</v>
      </c>
      <c r="J265">
        <f>LOG10(F265+1)</f>
        <v>0.8595885767354926</v>
      </c>
      <c r="K265">
        <f t="shared" si="20"/>
        <v>0</v>
      </c>
      <c r="L265">
        <f t="shared" si="21"/>
        <v>0</v>
      </c>
      <c r="M265">
        <f>IF(B265="S",1,0)</f>
        <v>1</v>
      </c>
      <c r="N265">
        <f>IF(B265="C",1,0)</f>
        <v>0</v>
      </c>
      <c r="O265">
        <f t="shared" si="22"/>
        <v>1</v>
      </c>
      <c r="P265">
        <v>1</v>
      </c>
      <c r="V265" s="5">
        <v>-0.14892172360496703</v>
      </c>
      <c r="W265" s="5">
        <v>-0.83177167784361772</v>
      </c>
      <c r="X265" s="5">
        <f t="shared" si="23"/>
        <v>0</v>
      </c>
      <c r="Y265" s="5">
        <f t="shared" si="23"/>
        <v>0</v>
      </c>
      <c r="Z265" s="5">
        <f t="shared" si="24"/>
        <v>0</v>
      </c>
      <c r="AA265" s="5">
        <f>(Table134[[#This Row],[Survived]]-Z265)^2</f>
        <v>0</v>
      </c>
    </row>
    <row r="266" spans="1:27" x14ac:dyDescent="0.2">
      <c r="A266">
        <v>1</v>
      </c>
      <c r="B266" t="s">
        <v>10</v>
      </c>
      <c r="C266">
        <v>2</v>
      </c>
      <c r="D266" t="s">
        <v>4</v>
      </c>
      <c r="E266">
        <v>36</v>
      </c>
      <c r="F266">
        <v>13</v>
      </c>
      <c r="G266">
        <v>0</v>
      </c>
      <c r="H266">
        <v>0</v>
      </c>
      <c r="I266">
        <f>E266/$E$1</f>
        <v>0.45</v>
      </c>
      <c r="J266">
        <f>LOG10(F266+1)</f>
        <v>1.146128035678238</v>
      </c>
      <c r="K266">
        <f t="shared" si="20"/>
        <v>0</v>
      </c>
      <c r="L266">
        <f t="shared" si="21"/>
        <v>1</v>
      </c>
      <c r="M266">
        <f>IF(B266="S",1,0)</f>
        <v>1</v>
      </c>
      <c r="N266">
        <f>IF(B266="C",1,0)</f>
        <v>0</v>
      </c>
      <c r="O266">
        <f t="shared" si="22"/>
        <v>0</v>
      </c>
      <c r="P266">
        <v>1</v>
      </c>
      <c r="V266" s="5">
        <v>0.73297899351830453</v>
      </c>
      <c r="W266" s="5">
        <v>-1.2078333063709921</v>
      </c>
      <c r="X266" s="5">
        <f t="shared" si="23"/>
        <v>0.73297899351830453</v>
      </c>
      <c r="Y266" s="5">
        <f t="shared" si="23"/>
        <v>0</v>
      </c>
      <c r="Z266" s="5">
        <f t="shared" si="24"/>
        <v>0.73297899351830453</v>
      </c>
      <c r="AA266" s="5">
        <f>(Table134[[#This Row],[Survived]]-Z266)^2</f>
        <v>7.1300217902497659E-2</v>
      </c>
    </row>
    <row r="267" spans="1:27" x14ac:dyDescent="0.2">
      <c r="A267">
        <v>1</v>
      </c>
      <c r="B267" t="s">
        <v>10</v>
      </c>
      <c r="C267">
        <v>3</v>
      </c>
      <c r="D267" t="s">
        <v>4</v>
      </c>
      <c r="E267">
        <v>31</v>
      </c>
      <c r="F267">
        <v>20.524999999999999</v>
      </c>
      <c r="G267">
        <v>1</v>
      </c>
      <c r="H267">
        <v>1</v>
      </c>
      <c r="I267">
        <f>E267/$E$1</f>
        <v>0.38750000000000001</v>
      </c>
      <c r="J267">
        <f>LOG10(F267+1)</f>
        <v>1.3329431601256923</v>
      </c>
      <c r="K267">
        <f t="shared" si="20"/>
        <v>0</v>
      </c>
      <c r="L267">
        <f t="shared" si="21"/>
        <v>0</v>
      </c>
      <c r="M267">
        <f>IF(B267="S",1,0)</f>
        <v>1</v>
      </c>
      <c r="N267">
        <f>IF(B267="C",1,0)</f>
        <v>0</v>
      </c>
      <c r="O267">
        <f t="shared" si="22"/>
        <v>0</v>
      </c>
      <c r="P267">
        <v>1</v>
      </c>
      <c r="V267" s="5">
        <v>0.50751662478414361</v>
      </c>
      <c r="W267" s="5">
        <v>-1.0824001624568149</v>
      </c>
      <c r="X267" s="5">
        <f t="shared" si="23"/>
        <v>0.50751662478414361</v>
      </c>
      <c r="Y267" s="5">
        <f t="shared" si="23"/>
        <v>0</v>
      </c>
      <c r="Z267" s="5">
        <f t="shared" si="24"/>
        <v>0.50751662478414361</v>
      </c>
      <c r="AA267" s="5">
        <f>(Table134[[#This Row],[Survived]]-Z267)^2</f>
        <v>0.242539874864002</v>
      </c>
    </row>
    <row r="268" spans="1:27" x14ac:dyDescent="0.2">
      <c r="A268">
        <v>1</v>
      </c>
      <c r="B268" t="s">
        <v>11</v>
      </c>
      <c r="C268">
        <v>1</v>
      </c>
      <c r="D268" t="s">
        <v>4</v>
      </c>
      <c r="E268">
        <v>16</v>
      </c>
      <c r="F268">
        <v>57.979199999999999</v>
      </c>
      <c r="G268">
        <v>0</v>
      </c>
      <c r="H268">
        <v>1</v>
      </c>
      <c r="I268">
        <f>E268/$E$1</f>
        <v>0.2</v>
      </c>
      <c r="J268">
        <f>LOG10(F268+1)</f>
        <v>1.770698877440231</v>
      </c>
      <c r="K268">
        <f t="shared" si="20"/>
        <v>1</v>
      </c>
      <c r="L268">
        <f t="shared" si="21"/>
        <v>0</v>
      </c>
      <c r="M268">
        <f>IF(B268="S",1,0)</f>
        <v>0</v>
      </c>
      <c r="N268">
        <f>IF(B268="C",1,0)</f>
        <v>1</v>
      </c>
      <c r="O268">
        <f t="shared" si="22"/>
        <v>0</v>
      </c>
      <c r="P268">
        <v>1</v>
      </c>
      <c r="V268" s="5">
        <v>1.1372802840443645</v>
      </c>
      <c r="W268" s="5">
        <v>-1.0516760220609904</v>
      </c>
      <c r="X268" s="5">
        <f t="shared" si="23"/>
        <v>1.1372802840443645</v>
      </c>
      <c r="Y268" s="5">
        <f t="shared" si="23"/>
        <v>0</v>
      </c>
      <c r="Z268" s="5">
        <f t="shared" si="24"/>
        <v>1.1372802840443645</v>
      </c>
      <c r="AA268" s="5">
        <f>(Table134[[#This Row],[Survived]]-Z268)^2</f>
        <v>1.8845876387301411E-2</v>
      </c>
    </row>
    <row r="269" spans="1:27" x14ac:dyDescent="0.2">
      <c r="A269">
        <v>0</v>
      </c>
      <c r="B269" t="s">
        <v>10</v>
      </c>
      <c r="C269">
        <v>1</v>
      </c>
      <c r="D269" t="s">
        <v>3</v>
      </c>
      <c r="E269">
        <v>45.5</v>
      </c>
      <c r="F269">
        <v>28.5</v>
      </c>
      <c r="G269">
        <v>0</v>
      </c>
      <c r="H269">
        <v>0</v>
      </c>
      <c r="I269">
        <f>E269/$E$1</f>
        <v>0.56874999999999998</v>
      </c>
      <c r="J269">
        <f>LOG10(F269+1)</f>
        <v>1.469822015978163</v>
      </c>
      <c r="K269">
        <f t="shared" si="20"/>
        <v>1</v>
      </c>
      <c r="L269">
        <f t="shared" si="21"/>
        <v>0</v>
      </c>
      <c r="M269">
        <f>IF(B269="S",1,0)</f>
        <v>1</v>
      </c>
      <c r="N269">
        <f>IF(B269="C",1,0)</f>
        <v>0</v>
      </c>
      <c r="O269">
        <f t="shared" si="22"/>
        <v>1</v>
      </c>
      <c r="P269">
        <v>1</v>
      </c>
      <c r="V269" s="5">
        <v>0.36733683038733311</v>
      </c>
      <c r="W269" s="5">
        <v>-0.93360751787152974</v>
      </c>
      <c r="X269" s="5">
        <f t="shared" si="23"/>
        <v>0.36733683038733311</v>
      </c>
      <c r="Y269" s="5">
        <f t="shared" si="23"/>
        <v>0</v>
      </c>
      <c r="Z269" s="5">
        <f t="shared" si="24"/>
        <v>0.36733683038733311</v>
      </c>
      <c r="AA269" s="5">
        <f>(Table134[[#This Row],[Survived]]-Z269)^2</f>
        <v>0.13493634695901233</v>
      </c>
    </row>
    <row r="270" spans="1:27" x14ac:dyDescent="0.2">
      <c r="A270">
        <v>0</v>
      </c>
      <c r="B270" t="s">
        <v>10</v>
      </c>
      <c r="C270">
        <v>1</v>
      </c>
      <c r="D270" t="s">
        <v>3</v>
      </c>
      <c r="E270">
        <v>38</v>
      </c>
      <c r="F270">
        <v>153.46250000000001</v>
      </c>
      <c r="G270">
        <v>0</v>
      </c>
      <c r="H270">
        <v>1</v>
      </c>
      <c r="I270">
        <f>E270/$E$1</f>
        <v>0.47499999999999998</v>
      </c>
      <c r="J270">
        <f>LOG10(F270+1)</f>
        <v>2.1888230596841365</v>
      </c>
      <c r="K270">
        <f t="shared" si="20"/>
        <v>1</v>
      </c>
      <c r="L270">
        <f t="shared" si="21"/>
        <v>0</v>
      </c>
      <c r="M270">
        <f>IF(B270="S",1,0)</f>
        <v>1</v>
      </c>
      <c r="N270">
        <f>IF(B270="C",1,0)</f>
        <v>0</v>
      </c>
      <c r="O270">
        <f t="shared" si="22"/>
        <v>1</v>
      </c>
      <c r="P270">
        <v>1</v>
      </c>
      <c r="V270" s="5">
        <v>0.44122178913533028</v>
      </c>
      <c r="W270" s="5">
        <v>-1.3322392827293936</v>
      </c>
      <c r="X270" s="5">
        <f t="shared" si="23"/>
        <v>0.44122178913533028</v>
      </c>
      <c r="Y270" s="5">
        <f t="shared" si="23"/>
        <v>0</v>
      </c>
      <c r="Z270" s="5">
        <f t="shared" si="24"/>
        <v>0.44122178913533028</v>
      </c>
      <c r="AA270" s="5">
        <f>(Table134[[#This Row],[Survived]]-Z270)^2</f>
        <v>0.19467666720778184</v>
      </c>
    </row>
    <row r="271" spans="1:27" x14ac:dyDescent="0.2">
      <c r="A271">
        <v>0</v>
      </c>
      <c r="B271" t="s">
        <v>10</v>
      </c>
      <c r="C271">
        <v>3</v>
      </c>
      <c r="D271" t="s">
        <v>3</v>
      </c>
      <c r="E271">
        <v>16</v>
      </c>
      <c r="F271">
        <v>18</v>
      </c>
      <c r="G271">
        <v>2</v>
      </c>
      <c r="H271">
        <v>0</v>
      </c>
      <c r="I271">
        <f>E271/$E$1</f>
        <v>0.2</v>
      </c>
      <c r="J271">
        <f>LOG10(F271+1)</f>
        <v>1.2787536009528289</v>
      </c>
      <c r="K271">
        <f t="shared" si="20"/>
        <v>0</v>
      </c>
      <c r="L271">
        <f t="shared" si="21"/>
        <v>0</v>
      </c>
      <c r="M271">
        <f>IF(B271="S",1,0)</f>
        <v>1</v>
      </c>
      <c r="N271">
        <f>IF(B271="C",1,0)</f>
        <v>0</v>
      </c>
      <c r="O271">
        <f t="shared" si="22"/>
        <v>1</v>
      </c>
      <c r="P271">
        <v>1</v>
      </c>
      <c r="V271" s="5">
        <v>8.2289483982974199E-2</v>
      </c>
      <c r="W271" s="5">
        <v>-0.76493190412747758</v>
      </c>
      <c r="X271" s="5">
        <f t="shared" si="23"/>
        <v>8.2289483982974199E-2</v>
      </c>
      <c r="Y271" s="5">
        <f t="shared" si="23"/>
        <v>0</v>
      </c>
      <c r="Z271" s="5">
        <f t="shared" si="24"/>
        <v>8.2289483982974199E-2</v>
      </c>
      <c r="AA271" s="5">
        <f>(Table134[[#This Row],[Survived]]-Z271)^2</f>
        <v>6.771559174184167E-3</v>
      </c>
    </row>
    <row r="272" spans="1:27" x14ac:dyDescent="0.2">
      <c r="A272">
        <v>0</v>
      </c>
      <c r="B272" t="s">
        <v>10</v>
      </c>
      <c r="C272">
        <v>1</v>
      </c>
      <c r="D272" t="s">
        <v>3</v>
      </c>
      <c r="E272">
        <v>29</v>
      </c>
      <c r="F272">
        <v>66.599999999999994</v>
      </c>
      <c r="G272">
        <v>1</v>
      </c>
      <c r="H272">
        <v>0</v>
      </c>
      <c r="I272">
        <f>E272/$E$1</f>
        <v>0.36249999999999999</v>
      </c>
      <c r="J272">
        <f>LOG10(F272+1)</f>
        <v>1.8299466959416359</v>
      </c>
      <c r="K272">
        <f t="shared" si="20"/>
        <v>1</v>
      </c>
      <c r="L272">
        <f t="shared" si="21"/>
        <v>0</v>
      </c>
      <c r="M272">
        <f>IF(B272="S",1,0)</f>
        <v>1</v>
      </c>
      <c r="N272">
        <f>IF(B272="C",1,0)</f>
        <v>0</v>
      </c>
      <c r="O272">
        <f t="shared" si="22"/>
        <v>1</v>
      </c>
      <c r="P272">
        <v>1</v>
      </c>
      <c r="V272" s="5">
        <v>0.44673560687704872</v>
      </c>
      <c r="W272" s="5">
        <v>-0.91766039383293485</v>
      </c>
      <c r="X272" s="5">
        <f t="shared" si="23"/>
        <v>0.44673560687704872</v>
      </c>
      <c r="Y272" s="5">
        <f t="shared" si="23"/>
        <v>0</v>
      </c>
      <c r="Z272" s="5">
        <f t="shared" si="24"/>
        <v>0.44673560687704872</v>
      </c>
      <c r="AA272" s="5">
        <f>(Table134[[#This Row],[Survived]]-Z272)^2</f>
        <v>0.19957270245180503</v>
      </c>
    </row>
    <row r="273" spans="1:27" x14ac:dyDescent="0.2">
      <c r="A273">
        <v>1</v>
      </c>
      <c r="B273" t="s">
        <v>11</v>
      </c>
      <c r="C273">
        <v>1</v>
      </c>
      <c r="D273" t="s">
        <v>4</v>
      </c>
      <c r="E273">
        <v>41</v>
      </c>
      <c r="F273">
        <v>134.5</v>
      </c>
      <c r="G273">
        <v>0</v>
      </c>
      <c r="H273">
        <v>0</v>
      </c>
      <c r="I273">
        <f>E273/$E$1</f>
        <v>0.51249999999999996</v>
      </c>
      <c r="J273">
        <f>LOG10(F273+1)</f>
        <v>2.1319392952104246</v>
      </c>
      <c r="K273">
        <f t="shared" si="20"/>
        <v>1</v>
      </c>
      <c r="L273">
        <f t="shared" si="21"/>
        <v>0</v>
      </c>
      <c r="M273">
        <f>IF(B273="S",1,0)</f>
        <v>0</v>
      </c>
      <c r="N273">
        <f>IF(B273="C",1,0)</f>
        <v>1</v>
      </c>
      <c r="O273">
        <f t="shared" si="22"/>
        <v>0</v>
      </c>
      <c r="P273">
        <v>1</v>
      </c>
      <c r="V273" s="5">
        <v>0.98855608409844842</v>
      </c>
      <c r="W273" s="5">
        <v>-0.85050811572235163</v>
      </c>
      <c r="X273" s="5">
        <f t="shared" si="23"/>
        <v>0.98855608409844842</v>
      </c>
      <c r="Y273" s="5">
        <f t="shared" si="23"/>
        <v>0</v>
      </c>
      <c r="Z273" s="5">
        <f t="shared" si="24"/>
        <v>0.98855608409844842</v>
      </c>
      <c r="AA273" s="5">
        <f>(Table134[[#This Row],[Survived]]-Z273)^2</f>
        <v>1.3096321116178516E-4</v>
      </c>
    </row>
    <row r="274" spans="1:27" x14ac:dyDescent="0.2">
      <c r="A274">
        <v>1</v>
      </c>
      <c r="B274" t="s">
        <v>10</v>
      </c>
      <c r="C274">
        <v>3</v>
      </c>
      <c r="D274" t="s">
        <v>3</v>
      </c>
      <c r="E274">
        <v>45</v>
      </c>
      <c r="F274">
        <v>8.0500000000000007</v>
      </c>
      <c r="G274">
        <v>0</v>
      </c>
      <c r="H274">
        <v>0</v>
      </c>
      <c r="I274">
        <f>E274/$E$1</f>
        <v>0.5625</v>
      </c>
      <c r="J274">
        <f>LOG10(F274+1)</f>
        <v>0.9566485792052033</v>
      </c>
      <c r="K274">
        <f t="shared" si="20"/>
        <v>0</v>
      </c>
      <c r="L274">
        <f t="shared" si="21"/>
        <v>0</v>
      </c>
      <c r="M274">
        <f>IF(B274="S",1,0)</f>
        <v>1</v>
      </c>
      <c r="N274">
        <f>IF(B274="C",1,0)</f>
        <v>0</v>
      </c>
      <c r="O274">
        <f t="shared" si="22"/>
        <v>1</v>
      </c>
      <c r="P274">
        <v>1</v>
      </c>
      <c r="V274" s="5">
        <v>-2.8450988993040327E-2</v>
      </c>
      <c r="W274" s="5">
        <v>-0.89908352652760715</v>
      </c>
      <c r="X274" s="5">
        <f t="shared" si="23"/>
        <v>0</v>
      </c>
      <c r="Y274" s="5">
        <f t="shared" si="23"/>
        <v>0</v>
      </c>
      <c r="Z274" s="5">
        <f t="shared" si="24"/>
        <v>0</v>
      </c>
      <c r="AA274" s="5">
        <f>(Table134[[#This Row],[Survived]]-Z274)^2</f>
        <v>1</v>
      </c>
    </row>
    <row r="275" spans="1:27" x14ac:dyDescent="0.2">
      <c r="A275">
        <v>0</v>
      </c>
      <c r="B275" t="s">
        <v>10</v>
      </c>
      <c r="C275">
        <v>1</v>
      </c>
      <c r="D275" t="s">
        <v>3</v>
      </c>
      <c r="E275">
        <v>45</v>
      </c>
      <c r="F275">
        <v>35.5</v>
      </c>
      <c r="G275">
        <v>0</v>
      </c>
      <c r="H275">
        <v>0</v>
      </c>
      <c r="I275">
        <f>E275/$E$1</f>
        <v>0.5625</v>
      </c>
      <c r="J275">
        <f>LOG10(F275+1)</f>
        <v>1.5622928644564746</v>
      </c>
      <c r="K275">
        <f t="shared" si="20"/>
        <v>1</v>
      </c>
      <c r="L275">
        <f t="shared" si="21"/>
        <v>0</v>
      </c>
      <c r="M275">
        <f>IF(B275="S",1,0)</f>
        <v>1</v>
      </c>
      <c r="N275">
        <f>IF(B275="C",1,0)</f>
        <v>0</v>
      </c>
      <c r="O275">
        <f t="shared" si="22"/>
        <v>1</v>
      </c>
      <c r="P275">
        <v>1</v>
      </c>
      <c r="V275" s="5">
        <v>0.37539292206666885</v>
      </c>
      <c r="W275" s="5">
        <v>-0.95614705056661475</v>
      </c>
      <c r="X275" s="5">
        <f t="shared" si="23"/>
        <v>0.37539292206666885</v>
      </c>
      <c r="Y275" s="5">
        <f t="shared" si="23"/>
        <v>0</v>
      </c>
      <c r="Z275" s="5">
        <f t="shared" si="24"/>
        <v>0.37539292206666885</v>
      </c>
      <c r="AA275" s="5">
        <f>(Table134[[#This Row],[Survived]]-Z275)^2</f>
        <v>0.14091984593775211</v>
      </c>
    </row>
    <row r="276" spans="1:27" x14ac:dyDescent="0.2">
      <c r="A276">
        <v>1</v>
      </c>
      <c r="B276" t="s">
        <v>10</v>
      </c>
      <c r="C276">
        <v>2</v>
      </c>
      <c r="D276" t="s">
        <v>3</v>
      </c>
      <c r="E276">
        <v>2</v>
      </c>
      <c r="F276">
        <v>26</v>
      </c>
      <c r="G276">
        <v>1</v>
      </c>
      <c r="H276">
        <v>1</v>
      </c>
      <c r="I276">
        <f>E276/$E$1</f>
        <v>2.5000000000000001E-2</v>
      </c>
      <c r="J276">
        <f>LOG10(F276+1)</f>
        <v>1.4313637641589874</v>
      </c>
      <c r="K276">
        <f t="shared" si="20"/>
        <v>0</v>
      </c>
      <c r="L276">
        <f t="shared" si="21"/>
        <v>1</v>
      </c>
      <c r="M276">
        <f>IF(B276="S",1,0)</f>
        <v>1</v>
      </c>
      <c r="N276">
        <f>IF(B276="C",1,0)</f>
        <v>0</v>
      </c>
      <c r="O276">
        <f t="shared" si="22"/>
        <v>1</v>
      </c>
      <c r="P276">
        <v>1</v>
      </c>
      <c r="V276" s="5">
        <v>0.43176350493795634</v>
      </c>
      <c r="W276" s="5">
        <v>-1.4478932444778767</v>
      </c>
      <c r="X276" s="5">
        <f t="shared" si="23"/>
        <v>0.43176350493795634</v>
      </c>
      <c r="Y276" s="5">
        <f t="shared" si="23"/>
        <v>0</v>
      </c>
      <c r="Z276" s="5">
        <f t="shared" si="24"/>
        <v>0.43176350493795634</v>
      </c>
      <c r="AA276" s="5">
        <f>(Table134[[#This Row],[Survived]]-Z276)^2</f>
        <v>0.32289271432039596</v>
      </c>
    </row>
    <row r="277" spans="1:27" x14ac:dyDescent="0.2">
      <c r="A277">
        <v>1</v>
      </c>
      <c r="B277" t="s">
        <v>10</v>
      </c>
      <c r="C277">
        <v>1</v>
      </c>
      <c r="D277" t="s">
        <v>4</v>
      </c>
      <c r="E277">
        <v>24</v>
      </c>
      <c r="F277">
        <v>263</v>
      </c>
      <c r="G277">
        <v>3</v>
      </c>
      <c r="H277">
        <v>2</v>
      </c>
      <c r="I277">
        <f>E277/$E$1</f>
        <v>0.3</v>
      </c>
      <c r="J277">
        <f>LOG10(F277+1)</f>
        <v>2.4216039268698313</v>
      </c>
      <c r="K277">
        <f t="shared" si="20"/>
        <v>1</v>
      </c>
      <c r="L277">
        <f t="shared" si="21"/>
        <v>0</v>
      </c>
      <c r="M277">
        <f>IF(B277="S",1,0)</f>
        <v>1</v>
      </c>
      <c r="N277">
        <f>IF(B277="C",1,0)</f>
        <v>0</v>
      </c>
      <c r="O277">
        <f t="shared" si="22"/>
        <v>0</v>
      </c>
      <c r="P277">
        <v>1</v>
      </c>
      <c r="V277" s="5">
        <v>0.85567646842678979</v>
      </c>
      <c r="W277" s="5">
        <v>-1.1932072585633491</v>
      </c>
      <c r="X277" s="5">
        <f t="shared" si="23"/>
        <v>0.85567646842678979</v>
      </c>
      <c r="Y277" s="5">
        <f t="shared" si="23"/>
        <v>0</v>
      </c>
      <c r="Z277" s="5">
        <f t="shared" si="24"/>
        <v>0.85567646842678979</v>
      </c>
      <c r="AA277" s="5">
        <f>(Table134[[#This Row],[Survived]]-Z277)^2</f>
        <v>2.0829281765763402E-2</v>
      </c>
    </row>
    <row r="278" spans="1:27" x14ac:dyDescent="0.2">
      <c r="A278">
        <v>0</v>
      </c>
      <c r="B278" t="s">
        <v>10</v>
      </c>
      <c r="C278">
        <v>2</v>
      </c>
      <c r="D278" t="s">
        <v>3</v>
      </c>
      <c r="E278">
        <v>28</v>
      </c>
      <c r="F278">
        <v>13</v>
      </c>
      <c r="G278">
        <v>0</v>
      </c>
      <c r="H278">
        <v>0</v>
      </c>
      <c r="I278">
        <f>E278/$E$1</f>
        <v>0.35</v>
      </c>
      <c r="J278">
        <f>LOG10(F278+1)</f>
        <v>1.146128035678238</v>
      </c>
      <c r="K278">
        <f t="shared" si="20"/>
        <v>0</v>
      </c>
      <c r="L278">
        <f t="shared" si="21"/>
        <v>1</v>
      </c>
      <c r="M278">
        <f>IF(B278="S",1,0)</f>
        <v>1</v>
      </c>
      <c r="N278">
        <f>IF(B278="C",1,0)</f>
        <v>0</v>
      </c>
      <c r="O278">
        <f t="shared" si="22"/>
        <v>1</v>
      </c>
      <c r="P278">
        <v>1</v>
      </c>
      <c r="V278" s="5">
        <v>0.30209532242143522</v>
      </c>
      <c r="W278" s="5">
        <v>-1.2409664155922586</v>
      </c>
      <c r="X278" s="5">
        <f t="shared" si="23"/>
        <v>0.30209532242143522</v>
      </c>
      <c r="Y278" s="5">
        <f t="shared" si="23"/>
        <v>0</v>
      </c>
      <c r="Z278" s="5">
        <f t="shared" si="24"/>
        <v>0.30209532242143522</v>
      </c>
      <c r="AA278" s="5">
        <f>(Table134[[#This Row],[Survived]]-Z278)^2</f>
        <v>9.1261583828910905E-2</v>
      </c>
    </row>
    <row r="279" spans="1:27" x14ac:dyDescent="0.2">
      <c r="A279">
        <v>0</v>
      </c>
      <c r="B279" t="s">
        <v>10</v>
      </c>
      <c r="C279">
        <v>2</v>
      </c>
      <c r="D279" t="s">
        <v>3</v>
      </c>
      <c r="E279">
        <v>25</v>
      </c>
      <c r="F279">
        <v>13</v>
      </c>
      <c r="G279">
        <v>0</v>
      </c>
      <c r="H279">
        <v>0</v>
      </c>
      <c r="I279">
        <f>E279/$E$1</f>
        <v>0.3125</v>
      </c>
      <c r="J279">
        <f>LOG10(F279+1)</f>
        <v>1.146128035678238</v>
      </c>
      <c r="K279">
        <f t="shared" si="20"/>
        <v>0</v>
      </c>
      <c r="L279">
        <f t="shared" si="21"/>
        <v>1</v>
      </c>
      <c r="M279">
        <f>IF(B279="S",1,0)</f>
        <v>1</v>
      </c>
      <c r="N279">
        <f>IF(B279="C",1,0)</f>
        <v>0</v>
      </c>
      <c r="O279">
        <f t="shared" si="22"/>
        <v>1</v>
      </c>
      <c r="P279">
        <v>1</v>
      </c>
      <c r="V279" s="5">
        <v>0.32381037670903101</v>
      </c>
      <c r="W279" s="5">
        <v>-1.2494290708928419</v>
      </c>
      <c r="X279" s="5">
        <f t="shared" si="23"/>
        <v>0.32381037670903101</v>
      </c>
      <c r="Y279" s="5">
        <f t="shared" si="23"/>
        <v>0</v>
      </c>
      <c r="Z279" s="5">
        <f t="shared" si="24"/>
        <v>0.32381037670903101</v>
      </c>
      <c r="AA279" s="5">
        <f>(Table134[[#This Row],[Survived]]-Z279)^2</f>
        <v>0.10485316006444458</v>
      </c>
    </row>
    <row r="280" spans="1:27" x14ac:dyDescent="0.2">
      <c r="A280">
        <v>0</v>
      </c>
      <c r="B280" t="s">
        <v>10</v>
      </c>
      <c r="C280">
        <v>2</v>
      </c>
      <c r="D280" t="s">
        <v>3</v>
      </c>
      <c r="E280">
        <v>36</v>
      </c>
      <c r="F280">
        <v>13</v>
      </c>
      <c r="G280">
        <v>0</v>
      </c>
      <c r="H280">
        <v>0</v>
      </c>
      <c r="I280">
        <f>E280/$E$1</f>
        <v>0.45</v>
      </c>
      <c r="J280">
        <f>LOG10(F280+1)</f>
        <v>1.146128035678238</v>
      </c>
      <c r="K280">
        <f t="shared" si="20"/>
        <v>0</v>
      </c>
      <c r="L280">
        <f t="shared" si="21"/>
        <v>1</v>
      </c>
      <c r="M280">
        <f>IF(B280="S",1,0)</f>
        <v>1</v>
      </c>
      <c r="N280">
        <f>IF(B280="C",1,0)</f>
        <v>0</v>
      </c>
      <c r="O280">
        <f t="shared" si="22"/>
        <v>1</v>
      </c>
      <c r="P280">
        <v>1</v>
      </c>
      <c r="V280" s="5">
        <v>0.24418851098784622</v>
      </c>
      <c r="W280" s="5">
        <v>-1.2183993347907027</v>
      </c>
      <c r="X280" s="5">
        <f t="shared" si="23"/>
        <v>0.24418851098784622</v>
      </c>
      <c r="Y280" s="5">
        <f t="shared" si="23"/>
        <v>0</v>
      </c>
      <c r="Z280" s="5">
        <f t="shared" si="24"/>
        <v>0.24418851098784622</v>
      </c>
      <c r="AA280" s="5">
        <f>(Table134[[#This Row],[Survived]]-Z280)^2</f>
        <v>5.9628028898461492E-2</v>
      </c>
    </row>
    <row r="281" spans="1:27" x14ac:dyDescent="0.2">
      <c r="A281">
        <v>1</v>
      </c>
      <c r="B281" t="s">
        <v>10</v>
      </c>
      <c r="C281">
        <v>2</v>
      </c>
      <c r="D281" t="s">
        <v>4</v>
      </c>
      <c r="E281">
        <v>24</v>
      </c>
      <c r="F281">
        <v>13</v>
      </c>
      <c r="G281">
        <v>0</v>
      </c>
      <c r="H281">
        <v>0</v>
      </c>
      <c r="I281">
        <f>E281/$E$1</f>
        <v>0.3</v>
      </c>
      <c r="J281">
        <f>LOG10(F281+1)</f>
        <v>1.146128035678238</v>
      </c>
      <c r="K281">
        <f t="shared" si="20"/>
        <v>0</v>
      </c>
      <c r="L281">
        <f t="shared" si="21"/>
        <v>1</v>
      </c>
      <c r="M281">
        <f>IF(B281="S",1,0)</f>
        <v>1</v>
      </c>
      <c r="N281">
        <f>IF(B281="C",1,0)</f>
        <v>0</v>
      </c>
      <c r="O281">
        <f t="shared" si="22"/>
        <v>0</v>
      </c>
      <c r="P281">
        <v>1</v>
      </c>
      <c r="V281" s="5">
        <v>0.81983921066868803</v>
      </c>
      <c r="W281" s="5">
        <v>-1.241683927573326</v>
      </c>
      <c r="X281" s="5">
        <f t="shared" si="23"/>
        <v>0.81983921066868803</v>
      </c>
      <c r="Y281" s="5">
        <f t="shared" si="23"/>
        <v>0</v>
      </c>
      <c r="Z281" s="5">
        <f t="shared" si="24"/>
        <v>0.81983921066868803</v>
      </c>
      <c r="AA281" s="5">
        <f>(Table134[[#This Row],[Survived]]-Z281)^2</f>
        <v>3.245791001248137E-2</v>
      </c>
    </row>
    <row r="282" spans="1:27" x14ac:dyDescent="0.2">
      <c r="A282">
        <v>1</v>
      </c>
      <c r="B282" t="s">
        <v>10</v>
      </c>
      <c r="C282">
        <v>2</v>
      </c>
      <c r="D282" t="s">
        <v>4</v>
      </c>
      <c r="E282">
        <v>40</v>
      </c>
      <c r="F282">
        <v>13</v>
      </c>
      <c r="G282">
        <v>0</v>
      </c>
      <c r="H282">
        <v>0</v>
      </c>
      <c r="I282">
        <f>E282/$E$1</f>
        <v>0.5</v>
      </c>
      <c r="J282">
        <f>LOG10(F282+1)</f>
        <v>1.146128035678238</v>
      </c>
      <c r="K282">
        <f t="shared" si="20"/>
        <v>0</v>
      </c>
      <c r="L282">
        <f t="shared" si="21"/>
        <v>1</v>
      </c>
      <c r="M282">
        <f>IF(B282="S",1,0)</f>
        <v>1</v>
      </c>
      <c r="N282">
        <f>IF(B282="C",1,0)</f>
        <v>0</v>
      </c>
      <c r="O282">
        <f t="shared" si="22"/>
        <v>0</v>
      </c>
      <c r="P282">
        <v>1</v>
      </c>
      <c r="V282" s="5">
        <v>0.70402558780151003</v>
      </c>
      <c r="W282" s="5">
        <v>-1.1965497659702142</v>
      </c>
      <c r="X282" s="5">
        <f t="shared" si="23"/>
        <v>0.70402558780151003</v>
      </c>
      <c r="Y282" s="5">
        <f t="shared" si="23"/>
        <v>0</v>
      </c>
      <c r="Z282" s="5">
        <f t="shared" si="24"/>
        <v>0.70402558780151003</v>
      </c>
      <c r="AA282" s="5">
        <f>(Table134[[#This Row],[Survived]]-Z282)^2</f>
        <v>8.7600852676241653E-2</v>
      </c>
    </row>
    <row r="283" spans="1:27" x14ac:dyDescent="0.2">
      <c r="A283">
        <v>1</v>
      </c>
      <c r="B283" t="s">
        <v>10</v>
      </c>
      <c r="C283">
        <v>3</v>
      </c>
      <c r="D283" t="s">
        <v>3</v>
      </c>
      <c r="E283">
        <v>3</v>
      </c>
      <c r="F283">
        <v>15.9</v>
      </c>
      <c r="G283">
        <v>1</v>
      </c>
      <c r="H283">
        <v>1</v>
      </c>
      <c r="I283">
        <f>E283/$E$1</f>
        <v>3.7499999999999999E-2</v>
      </c>
      <c r="J283">
        <f>LOG10(F283+1)</f>
        <v>1.2278867046136734</v>
      </c>
      <c r="K283">
        <f t="shared" si="20"/>
        <v>0</v>
      </c>
      <c r="L283">
        <f t="shared" si="21"/>
        <v>0</v>
      </c>
      <c r="M283">
        <f>IF(B283="S",1,0)</f>
        <v>1</v>
      </c>
      <c r="N283">
        <f>IF(B283="C",1,0)</f>
        <v>0</v>
      </c>
      <c r="O283">
        <f t="shared" si="22"/>
        <v>1</v>
      </c>
      <c r="P283">
        <v>1</v>
      </c>
      <c r="V283" s="5">
        <v>0.21635918647094404</v>
      </c>
      <c r="W283" s="5">
        <v>-1.1479461402089983</v>
      </c>
      <c r="X283" s="5">
        <f t="shared" si="23"/>
        <v>0.21635918647094404</v>
      </c>
      <c r="Y283" s="5">
        <f t="shared" si="23"/>
        <v>0</v>
      </c>
      <c r="Z283" s="5">
        <f t="shared" si="24"/>
        <v>0.21635918647094404</v>
      </c>
      <c r="AA283" s="5">
        <f>(Table134[[#This Row],[Survived]]-Z283)^2</f>
        <v>0.61409292462848075</v>
      </c>
    </row>
    <row r="284" spans="1:27" x14ac:dyDescent="0.2">
      <c r="A284">
        <v>0</v>
      </c>
      <c r="B284" t="s">
        <v>10</v>
      </c>
      <c r="C284">
        <v>3</v>
      </c>
      <c r="D284" t="s">
        <v>3</v>
      </c>
      <c r="E284">
        <v>42</v>
      </c>
      <c r="F284">
        <v>8.6624999999999996</v>
      </c>
      <c r="G284">
        <v>0</v>
      </c>
      <c r="H284">
        <v>0</v>
      </c>
      <c r="I284">
        <f>E284/$E$1</f>
        <v>0.52500000000000002</v>
      </c>
      <c r="J284">
        <f>LOG10(F284+1)</f>
        <v>0.98508950692638131</v>
      </c>
      <c r="K284">
        <f t="shared" si="20"/>
        <v>0</v>
      </c>
      <c r="L284">
        <f t="shared" si="21"/>
        <v>0</v>
      </c>
      <c r="M284">
        <f>IF(B284="S",1,0)</f>
        <v>1</v>
      </c>
      <c r="N284">
        <f>IF(B284="C",1,0)</f>
        <v>0</v>
      </c>
      <c r="O284">
        <f t="shared" si="22"/>
        <v>1</v>
      </c>
      <c r="P284">
        <v>1</v>
      </c>
      <c r="V284" s="5">
        <v>-5.3712883511114473E-3</v>
      </c>
      <c r="W284" s="5">
        <v>-0.91404478041917037</v>
      </c>
      <c r="X284" s="5">
        <f t="shared" si="23"/>
        <v>0</v>
      </c>
      <c r="Y284" s="5">
        <f t="shared" si="23"/>
        <v>0</v>
      </c>
      <c r="Z284" s="5">
        <f t="shared" si="24"/>
        <v>0</v>
      </c>
      <c r="AA284" s="5">
        <f>(Table134[[#This Row],[Survived]]-Z284)^2</f>
        <v>0</v>
      </c>
    </row>
    <row r="285" spans="1:27" x14ac:dyDescent="0.2">
      <c r="A285">
        <v>0</v>
      </c>
      <c r="B285" t="s">
        <v>10</v>
      </c>
      <c r="C285">
        <v>3</v>
      </c>
      <c r="D285" t="s">
        <v>3</v>
      </c>
      <c r="E285">
        <v>23</v>
      </c>
      <c r="F285">
        <v>9.2249999999999996</v>
      </c>
      <c r="G285">
        <v>0</v>
      </c>
      <c r="H285">
        <v>0</v>
      </c>
      <c r="I285">
        <f>E285/$E$1</f>
        <v>0.28749999999999998</v>
      </c>
      <c r="J285">
        <f>LOG10(F285+1)</f>
        <v>1.0096633166793794</v>
      </c>
      <c r="K285">
        <f t="shared" si="20"/>
        <v>0</v>
      </c>
      <c r="L285">
        <f t="shared" si="21"/>
        <v>0</v>
      </c>
      <c r="M285">
        <f>IF(B285="S",1,0)</f>
        <v>1</v>
      </c>
      <c r="N285">
        <f>IF(B285="C",1,0)</f>
        <v>0</v>
      </c>
      <c r="O285">
        <f t="shared" si="22"/>
        <v>1</v>
      </c>
      <c r="P285">
        <v>1</v>
      </c>
      <c r="V285" s="5">
        <v>0.13333648395204356</v>
      </c>
      <c r="W285" s="5">
        <v>-0.97325658031503148</v>
      </c>
      <c r="X285" s="5">
        <f t="shared" si="23"/>
        <v>0.13333648395204356</v>
      </c>
      <c r="Y285" s="5">
        <f t="shared" si="23"/>
        <v>0</v>
      </c>
      <c r="Z285" s="5">
        <f t="shared" si="24"/>
        <v>0.13333648395204356</v>
      </c>
      <c r="AA285" s="5">
        <f>(Table134[[#This Row],[Survived]]-Z285)^2</f>
        <v>1.777861795269357E-2</v>
      </c>
    </row>
    <row r="286" spans="1:27" x14ac:dyDescent="0.2">
      <c r="A286">
        <v>0</v>
      </c>
      <c r="B286" t="s">
        <v>11</v>
      </c>
      <c r="C286">
        <v>3</v>
      </c>
      <c r="D286" t="s">
        <v>3</v>
      </c>
      <c r="E286">
        <v>15</v>
      </c>
      <c r="F286">
        <v>7.2291999999999996</v>
      </c>
      <c r="G286">
        <v>1</v>
      </c>
      <c r="H286">
        <v>1</v>
      </c>
      <c r="I286">
        <f>E286/$E$1</f>
        <v>0.1875</v>
      </c>
      <c r="J286">
        <f>LOG10(F286+1)</f>
        <v>0.91535761741483168</v>
      </c>
      <c r="K286">
        <f t="shared" si="20"/>
        <v>0</v>
      </c>
      <c r="L286">
        <f t="shared" si="21"/>
        <v>0</v>
      </c>
      <c r="M286">
        <f>IF(B286="S",1,0)</f>
        <v>0</v>
      </c>
      <c r="N286">
        <f>IF(B286="C",1,0)</f>
        <v>1</v>
      </c>
      <c r="O286">
        <f t="shared" si="22"/>
        <v>1</v>
      </c>
      <c r="P286">
        <v>1</v>
      </c>
      <c r="V286" s="5">
        <v>0.18258989094097322</v>
      </c>
      <c r="W286" s="5">
        <v>-0.80616672425486779</v>
      </c>
      <c r="X286" s="5">
        <f t="shared" si="23"/>
        <v>0.18258989094097322</v>
      </c>
      <c r="Y286" s="5">
        <f t="shared" si="23"/>
        <v>0</v>
      </c>
      <c r="Z286" s="5">
        <f t="shared" si="24"/>
        <v>0.18258989094097322</v>
      </c>
      <c r="AA286" s="5">
        <f>(Table134[[#This Row],[Survived]]-Z286)^2</f>
        <v>3.3339068273836495E-2</v>
      </c>
    </row>
    <row r="287" spans="1:27" x14ac:dyDescent="0.2">
      <c r="A287">
        <v>0</v>
      </c>
      <c r="B287" t="s">
        <v>10</v>
      </c>
      <c r="C287">
        <v>3</v>
      </c>
      <c r="D287" t="s">
        <v>3</v>
      </c>
      <c r="E287">
        <v>25</v>
      </c>
      <c r="F287">
        <v>17.8</v>
      </c>
      <c r="G287">
        <v>1</v>
      </c>
      <c r="H287">
        <v>0</v>
      </c>
      <c r="I287">
        <f>E287/$E$1</f>
        <v>0.3125</v>
      </c>
      <c r="J287">
        <f>LOG10(F287+1)</f>
        <v>1.2741578492636798</v>
      </c>
      <c r="K287">
        <f t="shared" si="20"/>
        <v>0</v>
      </c>
      <c r="L287">
        <f t="shared" si="21"/>
        <v>0</v>
      </c>
      <c r="M287">
        <f>IF(B287="S",1,0)</f>
        <v>1</v>
      </c>
      <c r="N287">
        <f>IF(B287="C",1,0)</f>
        <v>0</v>
      </c>
      <c r="O287">
        <f t="shared" si="22"/>
        <v>1</v>
      </c>
      <c r="P287">
        <v>1</v>
      </c>
      <c r="V287" s="5">
        <v>7.4237254250097862E-2</v>
      </c>
      <c r="W287" s="5">
        <v>-0.88327210901836806</v>
      </c>
      <c r="X287" s="5">
        <f t="shared" si="23"/>
        <v>7.4237254250097862E-2</v>
      </c>
      <c r="Y287" s="5">
        <f t="shared" si="23"/>
        <v>0</v>
      </c>
      <c r="Z287" s="5">
        <f t="shared" si="24"/>
        <v>7.4237254250097862E-2</v>
      </c>
      <c r="AA287" s="5">
        <f>(Table134[[#This Row],[Survived]]-Z287)^2</f>
        <v>5.5111699185936731E-3</v>
      </c>
    </row>
    <row r="288" spans="1:27" x14ac:dyDescent="0.2">
      <c r="A288">
        <v>0</v>
      </c>
      <c r="B288" t="s">
        <v>10</v>
      </c>
      <c r="C288">
        <v>3</v>
      </c>
      <c r="D288" t="s">
        <v>3</v>
      </c>
      <c r="E288">
        <v>28</v>
      </c>
      <c r="F288">
        <v>9.5</v>
      </c>
      <c r="G288">
        <v>0</v>
      </c>
      <c r="H288">
        <v>0</v>
      </c>
      <c r="I288">
        <f>E288/$E$1</f>
        <v>0.35</v>
      </c>
      <c r="J288">
        <f>LOG10(F288+1)</f>
        <v>1.0211892990699381</v>
      </c>
      <c r="K288">
        <f t="shared" si="20"/>
        <v>0</v>
      </c>
      <c r="L288">
        <f t="shared" si="21"/>
        <v>0</v>
      </c>
      <c r="M288">
        <f>IF(B288="S",1,0)</f>
        <v>1</v>
      </c>
      <c r="N288">
        <f>IF(B288="C",1,0)</f>
        <v>0</v>
      </c>
      <c r="O288">
        <f t="shared" si="22"/>
        <v>1</v>
      </c>
      <c r="P288">
        <v>1</v>
      </c>
      <c r="V288" s="5">
        <v>9.7697763964457618E-2</v>
      </c>
      <c r="W288" s="5">
        <v>-0.96178577962606426</v>
      </c>
      <c r="X288" s="5">
        <f t="shared" si="23"/>
        <v>9.7697763964457618E-2</v>
      </c>
      <c r="Y288" s="5">
        <f t="shared" si="23"/>
        <v>0</v>
      </c>
      <c r="Z288" s="5">
        <f t="shared" si="24"/>
        <v>9.7697763964457618E-2</v>
      </c>
      <c r="AA288" s="5">
        <f>(Table134[[#This Row],[Survived]]-Z288)^2</f>
        <v>9.5448530836548737E-3</v>
      </c>
    </row>
    <row r="289" spans="1:27" x14ac:dyDescent="0.2">
      <c r="A289">
        <v>1</v>
      </c>
      <c r="B289" t="s">
        <v>10</v>
      </c>
      <c r="C289">
        <v>1</v>
      </c>
      <c r="D289" t="s">
        <v>4</v>
      </c>
      <c r="E289">
        <v>22</v>
      </c>
      <c r="F289">
        <v>55</v>
      </c>
      <c r="G289">
        <v>0</v>
      </c>
      <c r="H289">
        <v>1</v>
      </c>
      <c r="I289">
        <f>E289/$E$1</f>
        <v>0.27500000000000002</v>
      </c>
      <c r="J289">
        <f>LOG10(F289+1)</f>
        <v>1.7481880270062005</v>
      </c>
      <c r="K289">
        <f t="shared" si="20"/>
        <v>1</v>
      </c>
      <c r="L289">
        <f t="shared" si="21"/>
        <v>0</v>
      </c>
      <c r="M289">
        <f>IF(B289="S",1,0)</f>
        <v>1</v>
      </c>
      <c r="N289">
        <f>IF(B289="C",1,0)</f>
        <v>0</v>
      </c>
      <c r="O289">
        <f t="shared" si="22"/>
        <v>0</v>
      </c>
      <c r="P289">
        <v>1</v>
      </c>
      <c r="V289" s="5">
        <v>1.0246834410648398</v>
      </c>
      <c r="W289" s="5">
        <v>-1.2661246874670256</v>
      </c>
      <c r="X289" s="5">
        <f t="shared" si="23"/>
        <v>1.0246834410648398</v>
      </c>
      <c r="Y289" s="5">
        <f t="shared" si="23"/>
        <v>0</v>
      </c>
      <c r="Z289" s="5">
        <f t="shared" si="24"/>
        <v>1.0246834410648398</v>
      </c>
      <c r="AA289" s="5">
        <f>(Table134[[#This Row],[Survived]]-Z289)^2</f>
        <v>6.0927226280141843E-4</v>
      </c>
    </row>
    <row r="290" spans="1:27" x14ac:dyDescent="0.2">
      <c r="A290">
        <v>0</v>
      </c>
      <c r="B290" t="s">
        <v>10</v>
      </c>
      <c r="C290">
        <v>2</v>
      </c>
      <c r="D290" t="s">
        <v>4</v>
      </c>
      <c r="E290">
        <v>38</v>
      </c>
      <c r="F290">
        <v>13</v>
      </c>
      <c r="G290">
        <v>0</v>
      </c>
      <c r="H290">
        <v>0</v>
      </c>
      <c r="I290">
        <f>E290/$E$1</f>
        <v>0.47499999999999998</v>
      </c>
      <c r="J290">
        <f>LOG10(F290+1)</f>
        <v>1.146128035678238</v>
      </c>
      <c r="K290">
        <f t="shared" si="20"/>
        <v>0</v>
      </c>
      <c r="L290">
        <f t="shared" si="21"/>
        <v>1</v>
      </c>
      <c r="M290">
        <f>IF(B290="S",1,0)</f>
        <v>1</v>
      </c>
      <c r="N290">
        <f>IF(B290="C",1,0)</f>
        <v>0</v>
      </c>
      <c r="O290">
        <f t="shared" si="22"/>
        <v>0</v>
      </c>
      <c r="P290">
        <v>1</v>
      </c>
      <c r="V290" s="5">
        <v>0.71850229065990723</v>
      </c>
      <c r="W290" s="5">
        <v>-1.2021915361706033</v>
      </c>
      <c r="X290" s="5">
        <f t="shared" si="23"/>
        <v>0.71850229065990723</v>
      </c>
      <c r="Y290" s="5">
        <f t="shared" si="23"/>
        <v>0</v>
      </c>
      <c r="Z290" s="5">
        <f t="shared" si="24"/>
        <v>0.71850229065990723</v>
      </c>
      <c r="AA290" s="5">
        <f>(Table134[[#This Row],[Survived]]-Z290)^2</f>
        <v>0.51624554168353376</v>
      </c>
    </row>
    <row r="291" spans="1:27" x14ac:dyDescent="0.2">
      <c r="A291">
        <v>0</v>
      </c>
      <c r="B291" t="s">
        <v>10</v>
      </c>
      <c r="C291">
        <v>3</v>
      </c>
      <c r="D291" t="s">
        <v>3</v>
      </c>
      <c r="E291">
        <v>40</v>
      </c>
      <c r="F291">
        <v>27.9</v>
      </c>
      <c r="G291">
        <v>1</v>
      </c>
      <c r="H291">
        <v>4</v>
      </c>
      <c r="I291">
        <f>E291/$E$1</f>
        <v>0.5</v>
      </c>
      <c r="J291">
        <f>LOG10(F291+1)</f>
        <v>1.4608978427565478</v>
      </c>
      <c r="K291">
        <f t="shared" si="20"/>
        <v>0</v>
      </c>
      <c r="L291">
        <f t="shared" si="21"/>
        <v>0</v>
      </c>
      <c r="M291">
        <f>IF(B291="S",1,0)</f>
        <v>1</v>
      </c>
      <c r="N291">
        <f>IF(B291="C",1,0)</f>
        <v>0</v>
      </c>
      <c r="O291">
        <f t="shared" si="22"/>
        <v>1</v>
      </c>
      <c r="P291">
        <v>1</v>
      </c>
      <c r="V291" s="5">
        <v>-8.4984409029484231E-2</v>
      </c>
      <c r="W291" s="5">
        <v>-1.7363769777853069</v>
      </c>
      <c r="X291" s="5">
        <f t="shared" si="23"/>
        <v>0</v>
      </c>
      <c r="Y291" s="5">
        <f t="shared" si="23"/>
        <v>0</v>
      </c>
      <c r="Z291" s="5">
        <f t="shared" si="24"/>
        <v>0</v>
      </c>
      <c r="AA291" s="5">
        <f>(Table134[[#This Row],[Survived]]-Z291)^2</f>
        <v>0</v>
      </c>
    </row>
    <row r="292" spans="1:27" x14ac:dyDescent="0.2">
      <c r="A292">
        <v>0</v>
      </c>
      <c r="B292" t="s">
        <v>11</v>
      </c>
      <c r="C292">
        <v>2</v>
      </c>
      <c r="D292" t="s">
        <v>3</v>
      </c>
      <c r="E292">
        <v>29</v>
      </c>
      <c r="F292">
        <v>27.720800000000001</v>
      </c>
      <c r="G292">
        <v>1</v>
      </c>
      <c r="H292">
        <v>0</v>
      </c>
      <c r="I292">
        <f>E292/$E$1</f>
        <v>0.36249999999999999</v>
      </c>
      <c r="J292">
        <f>LOG10(F292+1)</f>
        <v>1.4581965327411079</v>
      </c>
      <c r="K292">
        <f t="shared" si="20"/>
        <v>0</v>
      </c>
      <c r="L292">
        <f t="shared" si="21"/>
        <v>1</v>
      </c>
      <c r="M292">
        <f>IF(B292="S",1,0)</f>
        <v>0</v>
      </c>
      <c r="N292">
        <f>IF(B292="C",1,0)</f>
        <v>1</v>
      </c>
      <c r="O292">
        <f t="shared" si="22"/>
        <v>1</v>
      </c>
      <c r="P292">
        <v>1</v>
      </c>
      <c r="V292" s="5">
        <v>0.32060375139257175</v>
      </c>
      <c r="W292" s="5">
        <v>-0.92815563977235671</v>
      </c>
      <c r="X292" s="5">
        <f t="shared" si="23"/>
        <v>0.32060375139257175</v>
      </c>
      <c r="Y292" s="5">
        <f t="shared" si="23"/>
        <v>0</v>
      </c>
      <c r="Z292" s="5">
        <f t="shared" si="24"/>
        <v>0.32060375139257175</v>
      </c>
      <c r="AA292" s="5">
        <f>(Table134[[#This Row],[Survived]]-Z292)^2</f>
        <v>0.10278676540698994</v>
      </c>
    </row>
    <row r="293" spans="1:27" x14ac:dyDescent="0.2">
      <c r="A293">
        <v>0</v>
      </c>
      <c r="B293" t="s">
        <v>11</v>
      </c>
      <c r="C293">
        <v>3</v>
      </c>
      <c r="D293" t="s">
        <v>4</v>
      </c>
      <c r="E293">
        <v>45</v>
      </c>
      <c r="F293">
        <v>14.4542</v>
      </c>
      <c r="G293">
        <v>0</v>
      </c>
      <c r="H293">
        <v>1</v>
      </c>
      <c r="I293">
        <f>E293/$E$1</f>
        <v>0.5625</v>
      </c>
      <c r="J293">
        <f>LOG10(F293+1)</f>
        <v>1.1890465283525415</v>
      </c>
      <c r="K293">
        <f t="shared" si="20"/>
        <v>0</v>
      </c>
      <c r="L293">
        <f t="shared" si="21"/>
        <v>0</v>
      </c>
      <c r="M293">
        <f>IF(B293="S",1,0)</f>
        <v>0</v>
      </c>
      <c r="N293">
        <f>IF(B293="C",1,0)</f>
        <v>1</v>
      </c>
      <c r="O293">
        <f t="shared" si="22"/>
        <v>0</v>
      </c>
      <c r="P293">
        <v>1</v>
      </c>
      <c r="V293" s="5">
        <v>0.52467535735536486</v>
      </c>
      <c r="W293" s="5">
        <v>-0.91828885813160432</v>
      </c>
      <c r="X293" s="5">
        <f t="shared" si="23"/>
        <v>0.52467535735536486</v>
      </c>
      <c r="Y293" s="5">
        <f t="shared" si="23"/>
        <v>0</v>
      </c>
      <c r="Z293" s="5">
        <f t="shared" si="24"/>
        <v>0.52467535735536486</v>
      </c>
      <c r="AA293" s="5">
        <f>(Table134[[#This Row],[Survived]]-Z293)^2</f>
        <v>0.27528423061597984</v>
      </c>
    </row>
    <row r="294" spans="1:27" x14ac:dyDescent="0.2">
      <c r="A294">
        <v>0</v>
      </c>
      <c r="B294" t="s">
        <v>10</v>
      </c>
      <c r="C294">
        <v>3</v>
      </c>
      <c r="D294" t="s">
        <v>3</v>
      </c>
      <c r="E294">
        <v>35</v>
      </c>
      <c r="F294">
        <v>7.05</v>
      </c>
      <c r="G294">
        <v>0</v>
      </c>
      <c r="H294">
        <v>0</v>
      </c>
      <c r="I294">
        <f>E294/$E$1</f>
        <v>0.4375</v>
      </c>
      <c r="J294">
        <f>LOG10(F294+1)</f>
        <v>0.90579588036786851</v>
      </c>
      <c r="K294">
        <f t="shared" si="20"/>
        <v>0</v>
      </c>
      <c r="L294">
        <f t="shared" si="21"/>
        <v>0</v>
      </c>
      <c r="M294">
        <f>IF(B294="S",1,0)</f>
        <v>1</v>
      </c>
      <c r="N294">
        <f>IF(B294="C",1,0)</f>
        <v>0</v>
      </c>
      <c r="O294">
        <f t="shared" si="22"/>
        <v>1</v>
      </c>
      <c r="P294">
        <v>1</v>
      </c>
      <c r="V294" s="5">
        <v>4.1492522259780173E-2</v>
      </c>
      <c r="W294" s="5">
        <v>-0.91567281011418467</v>
      </c>
      <c r="X294" s="5">
        <f t="shared" si="23"/>
        <v>4.1492522259780173E-2</v>
      </c>
      <c r="Y294" s="5">
        <f t="shared" si="23"/>
        <v>0</v>
      </c>
      <c r="Z294" s="5">
        <f t="shared" si="24"/>
        <v>4.1492522259780173E-2</v>
      </c>
      <c r="AA294" s="5">
        <f>(Table134[[#This Row],[Survived]]-Z294)^2</f>
        <v>1.7216294034783533E-3</v>
      </c>
    </row>
    <row r="295" spans="1:27" x14ac:dyDescent="0.2">
      <c r="A295">
        <v>0</v>
      </c>
      <c r="B295" t="s">
        <v>10</v>
      </c>
      <c r="C295">
        <v>3</v>
      </c>
      <c r="D295" t="s">
        <v>3</v>
      </c>
      <c r="E295">
        <v>30</v>
      </c>
      <c r="F295">
        <v>7.25</v>
      </c>
      <c r="G295">
        <v>0</v>
      </c>
      <c r="H295">
        <v>0</v>
      </c>
      <c r="I295">
        <f>E295/$E$1</f>
        <v>0.375</v>
      </c>
      <c r="J295">
        <f>LOG10(F295+1)</f>
        <v>0.91645394854992512</v>
      </c>
      <c r="K295">
        <f t="shared" si="20"/>
        <v>0</v>
      </c>
      <c r="L295">
        <f t="shared" si="21"/>
        <v>0</v>
      </c>
      <c r="M295">
        <f>IF(B295="S",1,0)</f>
        <v>1</v>
      </c>
      <c r="N295">
        <f>IF(B295="C",1,0)</f>
        <v>0</v>
      </c>
      <c r="O295">
        <f t="shared" si="22"/>
        <v>1</v>
      </c>
      <c r="P295">
        <v>1</v>
      </c>
      <c r="V295" s="5">
        <v>7.8195672495037671E-2</v>
      </c>
      <c r="W295" s="5">
        <v>-0.93221254671152842</v>
      </c>
      <c r="X295" s="5">
        <f t="shared" si="23"/>
        <v>7.8195672495037671E-2</v>
      </c>
      <c r="Y295" s="5">
        <f t="shared" si="23"/>
        <v>0</v>
      </c>
      <c r="Z295" s="5">
        <f t="shared" si="24"/>
        <v>7.8195672495037671E-2</v>
      </c>
      <c r="AA295" s="5">
        <f>(Table134[[#This Row],[Survived]]-Z295)^2</f>
        <v>6.1145631969511914E-3</v>
      </c>
    </row>
    <row r="296" spans="1:27" x14ac:dyDescent="0.2">
      <c r="A296">
        <v>1</v>
      </c>
      <c r="B296" t="s">
        <v>11</v>
      </c>
      <c r="C296">
        <v>1</v>
      </c>
      <c r="D296" t="s">
        <v>4</v>
      </c>
      <c r="E296">
        <v>60</v>
      </c>
      <c r="F296">
        <v>75.25</v>
      </c>
      <c r="G296">
        <v>1</v>
      </c>
      <c r="H296">
        <v>0</v>
      </c>
      <c r="I296">
        <f>E296/$E$1</f>
        <v>0.75</v>
      </c>
      <c r="J296">
        <f>LOG10(F296+1)</f>
        <v>1.8822398480188234</v>
      </c>
      <c r="K296">
        <f t="shared" si="20"/>
        <v>1</v>
      </c>
      <c r="L296">
        <f t="shared" si="21"/>
        <v>0</v>
      </c>
      <c r="M296">
        <f>IF(B296="S",1,0)</f>
        <v>0</v>
      </c>
      <c r="N296">
        <f>IF(B296="C",1,0)</f>
        <v>1</v>
      </c>
      <c r="O296">
        <f t="shared" si="22"/>
        <v>0</v>
      </c>
      <c r="P296">
        <v>1</v>
      </c>
      <c r="V296" s="5">
        <v>0.78173293737025951</v>
      </c>
      <c r="W296" s="5">
        <v>-0.59507804659757846</v>
      </c>
      <c r="X296" s="5">
        <f t="shared" si="23"/>
        <v>0.78173293737025951</v>
      </c>
      <c r="Y296" s="5">
        <f t="shared" si="23"/>
        <v>0</v>
      </c>
      <c r="Z296" s="5">
        <f t="shared" si="24"/>
        <v>0.78173293737025951</v>
      </c>
      <c r="AA296" s="5">
        <f>(Table134[[#This Row],[Survived]]-Z296)^2</f>
        <v>4.7640510629015059E-2</v>
      </c>
    </row>
    <row r="297" spans="1:27" x14ac:dyDescent="0.2">
      <c r="A297">
        <v>1</v>
      </c>
      <c r="B297" t="s">
        <v>11</v>
      </c>
      <c r="C297">
        <v>1</v>
      </c>
      <c r="D297" t="s">
        <v>4</v>
      </c>
      <c r="E297">
        <v>24</v>
      </c>
      <c r="F297">
        <v>69.3</v>
      </c>
      <c r="G297">
        <v>0</v>
      </c>
      <c r="H297">
        <v>0</v>
      </c>
      <c r="I297">
        <f>E297/$E$1</f>
        <v>0.3</v>
      </c>
      <c r="J297">
        <f>LOG10(F297+1)</f>
        <v>1.8469553250198238</v>
      </c>
      <c r="K297">
        <f t="shared" si="20"/>
        <v>1</v>
      </c>
      <c r="L297">
        <f t="shared" si="21"/>
        <v>0</v>
      </c>
      <c r="M297">
        <f>IF(B297="S",1,0)</f>
        <v>0</v>
      </c>
      <c r="N297">
        <f>IF(B297="C",1,0)</f>
        <v>1</v>
      </c>
      <c r="O297">
        <f t="shared" si="22"/>
        <v>0</v>
      </c>
      <c r="P297">
        <v>1</v>
      </c>
      <c r="V297" s="5">
        <v>1.0979340200590653</v>
      </c>
      <c r="W297" s="5">
        <v>-0.83334586226974994</v>
      </c>
      <c r="X297" s="5">
        <f t="shared" si="23"/>
        <v>1.0979340200590653</v>
      </c>
      <c r="Y297" s="5">
        <f t="shared" si="23"/>
        <v>0</v>
      </c>
      <c r="Z297" s="5">
        <f t="shared" si="24"/>
        <v>1.0979340200590653</v>
      </c>
      <c r="AA297" s="5">
        <f>(Table134[[#This Row],[Survived]]-Z297)^2</f>
        <v>9.5910722849293969E-3</v>
      </c>
    </row>
    <row r="298" spans="1:27" x14ac:dyDescent="0.2">
      <c r="A298">
        <v>1</v>
      </c>
      <c r="B298" t="s">
        <v>11</v>
      </c>
      <c r="C298">
        <v>1</v>
      </c>
      <c r="D298" t="s">
        <v>3</v>
      </c>
      <c r="E298">
        <v>25</v>
      </c>
      <c r="F298">
        <v>55.441699999999997</v>
      </c>
      <c r="G298">
        <v>1</v>
      </c>
      <c r="H298">
        <v>0</v>
      </c>
      <c r="I298">
        <f>E298/$E$1</f>
        <v>0.3125</v>
      </c>
      <c r="J298">
        <f>LOG10(F298+1)</f>
        <v>1.7516000860444023</v>
      </c>
      <c r="K298">
        <f t="shared" si="20"/>
        <v>1</v>
      </c>
      <c r="L298">
        <f t="shared" si="21"/>
        <v>0</v>
      </c>
      <c r="M298">
        <f>IF(B298="S",1,0)</f>
        <v>0</v>
      </c>
      <c r="N298">
        <f>IF(B298="C",1,0)</f>
        <v>1</v>
      </c>
      <c r="O298">
        <f t="shared" si="22"/>
        <v>1</v>
      </c>
      <c r="P298">
        <v>1</v>
      </c>
      <c r="V298" s="5">
        <v>0.54001642646342929</v>
      </c>
      <c r="W298" s="5">
        <v>-0.67452457250547859</v>
      </c>
      <c r="X298" s="5">
        <f t="shared" si="23"/>
        <v>0.54001642646342929</v>
      </c>
      <c r="Y298" s="5">
        <f t="shared" si="23"/>
        <v>0</v>
      </c>
      <c r="Z298" s="5">
        <f t="shared" si="24"/>
        <v>0.54001642646342929</v>
      </c>
      <c r="AA298" s="5">
        <f>(Table134[[#This Row],[Survived]]-Z298)^2</f>
        <v>0.21158488792347377</v>
      </c>
    </row>
    <row r="299" spans="1:27" x14ac:dyDescent="0.2">
      <c r="A299">
        <v>0</v>
      </c>
      <c r="B299" t="s">
        <v>10</v>
      </c>
      <c r="C299">
        <v>3</v>
      </c>
      <c r="D299" t="s">
        <v>3</v>
      </c>
      <c r="E299">
        <v>18</v>
      </c>
      <c r="F299">
        <v>6.4958</v>
      </c>
      <c r="G299">
        <v>1</v>
      </c>
      <c r="H299">
        <v>0</v>
      </c>
      <c r="I299">
        <f>E299/$E$1</f>
        <v>0.22500000000000001</v>
      </c>
      <c r="J299">
        <f>LOG10(F299+1)</f>
        <v>0.87481799035902574</v>
      </c>
      <c r="K299">
        <f t="shared" si="20"/>
        <v>0</v>
      </c>
      <c r="L299">
        <f t="shared" si="21"/>
        <v>0</v>
      </c>
      <c r="M299">
        <f>IF(B299="S",1,0)</f>
        <v>1</v>
      </c>
      <c r="N299">
        <f>IF(B299="C",1,0)</f>
        <v>0</v>
      </c>
      <c r="O299">
        <f t="shared" si="22"/>
        <v>1</v>
      </c>
      <c r="P299">
        <v>1</v>
      </c>
      <c r="V299" s="5">
        <v>0.10574467675470545</v>
      </c>
      <c r="W299" s="5">
        <v>-0.81177130075975046</v>
      </c>
      <c r="X299" s="5">
        <f t="shared" si="23"/>
        <v>0.10574467675470545</v>
      </c>
      <c r="Y299" s="5">
        <f t="shared" si="23"/>
        <v>0</v>
      </c>
      <c r="Z299" s="5">
        <f t="shared" si="24"/>
        <v>0.10574467675470545</v>
      </c>
      <c r="AA299" s="5">
        <f>(Table134[[#This Row],[Survived]]-Z299)^2</f>
        <v>1.1181936661957142E-2</v>
      </c>
    </row>
    <row r="300" spans="1:27" x14ac:dyDescent="0.2">
      <c r="A300">
        <v>0</v>
      </c>
      <c r="B300" t="s">
        <v>10</v>
      </c>
      <c r="C300">
        <v>3</v>
      </c>
      <c r="D300" t="s">
        <v>3</v>
      </c>
      <c r="E300">
        <v>19</v>
      </c>
      <c r="F300">
        <v>8.0500000000000007</v>
      </c>
      <c r="G300">
        <v>0</v>
      </c>
      <c r="H300">
        <v>0</v>
      </c>
      <c r="I300">
        <f>E300/$E$1</f>
        <v>0.23749999999999999</v>
      </c>
      <c r="J300">
        <f>LOG10(F300+1)</f>
        <v>0.9566485792052033</v>
      </c>
      <c r="K300">
        <f t="shared" si="20"/>
        <v>0</v>
      </c>
      <c r="L300">
        <f t="shared" si="21"/>
        <v>0</v>
      </c>
      <c r="M300">
        <f>IF(B300="S",1,0)</f>
        <v>1</v>
      </c>
      <c r="N300">
        <f>IF(B300="C",1,0)</f>
        <v>0</v>
      </c>
      <c r="O300">
        <f t="shared" si="22"/>
        <v>1</v>
      </c>
      <c r="P300">
        <v>1</v>
      </c>
      <c r="V300" s="5">
        <v>0.15974614816612387</v>
      </c>
      <c r="W300" s="5">
        <v>-0.97242653913266386</v>
      </c>
      <c r="X300" s="5">
        <f t="shared" si="23"/>
        <v>0.15974614816612387</v>
      </c>
      <c r="Y300" s="5">
        <f t="shared" si="23"/>
        <v>0</v>
      </c>
      <c r="Z300" s="5">
        <f t="shared" si="24"/>
        <v>0.15974614816612387</v>
      </c>
      <c r="AA300" s="5">
        <f>(Table134[[#This Row],[Survived]]-Z300)^2</f>
        <v>2.5518831853913199E-2</v>
      </c>
    </row>
    <row r="301" spans="1:27" x14ac:dyDescent="0.2">
      <c r="A301">
        <v>0</v>
      </c>
      <c r="B301" t="s">
        <v>11</v>
      </c>
      <c r="C301">
        <v>1</v>
      </c>
      <c r="D301" t="s">
        <v>3</v>
      </c>
      <c r="E301">
        <v>22</v>
      </c>
      <c r="F301">
        <v>135.63329999999999</v>
      </c>
      <c r="G301">
        <v>0</v>
      </c>
      <c r="H301">
        <v>0</v>
      </c>
      <c r="I301">
        <f>E301/$E$1</f>
        <v>0.27500000000000002</v>
      </c>
      <c r="J301">
        <f>LOG10(F301+1)</f>
        <v>2.1355565576455011</v>
      </c>
      <c r="K301">
        <f t="shared" si="20"/>
        <v>1</v>
      </c>
      <c r="L301">
        <f t="shared" si="21"/>
        <v>0</v>
      </c>
      <c r="M301">
        <f>IF(B301="S",1,0)</f>
        <v>0</v>
      </c>
      <c r="N301">
        <f>IF(B301="C",1,0)</f>
        <v>1</v>
      </c>
      <c r="O301">
        <f t="shared" si="22"/>
        <v>1</v>
      </c>
      <c r="P301">
        <v>1</v>
      </c>
      <c r="V301" s="5">
        <v>0.63746784141534141</v>
      </c>
      <c r="W301" s="5">
        <v>-0.91549748600282788</v>
      </c>
      <c r="X301" s="5">
        <f t="shared" si="23"/>
        <v>0.63746784141534141</v>
      </c>
      <c r="Y301" s="5">
        <f t="shared" si="23"/>
        <v>0</v>
      </c>
      <c r="Z301" s="5">
        <f t="shared" si="24"/>
        <v>0.63746784141534141</v>
      </c>
      <c r="AA301" s="5">
        <f>(Table134[[#This Row],[Survived]]-Z301)^2</f>
        <v>0.40636524883873487</v>
      </c>
    </row>
    <row r="302" spans="1:27" x14ac:dyDescent="0.2">
      <c r="A302">
        <v>0</v>
      </c>
      <c r="B302" t="s">
        <v>10</v>
      </c>
      <c r="C302">
        <v>3</v>
      </c>
      <c r="D302" t="s">
        <v>4</v>
      </c>
      <c r="E302">
        <v>3</v>
      </c>
      <c r="F302">
        <v>21.074999999999999</v>
      </c>
      <c r="G302">
        <v>3</v>
      </c>
      <c r="H302">
        <v>1</v>
      </c>
      <c r="I302">
        <f>E302/$E$1</f>
        <v>3.7499999999999999E-2</v>
      </c>
      <c r="J302">
        <f>LOG10(F302+1)</f>
        <v>1.3439007122496063</v>
      </c>
      <c r="K302">
        <f t="shared" si="20"/>
        <v>0</v>
      </c>
      <c r="L302">
        <f t="shared" si="21"/>
        <v>0</v>
      </c>
      <c r="M302">
        <f>IF(B302="S",1,0)</f>
        <v>1</v>
      </c>
      <c r="N302">
        <f>IF(B302="C",1,0)</f>
        <v>0</v>
      </c>
      <c r="O302">
        <f t="shared" si="22"/>
        <v>0</v>
      </c>
      <c r="P302">
        <v>1</v>
      </c>
      <c r="V302" s="5">
        <v>0.59608933670534558</v>
      </c>
      <c r="W302" s="5">
        <v>-0.8743321362903439</v>
      </c>
      <c r="X302" s="5">
        <f t="shared" si="23"/>
        <v>0.59608933670534558</v>
      </c>
      <c r="Y302" s="5">
        <f t="shared" si="23"/>
        <v>0</v>
      </c>
      <c r="Z302" s="5">
        <f t="shared" si="24"/>
        <v>0.59608933670534558</v>
      </c>
      <c r="AA302" s="5">
        <f>(Table134[[#This Row],[Survived]]-Z302)^2</f>
        <v>0.35532249733381888</v>
      </c>
    </row>
    <row r="303" spans="1:27" x14ac:dyDescent="0.2">
      <c r="A303">
        <v>1</v>
      </c>
      <c r="B303" t="s">
        <v>10</v>
      </c>
      <c r="C303">
        <v>3</v>
      </c>
      <c r="D303" t="s">
        <v>4</v>
      </c>
      <c r="E303">
        <v>22</v>
      </c>
      <c r="F303">
        <v>7.25</v>
      </c>
      <c r="G303">
        <v>0</v>
      </c>
      <c r="H303">
        <v>0</v>
      </c>
      <c r="I303">
        <f>E303/$E$1</f>
        <v>0.27500000000000002</v>
      </c>
      <c r="J303">
        <f>LOG10(F303+1)</f>
        <v>0.91645394854992512</v>
      </c>
      <c r="K303">
        <f t="shared" si="20"/>
        <v>0</v>
      </c>
      <c r="L303">
        <f t="shared" si="21"/>
        <v>0</v>
      </c>
      <c r="M303">
        <f>IF(B303="S",1,0)</f>
        <v>1</v>
      </c>
      <c r="N303">
        <f>IF(B303="C",1,0)</f>
        <v>0</v>
      </c>
      <c r="O303">
        <f t="shared" si="22"/>
        <v>0</v>
      </c>
      <c r="P303">
        <v>1</v>
      </c>
      <c r="V303" s="5">
        <v>0.62489296645908499</v>
      </c>
      <c r="W303" s="5">
        <v>-0.94421359909337377</v>
      </c>
      <c r="X303" s="5">
        <f t="shared" si="23"/>
        <v>0.62489296645908499</v>
      </c>
      <c r="Y303" s="5">
        <f t="shared" si="23"/>
        <v>0</v>
      </c>
      <c r="Z303" s="5">
        <f t="shared" si="24"/>
        <v>0.62489296645908499</v>
      </c>
      <c r="AA303" s="5">
        <f>(Table134[[#This Row],[Survived]]-Z303)^2</f>
        <v>0.14070528661186515</v>
      </c>
    </row>
    <row r="304" spans="1:27" x14ac:dyDescent="0.2">
      <c r="A304">
        <v>0</v>
      </c>
      <c r="B304" t="s">
        <v>11</v>
      </c>
      <c r="C304">
        <v>1</v>
      </c>
      <c r="D304" t="s">
        <v>3</v>
      </c>
      <c r="E304">
        <v>27</v>
      </c>
      <c r="F304">
        <v>211.5</v>
      </c>
      <c r="G304">
        <v>0</v>
      </c>
      <c r="H304">
        <v>2</v>
      </c>
      <c r="I304">
        <f>E304/$E$1</f>
        <v>0.33750000000000002</v>
      </c>
      <c r="J304">
        <f>LOG10(F304+1)</f>
        <v>2.3273589343863303</v>
      </c>
      <c r="K304">
        <f t="shared" si="20"/>
        <v>1</v>
      </c>
      <c r="L304">
        <f t="shared" si="21"/>
        <v>0</v>
      </c>
      <c r="M304">
        <f>IF(B304="S",1,0)</f>
        <v>0</v>
      </c>
      <c r="N304">
        <f>IF(B304="C",1,0)</f>
        <v>1</v>
      </c>
      <c r="O304">
        <f t="shared" si="22"/>
        <v>1</v>
      </c>
      <c r="P304">
        <v>1</v>
      </c>
      <c r="V304" s="5">
        <v>0.58067584921060256</v>
      </c>
      <c r="W304" s="5">
        <v>-1.3715934010802702</v>
      </c>
      <c r="X304" s="5">
        <f t="shared" si="23"/>
        <v>0.58067584921060256</v>
      </c>
      <c r="Y304" s="5">
        <f t="shared" si="23"/>
        <v>0</v>
      </c>
      <c r="Z304" s="5">
        <f t="shared" si="24"/>
        <v>0.58067584921060256</v>
      </c>
      <c r="AA304" s="5">
        <f>(Table134[[#This Row],[Survived]]-Z304)^2</f>
        <v>0.33718444185645446</v>
      </c>
    </row>
    <row r="305" spans="1:27" x14ac:dyDescent="0.2">
      <c r="A305">
        <v>0</v>
      </c>
      <c r="B305" t="s">
        <v>11</v>
      </c>
      <c r="C305">
        <v>3</v>
      </c>
      <c r="D305" t="s">
        <v>3</v>
      </c>
      <c r="E305">
        <v>20</v>
      </c>
      <c r="F305">
        <v>4.0125000000000002</v>
      </c>
      <c r="G305">
        <v>0</v>
      </c>
      <c r="H305">
        <v>0</v>
      </c>
      <c r="I305">
        <f>E305/$E$1</f>
        <v>0.25</v>
      </c>
      <c r="J305">
        <f>LOG10(F305+1)</f>
        <v>0.70005438562823874</v>
      </c>
      <c r="K305">
        <f t="shared" si="20"/>
        <v>0</v>
      </c>
      <c r="L305">
        <f t="shared" si="21"/>
        <v>0</v>
      </c>
      <c r="M305">
        <f>IF(B305="S",1,0)</f>
        <v>0</v>
      </c>
      <c r="N305">
        <f>IF(B305="C",1,0)</f>
        <v>1</v>
      </c>
      <c r="O305">
        <f t="shared" si="22"/>
        <v>1</v>
      </c>
      <c r="P305">
        <v>1</v>
      </c>
      <c r="V305" s="5">
        <v>0.20828257415168527</v>
      </c>
      <c r="W305" s="5">
        <v>-0.67445768079399671</v>
      </c>
      <c r="X305" s="5">
        <f t="shared" si="23"/>
        <v>0.20828257415168527</v>
      </c>
      <c r="Y305" s="5">
        <f t="shared" si="23"/>
        <v>0</v>
      </c>
      <c r="Z305" s="5">
        <f t="shared" si="24"/>
        <v>0.20828257415168527</v>
      </c>
      <c r="AA305" s="5">
        <f>(Table134[[#This Row],[Survived]]-Z305)^2</f>
        <v>4.3381630695252277E-2</v>
      </c>
    </row>
    <row r="306" spans="1:27" x14ac:dyDescent="0.2">
      <c r="A306">
        <v>0</v>
      </c>
      <c r="B306" t="s">
        <v>10</v>
      </c>
      <c r="C306">
        <v>3</v>
      </c>
      <c r="D306" t="s">
        <v>3</v>
      </c>
      <c r="E306">
        <v>19</v>
      </c>
      <c r="F306">
        <v>7.7750000000000004</v>
      </c>
      <c r="G306">
        <v>0</v>
      </c>
      <c r="H306">
        <v>0</v>
      </c>
      <c r="I306">
        <f>E306/$E$1</f>
        <v>0.23749999999999999</v>
      </c>
      <c r="J306">
        <f>LOG10(F306+1)</f>
        <v>0.94324712513786169</v>
      </c>
      <c r="K306">
        <f t="shared" si="20"/>
        <v>0</v>
      </c>
      <c r="L306">
        <f t="shared" si="21"/>
        <v>0</v>
      </c>
      <c r="M306">
        <f>IF(B306="S",1,0)</f>
        <v>1</v>
      </c>
      <c r="N306">
        <f>IF(B306="C",1,0)</f>
        <v>0</v>
      </c>
      <c r="O306">
        <f t="shared" si="22"/>
        <v>1</v>
      </c>
      <c r="P306">
        <v>1</v>
      </c>
      <c r="V306" s="5">
        <v>0.1591031225371764</v>
      </c>
      <c r="W306" s="5">
        <v>-0.96936437915768336</v>
      </c>
      <c r="X306" s="5">
        <f t="shared" si="23"/>
        <v>0.1591031225371764</v>
      </c>
      <c r="Y306" s="5">
        <f t="shared" si="23"/>
        <v>0</v>
      </c>
      <c r="Z306" s="5">
        <f t="shared" si="24"/>
        <v>0.1591031225371764</v>
      </c>
      <c r="AA306" s="5">
        <f>(Table134[[#This Row],[Survived]]-Z306)^2</f>
        <v>2.5313803601079769E-2</v>
      </c>
    </row>
    <row r="307" spans="1:27" x14ac:dyDescent="0.2">
      <c r="A307">
        <v>1</v>
      </c>
      <c r="B307" t="s">
        <v>11</v>
      </c>
      <c r="C307">
        <v>1</v>
      </c>
      <c r="D307" t="s">
        <v>4</v>
      </c>
      <c r="E307">
        <v>42</v>
      </c>
      <c r="F307">
        <v>227.52500000000001</v>
      </c>
      <c r="G307">
        <v>0</v>
      </c>
      <c r="H307">
        <v>0</v>
      </c>
      <c r="I307">
        <f>E307/$E$1</f>
        <v>0.52500000000000002</v>
      </c>
      <c r="J307">
        <f>LOG10(F307+1)</f>
        <v>2.3589337176143736</v>
      </c>
      <c r="K307">
        <f t="shared" si="20"/>
        <v>1</v>
      </c>
      <c r="L307">
        <f t="shared" si="21"/>
        <v>0</v>
      </c>
      <c r="M307">
        <f>IF(B307="S",1,0)</f>
        <v>0</v>
      </c>
      <c r="N307">
        <f>IF(B307="C",1,0)</f>
        <v>1</v>
      </c>
      <c r="O307">
        <f t="shared" si="22"/>
        <v>0</v>
      </c>
      <c r="P307">
        <v>1</v>
      </c>
      <c r="V307" s="5">
        <v>0.99220932924529315</v>
      </c>
      <c r="W307" s="5">
        <v>-0.89955423186966244</v>
      </c>
      <c r="X307" s="5">
        <f t="shared" si="23"/>
        <v>0.99220932924529315</v>
      </c>
      <c r="Y307" s="5">
        <f t="shared" si="23"/>
        <v>0</v>
      </c>
      <c r="Z307" s="5">
        <f t="shared" si="24"/>
        <v>0.99220932924529315</v>
      </c>
      <c r="AA307" s="5">
        <f>(Table134[[#This Row],[Survived]]-Z307)^2</f>
        <v>6.0694550808244635E-5</v>
      </c>
    </row>
    <row r="308" spans="1:27" x14ac:dyDescent="0.2">
      <c r="A308">
        <v>1</v>
      </c>
      <c r="B308" t="s">
        <v>11</v>
      </c>
      <c r="C308">
        <v>3</v>
      </c>
      <c r="D308" t="s">
        <v>4</v>
      </c>
      <c r="E308">
        <v>1</v>
      </c>
      <c r="F308">
        <v>15.7417</v>
      </c>
      <c r="G308">
        <v>0</v>
      </c>
      <c r="H308">
        <v>2</v>
      </c>
      <c r="I308">
        <f>E308/$E$1</f>
        <v>1.2500000000000001E-2</v>
      </c>
      <c r="J308">
        <f>LOG10(F308+1)</f>
        <v>1.2237995553975871</v>
      </c>
      <c r="K308">
        <f t="shared" si="20"/>
        <v>0</v>
      </c>
      <c r="L308">
        <f t="shared" si="21"/>
        <v>0</v>
      </c>
      <c r="M308">
        <f>IF(B308="S",1,0)</f>
        <v>0</v>
      </c>
      <c r="N308">
        <f>IF(B308="C",1,0)</f>
        <v>1</v>
      </c>
      <c r="O308">
        <f t="shared" si="22"/>
        <v>0</v>
      </c>
      <c r="P308">
        <v>1</v>
      </c>
      <c r="V308" s="5">
        <v>0.82992870504916083</v>
      </c>
      <c r="W308" s="5">
        <v>-1.263535947763037</v>
      </c>
      <c r="X308" s="5">
        <f t="shared" si="23"/>
        <v>0.82992870504916083</v>
      </c>
      <c r="Y308" s="5">
        <f t="shared" si="23"/>
        <v>0</v>
      </c>
      <c r="Z308" s="5">
        <f t="shared" si="24"/>
        <v>0.82992870504916083</v>
      </c>
      <c r="AA308" s="5">
        <f>(Table134[[#This Row],[Survived]]-Z308)^2</f>
        <v>2.8924245366255333E-2</v>
      </c>
    </row>
    <row r="309" spans="1:27" x14ac:dyDescent="0.2">
      <c r="A309">
        <v>0</v>
      </c>
      <c r="B309" t="s">
        <v>10</v>
      </c>
      <c r="C309">
        <v>3</v>
      </c>
      <c r="D309" t="s">
        <v>3</v>
      </c>
      <c r="E309">
        <v>32</v>
      </c>
      <c r="F309">
        <v>7.9249999999999998</v>
      </c>
      <c r="G309">
        <v>0</v>
      </c>
      <c r="H309">
        <v>0</v>
      </c>
      <c r="I309">
        <f>E309/$E$1</f>
        <v>0.4</v>
      </c>
      <c r="J309">
        <f>LOG10(F309+1)</f>
        <v>0.95060822478423079</v>
      </c>
      <c r="K309">
        <f t="shared" si="20"/>
        <v>0</v>
      </c>
      <c r="L309">
        <f t="shared" si="21"/>
        <v>0</v>
      </c>
      <c r="M309">
        <f>IF(B309="S",1,0)</f>
        <v>1</v>
      </c>
      <c r="N309">
        <f>IF(B309="C",1,0)</f>
        <v>0</v>
      </c>
      <c r="O309">
        <f t="shared" si="22"/>
        <v>1</v>
      </c>
      <c r="P309">
        <v>1</v>
      </c>
      <c r="V309" s="5">
        <v>6.535775262589294E-2</v>
      </c>
      <c r="W309" s="5">
        <v>-0.9343748444229929</v>
      </c>
      <c r="X309" s="5">
        <f t="shared" si="23"/>
        <v>6.535775262589294E-2</v>
      </c>
      <c r="Y309" s="5">
        <f t="shared" si="23"/>
        <v>0</v>
      </c>
      <c r="Z309" s="5">
        <f t="shared" si="24"/>
        <v>6.535775262589294E-2</v>
      </c>
      <c r="AA309" s="5">
        <f>(Table134[[#This Row],[Survived]]-Z309)^2</f>
        <v>4.271635828307415E-3</v>
      </c>
    </row>
    <row r="310" spans="1:27" x14ac:dyDescent="0.2">
      <c r="A310">
        <v>1</v>
      </c>
      <c r="B310" t="s">
        <v>10</v>
      </c>
      <c r="C310">
        <v>1</v>
      </c>
      <c r="D310" t="s">
        <v>4</v>
      </c>
      <c r="E310">
        <v>35</v>
      </c>
      <c r="F310">
        <v>52</v>
      </c>
      <c r="G310">
        <v>1</v>
      </c>
      <c r="H310">
        <v>0</v>
      </c>
      <c r="I310">
        <f>E310/$E$1</f>
        <v>0.4375</v>
      </c>
      <c r="J310">
        <f>LOG10(F310+1)</f>
        <v>1.7242758696007889</v>
      </c>
      <c r="K310">
        <f t="shared" si="20"/>
        <v>1</v>
      </c>
      <c r="L310">
        <f t="shared" si="21"/>
        <v>0</v>
      </c>
      <c r="M310">
        <f>IF(B310="S",1,0)</f>
        <v>1</v>
      </c>
      <c r="N310">
        <f>IF(B310="C",1,0)</f>
        <v>0</v>
      </c>
      <c r="O310">
        <f t="shared" si="22"/>
        <v>0</v>
      </c>
      <c r="P310">
        <v>1</v>
      </c>
      <c r="V310" s="5">
        <v>0.88702570642568901</v>
      </c>
      <c r="W310" s="5">
        <v>-0.86602384091824558</v>
      </c>
      <c r="X310" s="5">
        <f t="shared" si="23"/>
        <v>0.88702570642568901</v>
      </c>
      <c r="Y310" s="5">
        <f t="shared" si="23"/>
        <v>0</v>
      </c>
      <c r="Z310" s="5">
        <f t="shared" si="24"/>
        <v>0.88702570642568901</v>
      </c>
      <c r="AA310" s="5">
        <f>(Table134[[#This Row],[Survived]]-Z310)^2</f>
        <v>1.2763191008614606E-2</v>
      </c>
    </row>
    <row r="311" spans="1:27" x14ac:dyDescent="0.2">
      <c r="A311">
        <v>0</v>
      </c>
      <c r="B311" t="s">
        <v>10</v>
      </c>
      <c r="C311">
        <v>2</v>
      </c>
      <c r="D311" t="s">
        <v>3</v>
      </c>
      <c r="E311">
        <v>18</v>
      </c>
      <c r="F311">
        <v>73.5</v>
      </c>
      <c r="G311">
        <v>0</v>
      </c>
      <c r="H311">
        <v>0</v>
      </c>
      <c r="I311">
        <f>E311/$E$1</f>
        <v>0.22500000000000001</v>
      </c>
      <c r="J311">
        <f>LOG10(F311+1)</f>
        <v>1.8721562727482928</v>
      </c>
      <c r="K311">
        <f t="shared" si="20"/>
        <v>0</v>
      </c>
      <c r="L311">
        <f t="shared" si="21"/>
        <v>1</v>
      </c>
      <c r="M311">
        <f>IF(B311="S",1,0)</f>
        <v>1</v>
      </c>
      <c r="N311">
        <f>IF(B311="C",1,0)</f>
        <v>0</v>
      </c>
      <c r="O311">
        <f t="shared" si="22"/>
        <v>1</v>
      </c>
      <c r="P311">
        <v>1</v>
      </c>
      <c r="V311" s="5">
        <v>0.4093149643029842</v>
      </c>
      <c r="W311" s="5">
        <v>-1.4350688030037637</v>
      </c>
      <c r="X311" s="5">
        <f t="shared" si="23"/>
        <v>0.4093149643029842</v>
      </c>
      <c r="Y311" s="5">
        <f t="shared" si="23"/>
        <v>0</v>
      </c>
      <c r="Z311" s="5">
        <f t="shared" si="24"/>
        <v>0.4093149643029842</v>
      </c>
      <c r="AA311" s="5">
        <f>(Table134[[#This Row],[Survived]]-Z311)^2</f>
        <v>0.16753874000235322</v>
      </c>
    </row>
    <row r="312" spans="1:27" x14ac:dyDescent="0.2">
      <c r="A312">
        <v>0</v>
      </c>
      <c r="B312" t="s">
        <v>10</v>
      </c>
      <c r="C312">
        <v>3</v>
      </c>
      <c r="D312" t="s">
        <v>3</v>
      </c>
      <c r="E312">
        <v>1</v>
      </c>
      <c r="F312">
        <v>46.9</v>
      </c>
      <c r="G312">
        <v>5</v>
      </c>
      <c r="H312">
        <v>2</v>
      </c>
      <c r="I312">
        <f>E312/$E$1</f>
        <v>1.2500000000000001E-2</v>
      </c>
      <c r="J312">
        <f>LOG10(F312+1)</f>
        <v>1.6803355134145632</v>
      </c>
      <c r="K312">
        <f t="shared" si="20"/>
        <v>0</v>
      </c>
      <c r="L312">
        <f t="shared" si="21"/>
        <v>0</v>
      </c>
      <c r="M312">
        <f>IF(B312="S",1,0)</f>
        <v>1</v>
      </c>
      <c r="N312">
        <f>IF(B312="C",1,0)</f>
        <v>0</v>
      </c>
      <c r="O312">
        <f t="shared" si="22"/>
        <v>1</v>
      </c>
      <c r="P312">
        <v>1</v>
      </c>
      <c r="V312" s="5">
        <v>8.3897795845282452E-3</v>
      </c>
      <c r="W312" s="5">
        <v>-0.8910441878953671</v>
      </c>
      <c r="X312" s="5">
        <f t="shared" si="23"/>
        <v>8.3897795845282452E-3</v>
      </c>
      <c r="Y312" s="5">
        <f t="shared" si="23"/>
        <v>0</v>
      </c>
      <c r="Z312" s="5">
        <f t="shared" si="24"/>
        <v>8.3897795845282452E-3</v>
      </c>
      <c r="AA312" s="5">
        <f>(Table134[[#This Row],[Survived]]-Z312)^2</f>
        <v>7.0388401476966937E-5</v>
      </c>
    </row>
    <row r="313" spans="1:27" x14ac:dyDescent="0.2">
      <c r="A313">
        <v>1</v>
      </c>
      <c r="B313" t="s">
        <v>10</v>
      </c>
      <c r="C313">
        <v>2</v>
      </c>
      <c r="D313" t="s">
        <v>4</v>
      </c>
      <c r="E313">
        <v>36</v>
      </c>
      <c r="F313">
        <v>13</v>
      </c>
      <c r="G313">
        <v>0</v>
      </c>
      <c r="H313">
        <v>0</v>
      </c>
      <c r="I313">
        <f>E313/$E$1</f>
        <v>0.45</v>
      </c>
      <c r="J313">
        <f>LOG10(F313+1)</f>
        <v>1.146128035678238</v>
      </c>
      <c r="K313">
        <f t="shared" si="20"/>
        <v>0</v>
      </c>
      <c r="L313">
        <f t="shared" si="21"/>
        <v>1</v>
      </c>
      <c r="M313">
        <f>IF(B313="S",1,0)</f>
        <v>1</v>
      </c>
      <c r="N313">
        <f>IF(B313="C",1,0)</f>
        <v>0</v>
      </c>
      <c r="O313">
        <f t="shared" si="22"/>
        <v>0</v>
      </c>
      <c r="P313">
        <v>1</v>
      </c>
      <c r="V313" s="5">
        <v>0.73297899351830453</v>
      </c>
      <c r="W313" s="5">
        <v>-1.2078333063709921</v>
      </c>
      <c r="X313" s="5">
        <f t="shared" si="23"/>
        <v>0.73297899351830453</v>
      </c>
      <c r="Y313" s="5">
        <f t="shared" si="23"/>
        <v>0</v>
      </c>
      <c r="Z313" s="5">
        <f t="shared" si="24"/>
        <v>0.73297899351830453</v>
      </c>
      <c r="AA313" s="5">
        <f>(Table134[[#This Row],[Survived]]-Z313)^2</f>
        <v>7.1300217902497659E-2</v>
      </c>
    </row>
    <row r="314" spans="1:27" x14ac:dyDescent="0.2">
      <c r="A314">
        <v>1</v>
      </c>
      <c r="B314" t="s">
        <v>11</v>
      </c>
      <c r="C314">
        <v>2</v>
      </c>
      <c r="D314" t="s">
        <v>4</v>
      </c>
      <c r="E314">
        <v>17</v>
      </c>
      <c r="F314">
        <v>12</v>
      </c>
      <c r="G314">
        <v>0</v>
      </c>
      <c r="H314">
        <v>0</v>
      </c>
      <c r="I314">
        <f>E314/$E$1</f>
        <v>0.21249999999999999</v>
      </c>
      <c r="J314">
        <f>LOG10(F314+1)</f>
        <v>1.1139433523068367</v>
      </c>
      <c r="K314">
        <f t="shared" si="20"/>
        <v>0</v>
      </c>
      <c r="L314">
        <f t="shared" si="21"/>
        <v>1</v>
      </c>
      <c r="M314">
        <f>IF(B314="S",1,0)</f>
        <v>0</v>
      </c>
      <c r="N314">
        <f>IF(B314="C",1,0)</f>
        <v>1</v>
      </c>
      <c r="O314">
        <f t="shared" si="22"/>
        <v>0</v>
      </c>
      <c r="P314">
        <v>1</v>
      </c>
      <c r="V314" s="5">
        <v>0.93705001597387649</v>
      </c>
      <c r="W314" s="5">
        <v>-1.0175585127878555</v>
      </c>
      <c r="X314" s="5">
        <f t="shared" si="23"/>
        <v>0.93705001597387649</v>
      </c>
      <c r="Y314" s="5">
        <f t="shared" si="23"/>
        <v>0</v>
      </c>
      <c r="Z314" s="5">
        <f t="shared" si="24"/>
        <v>0.93705001597387649</v>
      </c>
      <c r="AA314" s="5">
        <f>(Table134[[#This Row],[Survived]]-Z314)^2</f>
        <v>3.9627004888892047E-3</v>
      </c>
    </row>
    <row r="315" spans="1:27" x14ac:dyDescent="0.2">
      <c r="A315">
        <v>1</v>
      </c>
      <c r="B315" t="s">
        <v>10</v>
      </c>
      <c r="C315">
        <v>1</v>
      </c>
      <c r="D315" t="s">
        <v>3</v>
      </c>
      <c r="E315">
        <v>36</v>
      </c>
      <c r="F315">
        <v>120</v>
      </c>
      <c r="G315">
        <v>1</v>
      </c>
      <c r="H315">
        <v>2</v>
      </c>
      <c r="I315">
        <f>E315/$E$1</f>
        <v>0.45</v>
      </c>
      <c r="J315">
        <f>LOG10(F315+1)</f>
        <v>2.0827853703164503</v>
      </c>
      <c r="K315">
        <f t="shared" si="20"/>
        <v>1</v>
      </c>
      <c r="L315">
        <f t="shared" si="21"/>
        <v>0</v>
      </c>
      <c r="M315">
        <f>IF(B315="S",1,0)</f>
        <v>1</v>
      </c>
      <c r="N315">
        <f>IF(B315="C",1,0)</f>
        <v>0</v>
      </c>
      <c r="O315">
        <f t="shared" si="22"/>
        <v>1</v>
      </c>
      <c r="P315">
        <v>1</v>
      </c>
      <c r="V315" s="5">
        <v>0.37839554205638459</v>
      </c>
      <c r="W315" s="5">
        <v>-1.3820610035261649</v>
      </c>
      <c r="X315" s="5">
        <f t="shared" si="23"/>
        <v>0.37839554205638459</v>
      </c>
      <c r="Y315" s="5">
        <f t="shared" si="23"/>
        <v>0</v>
      </c>
      <c r="Z315" s="5">
        <f t="shared" si="24"/>
        <v>0.37839554205638459</v>
      </c>
      <c r="AA315" s="5">
        <f>(Table134[[#This Row],[Survived]]-Z315)^2</f>
        <v>0.38639210213537595</v>
      </c>
    </row>
    <row r="316" spans="1:27" x14ac:dyDescent="0.2">
      <c r="A316">
        <v>1</v>
      </c>
      <c r="B316" t="s">
        <v>10</v>
      </c>
      <c r="C316">
        <v>3</v>
      </c>
      <c r="D316" t="s">
        <v>3</v>
      </c>
      <c r="E316">
        <v>21</v>
      </c>
      <c r="F316">
        <v>7.7957999999999998</v>
      </c>
      <c r="G316">
        <v>0</v>
      </c>
      <c r="H316">
        <v>0</v>
      </c>
      <c r="I316">
        <f>E316/$E$1</f>
        <v>0.26250000000000001</v>
      </c>
      <c r="J316">
        <f>LOG10(F316+1)</f>
        <v>0.94427534575879857</v>
      </c>
      <c r="K316">
        <f t="shared" si="20"/>
        <v>0</v>
      </c>
      <c r="L316">
        <f t="shared" si="21"/>
        <v>0</v>
      </c>
      <c r="M316">
        <f>IF(B316="S",1,0)</f>
        <v>1</v>
      </c>
      <c r="N316">
        <f>IF(B316="C",1,0)</f>
        <v>0</v>
      </c>
      <c r="O316">
        <f t="shared" si="22"/>
        <v>1</v>
      </c>
      <c r="P316">
        <v>1</v>
      </c>
      <c r="V316" s="5">
        <v>0.14467575553503409</v>
      </c>
      <c r="W316" s="5">
        <v>-0.96395755182357301</v>
      </c>
      <c r="X316" s="5">
        <f t="shared" si="23"/>
        <v>0.14467575553503409</v>
      </c>
      <c r="Y316" s="5">
        <f t="shared" si="23"/>
        <v>0</v>
      </c>
      <c r="Z316" s="5">
        <f t="shared" si="24"/>
        <v>0.14467575553503409</v>
      </c>
      <c r="AA316" s="5">
        <f>(Table134[[#This Row],[Survived]]-Z316)^2</f>
        <v>0.73157956316956474</v>
      </c>
    </row>
    <row r="317" spans="1:27" x14ac:dyDescent="0.2">
      <c r="A317">
        <v>0</v>
      </c>
      <c r="B317" t="s">
        <v>10</v>
      </c>
      <c r="C317">
        <v>3</v>
      </c>
      <c r="D317" t="s">
        <v>3</v>
      </c>
      <c r="E317">
        <v>28</v>
      </c>
      <c r="F317">
        <v>7.9249999999999998</v>
      </c>
      <c r="G317">
        <v>2</v>
      </c>
      <c r="H317">
        <v>0</v>
      </c>
      <c r="I317">
        <f>E317/$E$1</f>
        <v>0.35</v>
      </c>
      <c r="J317">
        <f>LOG10(F317+1)</f>
        <v>0.95060822478423079</v>
      </c>
      <c r="K317">
        <f t="shared" si="20"/>
        <v>0</v>
      </c>
      <c r="L317">
        <f t="shared" si="21"/>
        <v>0</v>
      </c>
      <c r="M317">
        <f>IF(B317="S",1,0)</f>
        <v>1</v>
      </c>
      <c r="N317">
        <f>IF(B317="C",1,0)</f>
        <v>0</v>
      </c>
      <c r="O317">
        <f t="shared" si="22"/>
        <v>1</v>
      </c>
      <c r="P317">
        <v>1</v>
      </c>
      <c r="V317" s="5">
        <v>-2.0315732615731497E-2</v>
      </c>
      <c r="W317" s="5">
        <v>-0.65610183429000546</v>
      </c>
      <c r="X317" s="5">
        <f t="shared" si="23"/>
        <v>0</v>
      </c>
      <c r="Y317" s="5">
        <f t="shared" si="23"/>
        <v>0</v>
      </c>
      <c r="Z317" s="5">
        <f t="shared" si="24"/>
        <v>0</v>
      </c>
      <c r="AA317" s="5">
        <f>(Table134[[#This Row],[Survived]]-Z317)^2</f>
        <v>0</v>
      </c>
    </row>
    <row r="318" spans="1:27" x14ac:dyDescent="0.2">
      <c r="A318">
        <v>1</v>
      </c>
      <c r="B318" t="s">
        <v>11</v>
      </c>
      <c r="C318">
        <v>1</v>
      </c>
      <c r="D318" t="s">
        <v>4</v>
      </c>
      <c r="E318">
        <v>23</v>
      </c>
      <c r="F318">
        <v>113.27500000000001</v>
      </c>
      <c r="G318">
        <v>1</v>
      </c>
      <c r="H318">
        <v>0</v>
      </c>
      <c r="I318">
        <f>E318/$E$1</f>
        <v>0.28749999999999998</v>
      </c>
      <c r="J318">
        <f>LOG10(F318+1)</f>
        <v>2.0579512299613683</v>
      </c>
      <c r="K318">
        <f t="shared" si="20"/>
        <v>1</v>
      </c>
      <c r="L318">
        <f t="shared" si="21"/>
        <v>0</v>
      </c>
      <c r="M318">
        <f>IF(B318="S",1,0)</f>
        <v>0</v>
      </c>
      <c r="N318">
        <f>IF(B318="C",1,0)</f>
        <v>1</v>
      </c>
      <c r="O318">
        <f t="shared" si="22"/>
        <v>0</v>
      </c>
      <c r="P318">
        <v>1</v>
      </c>
      <c r="V318" s="5">
        <v>1.0579828852300919</v>
      </c>
      <c r="W318" s="5">
        <v>-0.73959989839681728</v>
      </c>
      <c r="X318" s="5">
        <f t="shared" si="23"/>
        <v>1.0579828852300919</v>
      </c>
      <c r="Y318" s="5">
        <f t="shared" si="23"/>
        <v>0</v>
      </c>
      <c r="Z318" s="5">
        <f t="shared" si="24"/>
        <v>1.0579828852300919</v>
      </c>
      <c r="AA318" s="5">
        <f>(Table134[[#This Row],[Survived]]-Z318)^2</f>
        <v>3.3620149796060065E-3</v>
      </c>
    </row>
    <row r="319" spans="1:27" x14ac:dyDescent="0.2">
      <c r="A319">
        <v>1</v>
      </c>
      <c r="B319" t="s">
        <v>10</v>
      </c>
      <c r="C319">
        <v>3</v>
      </c>
      <c r="D319" t="s">
        <v>4</v>
      </c>
      <c r="E319">
        <v>24</v>
      </c>
      <c r="F319">
        <v>16.7</v>
      </c>
      <c r="G319">
        <v>0</v>
      </c>
      <c r="H319">
        <v>2</v>
      </c>
      <c r="I319">
        <f>E319/$E$1</f>
        <v>0.3</v>
      </c>
      <c r="J319">
        <f>LOG10(F319+1)</f>
        <v>1.2479732663618066</v>
      </c>
      <c r="K319">
        <f t="shared" si="20"/>
        <v>0</v>
      </c>
      <c r="L319">
        <f t="shared" si="21"/>
        <v>0</v>
      </c>
      <c r="M319">
        <f>IF(B319="S",1,0)</f>
        <v>1</v>
      </c>
      <c r="N319">
        <f>IF(B319="C",1,0)</f>
        <v>0</v>
      </c>
      <c r="O319">
        <f t="shared" si="22"/>
        <v>0</v>
      </c>
      <c r="P319">
        <v>1</v>
      </c>
      <c r="V319" s="5">
        <v>0.59651989615626033</v>
      </c>
      <c r="W319" s="5">
        <v>-1.4406967369567361</v>
      </c>
      <c r="X319" s="5">
        <f t="shared" si="23"/>
        <v>0.59651989615626033</v>
      </c>
      <c r="Y319" s="5">
        <f t="shared" si="23"/>
        <v>0</v>
      </c>
      <c r="Z319" s="5">
        <f t="shared" si="24"/>
        <v>0.59651989615626033</v>
      </c>
      <c r="AA319" s="5">
        <f>(Table134[[#This Row],[Survived]]-Z319)^2</f>
        <v>0.16279619419775496</v>
      </c>
    </row>
    <row r="320" spans="1:27" x14ac:dyDescent="0.2">
      <c r="A320">
        <v>0</v>
      </c>
      <c r="B320" t="s">
        <v>10</v>
      </c>
      <c r="C320">
        <v>3</v>
      </c>
      <c r="D320" t="s">
        <v>3</v>
      </c>
      <c r="E320">
        <v>22</v>
      </c>
      <c r="F320">
        <v>7.7957999999999998</v>
      </c>
      <c r="G320">
        <v>0</v>
      </c>
      <c r="H320">
        <v>0</v>
      </c>
      <c r="I320">
        <f>E320/$E$1</f>
        <v>0.27500000000000002</v>
      </c>
      <c r="J320">
        <f>LOG10(F320+1)</f>
        <v>0.94427534575879857</v>
      </c>
      <c r="K320">
        <f t="shared" si="20"/>
        <v>0</v>
      </c>
      <c r="L320">
        <f t="shared" si="21"/>
        <v>0</v>
      </c>
      <c r="M320">
        <f>IF(B320="S",1,0)</f>
        <v>1</v>
      </c>
      <c r="N320">
        <f>IF(B320="C",1,0)</f>
        <v>0</v>
      </c>
      <c r="O320">
        <f t="shared" si="22"/>
        <v>1</v>
      </c>
      <c r="P320">
        <v>1</v>
      </c>
      <c r="V320" s="5">
        <v>0.13743740410583549</v>
      </c>
      <c r="W320" s="5">
        <v>-0.9611366667233785</v>
      </c>
      <c r="X320" s="5">
        <f t="shared" si="23"/>
        <v>0.13743740410583549</v>
      </c>
      <c r="Y320" s="5">
        <f t="shared" si="23"/>
        <v>0</v>
      </c>
      <c r="Z320" s="5">
        <f t="shared" si="24"/>
        <v>0.13743740410583549</v>
      </c>
      <c r="AA320" s="5">
        <f>(Table134[[#This Row],[Survived]]-Z320)^2</f>
        <v>1.8889040047350727E-2</v>
      </c>
    </row>
    <row r="321" spans="1:27" x14ac:dyDescent="0.2">
      <c r="A321">
        <v>0</v>
      </c>
      <c r="B321" t="s">
        <v>10</v>
      </c>
      <c r="C321">
        <v>3</v>
      </c>
      <c r="D321" t="s">
        <v>4</v>
      </c>
      <c r="E321">
        <v>31</v>
      </c>
      <c r="F321">
        <v>7.8541999999999996</v>
      </c>
      <c r="G321">
        <v>0</v>
      </c>
      <c r="H321">
        <v>0</v>
      </c>
      <c r="I321">
        <f>E321/$E$1</f>
        <v>0.38750000000000001</v>
      </c>
      <c r="J321">
        <f>LOG10(F321+1)</f>
        <v>0.94714932766263737</v>
      </c>
      <c r="K321">
        <f t="shared" si="20"/>
        <v>0</v>
      </c>
      <c r="L321">
        <f t="shared" si="21"/>
        <v>0</v>
      </c>
      <c r="M321">
        <f>IF(B321="S",1,0)</f>
        <v>1</v>
      </c>
      <c r="N321">
        <f>IF(B321="C",1,0)</f>
        <v>0</v>
      </c>
      <c r="O321">
        <f t="shared" si="22"/>
        <v>0</v>
      </c>
      <c r="P321">
        <v>1</v>
      </c>
      <c r="V321" s="5">
        <v>0.56122062254270044</v>
      </c>
      <c r="W321" s="5">
        <v>-0.9258393617664098</v>
      </c>
      <c r="X321" s="5">
        <f t="shared" si="23"/>
        <v>0.56122062254270044</v>
      </c>
      <c r="Y321" s="5">
        <f t="shared" si="23"/>
        <v>0</v>
      </c>
      <c r="Z321" s="5">
        <f t="shared" si="24"/>
        <v>0.56122062254270044</v>
      </c>
      <c r="AA321" s="5">
        <f>(Table134[[#This Row],[Survived]]-Z321)^2</f>
        <v>0.31496858716721626</v>
      </c>
    </row>
    <row r="322" spans="1:27" x14ac:dyDescent="0.2">
      <c r="A322">
        <v>0</v>
      </c>
      <c r="B322" t="s">
        <v>10</v>
      </c>
      <c r="C322">
        <v>2</v>
      </c>
      <c r="D322" t="s">
        <v>3</v>
      </c>
      <c r="E322">
        <v>46</v>
      </c>
      <c r="F322">
        <v>26</v>
      </c>
      <c r="G322">
        <v>0</v>
      </c>
      <c r="H322">
        <v>0</v>
      </c>
      <c r="I322">
        <f>E322/$E$1</f>
        <v>0.57499999999999996</v>
      </c>
      <c r="J322">
        <f>LOG10(F322+1)</f>
        <v>1.4313637641589874</v>
      </c>
      <c r="K322">
        <f t="shared" si="20"/>
        <v>0</v>
      </c>
      <c r="L322">
        <f t="shared" si="21"/>
        <v>1</v>
      </c>
      <c r="M322">
        <f>IF(B322="S",1,0)</f>
        <v>1</v>
      </c>
      <c r="N322">
        <f>IF(B322="C",1,0)</f>
        <v>0</v>
      </c>
      <c r="O322">
        <f t="shared" si="22"/>
        <v>1</v>
      </c>
      <c r="P322">
        <v>1</v>
      </c>
      <c r="V322" s="5">
        <v>0.18549111484266489</v>
      </c>
      <c r="W322" s="5">
        <v>-1.2553653093561317</v>
      </c>
      <c r="X322" s="5">
        <f t="shared" si="23"/>
        <v>0.18549111484266489</v>
      </c>
      <c r="Y322" s="5">
        <f t="shared" si="23"/>
        <v>0</v>
      </c>
      <c r="Z322" s="5">
        <f t="shared" si="24"/>
        <v>0.18549111484266489</v>
      </c>
      <c r="AA322" s="5">
        <f>(Table134[[#This Row],[Survived]]-Z322)^2</f>
        <v>3.4406953685574698E-2</v>
      </c>
    </row>
    <row r="323" spans="1:27" x14ac:dyDescent="0.2">
      <c r="A323">
        <v>0</v>
      </c>
      <c r="B323" t="s">
        <v>10</v>
      </c>
      <c r="C323">
        <v>2</v>
      </c>
      <c r="D323" t="s">
        <v>3</v>
      </c>
      <c r="E323">
        <v>23</v>
      </c>
      <c r="F323">
        <v>10.5</v>
      </c>
      <c r="G323">
        <v>0</v>
      </c>
      <c r="H323">
        <v>0</v>
      </c>
      <c r="I323">
        <f>E323/$E$1</f>
        <v>0.28749999999999998</v>
      </c>
      <c r="J323">
        <f>LOG10(F323+1)</f>
        <v>1.0606978403536116</v>
      </c>
      <c r="K323">
        <f t="shared" si="20"/>
        <v>0</v>
      </c>
      <c r="L323">
        <f t="shared" si="21"/>
        <v>1</v>
      </c>
      <c r="M323">
        <f>IF(B323="S",1,0)</f>
        <v>1</v>
      </c>
      <c r="N323">
        <f>IF(B323="C",1,0)</f>
        <v>0</v>
      </c>
      <c r="O323">
        <f t="shared" si="22"/>
        <v>1</v>
      </c>
      <c r="P323">
        <v>1</v>
      </c>
      <c r="V323" s="5">
        <v>0.33418798667768057</v>
      </c>
      <c r="W323" s="5">
        <v>-1.2355505022207991</v>
      </c>
      <c r="X323" s="5">
        <f t="shared" si="23"/>
        <v>0.33418798667768057</v>
      </c>
      <c r="Y323" s="5">
        <f t="shared" si="23"/>
        <v>0</v>
      </c>
      <c r="Z323" s="5">
        <f t="shared" si="24"/>
        <v>0.33418798667768057</v>
      </c>
      <c r="AA323" s="5">
        <f>(Table134[[#This Row],[Survived]]-Z323)^2</f>
        <v>0.11168161043968161</v>
      </c>
    </row>
    <row r="324" spans="1:27" x14ac:dyDescent="0.2">
      <c r="A324">
        <v>1</v>
      </c>
      <c r="B324" t="s">
        <v>10</v>
      </c>
      <c r="C324">
        <v>2</v>
      </c>
      <c r="D324" t="s">
        <v>4</v>
      </c>
      <c r="E324">
        <v>28</v>
      </c>
      <c r="F324">
        <v>12.65</v>
      </c>
      <c r="G324">
        <v>0</v>
      </c>
      <c r="H324">
        <v>0</v>
      </c>
      <c r="I324">
        <f>E324/$E$1</f>
        <v>0.35</v>
      </c>
      <c r="J324">
        <f>LOG10(F324+1)</f>
        <v>1.1351326513767748</v>
      </c>
      <c r="K324">
        <f t="shared" si="20"/>
        <v>0</v>
      </c>
      <c r="L324">
        <f t="shared" si="21"/>
        <v>1</v>
      </c>
      <c r="M324">
        <f>IF(B324="S",1,0)</f>
        <v>1</v>
      </c>
      <c r="N324">
        <f>IF(B324="C",1,0)</f>
        <v>0</v>
      </c>
      <c r="O324">
        <f t="shared" si="22"/>
        <v>0</v>
      </c>
      <c r="P324">
        <v>1</v>
      </c>
      <c r="V324" s="5">
        <v>0.79035822683459078</v>
      </c>
      <c r="W324" s="5">
        <v>-1.2278880011621733</v>
      </c>
      <c r="X324" s="5">
        <f t="shared" si="23"/>
        <v>0.79035822683459078</v>
      </c>
      <c r="Y324" s="5">
        <f t="shared" si="23"/>
        <v>0</v>
      </c>
      <c r="Z324" s="5">
        <f t="shared" si="24"/>
        <v>0.79035822683459078</v>
      </c>
      <c r="AA324" s="5">
        <f>(Table134[[#This Row],[Survived]]-Z324)^2</f>
        <v>4.3949673055936896E-2</v>
      </c>
    </row>
    <row r="325" spans="1:27" x14ac:dyDescent="0.2">
      <c r="A325">
        <v>1</v>
      </c>
      <c r="B325" t="s">
        <v>10</v>
      </c>
      <c r="C325">
        <v>3</v>
      </c>
      <c r="D325" t="s">
        <v>3</v>
      </c>
      <c r="E325">
        <v>39</v>
      </c>
      <c r="F325">
        <v>7.9249999999999998</v>
      </c>
      <c r="G325">
        <v>0</v>
      </c>
      <c r="H325">
        <v>0</v>
      </c>
      <c r="I325">
        <f>E325/$E$1</f>
        <v>0.48749999999999999</v>
      </c>
      <c r="J325">
        <f>LOG10(F325+1)</f>
        <v>0.95060822478423079</v>
      </c>
      <c r="K325">
        <f t="shared" ref="K325:K388" si="25">IF(C325=1,1,0)</f>
        <v>0</v>
      </c>
      <c r="L325">
        <f t="shared" ref="L325:L388" si="26">IF(C325=2,1,0)</f>
        <v>0</v>
      </c>
      <c r="M325">
        <f>IF(B325="S",1,0)</f>
        <v>1</v>
      </c>
      <c r="N325">
        <f>IF(B325="C",1,0)</f>
        <v>0</v>
      </c>
      <c r="O325">
        <f t="shared" ref="O325:O388" si="27">IF(D325="male",1,0)</f>
        <v>1</v>
      </c>
      <c r="P325">
        <v>1</v>
      </c>
      <c r="V325" s="5">
        <v>1.4689292621502648E-2</v>
      </c>
      <c r="W325" s="5">
        <v>-0.91462864872163152</v>
      </c>
      <c r="X325" s="5">
        <f t="shared" ref="X325:Y388" si="28">IF(V325&lt;0,0,V325)</f>
        <v>1.4689292621502648E-2</v>
      </c>
      <c r="Y325" s="5">
        <f t="shared" si="28"/>
        <v>0</v>
      </c>
      <c r="Z325" s="5">
        <f t="shared" ref="Z325:Z388" si="29">X325+Y325</f>
        <v>1.4689292621502648E-2</v>
      </c>
      <c r="AA325" s="5">
        <f>(Table134[[#This Row],[Survived]]-Z325)^2</f>
        <v>0.97083719007471481</v>
      </c>
    </row>
    <row r="326" spans="1:27" x14ac:dyDescent="0.2">
      <c r="A326">
        <v>0</v>
      </c>
      <c r="B326" t="s">
        <v>10</v>
      </c>
      <c r="C326">
        <v>3</v>
      </c>
      <c r="D326" t="s">
        <v>3</v>
      </c>
      <c r="E326">
        <v>26</v>
      </c>
      <c r="F326">
        <v>8.0500000000000007</v>
      </c>
      <c r="G326">
        <v>0</v>
      </c>
      <c r="H326">
        <v>0</v>
      </c>
      <c r="I326">
        <f>E326/$E$1</f>
        <v>0.32500000000000001</v>
      </c>
      <c r="J326">
        <f>LOG10(F326+1)</f>
        <v>0.9566485792052033</v>
      </c>
      <c r="K326">
        <f t="shared" si="25"/>
        <v>0</v>
      </c>
      <c r="L326">
        <f t="shared" si="26"/>
        <v>0</v>
      </c>
      <c r="M326">
        <f>IF(B326="S",1,0)</f>
        <v>1</v>
      </c>
      <c r="N326">
        <f>IF(B326="C",1,0)</f>
        <v>0</v>
      </c>
      <c r="O326">
        <f t="shared" si="27"/>
        <v>1</v>
      </c>
      <c r="P326">
        <v>1</v>
      </c>
      <c r="V326" s="5">
        <v>0.10907768816173347</v>
      </c>
      <c r="W326" s="5">
        <v>-0.95268034343130248</v>
      </c>
      <c r="X326" s="5">
        <f t="shared" si="28"/>
        <v>0.10907768816173347</v>
      </c>
      <c r="Y326" s="5">
        <f t="shared" si="28"/>
        <v>0</v>
      </c>
      <c r="Z326" s="5">
        <f t="shared" si="29"/>
        <v>0.10907768816173347</v>
      </c>
      <c r="AA326" s="5">
        <f>(Table134[[#This Row],[Survived]]-Z326)^2</f>
        <v>1.189794205470837E-2</v>
      </c>
    </row>
    <row r="327" spans="1:27" x14ac:dyDescent="0.2">
      <c r="A327">
        <v>0</v>
      </c>
      <c r="B327" t="s">
        <v>10</v>
      </c>
      <c r="C327">
        <v>3</v>
      </c>
      <c r="D327" t="s">
        <v>4</v>
      </c>
      <c r="E327">
        <v>21</v>
      </c>
      <c r="F327">
        <v>9.8249999999999993</v>
      </c>
      <c r="G327">
        <v>1</v>
      </c>
      <c r="H327">
        <v>0</v>
      </c>
      <c r="I327">
        <f>E327/$E$1</f>
        <v>0.26250000000000001</v>
      </c>
      <c r="J327">
        <f>LOG10(F327+1)</f>
        <v>1.034427905025403</v>
      </c>
      <c r="K327">
        <f t="shared" si="25"/>
        <v>0</v>
      </c>
      <c r="L327">
        <f t="shared" si="26"/>
        <v>0</v>
      </c>
      <c r="M327">
        <f>IF(B327="S",1,0)</f>
        <v>1</v>
      </c>
      <c r="N327">
        <f>IF(B327="C",1,0)</f>
        <v>0</v>
      </c>
      <c r="O327">
        <f t="shared" si="27"/>
        <v>0</v>
      </c>
      <c r="P327">
        <v>1</v>
      </c>
      <c r="V327" s="5">
        <v>0.58047847290666699</v>
      </c>
      <c r="W327" s="5">
        <v>-0.82921262170055421</v>
      </c>
      <c r="X327" s="5">
        <f t="shared" si="28"/>
        <v>0.58047847290666699</v>
      </c>
      <c r="Y327" s="5">
        <f t="shared" si="28"/>
        <v>0</v>
      </c>
      <c r="Z327" s="5">
        <f t="shared" si="29"/>
        <v>0.58047847290666699</v>
      </c>
      <c r="AA327" s="5">
        <f>(Table134[[#This Row],[Survived]]-Z327)^2</f>
        <v>0.33695525750805611</v>
      </c>
    </row>
    <row r="328" spans="1:27" x14ac:dyDescent="0.2">
      <c r="A328">
        <v>0</v>
      </c>
      <c r="B328" t="s">
        <v>10</v>
      </c>
      <c r="C328">
        <v>3</v>
      </c>
      <c r="D328" t="s">
        <v>3</v>
      </c>
      <c r="E328">
        <v>28</v>
      </c>
      <c r="F328">
        <v>15.85</v>
      </c>
      <c r="G328">
        <v>1</v>
      </c>
      <c r="H328">
        <v>0</v>
      </c>
      <c r="I328">
        <f>E328/$E$1</f>
        <v>0.35</v>
      </c>
      <c r="J328">
        <f>LOG10(F328+1)</f>
        <v>1.2265999052073575</v>
      </c>
      <c r="K328">
        <f t="shared" si="25"/>
        <v>0</v>
      </c>
      <c r="L328">
        <f t="shared" si="26"/>
        <v>0</v>
      </c>
      <c r="M328">
        <f>IF(B328="S",1,0)</f>
        <v>1</v>
      </c>
      <c r="N328">
        <f>IF(B328="C",1,0)</f>
        <v>0</v>
      </c>
      <c r="O328">
        <f t="shared" si="27"/>
        <v>1</v>
      </c>
      <c r="P328">
        <v>1</v>
      </c>
      <c r="V328" s="5">
        <v>5.0240285124410922E-2</v>
      </c>
      <c r="W328" s="5">
        <v>-0.86394271999994698</v>
      </c>
      <c r="X328" s="5">
        <f t="shared" si="28"/>
        <v>5.0240285124410922E-2</v>
      </c>
      <c r="Y328" s="5">
        <f t="shared" si="28"/>
        <v>0</v>
      </c>
      <c r="Z328" s="5">
        <f t="shared" si="29"/>
        <v>5.0240285124410922E-2</v>
      </c>
      <c r="AA328" s="5">
        <f>(Table134[[#This Row],[Survived]]-Z328)^2</f>
        <v>2.5240862493821053E-3</v>
      </c>
    </row>
    <row r="329" spans="1:27" x14ac:dyDescent="0.2">
      <c r="A329">
        <v>0</v>
      </c>
      <c r="B329" t="s">
        <v>10</v>
      </c>
      <c r="C329">
        <v>3</v>
      </c>
      <c r="D329" t="s">
        <v>4</v>
      </c>
      <c r="E329">
        <v>20</v>
      </c>
      <c r="F329">
        <v>8.6624999999999996</v>
      </c>
      <c r="G329">
        <v>0</v>
      </c>
      <c r="H329">
        <v>0</v>
      </c>
      <c r="I329">
        <f>E329/$E$1</f>
        <v>0.25</v>
      </c>
      <c r="J329">
        <f>LOG10(F329+1)</f>
        <v>0.98508950692638131</v>
      </c>
      <c r="K329">
        <f t="shared" si="25"/>
        <v>0</v>
      </c>
      <c r="L329">
        <f t="shared" si="26"/>
        <v>0</v>
      </c>
      <c r="M329">
        <f>IF(B329="S",1,0)</f>
        <v>1</v>
      </c>
      <c r="N329">
        <f>IF(B329="C",1,0)</f>
        <v>0</v>
      </c>
      <c r="O329">
        <f t="shared" si="27"/>
        <v>0</v>
      </c>
      <c r="P329">
        <v>1</v>
      </c>
      <c r="V329" s="5">
        <v>0.64266292562171656</v>
      </c>
      <c r="W329" s="5">
        <v>-0.96553822420373847</v>
      </c>
      <c r="X329" s="5">
        <f t="shared" si="28"/>
        <v>0.64266292562171656</v>
      </c>
      <c r="Y329" s="5">
        <f t="shared" si="28"/>
        <v>0</v>
      </c>
      <c r="Z329" s="5">
        <f t="shared" si="29"/>
        <v>0.64266292562171656</v>
      </c>
      <c r="AA329" s="5">
        <f>(Table134[[#This Row],[Survived]]-Z329)^2</f>
        <v>0.41301563596866397</v>
      </c>
    </row>
    <row r="330" spans="1:27" x14ac:dyDescent="0.2">
      <c r="A330">
        <v>0</v>
      </c>
      <c r="B330" t="s">
        <v>10</v>
      </c>
      <c r="C330">
        <v>2</v>
      </c>
      <c r="D330" t="s">
        <v>3</v>
      </c>
      <c r="E330">
        <v>34</v>
      </c>
      <c r="F330">
        <v>21</v>
      </c>
      <c r="G330">
        <v>1</v>
      </c>
      <c r="H330">
        <v>0</v>
      </c>
      <c r="I330">
        <f>E330/$E$1</f>
        <v>0.42499999999999999</v>
      </c>
      <c r="J330">
        <f>LOG10(F330+1)</f>
        <v>1.3424226808222062</v>
      </c>
      <c r="K330">
        <f t="shared" si="25"/>
        <v>0</v>
      </c>
      <c r="L330">
        <f t="shared" si="26"/>
        <v>1</v>
      </c>
      <c r="M330">
        <f>IF(B330="S",1,0)</f>
        <v>1</v>
      </c>
      <c r="N330">
        <f>IF(B330="C",1,0)</f>
        <v>0</v>
      </c>
      <c r="O330">
        <f t="shared" si="27"/>
        <v>1</v>
      </c>
      <c r="P330">
        <v>1</v>
      </c>
      <c r="V330" s="5">
        <v>0.21077033496573694</v>
      </c>
      <c r="W330" s="5">
        <v>-1.124115097443998</v>
      </c>
      <c r="X330" s="5">
        <f t="shared" si="28"/>
        <v>0.21077033496573694</v>
      </c>
      <c r="Y330" s="5">
        <f t="shared" si="28"/>
        <v>0</v>
      </c>
      <c r="Z330" s="5">
        <f t="shared" si="29"/>
        <v>0.21077033496573694</v>
      </c>
      <c r="AA330" s="5">
        <f>(Table134[[#This Row],[Survived]]-Z330)^2</f>
        <v>4.4424134101568952E-2</v>
      </c>
    </row>
    <row r="331" spans="1:27" x14ac:dyDescent="0.2">
      <c r="A331">
        <v>0</v>
      </c>
      <c r="B331" t="s">
        <v>10</v>
      </c>
      <c r="C331">
        <v>3</v>
      </c>
      <c r="D331" t="s">
        <v>3</v>
      </c>
      <c r="E331">
        <v>51</v>
      </c>
      <c r="F331">
        <v>7.75</v>
      </c>
      <c r="G331">
        <v>0</v>
      </c>
      <c r="H331">
        <v>0</v>
      </c>
      <c r="I331">
        <f>E331/$E$1</f>
        <v>0.63749999999999996</v>
      </c>
      <c r="J331">
        <f>LOG10(F331+1)</f>
        <v>0.94200805302231327</v>
      </c>
      <c r="K331">
        <f t="shared" si="25"/>
        <v>0</v>
      </c>
      <c r="L331">
        <f t="shared" si="26"/>
        <v>0</v>
      </c>
      <c r="M331">
        <f>IF(B331="S",1,0)</f>
        <v>1</v>
      </c>
      <c r="N331">
        <f>IF(B331="C",1,0)</f>
        <v>0</v>
      </c>
      <c r="O331">
        <f t="shared" si="27"/>
        <v>1</v>
      </c>
      <c r="P331">
        <v>1</v>
      </c>
      <c r="V331" s="5">
        <v>-7.2583576083590895E-2</v>
      </c>
      <c r="W331" s="5">
        <v>-0.87881293465586885</v>
      </c>
      <c r="X331" s="5">
        <f t="shared" si="28"/>
        <v>0</v>
      </c>
      <c r="Y331" s="5">
        <f t="shared" si="28"/>
        <v>0</v>
      </c>
      <c r="Z331" s="5">
        <f t="shared" si="29"/>
        <v>0</v>
      </c>
      <c r="AA331" s="5">
        <f>(Table134[[#This Row],[Survived]]-Z331)^2</f>
        <v>0</v>
      </c>
    </row>
    <row r="332" spans="1:27" x14ac:dyDescent="0.2">
      <c r="A332">
        <v>1</v>
      </c>
      <c r="B332" t="s">
        <v>10</v>
      </c>
      <c r="C332">
        <v>2</v>
      </c>
      <c r="D332" t="s">
        <v>3</v>
      </c>
      <c r="E332">
        <v>3</v>
      </c>
      <c r="F332">
        <v>18.75</v>
      </c>
      <c r="G332">
        <v>1</v>
      </c>
      <c r="H332">
        <v>1</v>
      </c>
      <c r="I332">
        <f>E332/$E$1</f>
        <v>3.7499999999999999E-2</v>
      </c>
      <c r="J332">
        <f>LOG10(F332+1)</f>
        <v>1.2955670999624791</v>
      </c>
      <c r="K332">
        <f t="shared" si="25"/>
        <v>0</v>
      </c>
      <c r="L332">
        <f t="shared" si="26"/>
        <v>1</v>
      </c>
      <c r="M332">
        <f>IF(B332="S",1,0)</f>
        <v>1</v>
      </c>
      <c r="N332">
        <f>IF(B332="C",1,0)</f>
        <v>0</v>
      </c>
      <c r="O332">
        <f t="shared" si="27"/>
        <v>1</v>
      </c>
      <c r="P332">
        <v>1</v>
      </c>
      <c r="V332" s="5">
        <v>0.41800938775937391</v>
      </c>
      <c r="W332" s="5">
        <v>-1.4140435540145562</v>
      </c>
      <c r="X332" s="5">
        <f t="shared" si="28"/>
        <v>0.41800938775937391</v>
      </c>
      <c r="Y332" s="5">
        <f t="shared" si="28"/>
        <v>0</v>
      </c>
      <c r="Z332" s="5">
        <f t="shared" si="29"/>
        <v>0.41800938775937391</v>
      </c>
      <c r="AA332" s="5">
        <f>(Table134[[#This Row],[Survived]]-Z332)^2</f>
        <v>0.33871307273621881</v>
      </c>
    </row>
    <row r="333" spans="1:27" x14ac:dyDescent="0.2">
      <c r="A333">
        <v>0</v>
      </c>
      <c r="B333" t="s">
        <v>10</v>
      </c>
      <c r="C333">
        <v>3</v>
      </c>
      <c r="D333" t="s">
        <v>3</v>
      </c>
      <c r="E333">
        <v>21</v>
      </c>
      <c r="F333">
        <v>7.7750000000000004</v>
      </c>
      <c r="G333">
        <v>0</v>
      </c>
      <c r="H333">
        <v>0</v>
      </c>
      <c r="I333">
        <f>E333/$E$1</f>
        <v>0.26250000000000001</v>
      </c>
      <c r="J333">
        <f>LOG10(F333+1)</f>
        <v>0.94324712513786169</v>
      </c>
      <c r="K333">
        <f t="shared" si="25"/>
        <v>0</v>
      </c>
      <c r="L333">
        <f t="shared" si="26"/>
        <v>0</v>
      </c>
      <c r="M333">
        <f>IF(B333="S",1,0)</f>
        <v>1</v>
      </c>
      <c r="N333">
        <f>IF(B333="C",1,0)</f>
        <v>0</v>
      </c>
      <c r="O333">
        <f t="shared" si="27"/>
        <v>1</v>
      </c>
      <c r="P333">
        <v>1</v>
      </c>
      <c r="V333" s="5">
        <v>0.14462641967877909</v>
      </c>
      <c r="W333" s="5">
        <v>-0.96372260895729434</v>
      </c>
      <c r="X333" s="5">
        <f t="shared" si="28"/>
        <v>0.14462641967877909</v>
      </c>
      <c r="Y333" s="5">
        <f t="shared" si="28"/>
        <v>0</v>
      </c>
      <c r="Z333" s="5">
        <f t="shared" si="29"/>
        <v>0.14462641967877909</v>
      </c>
      <c r="AA333" s="5">
        <f>(Table134[[#This Row],[Survived]]-Z333)^2</f>
        <v>2.091680126910234E-2</v>
      </c>
    </row>
    <row r="334" spans="1:27" x14ac:dyDescent="0.2">
      <c r="A334">
        <v>1</v>
      </c>
      <c r="B334" t="s">
        <v>12</v>
      </c>
      <c r="C334">
        <v>1</v>
      </c>
      <c r="D334" t="s">
        <v>4</v>
      </c>
      <c r="E334">
        <v>33</v>
      </c>
      <c r="F334">
        <v>90</v>
      </c>
      <c r="G334">
        <v>1</v>
      </c>
      <c r="H334">
        <v>0</v>
      </c>
      <c r="I334">
        <f>E334/$E$1</f>
        <v>0.41249999999999998</v>
      </c>
      <c r="J334">
        <f>LOG10(F334+1)</f>
        <v>1.9590413923210936</v>
      </c>
      <c r="K334">
        <f t="shared" si="25"/>
        <v>1</v>
      </c>
      <c r="L334">
        <f t="shared" si="26"/>
        <v>0</v>
      </c>
      <c r="M334">
        <f>IF(B334="S",1,0)</f>
        <v>0</v>
      </c>
      <c r="N334">
        <f>IF(B334="C",1,0)</f>
        <v>0</v>
      </c>
      <c r="O334">
        <f t="shared" si="27"/>
        <v>0</v>
      </c>
      <c r="P334">
        <v>1</v>
      </c>
      <c r="V334" s="5">
        <v>0.87139483345030111</v>
      </c>
      <c r="W334" s="5">
        <v>-1.0426638639226105</v>
      </c>
      <c r="X334" s="5">
        <f t="shared" si="28"/>
        <v>0.87139483345030111</v>
      </c>
      <c r="Y334" s="5">
        <f t="shared" si="28"/>
        <v>0</v>
      </c>
      <c r="Z334" s="5">
        <f t="shared" si="29"/>
        <v>0.87139483345030111</v>
      </c>
      <c r="AA334" s="5">
        <f>(Table134[[#This Row],[Survived]]-Z334)^2</f>
        <v>1.653928886327579E-2</v>
      </c>
    </row>
    <row r="335" spans="1:27" x14ac:dyDescent="0.2">
      <c r="A335">
        <v>1</v>
      </c>
      <c r="B335" t="s">
        <v>10</v>
      </c>
      <c r="C335">
        <v>3</v>
      </c>
      <c r="D335" t="s">
        <v>3</v>
      </c>
      <c r="E335">
        <v>44</v>
      </c>
      <c r="F335">
        <v>7.9249999999999998</v>
      </c>
      <c r="G335">
        <v>0</v>
      </c>
      <c r="H335">
        <v>0</v>
      </c>
      <c r="I335">
        <f>E335/$E$1</f>
        <v>0.55000000000000004</v>
      </c>
      <c r="J335">
        <f>LOG10(F335+1)</f>
        <v>0.95060822478423079</v>
      </c>
      <c r="K335">
        <f t="shared" si="25"/>
        <v>0</v>
      </c>
      <c r="L335">
        <f t="shared" si="26"/>
        <v>0</v>
      </c>
      <c r="M335">
        <f>IF(B335="S",1,0)</f>
        <v>1</v>
      </c>
      <c r="N335">
        <f>IF(B335="C",1,0)</f>
        <v>0</v>
      </c>
      <c r="O335">
        <f t="shared" si="27"/>
        <v>1</v>
      </c>
      <c r="P335">
        <v>1</v>
      </c>
      <c r="V335" s="5">
        <v>-2.1502464524490561E-2</v>
      </c>
      <c r="W335" s="5">
        <v>-0.90052422322065906</v>
      </c>
      <c r="X335" s="5">
        <f t="shared" si="28"/>
        <v>0</v>
      </c>
      <c r="Y335" s="5">
        <f t="shared" si="28"/>
        <v>0</v>
      </c>
      <c r="Z335" s="5">
        <f t="shared" si="29"/>
        <v>0</v>
      </c>
      <c r="AA335" s="5">
        <f>(Table134[[#This Row],[Survived]]-Z335)^2</f>
        <v>1</v>
      </c>
    </row>
    <row r="336" spans="1:27" x14ac:dyDescent="0.2">
      <c r="A336">
        <v>1</v>
      </c>
      <c r="B336" t="s">
        <v>10</v>
      </c>
      <c r="C336">
        <v>2</v>
      </c>
      <c r="D336" t="s">
        <v>4</v>
      </c>
      <c r="E336">
        <v>34</v>
      </c>
      <c r="F336">
        <v>32.5</v>
      </c>
      <c r="G336">
        <v>1</v>
      </c>
      <c r="H336">
        <v>1</v>
      </c>
      <c r="I336">
        <f>E336/$E$1</f>
        <v>0.42499999999999999</v>
      </c>
      <c r="J336">
        <f>LOG10(F336+1)</f>
        <v>1.5250448070368452</v>
      </c>
      <c r="K336">
        <f t="shared" si="25"/>
        <v>0</v>
      </c>
      <c r="L336">
        <f t="shared" si="26"/>
        <v>1</v>
      </c>
      <c r="M336">
        <f>IF(B336="S",1,0)</f>
        <v>1</v>
      </c>
      <c r="N336">
        <f>IF(B336="C",1,0)</f>
        <v>0</v>
      </c>
      <c r="O336">
        <f t="shared" si="27"/>
        <v>0</v>
      </c>
      <c r="P336">
        <v>1</v>
      </c>
      <c r="V336" s="5">
        <v>0.69342172498097265</v>
      </c>
      <c r="W336" s="5">
        <v>-1.3684645058901637</v>
      </c>
      <c r="X336" s="5">
        <f t="shared" si="28"/>
        <v>0.69342172498097265</v>
      </c>
      <c r="Y336" s="5">
        <f t="shared" si="28"/>
        <v>0</v>
      </c>
      <c r="Z336" s="5">
        <f t="shared" si="29"/>
        <v>0.69342172498097265</v>
      </c>
      <c r="AA336" s="5">
        <f>(Table134[[#This Row],[Survived]]-Z336)^2</f>
        <v>9.3990238713642371E-2</v>
      </c>
    </row>
    <row r="337" spans="1:27" x14ac:dyDescent="0.2">
      <c r="A337">
        <v>1</v>
      </c>
      <c r="B337" t="s">
        <v>10</v>
      </c>
      <c r="C337">
        <v>2</v>
      </c>
      <c r="D337" t="s">
        <v>4</v>
      </c>
      <c r="E337">
        <v>18</v>
      </c>
      <c r="F337">
        <v>13</v>
      </c>
      <c r="G337">
        <v>0</v>
      </c>
      <c r="H337">
        <v>2</v>
      </c>
      <c r="I337">
        <f>E337/$E$1</f>
        <v>0.22500000000000001</v>
      </c>
      <c r="J337">
        <f>LOG10(F337+1)</f>
        <v>1.146128035678238</v>
      </c>
      <c r="K337">
        <f t="shared" si="25"/>
        <v>0</v>
      </c>
      <c r="L337">
        <f t="shared" si="26"/>
        <v>1</v>
      </c>
      <c r="M337">
        <f>IF(B337="S",1,0)</f>
        <v>1</v>
      </c>
      <c r="N337">
        <f>IF(B337="C",1,0)</f>
        <v>0</v>
      </c>
      <c r="O337">
        <f t="shared" si="27"/>
        <v>0</v>
      </c>
      <c r="P337">
        <v>1</v>
      </c>
      <c r="V337" s="5">
        <v>0.83346606462340278</v>
      </c>
      <c r="W337" s="5">
        <v>-1.6849837701346337</v>
      </c>
      <c r="X337" s="5">
        <f t="shared" si="28"/>
        <v>0.83346606462340278</v>
      </c>
      <c r="Y337" s="5">
        <f t="shared" si="28"/>
        <v>0</v>
      </c>
      <c r="Z337" s="5">
        <f t="shared" si="29"/>
        <v>0.83346606462340278</v>
      </c>
      <c r="AA337" s="5">
        <f>(Table134[[#This Row],[Survived]]-Z337)^2</f>
        <v>2.773355163201666E-2</v>
      </c>
    </row>
    <row r="338" spans="1:27" x14ac:dyDescent="0.2">
      <c r="A338">
        <v>0</v>
      </c>
      <c r="B338" t="s">
        <v>10</v>
      </c>
      <c r="C338">
        <v>2</v>
      </c>
      <c r="D338" t="s">
        <v>3</v>
      </c>
      <c r="E338">
        <v>30</v>
      </c>
      <c r="F338">
        <v>13</v>
      </c>
      <c r="G338">
        <v>0</v>
      </c>
      <c r="H338">
        <v>0</v>
      </c>
      <c r="I338">
        <f>E338/$E$1</f>
        <v>0.375</v>
      </c>
      <c r="J338">
        <f>LOG10(F338+1)</f>
        <v>1.146128035678238</v>
      </c>
      <c r="K338">
        <f t="shared" si="25"/>
        <v>0</v>
      </c>
      <c r="L338">
        <f t="shared" si="26"/>
        <v>1</v>
      </c>
      <c r="M338">
        <f>IF(B338="S",1,0)</f>
        <v>1</v>
      </c>
      <c r="N338">
        <f>IF(B338="C",1,0)</f>
        <v>0</v>
      </c>
      <c r="O338">
        <f t="shared" si="27"/>
        <v>1</v>
      </c>
      <c r="P338">
        <v>1</v>
      </c>
      <c r="V338" s="5">
        <v>0.28761861956303791</v>
      </c>
      <c r="W338" s="5">
        <v>-1.2353246453918696</v>
      </c>
      <c r="X338" s="5">
        <f t="shared" si="28"/>
        <v>0.28761861956303791</v>
      </c>
      <c r="Y338" s="5">
        <f t="shared" si="28"/>
        <v>0</v>
      </c>
      <c r="Z338" s="5">
        <f t="shared" si="29"/>
        <v>0.28761861956303791</v>
      </c>
      <c r="AA338" s="5">
        <f>(Table134[[#This Row],[Survived]]-Z338)^2</f>
        <v>8.2724470319347529E-2</v>
      </c>
    </row>
    <row r="339" spans="1:27" x14ac:dyDescent="0.2">
      <c r="A339">
        <v>0</v>
      </c>
      <c r="B339" t="s">
        <v>10</v>
      </c>
      <c r="C339">
        <v>3</v>
      </c>
      <c r="D339" t="s">
        <v>4</v>
      </c>
      <c r="E339">
        <v>10</v>
      </c>
      <c r="F339">
        <v>24.15</v>
      </c>
      <c r="G339">
        <v>0</v>
      </c>
      <c r="H339">
        <v>2</v>
      </c>
      <c r="I339">
        <f>E339/$E$1</f>
        <v>0.125</v>
      </c>
      <c r="J339">
        <f>LOG10(F339+1)</f>
        <v>1.4005379893919461</v>
      </c>
      <c r="K339">
        <f t="shared" si="25"/>
        <v>0</v>
      </c>
      <c r="L339">
        <f t="shared" si="26"/>
        <v>0</v>
      </c>
      <c r="M339">
        <f>IF(B339="S",1,0)</f>
        <v>1</v>
      </c>
      <c r="N339">
        <f>IF(B339="C",1,0)</f>
        <v>0</v>
      </c>
      <c r="O339">
        <f t="shared" si="27"/>
        <v>0</v>
      </c>
      <c r="P339">
        <v>1</v>
      </c>
      <c r="V339" s="5">
        <v>0.70517714323467739</v>
      </c>
      <c r="W339" s="5">
        <v>-1.5150493447292153</v>
      </c>
      <c r="X339" s="5">
        <f t="shared" si="28"/>
        <v>0.70517714323467739</v>
      </c>
      <c r="Y339" s="5">
        <f t="shared" si="28"/>
        <v>0</v>
      </c>
      <c r="Z339" s="5">
        <f t="shared" si="29"/>
        <v>0.70517714323467739</v>
      </c>
      <c r="AA339" s="5">
        <f>(Table134[[#This Row],[Survived]]-Z339)^2</f>
        <v>0.49727480334062074</v>
      </c>
    </row>
    <row r="340" spans="1:27" x14ac:dyDescent="0.2">
      <c r="A340">
        <v>0</v>
      </c>
      <c r="B340" t="s">
        <v>12</v>
      </c>
      <c r="C340">
        <v>3</v>
      </c>
      <c r="D340" t="s">
        <v>3</v>
      </c>
      <c r="E340">
        <v>21</v>
      </c>
      <c r="F340">
        <v>7.7332999999999998</v>
      </c>
      <c r="G340">
        <v>0</v>
      </c>
      <c r="H340">
        <v>0</v>
      </c>
      <c r="I340">
        <f>E340/$E$1</f>
        <v>0.26250000000000001</v>
      </c>
      <c r="J340">
        <f>LOG10(F340+1)</f>
        <v>0.94117837898439327</v>
      </c>
      <c r="K340">
        <f t="shared" si="25"/>
        <v>0</v>
      </c>
      <c r="L340">
        <f t="shared" si="26"/>
        <v>0</v>
      </c>
      <c r="M340">
        <f>IF(B340="S",1,0)</f>
        <v>0</v>
      </c>
      <c r="N340">
        <f>IF(B340="C",1,0)</f>
        <v>0</v>
      </c>
      <c r="O340">
        <f t="shared" si="27"/>
        <v>1</v>
      </c>
      <c r="P340">
        <v>1</v>
      </c>
      <c r="V340" s="5">
        <v>0.10315511391437482</v>
      </c>
      <c r="W340" s="5">
        <v>-1.0806055086656416</v>
      </c>
      <c r="X340" s="5">
        <f t="shared" si="28"/>
        <v>0.10315511391437482</v>
      </c>
      <c r="Y340" s="5">
        <f t="shared" si="28"/>
        <v>0</v>
      </c>
      <c r="Z340" s="5">
        <f t="shared" si="29"/>
        <v>0.10315511391437482</v>
      </c>
      <c r="AA340" s="5">
        <f>(Table134[[#This Row],[Survived]]-Z340)^2</f>
        <v>1.0640977526687646E-2</v>
      </c>
    </row>
    <row r="341" spans="1:27" x14ac:dyDescent="0.2">
      <c r="A341">
        <v>0</v>
      </c>
      <c r="B341" t="s">
        <v>10</v>
      </c>
      <c r="C341">
        <v>3</v>
      </c>
      <c r="D341" t="s">
        <v>3</v>
      </c>
      <c r="E341">
        <v>29</v>
      </c>
      <c r="F341">
        <v>7.875</v>
      </c>
      <c r="G341">
        <v>0</v>
      </c>
      <c r="H341">
        <v>0</v>
      </c>
      <c r="I341">
        <f>E341/$E$1</f>
        <v>0.36249999999999999</v>
      </c>
      <c r="J341">
        <f>LOG10(F341+1)</f>
        <v>0.9481683617271317</v>
      </c>
      <c r="K341">
        <f t="shared" si="25"/>
        <v>0</v>
      </c>
      <c r="L341">
        <f t="shared" si="26"/>
        <v>0</v>
      </c>
      <c r="M341">
        <f>IF(B341="S",1,0)</f>
        <v>1</v>
      </c>
      <c r="N341">
        <f>IF(B341="C",1,0)</f>
        <v>0</v>
      </c>
      <c r="O341">
        <f t="shared" si="27"/>
        <v>1</v>
      </c>
      <c r="P341">
        <v>1</v>
      </c>
      <c r="V341" s="5">
        <v>8.6955737939558575E-2</v>
      </c>
      <c r="W341" s="5">
        <v>-0.94228000417418756</v>
      </c>
      <c r="X341" s="5">
        <f t="shared" si="28"/>
        <v>8.6955737939558575E-2</v>
      </c>
      <c r="Y341" s="5">
        <f t="shared" si="28"/>
        <v>0</v>
      </c>
      <c r="Z341" s="5">
        <f t="shared" si="29"/>
        <v>8.6955737939558575E-2</v>
      </c>
      <c r="AA341" s="5">
        <f>(Table134[[#This Row],[Survived]]-Z341)^2</f>
        <v>7.5613003606131868E-3</v>
      </c>
    </row>
    <row r="342" spans="1:27" x14ac:dyDescent="0.2">
      <c r="A342">
        <v>0</v>
      </c>
      <c r="B342" t="s">
        <v>10</v>
      </c>
      <c r="C342">
        <v>3</v>
      </c>
      <c r="D342" t="s">
        <v>4</v>
      </c>
      <c r="E342">
        <v>28</v>
      </c>
      <c r="F342">
        <v>14.4</v>
      </c>
      <c r="G342">
        <v>1</v>
      </c>
      <c r="H342">
        <v>1</v>
      </c>
      <c r="I342">
        <f>E342/$E$1</f>
        <v>0.35</v>
      </c>
      <c r="J342">
        <f>LOG10(F342+1)</f>
        <v>1.1875207208364631</v>
      </c>
      <c r="K342">
        <f t="shared" si="25"/>
        <v>0</v>
      </c>
      <c r="L342">
        <f t="shared" si="26"/>
        <v>0</v>
      </c>
      <c r="M342">
        <f>IF(B342="S",1,0)</f>
        <v>1</v>
      </c>
      <c r="N342">
        <f>IF(B342="C",1,0)</f>
        <v>0</v>
      </c>
      <c r="O342">
        <f t="shared" si="27"/>
        <v>0</v>
      </c>
      <c r="P342">
        <v>1</v>
      </c>
      <c r="V342" s="5">
        <v>0.52225405149363169</v>
      </c>
      <c r="W342" s="5">
        <v>-1.0576345747012443</v>
      </c>
      <c r="X342" s="5">
        <f t="shared" si="28"/>
        <v>0.52225405149363169</v>
      </c>
      <c r="Y342" s="5">
        <f t="shared" si="28"/>
        <v>0</v>
      </c>
      <c r="Z342" s="5">
        <f t="shared" si="29"/>
        <v>0.52225405149363169</v>
      </c>
      <c r="AA342" s="5">
        <f>(Table134[[#This Row],[Survived]]-Z342)^2</f>
        <v>0.2727492943015129</v>
      </c>
    </row>
    <row r="343" spans="1:27" x14ac:dyDescent="0.2">
      <c r="A343">
        <v>0</v>
      </c>
      <c r="B343" t="s">
        <v>10</v>
      </c>
      <c r="C343">
        <v>3</v>
      </c>
      <c r="D343" t="s">
        <v>3</v>
      </c>
      <c r="E343">
        <v>18</v>
      </c>
      <c r="F343">
        <v>20.212499999999999</v>
      </c>
      <c r="G343">
        <v>1</v>
      </c>
      <c r="H343">
        <v>1</v>
      </c>
      <c r="I343">
        <f>E343/$E$1</f>
        <v>0.22500000000000001</v>
      </c>
      <c r="J343">
        <f>LOG10(F343+1)</f>
        <v>1.3265918553257321</v>
      </c>
      <c r="K343">
        <f t="shared" si="25"/>
        <v>0</v>
      </c>
      <c r="L343">
        <f t="shared" si="26"/>
        <v>0</v>
      </c>
      <c r="M343">
        <f>IF(B343="S",1,0)</f>
        <v>1</v>
      </c>
      <c r="N343">
        <f>IF(B343="C",1,0)</f>
        <v>0</v>
      </c>
      <c r="O343">
        <f t="shared" si="27"/>
        <v>1</v>
      </c>
      <c r="P343">
        <v>1</v>
      </c>
      <c r="V343" s="5">
        <v>0.11251996391975272</v>
      </c>
      <c r="W343" s="5">
        <v>-1.1281864582873924</v>
      </c>
      <c r="X343" s="5">
        <f t="shared" si="28"/>
        <v>0.11251996391975272</v>
      </c>
      <c r="Y343" s="5">
        <f t="shared" si="28"/>
        <v>0</v>
      </c>
      <c r="Z343" s="5">
        <f t="shared" si="29"/>
        <v>0.11251996391975272</v>
      </c>
      <c r="AA343" s="5">
        <f>(Table134[[#This Row],[Survived]]-Z343)^2</f>
        <v>1.2660742280502454E-2</v>
      </c>
    </row>
    <row r="344" spans="1:27" x14ac:dyDescent="0.2">
      <c r="A344">
        <v>1</v>
      </c>
      <c r="B344" t="s">
        <v>10</v>
      </c>
      <c r="C344">
        <v>2</v>
      </c>
      <c r="D344" t="s">
        <v>4</v>
      </c>
      <c r="E344">
        <v>28</v>
      </c>
      <c r="F344">
        <v>26</v>
      </c>
      <c r="G344">
        <v>1</v>
      </c>
      <c r="H344">
        <v>0</v>
      </c>
      <c r="I344">
        <f>E344/$E$1</f>
        <v>0.35</v>
      </c>
      <c r="J344">
        <f>LOG10(F344+1)</f>
        <v>1.4313637641589874</v>
      </c>
      <c r="K344">
        <f t="shared" si="25"/>
        <v>0</v>
      </c>
      <c r="L344">
        <f t="shared" si="26"/>
        <v>1</v>
      </c>
      <c r="M344">
        <f>IF(B344="S",1,0)</f>
        <v>1</v>
      </c>
      <c r="N344">
        <f>IF(B344="C",1,0)</f>
        <v>0</v>
      </c>
      <c r="O344">
        <f t="shared" si="27"/>
        <v>0</v>
      </c>
      <c r="P344">
        <v>1</v>
      </c>
      <c r="V344" s="5">
        <v>0.74725847761948905</v>
      </c>
      <c r="W344" s="5">
        <v>-1.1507969374730391</v>
      </c>
      <c r="X344" s="5">
        <f t="shared" si="28"/>
        <v>0.74725847761948905</v>
      </c>
      <c r="Y344" s="5">
        <f t="shared" si="28"/>
        <v>0</v>
      </c>
      <c r="Z344" s="5">
        <f t="shared" si="29"/>
        <v>0.74725847761948905</v>
      </c>
      <c r="AA344" s="5">
        <f>(Table134[[#This Row],[Survived]]-Z344)^2</f>
        <v>6.387827713521832E-2</v>
      </c>
    </row>
    <row r="345" spans="1:27" x14ac:dyDescent="0.2">
      <c r="A345">
        <v>1</v>
      </c>
      <c r="B345" t="s">
        <v>10</v>
      </c>
      <c r="C345">
        <v>2</v>
      </c>
      <c r="D345" t="s">
        <v>4</v>
      </c>
      <c r="E345">
        <v>19</v>
      </c>
      <c r="F345">
        <v>26</v>
      </c>
      <c r="G345">
        <v>0</v>
      </c>
      <c r="H345">
        <v>0</v>
      </c>
      <c r="I345">
        <f>E345/$E$1</f>
        <v>0.23749999999999999</v>
      </c>
      <c r="J345">
        <f>LOG10(F345+1)</f>
        <v>1.4313637641589874</v>
      </c>
      <c r="K345">
        <f t="shared" si="25"/>
        <v>0</v>
      </c>
      <c r="L345">
        <f t="shared" si="26"/>
        <v>1</v>
      </c>
      <c r="M345">
        <f>IF(B345="S",1,0)</f>
        <v>1</v>
      </c>
      <c r="N345">
        <f>IF(B345="C",1,0)</f>
        <v>0</v>
      </c>
      <c r="O345">
        <f t="shared" si="27"/>
        <v>0</v>
      </c>
      <c r="P345">
        <v>1</v>
      </c>
      <c r="V345" s="5">
        <v>0.869717085961486</v>
      </c>
      <c r="W345" s="5">
        <v>-1.320963178641672</v>
      </c>
      <c r="X345" s="5">
        <f t="shared" si="28"/>
        <v>0.869717085961486</v>
      </c>
      <c r="Y345" s="5">
        <f t="shared" si="28"/>
        <v>0</v>
      </c>
      <c r="Z345" s="5">
        <f t="shared" si="29"/>
        <v>0.869717085961486</v>
      </c>
      <c r="AA345" s="5">
        <f>(Table134[[#This Row],[Survived]]-Z345)^2</f>
        <v>1.6973637690366826E-2</v>
      </c>
    </row>
    <row r="346" spans="1:27" x14ac:dyDescent="0.2">
      <c r="A346">
        <v>1</v>
      </c>
      <c r="B346" t="s">
        <v>10</v>
      </c>
      <c r="C346">
        <v>3</v>
      </c>
      <c r="D346" t="s">
        <v>3</v>
      </c>
      <c r="E346">
        <v>32</v>
      </c>
      <c r="F346">
        <v>8.0500000000000007</v>
      </c>
      <c r="G346">
        <v>0</v>
      </c>
      <c r="H346">
        <v>0</v>
      </c>
      <c r="I346">
        <f>E346/$E$1</f>
        <v>0.4</v>
      </c>
      <c r="J346">
        <f>LOG10(F346+1)</f>
        <v>0.9566485792052033</v>
      </c>
      <c r="K346">
        <f t="shared" si="25"/>
        <v>0</v>
      </c>
      <c r="L346">
        <f t="shared" si="26"/>
        <v>0</v>
      </c>
      <c r="M346">
        <f>IF(B346="S",1,0)</f>
        <v>1</v>
      </c>
      <c r="N346">
        <f>IF(B346="C",1,0)</f>
        <v>0</v>
      </c>
      <c r="O346">
        <f t="shared" si="27"/>
        <v>1</v>
      </c>
      <c r="P346">
        <v>1</v>
      </c>
      <c r="V346" s="5">
        <v>6.564757958654166E-2</v>
      </c>
      <c r="W346" s="5">
        <v>-0.9357550328301355</v>
      </c>
      <c r="X346" s="5">
        <f t="shared" si="28"/>
        <v>6.564757958654166E-2</v>
      </c>
      <c r="Y346" s="5">
        <f t="shared" si="28"/>
        <v>0</v>
      </c>
      <c r="Z346" s="5">
        <f t="shared" si="29"/>
        <v>6.564757958654166E-2</v>
      </c>
      <c r="AA346" s="5">
        <f>(Table134[[#This Row],[Survived]]-Z346)^2</f>
        <v>0.87301444553248797</v>
      </c>
    </row>
    <row r="347" spans="1:27" x14ac:dyDescent="0.2">
      <c r="A347">
        <v>1</v>
      </c>
      <c r="B347" t="s">
        <v>10</v>
      </c>
      <c r="C347">
        <v>1</v>
      </c>
      <c r="D347" t="s">
        <v>3</v>
      </c>
      <c r="E347">
        <v>28</v>
      </c>
      <c r="F347">
        <v>26.55</v>
      </c>
      <c r="G347">
        <v>0</v>
      </c>
      <c r="H347">
        <v>0</v>
      </c>
      <c r="I347">
        <f>E347/$E$1</f>
        <v>0.35</v>
      </c>
      <c r="J347">
        <f>LOG10(F347+1)</f>
        <v>1.4401216031878039</v>
      </c>
      <c r="K347">
        <f t="shared" si="25"/>
        <v>1</v>
      </c>
      <c r="L347">
        <f t="shared" si="26"/>
        <v>0</v>
      </c>
      <c r="M347">
        <f>IF(B347="S",1,0)</f>
        <v>1</v>
      </c>
      <c r="N347">
        <f>IF(B347="C",1,0)</f>
        <v>0</v>
      </c>
      <c r="O347">
        <f t="shared" si="27"/>
        <v>1</v>
      </c>
      <c r="P347">
        <v>1</v>
      </c>
      <c r="V347" s="5">
        <v>0.4925829017077018</v>
      </c>
      <c r="W347" s="5">
        <v>-0.97618662298855285</v>
      </c>
      <c r="X347" s="5">
        <f t="shared" si="28"/>
        <v>0.4925829017077018</v>
      </c>
      <c r="Y347" s="5">
        <f t="shared" si="28"/>
        <v>0</v>
      </c>
      <c r="Z347" s="5">
        <f t="shared" si="29"/>
        <v>0.4925829017077018</v>
      </c>
      <c r="AA347" s="5">
        <f>(Table134[[#This Row],[Survived]]-Z347)^2</f>
        <v>0.25747211163937583</v>
      </c>
    </row>
    <row r="348" spans="1:27" x14ac:dyDescent="0.2">
      <c r="A348">
        <v>1</v>
      </c>
      <c r="B348" t="s">
        <v>10</v>
      </c>
      <c r="C348">
        <v>2</v>
      </c>
      <c r="D348" t="s">
        <v>4</v>
      </c>
      <c r="E348">
        <v>42</v>
      </c>
      <c r="F348">
        <v>26</v>
      </c>
      <c r="G348">
        <v>1</v>
      </c>
      <c r="H348">
        <v>0</v>
      </c>
      <c r="I348">
        <f>E348/$E$1</f>
        <v>0.52500000000000002</v>
      </c>
      <c r="J348">
        <f>LOG10(F348+1)</f>
        <v>1.4313637641589874</v>
      </c>
      <c r="K348">
        <f t="shared" si="25"/>
        <v>0</v>
      </c>
      <c r="L348">
        <f t="shared" si="26"/>
        <v>1</v>
      </c>
      <c r="M348">
        <f>IF(B348="S",1,0)</f>
        <v>1</v>
      </c>
      <c r="N348">
        <f>IF(B348="C",1,0)</f>
        <v>0</v>
      </c>
      <c r="O348">
        <f t="shared" si="27"/>
        <v>0</v>
      </c>
      <c r="P348">
        <v>1</v>
      </c>
      <c r="V348" s="5">
        <v>0.64592155761070824</v>
      </c>
      <c r="W348" s="5">
        <v>-1.1113045460703161</v>
      </c>
      <c r="X348" s="5">
        <f t="shared" si="28"/>
        <v>0.64592155761070824</v>
      </c>
      <c r="Y348" s="5">
        <f t="shared" si="28"/>
        <v>0</v>
      </c>
      <c r="Z348" s="5">
        <f t="shared" si="29"/>
        <v>0.64592155761070824</v>
      </c>
      <c r="AA348" s="5">
        <f>(Table134[[#This Row],[Survived]]-Z348)^2</f>
        <v>0.125371543364827</v>
      </c>
    </row>
    <row r="349" spans="1:27" x14ac:dyDescent="0.2">
      <c r="A349">
        <v>0</v>
      </c>
      <c r="B349" t="s">
        <v>10</v>
      </c>
      <c r="C349">
        <v>3</v>
      </c>
      <c r="D349" t="s">
        <v>3</v>
      </c>
      <c r="E349">
        <v>17</v>
      </c>
      <c r="F349">
        <v>7.125</v>
      </c>
      <c r="G349">
        <v>0</v>
      </c>
      <c r="H349">
        <v>0</v>
      </c>
      <c r="I349">
        <f>E349/$E$1</f>
        <v>0.21249999999999999</v>
      </c>
      <c r="J349">
        <f>LOG10(F349+1)</f>
        <v>0.90982336965091204</v>
      </c>
      <c r="K349">
        <f t="shared" si="25"/>
        <v>0</v>
      </c>
      <c r="L349">
        <f t="shared" si="26"/>
        <v>0</v>
      </c>
      <c r="M349">
        <f>IF(B349="S",1,0)</f>
        <v>1</v>
      </c>
      <c r="N349">
        <f>IF(B349="C",1,0)</f>
        <v>0</v>
      </c>
      <c r="O349">
        <f t="shared" si="27"/>
        <v>1</v>
      </c>
      <c r="P349">
        <v>1</v>
      </c>
      <c r="V349" s="5">
        <v>0.17197609409255354</v>
      </c>
      <c r="W349" s="5">
        <v>-0.96736900149699878</v>
      </c>
      <c r="X349" s="5">
        <f t="shared" si="28"/>
        <v>0.17197609409255354</v>
      </c>
      <c r="Y349" s="5">
        <f t="shared" si="28"/>
        <v>0</v>
      </c>
      <c r="Z349" s="5">
        <f t="shared" si="29"/>
        <v>0.17197609409255354</v>
      </c>
      <c r="AA349" s="5">
        <f>(Table134[[#This Row],[Survived]]-Z349)^2</f>
        <v>2.957577693933083E-2</v>
      </c>
    </row>
    <row r="350" spans="1:27" x14ac:dyDescent="0.2">
      <c r="A350">
        <v>0</v>
      </c>
      <c r="B350" t="s">
        <v>10</v>
      </c>
      <c r="C350">
        <v>1</v>
      </c>
      <c r="D350" t="s">
        <v>3</v>
      </c>
      <c r="E350">
        <v>50</v>
      </c>
      <c r="F350">
        <v>55.9</v>
      </c>
      <c r="G350">
        <v>1</v>
      </c>
      <c r="H350">
        <v>0</v>
      </c>
      <c r="I350">
        <f>E350/$E$1</f>
        <v>0.625</v>
      </c>
      <c r="J350">
        <f>LOG10(F350+1)</f>
        <v>1.7551122663950711</v>
      </c>
      <c r="K350">
        <f t="shared" si="25"/>
        <v>1</v>
      </c>
      <c r="L350">
        <f t="shared" si="26"/>
        <v>0</v>
      </c>
      <c r="M350">
        <f>IF(B350="S",1,0)</f>
        <v>1</v>
      </c>
      <c r="N350">
        <f>IF(B350="C",1,0)</f>
        <v>0</v>
      </c>
      <c r="O350">
        <f t="shared" si="27"/>
        <v>1</v>
      </c>
      <c r="P350">
        <v>1</v>
      </c>
      <c r="V350" s="5">
        <v>0.29113953768311407</v>
      </c>
      <c r="W350" s="5">
        <v>-0.84132254318949906</v>
      </c>
      <c r="X350" s="5">
        <f t="shared" si="28"/>
        <v>0.29113953768311407</v>
      </c>
      <c r="Y350" s="5">
        <f t="shared" si="28"/>
        <v>0</v>
      </c>
      <c r="Z350" s="5">
        <f t="shared" si="29"/>
        <v>0.29113953768311407</v>
      </c>
      <c r="AA350" s="5">
        <f>(Table134[[#This Row],[Survived]]-Z350)^2</f>
        <v>8.4762230402337393E-2</v>
      </c>
    </row>
    <row r="351" spans="1:27" x14ac:dyDescent="0.2">
      <c r="A351">
        <v>1</v>
      </c>
      <c r="B351" t="s">
        <v>10</v>
      </c>
      <c r="C351">
        <v>1</v>
      </c>
      <c r="D351" t="s">
        <v>4</v>
      </c>
      <c r="E351">
        <v>14</v>
      </c>
      <c r="F351">
        <v>120</v>
      </c>
      <c r="G351">
        <v>1</v>
      </c>
      <c r="H351">
        <v>2</v>
      </c>
      <c r="I351">
        <f>E351/$E$1</f>
        <v>0.17499999999999999</v>
      </c>
      <c r="J351">
        <f>LOG10(F351+1)</f>
        <v>2.0827853703164503</v>
      </c>
      <c r="K351">
        <f t="shared" si="25"/>
        <v>1</v>
      </c>
      <c r="L351">
        <f t="shared" si="26"/>
        <v>0</v>
      </c>
      <c r="M351">
        <f>IF(B351="S",1,0)</f>
        <v>1</v>
      </c>
      <c r="N351">
        <f>IF(B351="C",1,0)</f>
        <v>0</v>
      </c>
      <c r="O351">
        <f t="shared" si="27"/>
        <v>0</v>
      </c>
      <c r="P351">
        <v>1</v>
      </c>
      <c r="V351" s="5">
        <v>1.0264297560292128</v>
      </c>
      <c r="W351" s="5">
        <v>-1.4335544473107329</v>
      </c>
      <c r="X351" s="5">
        <f t="shared" si="28"/>
        <v>1.0264297560292128</v>
      </c>
      <c r="Y351" s="5">
        <f t="shared" si="28"/>
        <v>0</v>
      </c>
      <c r="Z351" s="5">
        <f t="shared" si="29"/>
        <v>1.0264297560292128</v>
      </c>
      <c r="AA351" s="5">
        <f>(Table134[[#This Row],[Survived]]-Z351)^2</f>
        <v>6.9853200376371165E-4</v>
      </c>
    </row>
    <row r="352" spans="1:27" x14ac:dyDescent="0.2">
      <c r="A352">
        <v>0</v>
      </c>
      <c r="B352" t="s">
        <v>10</v>
      </c>
      <c r="C352">
        <v>3</v>
      </c>
      <c r="D352" t="s">
        <v>4</v>
      </c>
      <c r="E352">
        <v>21</v>
      </c>
      <c r="F352">
        <v>34.375</v>
      </c>
      <c r="G352">
        <v>2</v>
      </c>
      <c r="H352">
        <v>2</v>
      </c>
      <c r="I352">
        <f>E352/$E$1</f>
        <v>0.26250000000000001</v>
      </c>
      <c r="J352">
        <f>LOG10(F352+1)</f>
        <v>1.5486964485323467</v>
      </c>
      <c r="K352">
        <f t="shared" si="25"/>
        <v>0</v>
      </c>
      <c r="L352">
        <f t="shared" si="26"/>
        <v>0</v>
      </c>
      <c r="M352">
        <f>IF(B352="S",1,0)</f>
        <v>1</v>
      </c>
      <c r="N352">
        <f>IF(B352="C",1,0)</f>
        <v>0</v>
      </c>
      <c r="O352">
        <f t="shared" si="27"/>
        <v>0</v>
      </c>
      <c r="P352">
        <v>1</v>
      </c>
      <c r="V352" s="5">
        <v>0.51803729323743164</v>
      </c>
      <c r="W352" s="5">
        <v>-1.228316466929007</v>
      </c>
      <c r="X352" s="5">
        <f t="shared" si="28"/>
        <v>0.51803729323743164</v>
      </c>
      <c r="Y352" s="5">
        <f t="shared" si="28"/>
        <v>0</v>
      </c>
      <c r="Z352" s="5">
        <f t="shared" si="29"/>
        <v>0.51803729323743164</v>
      </c>
      <c r="AA352" s="5">
        <f>(Table134[[#This Row],[Survived]]-Z352)^2</f>
        <v>0.26836263718476472</v>
      </c>
    </row>
    <row r="353" spans="1:27" x14ac:dyDescent="0.2">
      <c r="A353">
        <v>1</v>
      </c>
      <c r="B353" t="s">
        <v>10</v>
      </c>
      <c r="C353">
        <v>2</v>
      </c>
      <c r="D353" t="s">
        <v>4</v>
      </c>
      <c r="E353">
        <v>24</v>
      </c>
      <c r="F353">
        <v>18.75</v>
      </c>
      <c r="G353">
        <v>2</v>
      </c>
      <c r="H353">
        <v>3</v>
      </c>
      <c r="I353">
        <f>E353/$E$1</f>
        <v>0.3</v>
      </c>
      <c r="J353">
        <f>LOG10(F353+1)</f>
        <v>1.2955670999624791</v>
      </c>
      <c r="K353">
        <f t="shared" si="25"/>
        <v>0</v>
      </c>
      <c r="L353">
        <f t="shared" si="26"/>
        <v>1</v>
      </c>
      <c r="M353">
        <f>IF(B353="S",1,0)</f>
        <v>1</v>
      </c>
      <c r="N353">
        <f>IF(B353="C",1,0)</f>
        <v>0</v>
      </c>
      <c r="O353">
        <f t="shared" si="27"/>
        <v>0</v>
      </c>
      <c r="P353">
        <v>1</v>
      </c>
      <c r="V353" s="5">
        <v>0.66767779017697471</v>
      </c>
      <c r="W353" s="5">
        <v>-1.6258351951840195</v>
      </c>
      <c r="X353" s="5">
        <f t="shared" si="28"/>
        <v>0.66767779017697471</v>
      </c>
      <c r="Y353" s="5">
        <f t="shared" si="28"/>
        <v>0</v>
      </c>
      <c r="Z353" s="5">
        <f t="shared" si="29"/>
        <v>0.66767779017697471</v>
      </c>
      <c r="AA353" s="5">
        <f>(Table134[[#This Row],[Survived]]-Z353)^2</f>
        <v>0.11043805114165885</v>
      </c>
    </row>
    <row r="354" spans="1:27" x14ac:dyDescent="0.2">
      <c r="A354">
        <v>0</v>
      </c>
      <c r="B354" t="s">
        <v>10</v>
      </c>
      <c r="C354">
        <v>1</v>
      </c>
      <c r="D354" t="s">
        <v>3</v>
      </c>
      <c r="E354">
        <v>64</v>
      </c>
      <c r="F354">
        <v>263</v>
      </c>
      <c r="G354">
        <v>1</v>
      </c>
      <c r="H354">
        <v>4</v>
      </c>
      <c r="I354">
        <f>E354/$E$1</f>
        <v>0.8</v>
      </c>
      <c r="J354">
        <f>LOG10(F354+1)</f>
        <v>2.4216039268698313</v>
      </c>
      <c r="K354">
        <f t="shared" si="25"/>
        <v>1</v>
      </c>
      <c r="L354">
        <f t="shared" si="26"/>
        <v>0</v>
      </c>
      <c r="M354">
        <f>IF(B354="S",1,0)</f>
        <v>1</v>
      </c>
      <c r="N354">
        <f>IF(B354="C",1,0)</f>
        <v>0</v>
      </c>
      <c r="O354">
        <f t="shared" si="27"/>
        <v>1</v>
      </c>
      <c r="P354">
        <v>1</v>
      </c>
      <c r="V354" s="5">
        <v>0.16217556506632858</v>
      </c>
      <c r="W354" s="5">
        <v>-1.8068689654691865</v>
      </c>
      <c r="X354" s="5">
        <f t="shared" si="28"/>
        <v>0.16217556506632858</v>
      </c>
      <c r="Y354" s="5">
        <f t="shared" si="28"/>
        <v>0</v>
      </c>
      <c r="Z354" s="5">
        <f t="shared" si="29"/>
        <v>0.16217556506632858</v>
      </c>
      <c r="AA354" s="5">
        <f>(Table134[[#This Row],[Survived]]-Z354)^2</f>
        <v>2.6300913904582973E-2</v>
      </c>
    </row>
    <row r="355" spans="1:27" x14ac:dyDescent="0.2">
      <c r="A355">
        <v>0</v>
      </c>
      <c r="B355" t="s">
        <v>10</v>
      </c>
      <c r="C355">
        <v>2</v>
      </c>
      <c r="D355" t="s">
        <v>3</v>
      </c>
      <c r="E355">
        <v>31</v>
      </c>
      <c r="F355">
        <v>10.5</v>
      </c>
      <c r="G355">
        <v>0</v>
      </c>
      <c r="H355">
        <v>0</v>
      </c>
      <c r="I355">
        <f>E355/$E$1</f>
        <v>0.38750000000000001</v>
      </c>
      <c r="J355">
        <f>LOG10(F355+1)</f>
        <v>1.0606978403536116</v>
      </c>
      <c r="K355">
        <f t="shared" si="25"/>
        <v>0</v>
      </c>
      <c r="L355">
        <f t="shared" si="26"/>
        <v>1</v>
      </c>
      <c r="M355">
        <f>IF(B355="S",1,0)</f>
        <v>1</v>
      </c>
      <c r="N355">
        <f>IF(B355="C",1,0)</f>
        <v>0</v>
      </c>
      <c r="O355">
        <f t="shared" si="27"/>
        <v>1</v>
      </c>
      <c r="P355">
        <v>1</v>
      </c>
      <c r="V355" s="5">
        <v>0.27628117524409157</v>
      </c>
      <c r="W355" s="5">
        <v>-1.2129834214192434</v>
      </c>
      <c r="X355" s="5">
        <f t="shared" si="28"/>
        <v>0.27628117524409157</v>
      </c>
      <c r="Y355" s="5">
        <f t="shared" si="28"/>
        <v>0</v>
      </c>
      <c r="Z355" s="5">
        <f t="shared" si="29"/>
        <v>0.27628117524409157</v>
      </c>
      <c r="AA355" s="5">
        <f>(Table134[[#This Row],[Survived]]-Z355)^2</f>
        <v>7.6331287794256436E-2</v>
      </c>
    </row>
    <row r="356" spans="1:27" x14ac:dyDescent="0.2">
      <c r="A356">
        <v>1</v>
      </c>
      <c r="B356" t="s">
        <v>10</v>
      </c>
      <c r="C356">
        <v>2</v>
      </c>
      <c r="D356" t="s">
        <v>4</v>
      </c>
      <c r="E356">
        <v>45</v>
      </c>
      <c r="F356">
        <v>26.25</v>
      </c>
      <c r="G356">
        <v>1</v>
      </c>
      <c r="H356">
        <v>1</v>
      </c>
      <c r="I356">
        <f>E356/$E$1</f>
        <v>0.5625</v>
      </c>
      <c r="J356">
        <f>LOG10(F356+1)</f>
        <v>1.4353665066126613</v>
      </c>
      <c r="K356">
        <f t="shared" si="25"/>
        <v>0</v>
      </c>
      <c r="L356">
        <f t="shared" si="26"/>
        <v>1</v>
      </c>
      <c r="M356">
        <f>IF(B356="S",1,0)</f>
        <v>1</v>
      </c>
      <c r="N356">
        <f>IF(B356="C",1,0)</f>
        <v>0</v>
      </c>
      <c r="O356">
        <f t="shared" si="27"/>
        <v>0</v>
      </c>
      <c r="P356">
        <v>1</v>
      </c>
      <c r="V356" s="5">
        <v>0.60949693472313426</v>
      </c>
      <c r="W356" s="5">
        <v>-1.3169437618120752</v>
      </c>
      <c r="X356" s="5">
        <f t="shared" si="28"/>
        <v>0.60949693472313426</v>
      </c>
      <c r="Y356" s="5">
        <f t="shared" si="28"/>
        <v>0</v>
      </c>
      <c r="Z356" s="5">
        <f t="shared" si="29"/>
        <v>0.60949693472313426</v>
      </c>
      <c r="AA356" s="5">
        <f>(Table134[[#This Row],[Survived]]-Z356)^2</f>
        <v>0.15249264399062806</v>
      </c>
    </row>
    <row r="357" spans="1:27" x14ac:dyDescent="0.2">
      <c r="A357">
        <v>0</v>
      </c>
      <c r="B357" t="s">
        <v>10</v>
      </c>
      <c r="C357">
        <v>3</v>
      </c>
      <c r="D357" t="s">
        <v>3</v>
      </c>
      <c r="E357">
        <v>20</v>
      </c>
      <c r="F357">
        <v>9.5</v>
      </c>
      <c r="G357">
        <v>0</v>
      </c>
      <c r="H357">
        <v>0</v>
      </c>
      <c r="I357">
        <f>E357/$E$1</f>
        <v>0.25</v>
      </c>
      <c r="J357">
        <f>LOG10(F357+1)</f>
        <v>1.0211892990699381</v>
      </c>
      <c r="K357">
        <f t="shared" si="25"/>
        <v>0</v>
      </c>
      <c r="L357">
        <f t="shared" si="26"/>
        <v>0</v>
      </c>
      <c r="M357">
        <f>IF(B357="S",1,0)</f>
        <v>1</v>
      </c>
      <c r="N357">
        <f>IF(B357="C",1,0)</f>
        <v>0</v>
      </c>
      <c r="O357">
        <f t="shared" si="27"/>
        <v>1</v>
      </c>
      <c r="P357">
        <v>1</v>
      </c>
      <c r="V357" s="5">
        <v>0.15560457539804662</v>
      </c>
      <c r="W357" s="5">
        <v>-0.98435286042762016</v>
      </c>
      <c r="X357" s="5">
        <f t="shared" si="28"/>
        <v>0.15560457539804662</v>
      </c>
      <c r="Y357" s="5">
        <f t="shared" si="28"/>
        <v>0</v>
      </c>
      <c r="Z357" s="5">
        <f t="shared" si="29"/>
        <v>0.15560457539804662</v>
      </c>
      <c r="AA357" s="5">
        <f>(Table134[[#This Row],[Survived]]-Z357)^2</f>
        <v>2.4212783884806376E-2</v>
      </c>
    </row>
    <row r="358" spans="1:27" x14ac:dyDescent="0.2">
      <c r="A358">
        <v>0</v>
      </c>
      <c r="B358" t="s">
        <v>10</v>
      </c>
      <c r="C358">
        <v>3</v>
      </c>
      <c r="D358" t="s">
        <v>3</v>
      </c>
      <c r="E358">
        <v>25</v>
      </c>
      <c r="F358">
        <v>7.7750000000000004</v>
      </c>
      <c r="G358">
        <v>1</v>
      </c>
      <c r="H358">
        <v>0</v>
      </c>
      <c r="I358">
        <f>E358/$E$1</f>
        <v>0.3125</v>
      </c>
      <c r="J358">
        <f>LOG10(F358+1)</f>
        <v>0.94324712513786169</v>
      </c>
      <c r="K358">
        <f t="shared" si="25"/>
        <v>0</v>
      </c>
      <c r="L358">
        <f t="shared" si="26"/>
        <v>0</v>
      </c>
      <c r="M358">
        <f>IF(B358="S",1,0)</f>
        <v>1</v>
      </c>
      <c r="N358">
        <f>IF(B358="C",1,0)</f>
        <v>0</v>
      </c>
      <c r="O358">
        <f t="shared" si="27"/>
        <v>1</v>
      </c>
      <c r="P358">
        <v>1</v>
      </c>
      <c r="V358" s="5">
        <v>5.8359568482775126E-2</v>
      </c>
      <c r="W358" s="5">
        <v>-0.80766079328963369</v>
      </c>
      <c r="X358" s="5">
        <f t="shared" si="28"/>
        <v>5.8359568482775126E-2</v>
      </c>
      <c r="Y358" s="5">
        <f t="shared" si="28"/>
        <v>0</v>
      </c>
      <c r="Z358" s="5">
        <f t="shared" si="29"/>
        <v>5.8359568482775126E-2</v>
      </c>
      <c r="AA358" s="5">
        <f>(Table134[[#This Row],[Survived]]-Z358)^2</f>
        <v>3.4058392334957196E-3</v>
      </c>
    </row>
    <row r="359" spans="1:27" x14ac:dyDescent="0.2">
      <c r="A359">
        <v>1</v>
      </c>
      <c r="B359" t="s">
        <v>10</v>
      </c>
      <c r="C359">
        <v>2</v>
      </c>
      <c r="D359" t="s">
        <v>4</v>
      </c>
      <c r="E359">
        <v>28</v>
      </c>
      <c r="F359">
        <v>13</v>
      </c>
      <c r="G359">
        <v>0</v>
      </c>
      <c r="H359">
        <v>0</v>
      </c>
      <c r="I359">
        <f>E359/$E$1</f>
        <v>0.35</v>
      </c>
      <c r="J359">
        <f>LOG10(F359+1)</f>
        <v>1.146128035678238</v>
      </c>
      <c r="K359">
        <f t="shared" si="25"/>
        <v>0</v>
      </c>
      <c r="L359">
        <f t="shared" si="26"/>
        <v>1</v>
      </c>
      <c r="M359">
        <f>IF(B359="S",1,0)</f>
        <v>1</v>
      </c>
      <c r="N359">
        <f>IF(B359="C",1,0)</f>
        <v>0</v>
      </c>
      <c r="O359">
        <f t="shared" si="27"/>
        <v>0</v>
      </c>
      <c r="P359">
        <v>1</v>
      </c>
      <c r="V359" s="5">
        <v>0.79088580495189353</v>
      </c>
      <c r="W359" s="5">
        <v>-1.2304003871725482</v>
      </c>
      <c r="X359" s="5">
        <f t="shared" si="28"/>
        <v>0.79088580495189353</v>
      </c>
      <c r="Y359" s="5">
        <f t="shared" si="28"/>
        <v>0</v>
      </c>
      <c r="Z359" s="5">
        <f t="shared" si="29"/>
        <v>0.79088580495189353</v>
      </c>
      <c r="AA359" s="5">
        <f>(Table134[[#This Row],[Survived]]-Z359)^2</f>
        <v>4.3728746570617517E-2</v>
      </c>
    </row>
    <row r="360" spans="1:27" x14ac:dyDescent="0.2">
      <c r="A360">
        <v>1</v>
      </c>
      <c r="B360" t="s">
        <v>10</v>
      </c>
      <c r="C360">
        <v>1</v>
      </c>
      <c r="D360" t="s">
        <v>3</v>
      </c>
      <c r="E360">
        <v>4</v>
      </c>
      <c r="F360">
        <v>81.8583</v>
      </c>
      <c r="G360">
        <v>0</v>
      </c>
      <c r="H360">
        <v>2</v>
      </c>
      <c r="I360">
        <f>E360/$E$1</f>
        <v>0.05</v>
      </c>
      <c r="J360">
        <f>LOG10(F360+1)</f>
        <v>1.9183360186534042</v>
      </c>
      <c r="K360">
        <f t="shared" si="25"/>
        <v>1</v>
      </c>
      <c r="L360">
        <f t="shared" si="26"/>
        <v>0</v>
      </c>
      <c r="M360">
        <f>IF(B360="S",1,0)</f>
        <v>1</v>
      </c>
      <c r="N360">
        <f>IF(B360="C",1,0)</f>
        <v>0</v>
      </c>
      <c r="O360">
        <f t="shared" si="27"/>
        <v>1</v>
      </c>
      <c r="P360">
        <v>1</v>
      </c>
      <c r="V360" s="5">
        <v>0.65944566055658882</v>
      </c>
      <c r="W360" s="5">
        <v>-1.5795318120854558</v>
      </c>
      <c r="X360" s="5">
        <f t="shared" si="28"/>
        <v>0.65944566055658882</v>
      </c>
      <c r="Y360" s="5">
        <f t="shared" si="28"/>
        <v>0</v>
      </c>
      <c r="Z360" s="5">
        <f t="shared" si="29"/>
        <v>0.65944566055658882</v>
      </c>
      <c r="AA360" s="5">
        <f>(Table134[[#This Row],[Survived]]-Z360)^2</f>
        <v>0.11597725811373813</v>
      </c>
    </row>
    <row r="361" spans="1:27" x14ac:dyDescent="0.2">
      <c r="A361">
        <v>1</v>
      </c>
      <c r="B361" t="s">
        <v>10</v>
      </c>
      <c r="C361">
        <v>2</v>
      </c>
      <c r="D361" t="s">
        <v>4</v>
      </c>
      <c r="E361">
        <v>13</v>
      </c>
      <c r="F361">
        <v>19.5</v>
      </c>
      <c r="G361">
        <v>0</v>
      </c>
      <c r="H361">
        <v>1</v>
      </c>
      <c r="I361">
        <f>E361/$E$1</f>
        <v>0.16250000000000001</v>
      </c>
      <c r="J361">
        <f>LOG10(F361+1)</f>
        <v>1.3117538610557542</v>
      </c>
      <c r="K361">
        <f t="shared" si="25"/>
        <v>0</v>
      </c>
      <c r="L361">
        <f t="shared" si="26"/>
        <v>1</v>
      </c>
      <c r="M361">
        <f>IF(B361="S",1,0)</f>
        <v>1</v>
      </c>
      <c r="N361">
        <f>IF(B361="C",1,0)</f>
        <v>0</v>
      </c>
      <c r="O361">
        <f t="shared" si="27"/>
        <v>0</v>
      </c>
      <c r="P361">
        <v>1</v>
      </c>
      <c r="V361" s="5">
        <v>0.8925064710966597</v>
      </c>
      <c r="W361" s="5">
        <v>-1.5237455374679139</v>
      </c>
      <c r="X361" s="5">
        <f t="shared" si="28"/>
        <v>0.8925064710966597</v>
      </c>
      <c r="Y361" s="5">
        <f t="shared" si="28"/>
        <v>0</v>
      </c>
      <c r="Z361" s="5">
        <f t="shared" si="29"/>
        <v>0.8925064710966597</v>
      </c>
      <c r="AA361" s="5">
        <f>(Table134[[#This Row],[Survived]]-Z361)^2</f>
        <v>1.1554858756093255E-2</v>
      </c>
    </row>
    <row r="362" spans="1:27" x14ac:dyDescent="0.2">
      <c r="A362">
        <v>1</v>
      </c>
      <c r="B362" t="s">
        <v>10</v>
      </c>
      <c r="C362">
        <v>1</v>
      </c>
      <c r="D362" t="s">
        <v>3</v>
      </c>
      <c r="E362">
        <v>34</v>
      </c>
      <c r="F362">
        <v>26.55</v>
      </c>
      <c r="G362">
        <v>0</v>
      </c>
      <c r="H362">
        <v>0</v>
      </c>
      <c r="I362">
        <f>E362/$E$1</f>
        <v>0.42499999999999999</v>
      </c>
      <c r="J362">
        <f>LOG10(F362+1)</f>
        <v>1.4401216031878039</v>
      </c>
      <c r="K362">
        <f t="shared" si="25"/>
        <v>1</v>
      </c>
      <c r="L362">
        <f t="shared" si="26"/>
        <v>0</v>
      </c>
      <c r="M362">
        <f>IF(B362="S",1,0)</f>
        <v>1</v>
      </c>
      <c r="N362">
        <f>IF(B362="C",1,0)</f>
        <v>0</v>
      </c>
      <c r="O362">
        <f t="shared" si="27"/>
        <v>1</v>
      </c>
      <c r="P362">
        <v>1</v>
      </c>
      <c r="V362" s="5">
        <v>0.44915279313251011</v>
      </c>
      <c r="W362" s="5">
        <v>-0.95926131238738588</v>
      </c>
      <c r="X362" s="5">
        <f t="shared" si="28"/>
        <v>0.44915279313251011</v>
      </c>
      <c r="Y362" s="5">
        <f t="shared" si="28"/>
        <v>0</v>
      </c>
      <c r="Z362" s="5">
        <f t="shared" si="29"/>
        <v>0.44915279313251011</v>
      </c>
      <c r="AA362" s="5">
        <f>(Table134[[#This Row],[Survived]]-Z362)^2</f>
        <v>0.30343264531371522</v>
      </c>
    </row>
    <row r="363" spans="1:27" x14ac:dyDescent="0.2">
      <c r="A363">
        <v>1</v>
      </c>
      <c r="B363" t="s">
        <v>11</v>
      </c>
      <c r="C363">
        <v>3</v>
      </c>
      <c r="D363" t="s">
        <v>4</v>
      </c>
      <c r="E363">
        <v>5</v>
      </c>
      <c r="F363">
        <v>19.258299999999998</v>
      </c>
      <c r="G363">
        <v>2</v>
      </c>
      <c r="H363">
        <v>1</v>
      </c>
      <c r="I363">
        <f>E363/$E$1</f>
        <v>6.25E-2</v>
      </c>
      <c r="J363">
        <f>LOG10(F363+1)</f>
        <v>1.3066029982011584</v>
      </c>
      <c r="K363">
        <f t="shared" si="25"/>
        <v>0</v>
      </c>
      <c r="L363">
        <f t="shared" si="26"/>
        <v>0</v>
      </c>
      <c r="M363">
        <f>IF(B363="S",1,0)</f>
        <v>0</v>
      </c>
      <c r="N363">
        <f>IF(B363="C",1,0)</f>
        <v>1</v>
      </c>
      <c r="O363">
        <f t="shared" si="27"/>
        <v>0</v>
      </c>
      <c r="P363">
        <v>1</v>
      </c>
      <c r="V363" s="5">
        <v>0.70522309231074498</v>
      </c>
      <c r="W363" s="5">
        <v>-0.76842873093692177</v>
      </c>
      <c r="X363" s="5">
        <f t="shared" si="28"/>
        <v>0.70522309231074498</v>
      </c>
      <c r="Y363" s="5">
        <f t="shared" si="28"/>
        <v>0</v>
      </c>
      <c r="Z363" s="5">
        <f t="shared" si="29"/>
        <v>0.70522309231074498</v>
      </c>
      <c r="AA363" s="5">
        <f>(Table134[[#This Row],[Survived]]-Z363)^2</f>
        <v>8.6893425306839578E-2</v>
      </c>
    </row>
    <row r="364" spans="1:27" x14ac:dyDescent="0.2">
      <c r="A364">
        <v>1</v>
      </c>
      <c r="B364" t="s">
        <v>10</v>
      </c>
      <c r="C364">
        <v>1</v>
      </c>
      <c r="D364" t="s">
        <v>3</v>
      </c>
      <c r="E364">
        <v>52</v>
      </c>
      <c r="F364">
        <v>30.5</v>
      </c>
      <c r="G364">
        <v>0</v>
      </c>
      <c r="H364">
        <v>0</v>
      </c>
      <c r="I364">
        <f>E364/$E$1</f>
        <v>0.65</v>
      </c>
      <c r="J364">
        <f>LOG10(F364+1)</f>
        <v>1.4983105537896004</v>
      </c>
      <c r="K364">
        <f t="shared" si="25"/>
        <v>1</v>
      </c>
      <c r="L364">
        <f t="shared" si="26"/>
        <v>0</v>
      </c>
      <c r="M364">
        <f>IF(B364="S",1,0)</f>
        <v>1</v>
      </c>
      <c r="N364">
        <f>IF(B364="C",1,0)</f>
        <v>0</v>
      </c>
      <c r="O364">
        <f t="shared" si="27"/>
        <v>1</v>
      </c>
      <c r="P364">
        <v>1</v>
      </c>
      <c r="V364" s="5">
        <v>0.32165447686878079</v>
      </c>
      <c r="W364" s="5">
        <v>-0.92178124196008915</v>
      </c>
      <c r="X364" s="5">
        <f t="shared" si="28"/>
        <v>0.32165447686878079</v>
      </c>
      <c r="Y364" s="5">
        <f t="shared" si="28"/>
        <v>0</v>
      </c>
      <c r="Z364" s="5">
        <f t="shared" si="29"/>
        <v>0.32165447686878079</v>
      </c>
      <c r="AA364" s="5">
        <f>(Table134[[#This Row],[Survived]]-Z364)^2</f>
        <v>0.46015264875216744</v>
      </c>
    </row>
    <row r="365" spans="1:27" x14ac:dyDescent="0.2">
      <c r="A365">
        <v>0</v>
      </c>
      <c r="B365" t="s">
        <v>10</v>
      </c>
      <c r="C365">
        <v>2</v>
      </c>
      <c r="D365" t="s">
        <v>3</v>
      </c>
      <c r="E365">
        <v>36</v>
      </c>
      <c r="F365">
        <v>27.75</v>
      </c>
      <c r="G365">
        <v>1</v>
      </c>
      <c r="H365">
        <v>2</v>
      </c>
      <c r="I365">
        <f>E365/$E$1</f>
        <v>0.45</v>
      </c>
      <c r="J365">
        <f>LOG10(F365+1)</f>
        <v>1.4586378490256493</v>
      </c>
      <c r="K365">
        <f t="shared" si="25"/>
        <v>0</v>
      </c>
      <c r="L365">
        <f t="shared" si="26"/>
        <v>1</v>
      </c>
      <c r="M365">
        <f>IF(B365="S",1,0)</f>
        <v>1</v>
      </c>
      <c r="N365">
        <f>IF(B365="C",1,0)</f>
        <v>0</v>
      </c>
      <c r="O365">
        <f t="shared" si="27"/>
        <v>1</v>
      </c>
      <c r="P365">
        <v>1</v>
      </c>
      <c r="V365" s="5">
        <v>0.17206658819144305</v>
      </c>
      <c r="W365" s="5">
        <v>-1.5714023983433081</v>
      </c>
      <c r="X365" s="5">
        <f t="shared" si="28"/>
        <v>0.17206658819144305</v>
      </c>
      <c r="Y365" s="5">
        <f t="shared" si="28"/>
        <v>0</v>
      </c>
      <c r="Z365" s="5">
        <f t="shared" si="29"/>
        <v>0.17206658819144305</v>
      </c>
      <c r="AA365" s="5">
        <f>(Table134[[#This Row],[Survived]]-Z365)^2</f>
        <v>2.9606910771843648E-2</v>
      </c>
    </row>
    <row r="366" spans="1:27" x14ac:dyDescent="0.2">
      <c r="A366">
        <v>0</v>
      </c>
      <c r="B366" t="s">
        <v>11</v>
      </c>
      <c r="C366">
        <v>1</v>
      </c>
      <c r="D366" t="s">
        <v>3</v>
      </c>
      <c r="E366">
        <v>30</v>
      </c>
      <c r="F366">
        <v>27.75</v>
      </c>
      <c r="G366">
        <v>0</v>
      </c>
      <c r="H366">
        <v>0</v>
      </c>
      <c r="I366">
        <f>E366/$E$1</f>
        <v>0.375</v>
      </c>
      <c r="J366">
        <f>LOG10(F366+1)</f>
        <v>1.4586378490256493</v>
      </c>
      <c r="K366">
        <f t="shared" si="25"/>
        <v>1</v>
      </c>
      <c r="L366">
        <f t="shared" si="26"/>
        <v>0</v>
      </c>
      <c r="M366">
        <f>IF(B366="S",1,0)</f>
        <v>0</v>
      </c>
      <c r="N366">
        <f>IF(B366="C",1,0)</f>
        <v>1</v>
      </c>
      <c r="O366">
        <f t="shared" si="27"/>
        <v>1</v>
      </c>
      <c r="P366">
        <v>1</v>
      </c>
      <c r="V366" s="5">
        <v>0.54708126501226984</v>
      </c>
      <c r="W366" s="5">
        <v>-0.73825813117523531</v>
      </c>
      <c r="X366" s="5">
        <f t="shared" si="28"/>
        <v>0.54708126501226984</v>
      </c>
      <c r="Y366" s="5">
        <f t="shared" si="28"/>
        <v>0</v>
      </c>
      <c r="Z366" s="5">
        <f t="shared" si="29"/>
        <v>0.54708126501226984</v>
      </c>
      <c r="AA366" s="5">
        <f>(Table134[[#This Row],[Survived]]-Z366)^2</f>
        <v>0.29929791052742544</v>
      </c>
    </row>
    <row r="367" spans="1:27" x14ac:dyDescent="0.2">
      <c r="A367">
        <v>1</v>
      </c>
      <c r="B367" t="s">
        <v>11</v>
      </c>
      <c r="C367">
        <v>1</v>
      </c>
      <c r="D367" t="s">
        <v>3</v>
      </c>
      <c r="E367">
        <v>49</v>
      </c>
      <c r="F367">
        <v>89.104200000000006</v>
      </c>
      <c r="G367">
        <v>1</v>
      </c>
      <c r="H367">
        <v>0</v>
      </c>
      <c r="I367">
        <f>E367/$E$1</f>
        <v>0.61250000000000004</v>
      </c>
      <c r="J367">
        <f>LOG10(F367+1)</f>
        <v>1.9547450350890707</v>
      </c>
      <c r="K367">
        <f t="shared" si="25"/>
        <v>1</v>
      </c>
      <c r="L367">
        <f t="shared" si="26"/>
        <v>0</v>
      </c>
      <c r="M367">
        <f>IF(B367="S",1,0)</f>
        <v>0</v>
      </c>
      <c r="N367">
        <f>IF(B367="C",1,0)</f>
        <v>1</v>
      </c>
      <c r="O367">
        <f t="shared" si="27"/>
        <v>1</v>
      </c>
      <c r="P367">
        <v>1</v>
      </c>
      <c r="V367" s="5">
        <v>0.37604324854025756</v>
      </c>
      <c r="W367" s="5">
        <v>-0.6532408553154786</v>
      </c>
      <c r="X367" s="5">
        <f t="shared" si="28"/>
        <v>0.37604324854025756</v>
      </c>
      <c r="Y367" s="5">
        <f t="shared" si="28"/>
        <v>0</v>
      </c>
      <c r="Z367" s="5">
        <f t="shared" si="29"/>
        <v>0.37604324854025756</v>
      </c>
      <c r="AA367" s="5">
        <f>(Table134[[#This Row],[Survived]]-Z367)^2</f>
        <v>0.38932202769219476</v>
      </c>
    </row>
    <row r="368" spans="1:27" x14ac:dyDescent="0.2">
      <c r="A368">
        <v>1</v>
      </c>
      <c r="B368" t="s">
        <v>11</v>
      </c>
      <c r="C368">
        <v>3</v>
      </c>
      <c r="D368" t="s">
        <v>3</v>
      </c>
      <c r="E368">
        <v>29</v>
      </c>
      <c r="F368">
        <v>7.8958000000000004</v>
      </c>
      <c r="G368">
        <v>0</v>
      </c>
      <c r="H368">
        <v>0</v>
      </c>
      <c r="I368">
        <f>E368/$E$1</f>
        <v>0.36249999999999999</v>
      </c>
      <c r="J368">
        <f>LOG10(F368+1)</f>
        <v>0.94918501031343461</v>
      </c>
      <c r="K368">
        <f t="shared" si="25"/>
        <v>0</v>
      </c>
      <c r="L368">
        <f t="shared" si="26"/>
        <v>0</v>
      </c>
      <c r="M368">
        <f>IF(B368="S",1,0)</f>
        <v>0</v>
      </c>
      <c r="N368">
        <f>IF(B368="C",1,0)</f>
        <v>1</v>
      </c>
      <c r="O368">
        <f t="shared" si="27"/>
        <v>1</v>
      </c>
      <c r="P368">
        <v>1</v>
      </c>
      <c r="V368" s="5">
        <v>0.15509114226639353</v>
      </c>
      <c r="W368" s="5">
        <v>-0.70599471897161536</v>
      </c>
      <c r="X368" s="5">
        <f t="shared" si="28"/>
        <v>0.15509114226639353</v>
      </c>
      <c r="Y368" s="5">
        <f t="shared" si="28"/>
        <v>0</v>
      </c>
      <c r="Z368" s="5">
        <f t="shared" si="29"/>
        <v>0.15509114226639353</v>
      </c>
      <c r="AA368" s="5">
        <f>(Table134[[#This Row],[Survived]]-Z368)^2</f>
        <v>0.71387097787670761</v>
      </c>
    </row>
    <row r="369" spans="1:27" x14ac:dyDescent="0.2">
      <c r="A369">
        <v>0</v>
      </c>
      <c r="B369" t="s">
        <v>10</v>
      </c>
      <c r="C369">
        <v>1</v>
      </c>
      <c r="D369" t="s">
        <v>3</v>
      </c>
      <c r="E369">
        <v>65</v>
      </c>
      <c r="F369">
        <v>26.55</v>
      </c>
      <c r="G369">
        <v>0</v>
      </c>
      <c r="H369">
        <v>0</v>
      </c>
      <c r="I369">
        <f>E369/$E$1</f>
        <v>0.8125</v>
      </c>
      <c r="J369">
        <f>LOG10(F369+1)</f>
        <v>1.4401216031878039</v>
      </c>
      <c r="K369">
        <f t="shared" si="25"/>
        <v>1</v>
      </c>
      <c r="L369">
        <f t="shared" si="26"/>
        <v>0</v>
      </c>
      <c r="M369">
        <f>IF(B369="S",1,0)</f>
        <v>1</v>
      </c>
      <c r="N369">
        <f>IF(B369="C",1,0)</f>
        <v>0</v>
      </c>
      <c r="O369">
        <f t="shared" si="27"/>
        <v>1</v>
      </c>
      <c r="P369">
        <v>1</v>
      </c>
      <c r="V369" s="5">
        <v>0.2247638988273527</v>
      </c>
      <c r="W369" s="5">
        <v>-0.87181387428135682</v>
      </c>
      <c r="X369" s="5">
        <f t="shared" si="28"/>
        <v>0.2247638988273527</v>
      </c>
      <c r="Y369" s="5">
        <f t="shared" si="28"/>
        <v>0</v>
      </c>
      <c r="Z369" s="5">
        <f t="shared" si="29"/>
        <v>0.2247638988273527</v>
      </c>
      <c r="AA369" s="5">
        <f>(Table134[[#This Row],[Survived]]-Z369)^2</f>
        <v>5.0518810216072442E-2</v>
      </c>
    </row>
    <row r="370" spans="1:27" x14ac:dyDescent="0.2">
      <c r="A370">
        <v>1</v>
      </c>
      <c r="B370" t="s">
        <v>10</v>
      </c>
      <c r="C370">
        <v>2</v>
      </c>
      <c r="D370" t="s">
        <v>4</v>
      </c>
      <c r="E370">
        <v>50</v>
      </c>
      <c r="F370">
        <v>10.5</v>
      </c>
      <c r="G370">
        <v>0</v>
      </c>
      <c r="H370">
        <v>0</v>
      </c>
      <c r="I370">
        <f>E370/$E$1</f>
        <v>0.625</v>
      </c>
      <c r="J370">
        <f>LOG10(F370+1)</f>
        <v>1.0606978403536116</v>
      </c>
      <c r="K370">
        <f t="shared" si="25"/>
        <v>0</v>
      </c>
      <c r="L370">
        <f t="shared" si="26"/>
        <v>1</v>
      </c>
      <c r="M370">
        <f>IF(B370="S",1,0)</f>
        <v>1</v>
      </c>
      <c r="N370">
        <f>IF(B370="C",1,0)</f>
        <v>0</v>
      </c>
      <c r="O370">
        <f t="shared" si="27"/>
        <v>0</v>
      </c>
      <c r="P370">
        <v>1</v>
      </c>
      <c r="V370" s="5">
        <v>0.62754298061977598</v>
      </c>
      <c r="W370" s="5">
        <v>-1.1488205760958377</v>
      </c>
      <c r="X370" s="5">
        <f t="shared" si="28"/>
        <v>0.62754298061977598</v>
      </c>
      <c r="Y370" s="5">
        <f t="shared" si="28"/>
        <v>0</v>
      </c>
      <c r="Z370" s="5">
        <f t="shared" si="29"/>
        <v>0.62754298061977598</v>
      </c>
      <c r="AA370" s="5">
        <f>(Table134[[#This Row],[Survived]]-Z370)^2</f>
        <v>0.13872423128560057</v>
      </c>
    </row>
    <row r="371" spans="1:27" x14ac:dyDescent="0.2">
      <c r="A371">
        <v>1</v>
      </c>
      <c r="B371" t="s">
        <v>10</v>
      </c>
      <c r="C371">
        <v>1</v>
      </c>
      <c r="D371" t="s">
        <v>3</v>
      </c>
      <c r="E371">
        <v>48</v>
      </c>
      <c r="F371">
        <v>26.55</v>
      </c>
      <c r="G371">
        <v>0</v>
      </c>
      <c r="H371">
        <v>0</v>
      </c>
      <c r="I371">
        <f>E371/$E$1</f>
        <v>0.6</v>
      </c>
      <c r="J371">
        <f>LOG10(F371+1)</f>
        <v>1.4401216031878039</v>
      </c>
      <c r="K371">
        <f t="shared" si="25"/>
        <v>1</v>
      </c>
      <c r="L371">
        <f t="shared" si="26"/>
        <v>0</v>
      </c>
      <c r="M371">
        <f>IF(B371="S",1,0)</f>
        <v>1</v>
      </c>
      <c r="N371">
        <f>IF(B371="C",1,0)</f>
        <v>0</v>
      </c>
      <c r="O371">
        <f t="shared" si="27"/>
        <v>1</v>
      </c>
      <c r="P371">
        <v>1</v>
      </c>
      <c r="V371" s="5">
        <v>0.3478158731237293</v>
      </c>
      <c r="W371" s="5">
        <v>-0.91976892098466312</v>
      </c>
      <c r="X371" s="5">
        <f t="shared" si="28"/>
        <v>0.3478158731237293</v>
      </c>
      <c r="Y371" s="5">
        <f t="shared" si="28"/>
        <v>0</v>
      </c>
      <c r="Z371" s="5">
        <f t="shared" si="29"/>
        <v>0.3478158731237293</v>
      </c>
      <c r="AA371" s="5">
        <f>(Table134[[#This Row],[Survived]]-Z371)^2</f>
        <v>0.42534413534936355</v>
      </c>
    </row>
    <row r="372" spans="1:27" x14ac:dyDescent="0.2">
      <c r="A372">
        <v>0</v>
      </c>
      <c r="B372" t="s">
        <v>10</v>
      </c>
      <c r="C372">
        <v>3</v>
      </c>
      <c r="D372" t="s">
        <v>3</v>
      </c>
      <c r="E372">
        <v>34</v>
      </c>
      <c r="F372">
        <v>8.0500000000000007</v>
      </c>
      <c r="G372">
        <v>0</v>
      </c>
      <c r="H372">
        <v>0</v>
      </c>
      <c r="I372">
        <f>E372/$E$1</f>
        <v>0.42499999999999999</v>
      </c>
      <c r="J372">
        <f>LOG10(F372+1)</f>
        <v>0.9566485792052033</v>
      </c>
      <c r="K372">
        <f t="shared" si="25"/>
        <v>0</v>
      </c>
      <c r="L372">
        <f t="shared" si="26"/>
        <v>0</v>
      </c>
      <c r="M372">
        <f>IF(B372="S",1,0)</f>
        <v>1</v>
      </c>
      <c r="N372">
        <f>IF(B372="C",1,0)</f>
        <v>0</v>
      </c>
      <c r="O372">
        <f t="shared" si="27"/>
        <v>1</v>
      </c>
      <c r="P372">
        <v>1</v>
      </c>
      <c r="V372" s="5">
        <v>5.1170876728144465E-2</v>
      </c>
      <c r="W372" s="5">
        <v>-0.93011326262974658</v>
      </c>
      <c r="X372" s="5">
        <f t="shared" si="28"/>
        <v>5.1170876728144465E-2</v>
      </c>
      <c r="Y372" s="5">
        <f t="shared" si="28"/>
        <v>0</v>
      </c>
      <c r="Z372" s="5">
        <f t="shared" si="29"/>
        <v>5.1170876728144465E-2</v>
      </c>
      <c r="AA372" s="5">
        <f>(Table134[[#This Row],[Survived]]-Z372)^2</f>
        <v>2.6184586251269569E-3</v>
      </c>
    </row>
    <row r="373" spans="1:27" x14ac:dyDescent="0.2">
      <c r="A373">
        <v>0</v>
      </c>
      <c r="B373" t="s">
        <v>10</v>
      </c>
      <c r="C373">
        <v>1</v>
      </c>
      <c r="D373" t="s">
        <v>3</v>
      </c>
      <c r="E373">
        <v>47</v>
      </c>
      <c r="F373">
        <v>38.5</v>
      </c>
      <c r="G373">
        <v>0</v>
      </c>
      <c r="H373">
        <v>0</v>
      </c>
      <c r="I373">
        <f>E373/$E$1</f>
        <v>0.58750000000000002</v>
      </c>
      <c r="J373">
        <f>LOG10(F373+1)</f>
        <v>1.5965970956264601</v>
      </c>
      <c r="K373">
        <f t="shared" si="25"/>
        <v>1</v>
      </c>
      <c r="L373">
        <f t="shared" si="26"/>
        <v>0</v>
      </c>
      <c r="M373">
        <f>IF(B373="S",1,0)</f>
        <v>1</v>
      </c>
      <c r="N373">
        <f>IF(B373="C",1,0)</f>
        <v>0</v>
      </c>
      <c r="O373">
        <f t="shared" si="27"/>
        <v>1</v>
      </c>
      <c r="P373">
        <v>1</v>
      </c>
      <c r="V373" s="5">
        <v>0.36256219730234973</v>
      </c>
      <c r="W373" s="5">
        <v>-0.95834361217211494</v>
      </c>
      <c r="X373" s="5">
        <f t="shared" si="28"/>
        <v>0.36256219730234973</v>
      </c>
      <c r="Y373" s="5">
        <f t="shared" si="28"/>
        <v>0</v>
      </c>
      <c r="Z373" s="5">
        <f t="shared" si="29"/>
        <v>0.36256219730234973</v>
      </c>
      <c r="AA373" s="5">
        <f>(Table134[[#This Row],[Survived]]-Z373)^2</f>
        <v>0.13145134691270796</v>
      </c>
    </row>
    <row r="374" spans="1:27" x14ac:dyDescent="0.2">
      <c r="A374">
        <v>0</v>
      </c>
      <c r="B374" t="s">
        <v>10</v>
      </c>
      <c r="C374">
        <v>2</v>
      </c>
      <c r="D374" t="s">
        <v>3</v>
      </c>
      <c r="E374">
        <v>48</v>
      </c>
      <c r="F374">
        <v>13</v>
      </c>
      <c r="G374">
        <v>0</v>
      </c>
      <c r="H374">
        <v>0</v>
      </c>
      <c r="I374">
        <f>E374/$E$1</f>
        <v>0.6</v>
      </c>
      <c r="J374">
        <f>LOG10(F374+1)</f>
        <v>1.146128035678238</v>
      </c>
      <c r="K374">
        <f t="shared" si="25"/>
        <v>0</v>
      </c>
      <c r="L374">
        <f t="shared" si="26"/>
        <v>1</v>
      </c>
      <c r="M374">
        <f>IF(B374="S",1,0)</f>
        <v>1</v>
      </c>
      <c r="N374">
        <f>IF(B374="C",1,0)</f>
        <v>0</v>
      </c>
      <c r="O374">
        <f t="shared" si="27"/>
        <v>1</v>
      </c>
      <c r="P374">
        <v>1</v>
      </c>
      <c r="V374" s="5">
        <v>0.15732829383746272</v>
      </c>
      <c r="W374" s="5">
        <v>-1.1845487135883688</v>
      </c>
      <c r="X374" s="5">
        <f t="shared" si="28"/>
        <v>0.15732829383746272</v>
      </c>
      <c r="Y374" s="5">
        <f t="shared" si="28"/>
        <v>0</v>
      </c>
      <c r="Z374" s="5">
        <f t="shared" si="29"/>
        <v>0.15732829383746272</v>
      </c>
      <c r="AA374" s="5">
        <f>(Table134[[#This Row],[Survived]]-Z374)^2</f>
        <v>2.4752192041807008E-2</v>
      </c>
    </row>
    <row r="375" spans="1:27" x14ac:dyDescent="0.2">
      <c r="A375">
        <v>0</v>
      </c>
      <c r="B375" t="s">
        <v>10</v>
      </c>
      <c r="C375">
        <v>3</v>
      </c>
      <c r="D375" t="s">
        <v>3</v>
      </c>
      <c r="E375">
        <v>38</v>
      </c>
      <c r="F375">
        <v>7.05</v>
      </c>
      <c r="G375">
        <v>0</v>
      </c>
      <c r="H375">
        <v>0</v>
      </c>
      <c r="I375">
        <f>E375/$E$1</f>
        <v>0.47499999999999998</v>
      </c>
      <c r="J375">
        <f>LOG10(F375+1)</f>
        <v>0.90579588036786851</v>
      </c>
      <c r="K375">
        <f t="shared" si="25"/>
        <v>0</v>
      </c>
      <c r="L375">
        <f t="shared" si="26"/>
        <v>0</v>
      </c>
      <c r="M375">
        <f>IF(B375="S",1,0)</f>
        <v>1</v>
      </c>
      <c r="N375">
        <f>IF(B375="C",1,0)</f>
        <v>0</v>
      </c>
      <c r="O375">
        <f t="shared" si="27"/>
        <v>1</v>
      </c>
      <c r="P375">
        <v>1</v>
      </c>
      <c r="V375" s="5">
        <v>1.9777467972184382E-2</v>
      </c>
      <c r="W375" s="5">
        <v>-0.90721015481360123</v>
      </c>
      <c r="X375" s="5">
        <f t="shared" si="28"/>
        <v>1.9777467972184382E-2</v>
      </c>
      <c r="Y375" s="5">
        <f t="shared" si="28"/>
        <v>0</v>
      </c>
      <c r="Z375" s="5">
        <f t="shared" si="29"/>
        <v>1.9777467972184382E-2</v>
      </c>
      <c r="AA375" s="5">
        <f>(Table134[[#This Row],[Survived]]-Z375)^2</f>
        <v>3.9114823939077897E-4</v>
      </c>
    </row>
    <row r="376" spans="1:27" x14ac:dyDescent="0.2">
      <c r="A376">
        <v>0</v>
      </c>
      <c r="B376" t="s">
        <v>10</v>
      </c>
      <c r="C376">
        <v>1</v>
      </c>
      <c r="D376" t="s">
        <v>3</v>
      </c>
      <c r="E376">
        <v>56</v>
      </c>
      <c r="F376">
        <v>26.55</v>
      </c>
      <c r="G376">
        <v>0</v>
      </c>
      <c r="H376">
        <v>0</v>
      </c>
      <c r="I376">
        <f>E376/$E$1</f>
        <v>0.7</v>
      </c>
      <c r="J376">
        <f>LOG10(F376+1)</f>
        <v>1.4401216031878039</v>
      </c>
      <c r="K376">
        <f t="shared" si="25"/>
        <v>1</v>
      </c>
      <c r="L376">
        <f t="shared" si="26"/>
        <v>0</v>
      </c>
      <c r="M376">
        <f>IF(B376="S",1,0)</f>
        <v>1</v>
      </c>
      <c r="N376">
        <f>IF(B376="C",1,0)</f>
        <v>0</v>
      </c>
      <c r="O376">
        <f t="shared" si="27"/>
        <v>1</v>
      </c>
      <c r="P376">
        <v>1</v>
      </c>
      <c r="V376" s="5">
        <v>0.28990906169014041</v>
      </c>
      <c r="W376" s="5">
        <v>-0.89720184018310722</v>
      </c>
      <c r="X376" s="5">
        <f t="shared" si="28"/>
        <v>0.28990906169014041</v>
      </c>
      <c r="Y376" s="5">
        <f t="shared" si="28"/>
        <v>0</v>
      </c>
      <c r="Z376" s="5">
        <f t="shared" si="29"/>
        <v>0.28990906169014041</v>
      </c>
      <c r="AA376" s="5">
        <f>(Table134[[#This Row],[Survived]]-Z376)^2</f>
        <v>8.4047264050057635E-2</v>
      </c>
    </row>
    <row r="377" spans="1:27" x14ac:dyDescent="0.2">
      <c r="A377">
        <v>1</v>
      </c>
      <c r="B377" t="s">
        <v>11</v>
      </c>
      <c r="C377">
        <v>3</v>
      </c>
      <c r="D377" t="s">
        <v>4</v>
      </c>
      <c r="E377">
        <v>0.75</v>
      </c>
      <c r="F377">
        <v>19.258299999999998</v>
      </c>
      <c r="G377">
        <v>2</v>
      </c>
      <c r="H377">
        <v>1</v>
      </c>
      <c r="I377">
        <f>E377/$E$1</f>
        <v>9.3749999999999997E-3</v>
      </c>
      <c r="J377">
        <f>LOG10(F377+1)</f>
        <v>1.3066029982011584</v>
      </c>
      <c r="K377">
        <f t="shared" si="25"/>
        <v>0</v>
      </c>
      <c r="L377">
        <f t="shared" si="26"/>
        <v>0</v>
      </c>
      <c r="M377">
        <f>IF(B377="S",1,0)</f>
        <v>0</v>
      </c>
      <c r="N377">
        <f>IF(B377="C",1,0)</f>
        <v>1</v>
      </c>
      <c r="O377">
        <f t="shared" si="27"/>
        <v>0</v>
      </c>
      <c r="P377">
        <v>1</v>
      </c>
      <c r="V377" s="5">
        <v>0.73598608588483916</v>
      </c>
      <c r="W377" s="5">
        <v>-0.78041749261274829</v>
      </c>
      <c r="X377" s="5">
        <f t="shared" si="28"/>
        <v>0.73598608588483916</v>
      </c>
      <c r="Y377" s="5">
        <f t="shared" si="28"/>
        <v>0</v>
      </c>
      <c r="Z377" s="5">
        <f t="shared" si="29"/>
        <v>0.73598608588483916</v>
      </c>
      <c r="AA377" s="5">
        <f>(Table134[[#This Row],[Survived]]-Z377)^2</f>
        <v>6.9703346846407527E-2</v>
      </c>
    </row>
    <row r="378" spans="1:27" x14ac:dyDescent="0.2">
      <c r="A378">
        <v>0</v>
      </c>
      <c r="B378" t="s">
        <v>10</v>
      </c>
      <c r="C378">
        <v>3</v>
      </c>
      <c r="D378" t="s">
        <v>3</v>
      </c>
      <c r="E378">
        <v>38</v>
      </c>
      <c r="F378">
        <v>8.6624999999999996</v>
      </c>
      <c r="G378">
        <v>0</v>
      </c>
      <c r="H378">
        <v>0</v>
      </c>
      <c r="I378">
        <f>E378/$E$1</f>
        <v>0.47499999999999998</v>
      </c>
      <c r="J378">
        <f>LOG10(F378+1)</f>
        <v>0.98508950692638131</v>
      </c>
      <c r="K378">
        <f t="shared" si="25"/>
        <v>0</v>
      </c>
      <c r="L378">
        <f t="shared" si="26"/>
        <v>0</v>
      </c>
      <c r="M378">
        <f>IF(B378="S",1,0)</f>
        <v>1</v>
      </c>
      <c r="N378">
        <f>IF(B378="C",1,0)</f>
        <v>0</v>
      </c>
      <c r="O378">
        <f t="shared" si="27"/>
        <v>1</v>
      </c>
      <c r="P378">
        <v>1</v>
      </c>
      <c r="V378" s="5">
        <v>2.3582117365683053E-2</v>
      </c>
      <c r="W378" s="5">
        <v>-0.92532832081994831</v>
      </c>
      <c r="X378" s="5">
        <f t="shared" si="28"/>
        <v>2.3582117365683053E-2</v>
      </c>
      <c r="Y378" s="5">
        <f t="shared" si="28"/>
        <v>0</v>
      </c>
      <c r="Z378" s="5">
        <f t="shared" si="29"/>
        <v>2.3582117365683053E-2</v>
      </c>
      <c r="AA378" s="5">
        <f>(Table134[[#This Row],[Survived]]-Z378)^2</f>
        <v>5.5611625944885026E-4</v>
      </c>
    </row>
    <row r="379" spans="1:27" x14ac:dyDescent="0.2">
      <c r="A379">
        <v>1</v>
      </c>
      <c r="B379" t="s">
        <v>10</v>
      </c>
      <c r="C379">
        <v>2</v>
      </c>
      <c r="D379" t="s">
        <v>4</v>
      </c>
      <c r="E379">
        <v>33</v>
      </c>
      <c r="F379">
        <v>27.75</v>
      </c>
      <c r="G379">
        <v>1</v>
      </c>
      <c r="H379">
        <v>2</v>
      </c>
      <c r="I379">
        <f>E379/$E$1</f>
        <v>0.41249999999999998</v>
      </c>
      <c r="J379">
        <f>LOG10(F379+1)</f>
        <v>1.4586378490256493</v>
      </c>
      <c r="K379">
        <f t="shared" si="25"/>
        <v>0</v>
      </c>
      <c r="L379">
        <f t="shared" si="26"/>
        <v>1</v>
      </c>
      <c r="M379">
        <f>IF(B379="S",1,0)</f>
        <v>1</v>
      </c>
      <c r="N379">
        <f>IF(B379="C",1,0)</f>
        <v>0</v>
      </c>
      <c r="O379">
        <f t="shared" si="27"/>
        <v>0</v>
      </c>
      <c r="P379">
        <v>1</v>
      </c>
      <c r="V379" s="5">
        <v>0.68257212500949727</v>
      </c>
      <c r="W379" s="5">
        <v>-1.569299025224181</v>
      </c>
      <c r="X379" s="5">
        <f t="shared" si="28"/>
        <v>0.68257212500949727</v>
      </c>
      <c r="Y379" s="5">
        <f t="shared" si="28"/>
        <v>0</v>
      </c>
      <c r="Z379" s="5">
        <f t="shared" si="29"/>
        <v>0.68257212500949727</v>
      </c>
      <c r="AA379" s="5">
        <f>(Table134[[#This Row],[Survived]]-Z379)^2</f>
        <v>0.10076045582098624</v>
      </c>
    </row>
    <row r="380" spans="1:27" x14ac:dyDescent="0.2">
      <c r="A380">
        <v>1</v>
      </c>
      <c r="B380" t="s">
        <v>11</v>
      </c>
      <c r="C380">
        <v>2</v>
      </c>
      <c r="D380" t="s">
        <v>4</v>
      </c>
      <c r="E380">
        <v>23</v>
      </c>
      <c r="F380">
        <v>13.791700000000001</v>
      </c>
      <c r="G380">
        <v>0</v>
      </c>
      <c r="H380">
        <v>0</v>
      </c>
      <c r="I380">
        <f>E380/$E$1</f>
        <v>0.28749999999999998</v>
      </c>
      <c r="J380">
        <f>LOG10(F380+1)</f>
        <v>1.1700180900341755</v>
      </c>
      <c r="K380">
        <f t="shared" si="25"/>
        <v>0</v>
      </c>
      <c r="L380">
        <f t="shared" si="26"/>
        <v>1</v>
      </c>
      <c r="M380">
        <f>IF(B380="S",1,0)</f>
        <v>0</v>
      </c>
      <c r="N380">
        <f>IF(B380="C",1,0)</f>
        <v>1</v>
      </c>
      <c r="O380">
        <f t="shared" si="27"/>
        <v>0</v>
      </c>
      <c r="P380">
        <v>1</v>
      </c>
      <c r="V380" s="5">
        <v>0.89631047316222046</v>
      </c>
      <c r="W380" s="5">
        <v>-1.0134459773238751</v>
      </c>
      <c r="X380" s="5">
        <f t="shared" si="28"/>
        <v>0.89631047316222046</v>
      </c>
      <c r="Y380" s="5">
        <f t="shared" si="28"/>
        <v>0</v>
      </c>
      <c r="Z380" s="5">
        <f t="shared" si="29"/>
        <v>0.89631047316222046</v>
      </c>
      <c r="AA380" s="5">
        <f>(Table134[[#This Row],[Survived]]-Z380)^2</f>
        <v>1.0751517975842605E-2</v>
      </c>
    </row>
    <row r="381" spans="1:27" x14ac:dyDescent="0.2">
      <c r="A381">
        <v>0</v>
      </c>
      <c r="B381" t="s">
        <v>10</v>
      </c>
      <c r="C381">
        <v>3</v>
      </c>
      <c r="D381" t="s">
        <v>4</v>
      </c>
      <c r="E381">
        <v>22</v>
      </c>
      <c r="F381">
        <v>9.8375000000000004</v>
      </c>
      <c r="G381">
        <v>0</v>
      </c>
      <c r="H381">
        <v>0</v>
      </c>
      <c r="I381">
        <f>E381/$E$1</f>
        <v>0.27500000000000002</v>
      </c>
      <c r="J381">
        <f>LOG10(F381+1)</f>
        <v>1.0349291104842666</v>
      </c>
      <c r="K381">
        <f t="shared" si="25"/>
        <v>0</v>
      </c>
      <c r="L381">
        <f t="shared" si="26"/>
        <v>0</v>
      </c>
      <c r="M381">
        <f>IF(B381="S",1,0)</f>
        <v>1</v>
      </c>
      <c r="N381">
        <f>IF(B381="C",1,0)</f>
        <v>0</v>
      </c>
      <c r="O381">
        <f t="shared" si="27"/>
        <v>0</v>
      </c>
      <c r="P381">
        <v>1</v>
      </c>
      <c r="V381" s="5">
        <v>0.63057761568704684</v>
      </c>
      <c r="W381" s="5">
        <v>-0.97128453461139108</v>
      </c>
      <c r="X381" s="5">
        <f t="shared" si="28"/>
        <v>0.63057761568704684</v>
      </c>
      <c r="Y381" s="5">
        <f t="shared" si="28"/>
        <v>0</v>
      </c>
      <c r="Z381" s="5">
        <f t="shared" si="29"/>
        <v>0.63057761568704684</v>
      </c>
      <c r="AA381" s="5">
        <f>(Table134[[#This Row],[Survived]]-Z381)^2</f>
        <v>0.39762812940556097</v>
      </c>
    </row>
    <row r="382" spans="1:27" x14ac:dyDescent="0.2">
      <c r="A382">
        <v>0</v>
      </c>
      <c r="B382" t="s">
        <v>10</v>
      </c>
      <c r="C382">
        <v>2</v>
      </c>
      <c r="D382" t="s">
        <v>3</v>
      </c>
      <c r="E382">
        <v>34</v>
      </c>
      <c r="F382">
        <v>21</v>
      </c>
      <c r="G382">
        <v>1</v>
      </c>
      <c r="H382">
        <v>0</v>
      </c>
      <c r="I382">
        <f>E382/$E$1</f>
        <v>0.42499999999999999</v>
      </c>
      <c r="J382">
        <f>LOG10(F382+1)</f>
        <v>1.3424226808222062</v>
      </c>
      <c r="K382">
        <f t="shared" si="25"/>
        <v>0</v>
      </c>
      <c r="L382">
        <f t="shared" si="26"/>
        <v>1</v>
      </c>
      <c r="M382">
        <f>IF(B382="S",1,0)</f>
        <v>1</v>
      </c>
      <c r="N382">
        <f>IF(B382="C",1,0)</f>
        <v>0</v>
      </c>
      <c r="O382">
        <f t="shared" si="27"/>
        <v>1</v>
      </c>
      <c r="P382">
        <v>1</v>
      </c>
      <c r="V382" s="5">
        <v>0.21077033496573694</v>
      </c>
      <c r="W382" s="5">
        <v>-1.124115097443998</v>
      </c>
      <c r="X382" s="5">
        <f t="shared" si="28"/>
        <v>0.21077033496573694</v>
      </c>
      <c r="Y382" s="5">
        <f t="shared" si="28"/>
        <v>0</v>
      </c>
      <c r="Z382" s="5">
        <f t="shared" si="29"/>
        <v>0.21077033496573694</v>
      </c>
      <c r="AA382" s="5">
        <f>(Table134[[#This Row],[Survived]]-Z382)^2</f>
        <v>4.4424134101568952E-2</v>
      </c>
    </row>
    <row r="383" spans="1:27" x14ac:dyDescent="0.2">
      <c r="A383">
        <v>0</v>
      </c>
      <c r="B383" t="s">
        <v>10</v>
      </c>
      <c r="C383">
        <v>3</v>
      </c>
      <c r="D383" t="s">
        <v>3</v>
      </c>
      <c r="E383">
        <v>29</v>
      </c>
      <c r="F383">
        <v>7.0457999999999998</v>
      </c>
      <c r="G383">
        <v>1</v>
      </c>
      <c r="H383">
        <v>0</v>
      </c>
      <c r="I383">
        <f>E383/$E$1</f>
        <v>0.36249999999999999</v>
      </c>
      <c r="J383">
        <f>LOG10(F383+1)</f>
        <v>0.90556923281193558</v>
      </c>
      <c r="K383">
        <f t="shared" si="25"/>
        <v>0</v>
      </c>
      <c r="L383">
        <f t="shared" si="26"/>
        <v>0</v>
      </c>
      <c r="M383">
        <f>IF(B383="S",1,0)</f>
        <v>1</v>
      </c>
      <c r="N383">
        <f>IF(B383="C",1,0)</f>
        <v>0</v>
      </c>
      <c r="O383">
        <f t="shared" si="27"/>
        <v>1</v>
      </c>
      <c r="P383">
        <v>1</v>
      </c>
      <c r="V383" s="5">
        <v>2.7598310402457304E-2</v>
      </c>
      <c r="W383" s="5">
        <v>-0.78776805770433922</v>
      </c>
      <c r="X383" s="5">
        <f t="shared" si="28"/>
        <v>2.7598310402457304E-2</v>
      </c>
      <c r="Y383" s="5">
        <f t="shared" si="28"/>
        <v>0</v>
      </c>
      <c r="Z383" s="5">
        <f t="shared" si="29"/>
        <v>2.7598310402457304E-2</v>
      </c>
      <c r="AA383" s="5">
        <f>(Table134[[#This Row],[Survived]]-Z383)^2</f>
        <v>7.6166673707038306E-4</v>
      </c>
    </row>
    <row r="384" spans="1:27" x14ac:dyDescent="0.2">
      <c r="A384">
        <v>0</v>
      </c>
      <c r="B384" t="s">
        <v>10</v>
      </c>
      <c r="C384">
        <v>3</v>
      </c>
      <c r="D384" t="s">
        <v>3</v>
      </c>
      <c r="E384">
        <v>22</v>
      </c>
      <c r="F384">
        <v>7.5208000000000004</v>
      </c>
      <c r="G384">
        <v>0</v>
      </c>
      <c r="H384">
        <v>0</v>
      </c>
      <c r="I384">
        <f>E384/$E$1</f>
        <v>0.27500000000000002</v>
      </c>
      <c r="J384">
        <f>LOG10(F384+1)</f>
        <v>0.93048037167691311</v>
      </c>
      <c r="K384">
        <f t="shared" si="25"/>
        <v>0</v>
      </c>
      <c r="L384">
        <f t="shared" si="26"/>
        <v>0</v>
      </c>
      <c r="M384">
        <f>IF(B384="S",1,0)</f>
        <v>1</v>
      </c>
      <c r="N384">
        <f>IF(B384="C",1,0)</f>
        <v>0</v>
      </c>
      <c r="O384">
        <f t="shared" si="27"/>
        <v>1</v>
      </c>
      <c r="P384">
        <v>1</v>
      </c>
      <c r="V384" s="5">
        <v>0.13677549668588362</v>
      </c>
      <c r="W384" s="5">
        <v>-0.95798458954748567</v>
      </c>
      <c r="X384" s="5">
        <f t="shared" si="28"/>
        <v>0.13677549668588362</v>
      </c>
      <c r="Y384" s="5">
        <f t="shared" si="28"/>
        <v>0</v>
      </c>
      <c r="Z384" s="5">
        <f t="shared" si="29"/>
        <v>0.13677549668588362</v>
      </c>
      <c r="AA384" s="5">
        <f>(Table134[[#This Row],[Survived]]-Z384)^2</f>
        <v>1.8707536493670161E-2</v>
      </c>
    </row>
    <row r="385" spans="1:27" x14ac:dyDescent="0.2">
      <c r="A385">
        <v>1</v>
      </c>
      <c r="B385" t="s">
        <v>10</v>
      </c>
      <c r="C385">
        <v>3</v>
      </c>
      <c r="D385" t="s">
        <v>4</v>
      </c>
      <c r="E385">
        <v>2</v>
      </c>
      <c r="F385">
        <v>12.2875</v>
      </c>
      <c r="G385">
        <v>0</v>
      </c>
      <c r="H385">
        <v>1</v>
      </c>
      <c r="I385">
        <f>E385/$E$1</f>
        <v>2.5000000000000001E-2</v>
      </c>
      <c r="J385">
        <f>LOG10(F385+1)</f>
        <v>1.1234432775313532</v>
      </c>
      <c r="K385">
        <f t="shared" si="25"/>
        <v>0</v>
      </c>
      <c r="L385">
        <f t="shared" si="26"/>
        <v>0</v>
      </c>
      <c r="M385">
        <f>IF(B385="S",1,0)</f>
        <v>1</v>
      </c>
      <c r="N385">
        <f>IF(B385="C",1,0)</f>
        <v>0</v>
      </c>
      <c r="O385">
        <f t="shared" si="27"/>
        <v>0</v>
      </c>
      <c r="P385">
        <v>1</v>
      </c>
      <c r="V385" s="5">
        <v>0.76469008430513075</v>
      </c>
      <c r="W385" s="5">
        <v>-1.261114512373271</v>
      </c>
      <c r="X385" s="5">
        <f t="shared" si="28"/>
        <v>0.76469008430513075</v>
      </c>
      <c r="Y385" s="5">
        <f t="shared" si="28"/>
        <v>0</v>
      </c>
      <c r="Z385" s="5">
        <f t="shared" si="29"/>
        <v>0.76469008430513075</v>
      </c>
      <c r="AA385" s="5">
        <f>(Table134[[#This Row],[Survived]]-Z385)^2</f>
        <v>5.5370756424326477E-2</v>
      </c>
    </row>
    <row r="386" spans="1:27" x14ac:dyDescent="0.2">
      <c r="A386">
        <v>0</v>
      </c>
      <c r="B386" t="s">
        <v>10</v>
      </c>
      <c r="C386">
        <v>3</v>
      </c>
      <c r="D386" t="s">
        <v>3</v>
      </c>
      <c r="E386">
        <v>9</v>
      </c>
      <c r="F386">
        <v>46.9</v>
      </c>
      <c r="G386">
        <v>5</v>
      </c>
      <c r="H386">
        <v>2</v>
      </c>
      <c r="I386">
        <f>E386/$E$1</f>
        <v>0.1125</v>
      </c>
      <c r="J386">
        <f>LOG10(F386+1)</f>
        <v>1.6803355134145632</v>
      </c>
      <c r="K386">
        <f t="shared" si="25"/>
        <v>0</v>
      </c>
      <c r="L386">
        <f t="shared" si="26"/>
        <v>0</v>
      </c>
      <c r="M386">
        <f>IF(B386="S",1,0)</f>
        <v>1</v>
      </c>
      <c r="N386">
        <f>IF(B386="C",1,0)</f>
        <v>0</v>
      </c>
      <c r="O386">
        <f t="shared" si="27"/>
        <v>1</v>
      </c>
      <c r="P386">
        <v>1</v>
      </c>
      <c r="V386" s="5">
        <v>-4.9517031849060755E-2</v>
      </c>
      <c r="W386" s="5">
        <v>-0.8684771070938111</v>
      </c>
      <c r="X386" s="5">
        <f t="shared" si="28"/>
        <v>0</v>
      </c>
      <c r="Y386" s="5">
        <f t="shared" si="28"/>
        <v>0</v>
      </c>
      <c r="Z386" s="5">
        <f t="shared" si="29"/>
        <v>0</v>
      </c>
      <c r="AA386" s="5">
        <f>(Table134[[#This Row],[Survived]]-Z386)^2</f>
        <v>0</v>
      </c>
    </row>
    <row r="387" spans="1:27" x14ac:dyDescent="0.2">
      <c r="A387">
        <v>0</v>
      </c>
      <c r="B387" t="s">
        <v>10</v>
      </c>
      <c r="C387">
        <v>3</v>
      </c>
      <c r="D387" t="s">
        <v>3</v>
      </c>
      <c r="E387">
        <v>50</v>
      </c>
      <c r="F387">
        <v>8.0500000000000007</v>
      </c>
      <c r="G387">
        <v>0</v>
      </c>
      <c r="H387">
        <v>0</v>
      </c>
      <c r="I387">
        <f>E387/$E$1</f>
        <v>0.625</v>
      </c>
      <c r="J387">
        <f>LOG10(F387+1)</f>
        <v>0.9566485792052033</v>
      </c>
      <c r="K387">
        <f t="shared" si="25"/>
        <v>0</v>
      </c>
      <c r="L387">
        <f t="shared" si="26"/>
        <v>0</v>
      </c>
      <c r="M387">
        <f>IF(B387="S",1,0)</f>
        <v>1</v>
      </c>
      <c r="N387">
        <f>IF(B387="C",1,0)</f>
        <v>0</v>
      </c>
      <c r="O387">
        <f t="shared" si="27"/>
        <v>1</v>
      </c>
      <c r="P387">
        <v>1</v>
      </c>
      <c r="V387" s="5">
        <v>-6.4642746139033536E-2</v>
      </c>
      <c r="W387" s="5">
        <v>-0.8849791010266348</v>
      </c>
      <c r="X387" s="5">
        <f t="shared" si="28"/>
        <v>0</v>
      </c>
      <c r="Y387" s="5">
        <f t="shared" si="28"/>
        <v>0</v>
      </c>
      <c r="Z387" s="5">
        <f t="shared" si="29"/>
        <v>0</v>
      </c>
      <c r="AA387" s="5">
        <f>(Table134[[#This Row],[Survived]]-Z387)^2</f>
        <v>0</v>
      </c>
    </row>
    <row r="388" spans="1:27" x14ac:dyDescent="0.2">
      <c r="A388">
        <v>1</v>
      </c>
      <c r="B388" t="s">
        <v>10</v>
      </c>
      <c r="C388">
        <v>3</v>
      </c>
      <c r="D388" t="s">
        <v>4</v>
      </c>
      <c r="E388">
        <v>63</v>
      </c>
      <c r="F388">
        <v>9.5875000000000004</v>
      </c>
      <c r="G388">
        <v>0</v>
      </c>
      <c r="H388">
        <v>0</v>
      </c>
      <c r="I388">
        <f>E388/$E$1</f>
        <v>0.78749999999999998</v>
      </c>
      <c r="J388">
        <f>LOG10(F388+1)</f>
        <v>1.0247934233387634</v>
      </c>
      <c r="K388">
        <f t="shared" si="25"/>
        <v>0</v>
      </c>
      <c r="L388">
        <f t="shared" si="26"/>
        <v>0</v>
      </c>
      <c r="M388">
        <f>IF(B388="S",1,0)</f>
        <v>1</v>
      </c>
      <c r="N388">
        <f>IF(B388="C",1,0)</f>
        <v>0</v>
      </c>
      <c r="O388">
        <f t="shared" si="27"/>
        <v>0</v>
      </c>
      <c r="P388">
        <v>1</v>
      </c>
      <c r="V388" s="5">
        <v>0.33331887877293098</v>
      </c>
      <c r="W388" s="5">
        <v>-0.85331229565648825</v>
      </c>
      <c r="X388" s="5">
        <f t="shared" si="28"/>
        <v>0.33331887877293098</v>
      </c>
      <c r="Y388" s="5">
        <f t="shared" si="28"/>
        <v>0</v>
      </c>
      <c r="Z388" s="5">
        <f t="shared" si="29"/>
        <v>0.33331887877293098</v>
      </c>
      <c r="AA388" s="5">
        <f>(Table134[[#This Row],[Survived]]-Z388)^2</f>
        <v>0.44446371740058188</v>
      </c>
    </row>
    <row r="389" spans="1:27" x14ac:dyDescent="0.2">
      <c r="A389">
        <v>1</v>
      </c>
      <c r="B389" t="s">
        <v>11</v>
      </c>
      <c r="C389">
        <v>1</v>
      </c>
      <c r="D389" t="s">
        <v>3</v>
      </c>
      <c r="E389">
        <v>25</v>
      </c>
      <c r="F389">
        <v>91.0792</v>
      </c>
      <c r="G389">
        <v>1</v>
      </c>
      <c r="H389">
        <v>0</v>
      </c>
      <c r="I389">
        <f>E389/$E$1</f>
        <v>0.3125</v>
      </c>
      <c r="J389">
        <f>LOG10(F389+1)</f>
        <v>1.9641615374126258</v>
      </c>
      <c r="K389">
        <f t="shared" ref="K389:K452" si="30">IF(C389=1,1,0)</f>
        <v>1</v>
      </c>
      <c r="L389">
        <f t="shared" ref="L389:L452" si="31">IF(C389=2,1,0)</f>
        <v>0</v>
      </c>
      <c r="M389">
        <f>IF(B389="S",1,0)</f>
        <v>0</v>
      </c>
      <c r="N389">
        <f>IF(B389="C",1,0)</f>
        <v>1</v>
      </c>
      <c r="O389">
        <f t="shared" ref="O389:O452" si="32">IF(D389="male",1,0)</f>
        <v>1</v>
      </c>
      <c r="P389">
        <v>1</v>
      </c>
      <c r="V389" s="5">
        <v>0.55021550338965031</v>
      </c>
      <c r="W389" s="5">
        <v>-0.72309371771411168</v>
      </c>
      <c r="X389" s="5">
        <f t="shared" ref="X389:Y452" si="33">IF(V389&lt;0,0,V389)</f>
        <v>0.55021550338965031</v>
      </c>
      <c r="Y389" s="5">
        <f t="shared" si="33"/>
        <v>0</v>
      </c>
      <c r="Z389" s="5">
        <f t="shared" ref="Z389:Z452" si="34">X389+Y389</f>
        <v>0.55021550338965031</v>
      </c>
      <c r="AA389" s="5">
        <f>(Table134[[#This Row],[Survived]]-Z389)^2</f>
        <v>0.20230609339102568</v>
      </c>
    </row>
    <row r="390" spans="1:27" x14ac:dyDescent="0.2">
      <c r="A390">
        <v>1</v>
      </c>
      <c r="B390" t="s">
        <v>10</v>
      </c>
      <c r="C390">
        <v>1</v>
      </c>
      <c r="D390" t="s">
        <v>4</v>
      </c>
      <c r="E390">
        <v>35</v>
      </c>
      <c r="F390">
        <v>90</v>
      </c>
      <c r="G390">
        <v>1</v>
      </c>
      <c r="H390">
        <v>0</v>
      </c>
      <c r="I390">
        <f>E390/$E$1</f>
        <v>0.4375</v>
      </c>
      <c r="J390">
        <f>LOG10(F390+1)</f>
        <v>1.9590413923210936</v>
      </c>
      <c r="K390">
        <f t="shared" si="30"/>
        <v>1</v>
      </c>
      <c r="L390">
        <f t="shared" si="31"/>
        <v>0</v>
      </c>
      <c r="M390">
        <f>IF(B390="S",1,0)</f>
        <v>1</v>
      </c>
      <c r="N390">
        <f>IF(B390="C",1,0)</f>
        <v>0</v>
      </c>
      <c r="O390">
        <f t="shared" si="32"/>
        <v>0</v>
      </c>
      <c r="P390">
        <v>1</v>
      </c>
      <c r="V390" s="5">
        <v>0.89829017423222945</v>
      </c>
      <c r="W390" s="5">
        <v>-0.91966649667538303</v>
      </c>
      <c r="X390" s="5">
        <f t="shared" si="33"/>
        <v>0.89829017423222945</v>
      </c>
      <c r="Y390" s="5">
        <f t="shared" si="33"/>
        <v>0</v>
      </c>
      <c r="Z390" s="5">
        <f t="shared" si="34"/>
        <v>0.89829017423222945</v>
      </c>
      <c r="AA390" s="5">
        <f>(Table134[[#This Row],[Survived]]-Z390)^2</f>
        <v>1.034488865771024E-2</v>
      </c>
    </row>
    <row r="391" spans="1:27" x14ac:dyDescent="0.2">
      <c r="A391">
        <v>0</v>
      </c>
      <c r="B391" t="s">
        <v>11</v>
      </c>
      <c r="C391">
        <v>1</v>
      </c>
      <c r="D391" t="s">
        <v>3</v>
      </c>
      <c r="E391">
        <v>58</v>
      </c>
      <c r="F391">
        <v>29.7</v>
      </c>
      <c r="G391">
        <v>0</v>
      </c>
      <c r="H391">
        <v>0</v>
      </c>
      <c r="I391">
        <f>E391/$E$1</f>
        <v>0.72499999999999998</v>
      </c>
      <c r="J391">
        <f>LOG10(F391+1)</f>
        <v>1.4871383754771865</v>
      </c>
      <c r="K391">
        <f t="shared" si="30"/>
        <v>1</v>
      </c>
      <c r="L391">
        <f t="shared" si="31"/>
        <v>0</v>
      </c>
      <c r="M391">
        <f>IF(B391="S",1,0)</f>
        <v>0</v>
      </c>
      <c r="N391">
        <f>IF(B391="C",1,0)</f>
        <v>1</v>
      </c>
      <c r="O391">
        <f t="shared" si="32"/>
        <v>1</v>
      </c>
      <c r="P391">
        <v>1</v>
      </c>
      <c r="V391" s="5">
        <v>0.34577493100224627</v>
      </c>
      <c r="W391" s="5">
        <v>-0.66578556494921659</v>
      </c>
      <c r="X391" s="5">
        <f t="shared" si="33"/>
        <v>0.34577493100224627</v>
      </c>
      <c r="Y391" s="5">
        <f t="shared" si="33"/>
        <v>0</v>
      </c>
      <c r="Z391" s="5">
        <f t="shared" si="34"/>
        <v>0.34577493100224627</v>
      </c>
      <c r="AA391" s="5">
        <f>(Table134[[#This Row],[Survived]]-Z391)^2</f>
        <v>0.11956030290960816</v>
      </c>
    </row>
    <row r="392" spans="1:27" x14ac:dyDescent="0.2">
      <c r="A392">
        <v>0</v>
      </c>
      <c r="B392" t="s">
        <v>10</v>
      </c>
      <c r="C392">
        <v>3</v>
      </c>
      <c r="D392" t="s">
        <v>3</v>
      </c>
      <c r="E392">
        <v>30</v>
      </c>
      <c r="F392">
        <v>8.0500000000000007</v>
      </c>
      <c r="G392">
        <v>0</v>
      </c>
      <c r="H392">
        <v>0</v>
      </c>
      <c r="I392">
        <f>E392/$E$1</f>
        <v>0.375</v>
      </c>
      <c r="J392">
        <f>LOG10(F392+1)</f>
        <v>0.9566485792052033</v>
      </c>
      <c r="K392">
        <f t="shared" si="30"/>
        <v>0</v>
      </c>
      <c r="L392">
        <f t="shared" si="31"/>
        <v>0</v>
      </c>
      <c r="M392">
        <f>IF(B392="S",1,0)</f>
        <v>1</v>
      </c>
      <c r="N392">
        <f>IF(B392="C",1,0)</f>
        <v>0</v>
      </c>
      <c r="O392">
        <f t="shared" si="32"/>
        <v>1</v>
      </c>
      <c r="P392">
        <v>1</v>
      </c>
      <c r="V392" s="5">
        <v>8.0124282444938966E-2</v>
      </c>
      <c r="W392" s="5">
        <v>-0.94139680303052453</v>
      </c>
      <c r="X392" s="5">
        <f t="shared" si="33"/>
        <v>8.0124282444938966E-2</v>
      </c>
      <c r="Y392" s="5">
        <f t="shared" si="33"/>
        <v>0</v>
      </c>
      <c r="Z392" s="5">
        <f t="shared" si="34"/>
        <v>8.0124282444938966E-2</v>
      </c>
      <c r="AA392" s="5">
        <f>(Table134[[#This Row],[Survived]]-Z392)^2</f>
        <v>6.4199006373163543E-3</v>
      </c>
    </row>
    <row r="393" spans="1:27" x14ac:dyDescent="0.2">
      <c r="A393">
        <v>1</v>
      </c>
      <c r="B393" t="s">
        <v>10</v>
      </c>
      <c r="C393">
        <v>3</v>
      </c>
      <c r="D393" t="s">
        <v>3</v>
      </c>
      <c r="E393">
        <v>9</v>
      </c>
      <c r="F393">
        <v>15.9</v>
      </c>
      <c r="G393">
        <v>1</v>
      </c>
      <c r="H393">
        <v>1</v>
      </c>
      <c r="I393">
        <f>E393/$E$1</f>
        <v>0.1125</v>
      </c>
      <c r="J393">
        <f>LOG10(F393+1)</f>
        <v>1.2278867046136734</v>
      </c>
      <c r="K393">
        <f t="shared" si="30"/>
        <v>0</v>
      </c>
      <c r="L393">
        <f t="shared" si="31"/>
        <v>0</v>
      </c>
      <c r="M393">
        <f>IF(B393="S",1,0)</f>
        <v>1</v>
      </c>
      <c r="N393">
        <f>IF(B393="C",1,0)</f>
        <v>0</v>
      </c>
      <c r="O393">
        <f t="shared" si="32"/>
        <v>1</v>
      </c>
      <c r="P393">
        <v>1</v>
      </c>
      <c r="V393" s="5">
        <v>0.17292907789575229</v>
      </c>
      <c r="W393" s="5">
        <v>-1.1310208296078317</v>
      </c>
      <c r="X393" s="5">
        <f t="shared" si="33"/>
        <v>0.17292907789575229</v>
      </c>
      <c r="Y393" s="5">
        <f t="shared" si="33"/>
        <v>0</v>
      </c>
      <c r="Z393" s="5">
        <f t="shared" si="34"/>
        <v>0.17292907789575229</v>
      </c>
      <c r="AA393" s="5">
        <f>(Table134[[#This Row],[Survived]]-Z393)^2</f>
        <v>0.68404631019037054</v>
      </c>
    </row>
    <row r="394" spans="1:27" x14ac:dyDescent="0.2">
      <c r="A394">
        <v>0</v>
      </c>
      <c r="B394" t="s">
        <v>10</v>
      </c>
      <c r="C394">
        <v>3</v>
      </c>
      <c r="D394" t="s">
        <v>3</v>
      </c>
      <c r="E394">
        <v>21</v>
      </c>
      <c r="F394">
        <v>7.25</v>
      </c>
      <c r="G394">
        <v>0</v>
      </c>
      <c r="H394">
        <v>0</v>
      </c>
      <c r="I394">
        <f>E394/$E$1</f>
        <v>0.26250000000000001</v>
      </c>
      <c r="J394">
        <f>LOG10(F394+1)</f>
        <v>0.91645394854992512</v>
      </c>
      <c r="K394">
        <f t="shared" si="30"/>
        <v>0</v>
      </c>
      <c r="L394">
        <f t="shared" si="31"/>
        <v>0</v>
      </c>
      <c r="M394">
        <f>IF(B394="S",1,0)</f>
        <v>1</v>
      </c>
      <c r="N394">
        <f>IF(B394="C",1,0)</f>
        <v>0</v>
      </c>
      <c r="O394">
        <f t="shared" si="32"/>
        <v>1</v>
      </c>
      <c r="P394">
        <v>1</v>
      </c>
      <c r="V394" s="5">
        <v>0.14334083535782527</v>
      </c>
      <c r="W394" s="5">
        <v>-0.95760051261327883</v>
      </c>
      <c r="X394" s="5">
        <f t="shared" si="33"/>
        <v>0.14334083535782527</v>
      </c>
      <c r="Y394" s="5">
        <f t="shared" si="33"/>
        <v>0</v>
      </c>
      <c r="Z394" s="5">
        <f t="shared" si="34"/>
        <v>0.14334083535782527</v>
      </c>
      <c r="AA394" s="5">
        <f>(Table134[[#This Row],[Survived]]-Z394)^2</f>
        <v>2.0546595081079172E-2</v>
      </c>
    </row>
    <row r="395" spans="1:27" x14ac:dyDescent="0.2">
      <c r="A395">
        <v>0</v>
      </c>
      <c r="B395" t="s">
        <v>10</v>
      </c>
      <c r="C395">
        <v>1</v>
      </c>
      <c r="D395" t="s">
        <v>3</v>
      </c>
      <c r="E395">
        <v>55</v>
      </c>
      <c r="F395">
        <v>30.5</v>
      </c>
      <c r="G395">
        <v>0</v>
      </c>
      <c r="H395">
        <v>0</v>
      </c>
      <c r="I395">
        <f>E395/$E$1</f>
        <v>0.6875</v>
      </c>
      <c r="J395">
        <f>LOG10(F395+1)</f>
        <v>1.4983105537896004</v>
      </c>
      <c r="K395">
        <f t="shared" si="30"/>
        <v>1</v>
      </c>
      <c r="L395">
        <f t="shared" si="31"/>
        <v>0</v>
      </c>
      <c r="M395">
        <f>IF(B395="S",1,0)</f>
        <v>1</v>
      </c>
      <c r="N395">
        <f>IF(B395="C",1,0)</f>
        <v>0</v>
      </c>
      <c r="O395">
        <f t="shared" si="32"/>
        <v>1</v>
      </c>
      <c r="P395">
        <v>1</v>
      </c>
      <c r="V395" s="5">
        <v>0.299939422581185</v>
      </c>
      <c r="W395" s="5">
        <v>-0.91331858665950572</v>
      </c>
      <c r="X395" s="5">
        <f t="shared" si="33"/>
        <v>0.299939422581185</v>
      </c>
      <c r="Y395" s="5">
        <f t="shared" si="33"/>
        <v>0</v>
      </c>
      <c r="Z395" s="5">
        <f t="shared" si="34"/>
        <v>0.299939422581185</v>
      </c>
      <c r="AA395" s="5">
        <f>(Table134[[#This Row],[Survived]]-Z395)^2</f>
        <v>8.9963657218334672E-2</v>
      </c>
    </row>
    <row r="396" spans="1:27" x14ac:dyDescent="0.2">
      <c r="A396">
        <v>0</v>
      </c>
      <c r="B396" t="s">
        <v>11</v>
      </c>
      <c r="C396">
        <v>1</v>
      </c>
      <c r="D396" t="s">
        <v>3</v>
      </c>
      <c r="E396">
        <v>71</v>
      </c>
      <c r="F396">
        <v>49.504199999999997</v>
      </c>
      <c r="G396">
        <v>0</v>
      </c>
      <c r="H396">
        <v>0</v>
      </c>
      <c r="I396">
        <f>E396/$E$1</f>
        <v>0.88749999999999996</v>
      </c>
      <c r="J396">
        <f>LOG10(F396+1)</f>
        <v>1.7033274961578131</v>
      </c>
      <c r="K396">
        <f t="shared" si="30"/>
        <v>1</v>
      </c>
      <c r="L396">
        <f t="shared" si="31"/>
        <v>0</v>
      </c>
      <c r="M396">
        <f>IF(B396="S",1,0)</f>
        <v>0</v>
      </c>
      <c r="N396">
        <f>IF(B396="C",1,0)</f>
        <v>1</v>
      </c>
      <c r="O396">
        <f t="shared" si="32"/>
        <v>1</v>
      </c>
      <c r="P396">
        <v>1</v>
      </c>
      <c r="V396" s="5">
        <v>0.26204950138196742</v>
      </c>
      <c r="W396" s="5">
        <v>-0.67851210672773243</v>
      </c>
      <c r="X396" s="5">
        <f t="shared" si="33"/>
        <v>0.26204950138196742</v>
      </c>
      <c r="Y396" s="5">
        <f t="shared" si="33"/>
        <v>0</v>
      </c>
      <c r="Z396" s="5">
        <f t="shared" si="34"/>
        <v>0.26204950138196742</v>
      </c>
      <c r="AA396" s="5">
        <f>(Table134[[#This Row],[Survived]]-Z396)^2</f>
        <v>6.8669941174537744E-2</v>
      </c>
    </row>
    <row r="397" spans="1:27" x14ac:dyDescent="0.2">
      <c r="A397">
        <v>0</v>
      </c>
      <c r="B397" t="s">
        <v>10</v>
      </c>
      <c r="C397">
        <v>3</v>
      </c>
      <c r="D397" t="s">
        <v>3</v>
      </c>
      <c r="E397">
        <v>21</v>
      </c>
      <c r="F397">
        <v>8.0500000000000007</v>
      </c>
      <c r="G397">
        <v>0</v>
      </c>
      <c r="H397">
        <v>0</v>
      </c>
      <c r="I397">
        <f>E397/$E$1</f>
        <v>0.26250000000000001</v>
      </c>
      <c r="J397">
        <f>LOG10(F397+1)</f>
        <v>0.9566485792052033</v>
      </c>
      <c r="K397">
        <f t="shared" si="30"/>
        <v>0</v>
      </c>
      <c r="L397">
        <f t="shared" si="31"/>
        <v>0</v>
      </c>
      <c r="M397">
        <f>IF(B397="S",1,0)</f>
        <v>1</v>
      </c>
      <c r="N397">
        <f>IF(B397="C",1,0)</f>
        <v>0</v>
      </c>
      <c r="O397">
        <f t="shared" si="32"/>
        <v>1</v>
      </c>
      <c r="P397">
        <v>1</v>
      </c>
      <c r="V397" s="5">
        <v>0.14526944530772656</v>
      </c>
      <c r="W397" s="5">
        <v>-0.96678476893227483</v>
      </c>
      <c r="X397" s="5">
        <f t="shared" si="33"/>
        <v>0.14526944530772656</v>
      </c>
      <c r="Y397" s="5">
        <f t="shared" si="33"/>
        <v>0</v>
      </c>
      <c r="Z397" s="5">
        <f t="shared" si="34"/>
        <v>0.14526944530772656</v>
      </c>
      <c r="AA397" s="5">
        <f>(Table134[[#This Row],[Survived]]-Z397)^2</f>
        <v>2.110321174001456E-2</v>
      </c>
    </row>
    <row r="398" spans="1:27" x14ac:dyDescent="0.2">
      <c r="A398">
        <v>1</v>
      </c>
      <c r="B398" t="s">
        <v>11</v>
      </c>
      <c r="C398">
        <v>1</v>
      </c>
      <c r="D398" t="s">
        <v>4</v>
      </c>
      <c r="E398">
        <v>54</v>
      </c>
      <c r="F398">
        <v>78.2667</v>
      </c>
      <c r="G398">
        <v>1</v>
      </c>
      <c r="H398">
        <v>0</v>
      </c>
      <c r="I398">
        <f>E398/$E$1</f>
        <v>0.67500000000000004</v>
      </c>
      <c r="J398">
        <f>LOG10(F398+1)</f>
        <v>1.8990907781931157</v>
      </c>
      <c r="K398">
        <f t="shared" si="30"/>
        <v>1</v>
      </c>
      <c r="L398">
        <f t="shared" si="31"/>
        <v>0</v>
      </c>
      <c r="M398">
        <f>IF(B398="S",1,0)</f>
        <v>0</v>
      </c>
      <c r="N398">
        <f>IF(B398="C",1,0)</f>
        <v>1</v>
      </c>
      <c r="O398">
        <f t="shared" si="32"/>
        <v>0</v>
      </c>
      <c r="P398">
        <v>1</v>
      </c>
      <c r="V398" s="5">
        <v>0.82597158358019029</v>
      </c>
      <c r="W398" s="5">
        <v>-0.61585370385975846</v>
      </c>
      <c r="X398" s="5">
        <f t="shared" si="33"/>
        <v>0.82597158358019029</v>
      </c>
      <c r="Y398" s="5">
        <f t="shared" si="33"/>
        <v>0</v>
      </c>
      <c r="Z398" s="5">
        <f t="shared" si="34"/>
        <v>0.82597158358019029</v>
      </c>
      <c r="AA398" s="5">
        <f>(Table134[[#This Row],[Survived]]-Z398)^2</f>
        <v>3.0285889721586693E-2</v>
      </c>
    </row>
    <row r="399" spans="1:27" x14ac:dyDescent="0.2">
      <c r="A399">
        <v>0</v>
      </c>
      <c r="B399" t="s">
        <v>10</v>
      </c>
      <c r="C399">
        <v>1</v>
      </c>
      <c r="D399" t="s">
        <v>4</v>
      </c>
      <c r="E399">
        <v>25</v>
      </c>
      <c r="F399">
        <v>151.55000000000001</v>
      </c>
      <c r="G399">
        <v>1</v>
      </c>
      <c r="H399">
        <v>2</v>
      </c>
      <c r="I399">
        <f>E399/$E$1</f>
        <v>0.3125</v>
      </c>
      <c r="J399">
        <f>LOG10(F399+1)</f>
        <v>2.1834122119784261</v>
      </c>
      <c r="K399">
        <f t="shared" si="30"/>
        <v>1</v>
      </c>
      <c r="L399">
        <f t="shared" si="31"/>
        <v>0</v>
      </c>
      <c r="M399">
        <f>IF(B399="S",1,0)</f>
        <v>1</v>
      </c>
      <c r="N399">
        <f>IF(B399="C",1,0)</f>
        <v>0</v>
      </c>
      <c r="O399">
        <f t="shared" si="32"/>
        <v>0</v>
      </c>
      <c r="P399">
        <v>1</v>
      </c>
      <c r="V399" s="5">
        <v>0.9516361453483797</v>
      </c>
      <c r="W399" s="5">
        <v>-1.4255174018075123</v>
      </c>
      <c r="X399" s="5">
        <f t="shared" si="33"/>
        <v>0.9516361453483797</v>
      </c>
      <c r="Y399" s="5">
        <f t="shared" si="33"/>
        <v>0</v>
      </c>
      <c r="Z399" s="5">
        <f t="shared" si="34"/>
        <v>0.9516361453483797</v>
      </c>
      <c r="AA399" s="5">
        <f>(Table134[[#This Row],[Survived]]-Z399)^2</f>
        <v>0.90561135313352248</v>
      </c>
    </row>
    <row r="400" spans="1:27" x14ac:dyDescent="0.2">
      <c r="A400">
        <v>0</v>
      </c>
      <c r="B400" t="s">
        <v>10</v>
      </c>
      <c r="C400">
        <v>3</v>
      </c>
      <c r="D400" t="s">
        <v>3</v>
      </c>
      <c r="E400">
        <v>24</v>
      </c>
      <c r="F400">
        <v>7.7957999999999998</v>
      </c>
      <c r="G400">
        <v>0</v>
      </c>
      <c r="H400">
        <v>0</v>
      </c>
      <c r="I400">
        <f>E400/$E$1</f>
        <v>0.3</v>
      </c>
      <c r="J400">
        <f>LOG10(F400+1)</f>
        <v>0.94427534575879857</v>
      </c>
      <c r="K400">
        <f t="shared" si="30"/>
        <v>0</v>
      </c>
      <c r="L400">
        <f t="shared" si="31"/>
        <v>0</v>
      </c>
      <c r="M400">
        <f>IF(B400="S",1,0)</f>
        <v>1</v>
      </c>
      <c r="N400">
        <f>IF(B400="C",1,0)</f>
        <v>0</v>
      </c>
      <c r="O400">
        <f t="shared" si="32"/>
        <v>1</v>
      </c>
      <c r="P400">
        <v>1</v>
      </c>
      <c r="V400" s="5">
        <v>0.1229607012474383</v>
      </c>
      <c r="W400" s="5">
        <v>-0.95549489652298947</v>
      </c>
      <c r="X400" s="5">
        <f t="shared" si="33"/>
        <v>0.1229607012474383</v>
      </c>
      <c r="Y400" s="5">
        <f t="shared" si="33"/>
        <v>0</v>
      </c>
      <c r="Z400" s="5">
        <f t="shared" si="34"/>
        <v>0.1229607012474383</v>
      </c>
      <c r="AA400" s="5">
        <f>(Table134[[#This Row],[Survived]]-Z400)^2</f>
        <v>1.5119334051261774E-2</v>
      </c>
    </row>
    <row r="401" spans="1:27" x14ac:dyDescent="0.2">
      <c r="A401">
        <v>0</v>
      </c>
      <c r="B401" t="s">
        <v>10</v>
      </c>
      <c r="C401">
        <v>3</v>
      </c>
      <c r="D401" t="s">
        <v>3</v>
      </c>
      <c r="E401">
        <v>17</v>
      </c>
      <c r="F401">
        <v>8.6624999999999996</v>
      </c>
      <c r="G401">
        <v>0</v>
      </c>
      <c r="H401">
        <v>0</v>
      </c>
      <c r="I401">
        <f>E401/$E$1</f>
        <v>0.21249999999999999</v>
      </c>
      <c r="J401">
        <f>LOG10(F401+1)</f>
        <v>0.98508950692638131</v>
      </c>
      <c r="K401">
        <f t="shared" si="30"/>
        <v>0</v>
      </c>
      <c r="L401">
        <f t="shared" si="31"/>
        <v>0</v>
      </c>
      <c r="M401">
        <f>IF(B401="S",1,0)</f>
        <v>1</v>
      </c>
      <c r="N401">
        <f>IF(B401="C",1,0)</f>
        <v>0</v>
      </c>
      <c r="O401">
        <f t="shared" si="32"/>
        <v>1</v>
      </c>
      <c r="P401">
        <v>1</v>
      </c>
      <c r="V401" s="5">
        <v>0.17558749737885415</v>
      </c>
      <c r="W401" s="5">
        <v>-0.98456690792403245</v>
      </c>
      <c r="X401" s="5">
        <f t="shared" si="33"/>
        <v>0.17558749737885415</v>
      </c>
      <c r="Y401" s="5">
        <f t="shared" si="33"/>
        <v>0</v>
      </c>
      <c r="Z401" s="5">
        <f t="shared" si="34"/>
        <v>0.17558749737885415</v>
      </c>
      <c r="AA401" s="5">
        <f>(Table134[[#This Row],[Survived]]-Z401)^2</f>
        <v>3.0830969235769112E-2</v>
      </c>
    </row>
    <row r="402" spans="1:27" x14ac:dyDescent="0.2">
      <c r="A402">
        <v>0</v>
      </c>
      <c r="B402" t="s">
        <v>12</v>
      </c>
      <c r="C402">
        <v>3</v>
      </c>
      <c r="D402" t="s">
        <v>4</v>
      </c>
      <c r="E402">
        <v>21</v>
      </c>
      <c r="F402">
        <v>7.75</v>
      </c>
      <c r="G402">
        <v>0</v>
      </c>
      <c r="H402">
        <v>0</v>
      </c>
      <c r="I402">
        <f>E402/$E$1</f>
        <v>0.26250000000000001</v>
      </c>
      <c r="J402">
        <f>LOG10(F402+1)</f>
        <v>0.94200805302231327</v>
      </c>
      <c r="K402">
        <f t="shared" si="30"/>
        <v>0</v>
      </c>
      <c r="L402">
        <f t="shared" si="31"/>
        <v>0</v>
      </c>
      <c r="M402">
        <f>IF(B402="S",1,0)</f>
        <v>0</v>
      </c>
      <c r="N402">
        <f>IF(B402="C",1,0)</f>
        <v>0</v>
      </c>
      <c r="O402">
        <f t="shared" si="32"/>
        <v>0</v>
      </c>
      <c r="P402">
        <v>1</v>
      </c>
      <c r="V402" s="5">
        <v>0.59198540568250058</v>
      </c>
      <c r="W402" s="5">
        <v>-1.0702290562888317</v>
      </c>
      <c r="X402" s="5">
        <f t="shared" si="33"/>
        <v>0.59198540568250058</v>
      </c>
      <c r="Y402" s="5">
        <f t="shared" si="33"/>
        <v>0</v>
      </c>
      <c r="Z402" s="5">
        <f t="shared" si="34"/>
        <v>0.59198540568250058</v>
      </c>
      <c r="AA402" s="5">
        <f>(Table134[[#This Row],[Survived]]-Z402)^2</f>
        <v>0.35044672054107479</v>
      </c>
    </row>
    <row r="403" spans="1:27" x14ac:dyDescent="0.2">
      <c r="A403">
        <v>0</v>
      </c>
      <c r="B403" t="s">
        <v>10</v>
      </c>
      <c r="C403">
        <v>3</v>
      </c>
      <c r="D403" t="s">
        <v>4</v>
      </c>
      <c r="E403">
        <v>37</v>
      </c>
      <c r="F403">
        <v>9.5875000000000004</v>
      </c>
      <c r="G403">
        <v>0</v>
      </c>
      <c r="H403">
        <v>0</v>
      </c>
      <c r="I403">
        <f>E403/$E$1</f>
        <v>0.46250000000000002</v>
      </c>
      <c r="J403">
        <f>LOG10(F403+1)</f>
        <v>1.0247934233387634</v>
      </c>
      <c r="K403">
        <f t="shared" si="30"/>
        <v>0</v>
      </c>
      <c r="L403">
        <f t="shared" si="31"/>
        <v>0</v>
      </c>
      <c r="M403">
        <f>IF(B403="S",1,0)</f>
        <v>1</v>
      </c>
      <c r="N403">
        <f>IF(B403="C",1,0)</f>
        <v>0</v>
      </c>
      <c r="O403">
        <f t="shared" si="32"/>
        <v>0</v>
      </c>
      <c r="P403">
        <v>1</v>
      </c>
      <c r="V403" s="5">
        <v>0.52151601593209518</v>
      </c>
      <c r="W403" s="5">
        <v>-0.92665530826154485</v>
      </c>
      <c r="X403" s="5">
        <f t="shared" si="33"/>
        <v>0.52151601593209518</v>
      </c>
      <c r="Y403" s="5">
        <f t="shared" si="33"/>
        <v>0</v>
      </c>
      <c r="Z403" s="5">
        <f t="shared" si="34"/>
        <v>0.52151601593209518</v>
      </c>
      <c r="AA403" s="5">
        <f>(Table134[[#This Row],[Survived]]-Z403)^2</f>
        <v>0.27197895487368534</v>
      </c>
    </row>
    <row r="404" spans="1:27" x14ac:dyDescent="0.2">
      <c r="A404">
        <v>1</v>
      </c>
      <c r="B404" t="s">
        <v>10</v>
      </c>
      <c r="C404">
        <v>1</v>
      </c>
      <c r="D404" t="s">
        <v>4</v>
      </c>
      <c r="E404">
        <v>16</v>
      </c>
      <c r="F404">
        <v>86.5</v>
      </c>
      <c r="G404">
        <v>0</v>
      </c>
      <c r="H404">
        <v>0</v>
      </c>
      <c r="I404">
        <f>E404/$E$1</f>
        <v>0.2</v>
      </c>
      <c r="J404">
        <f>LOG10(F404+1)</f>
        <v>1.9420080530223132</v>
      </c>
      <c r="K404">
        <f t="shared" si="30"/>
        <v>1</v>
      </c>
      <c r="L404">
        <f t="shared" si="31"/>
        <v>0</v>
      </c>
      <c r="M404">
        <f>IF(B404="S",1,0)</f>
        <v>1</v>
      </c>
      <c r="N404">
        <f>IF(B404="C",1,0)</f>
        <v>0</v>
      </c>
      <c r="O404">
        <f t="shared" si="32"/>
        <v>0</v>
      </c>
      <c r="P404">
        <v>1</v>
      </c>
      <c r="V404" s="5">
        <v>1.0923150069168808</v>
      </c>
      <c r="W404" s="5">
        <v>-1.1141495626838078</v>
      </c>
      <c r="X404" s="5">
        <f t="shared" si="33"/>
        <v>1.0923150069168808</v>
      </c>
      <c r="Y404" s="5">
        <f t="shared" si="33"/>
        <v>0</v>
      </c>
      <c r="Z404" s="5">
        <f t="shared" si="34"/>
        <v>1.0923150069168808</v>
      </c>
      <c r="AA404" s="5">
        <f>(Table134[[#This Row],[Survived]]-Z404)^2</f>
        <v>8.5220605020637444E-3</v>
      </c>
    </row>
    <row r="405" spans="1:27" x14ac:dyDescent="0.2">
      <c r="A405">
        <v>0</v>
      </c>
      <c r="B405" t="s">
        <v>11</v>
      </c>
      <c r="C405">
        <v>1</v>
      </c>
      <c r="D405" t="s">
        <v>3</v>
      </c>
      <c r="E405">
        <v>18</v>
      </c>
      <c r="F405">
        <v>108.9</v>
      </c>
      <c r="G405">
        <v>1</v>
      </c>
      <c r="H405">
        <v>0</v>
      </c>
      <c r="I405">
        <f>E405/$E$1</f>
        <v>0.22500000000000001</v>
      </c>
      <c r="J405">
        <f>LOG10(F405+1)</f>
        <v>2.0409976924234905</v>
      </c>
      <c r="K405">
        <f t="shared" si="30"/>
        <v>1</v>
      </c>
      <c r="L405">
        <f t="shared" si="31"/>
        <v>0</v>
      </c>
      <c r="M405">
        <f>IF(B405="S",1,0)</f>
        <v>0</v>
      </c>
      <c r="N405">
        <f>IF(B405="C",1,0)</f>
        <v>1</v>
      </c>
      <c r="O405">
        <f t="shared" si="32"/>
        <v>1</v>
      </c>
      <c r="P405">
        <v>1</v>
      </c>
      <c r="V405" s="5">
        <v>0.60457069892687865</v>
      </c>
      <c r="W405" s="5">
        <v>-0.7603965604273103</v>
      </c>
      <c r="X405" s="5">
        <f t="shared" si="33"/>
        <v>0.60457069892687865</v>
      </c>
      <c r="Y405" s="5">
        <f t="shared" si="33"/>
        <v>0</v>
      </c>
      <c r="Z405" s="5">
        <f t="shared" si="34"/>
        <v>0.60457069892687865</v>
      </c>
      <c r="AA405" s="5">
        <f>(Table134[[#This Row],[Survived]]-Z405)^2</f>
        <v>0.36550573000093456</v>
      </c>
    </row>
    <row r="406" spans="1:27" x14ac:dyDescent="0.2">
      <c r="A406">
        <v>1</v>
      </c>
      <c r="B406" t="s">
        <v>10</v>
      </c>
      <c r="C406">
        <v>2</v>
      </c>
      <c r="D406" t="s">
        <v>4</v>
      </c>
      <c r="E406">
        <v>33</v>
      </c>
      <c r="F406">
        <v>26</v>
      </c>
      <c r="G406">
        <v>0</v>
      </c>
      <c r="H406">
        <v>2</v>
      </c>
      <c r="I406">
        <f>E406/$E$1</f>
        <v>0.41249999999999998</v>
      </c>
      <c r="J406">
        <f>LOG10(F406+1)</f>
        <v>1.4313637641589874</v>
      </c>
      <c r="K406">
        <f t="shared" si="30"/>
        <v>0</v>
      </c>
      <c r="L406">
        <f t="shared" si="31"/>
        <v>1</v>
      </c>
      <c r="M406">
        <f>IF(B406="S",1,0)</f>
        <v>1</v>
      </c>
      <c r="N406">
        <f>IF(B406="C",1,0)</f>
        <v>0</v>
      </c>
      <c r="O406">
        <f t="shared" si="32"/>
        <v>0</v>
      </c>
      <c r="P406">
        <v>1</v>
      </c>
      <c r="V406" s="5">
        <v>0.73857691133222836</v>
      </c>
      <c r="W406" s="5">
        <v>-1.7078453191990901</v>
      </c>
      <c r="X406" s="5">
        <f t="shared" si="33"/>
        <v>0.73857691133222836</v>
      </c>
      <c r="Y406" s="5">
        <f t="shared" si="33"/>
        <v>0</v>
      </c>
      <c r="Z406" s="5">
        <f t="shared" si="34"/>
        <v>0.73857691133222836</v>
      </c>
      <c r="AA406" s="5">
        <f>(Table134[[#This Row],[Survived]]-Z406)^2</f>
        <v>6.8342031288597588E-2</v>
      </c>
    </row>
    <row r="407" spans="1:27" x14ac:dyDescent="0.2">
      <c r="A407">
        <v>0</v>
      </c>
      <c r="B407" t="s">
        <v>10</v>
      </c>
      <c r="C407">
        <v>3</v>
      </c>
      <c r="D407" t="s">
        <v>3</v>
      </c>
      <c r="E407">
        <v>28</v>
      </c>
      <c r="F407">
        <v>22.524999999999999</v>
      </c>
      <c r="G407">
        <v>0</v>
      </c>
      <c r="H407">
        <v>0</v>
      </c>
      <c r="I407">
        <f>E407/$E$1</f>
        <v>0.35</v>
      </c>
      <c r="J407">
        <f>LOG10(F407+1)</f>
        <v>1.3715296320992945</v>
      </c>
      <c r="K407">
        <f t="shared" si="30"/>
        <v>0</v>
      </c>
      <c r="L407">
        <f t="shared" si="31"/>
        <v>0</v>
      </c>
      <c r="M407">
        <f>IF(B407="S",1,0)</f>
        <v>1</v>
      </c>
      <c r="N407">
        <f>IF(B407="C",1,0)</f>
        <v>0</v>
      </c>
      <c r="O407">
        <f t="shared" si="32"/>
        <v>1</v>
      </c>
      <c r="P407">
        <v>1</v>
      </c>
      <c r="V407" s="5">
        <v>0.11450771696357631</v>
      </c>
      <c r="W407" s="5">
        <v>-1.0418366561975978</v>
      </c>
      <c r="X407" s="5">
        <f t="shared" si="33"/>
        <v>0.11450771696357631</v>
      </c>
      <c r="Y407" s="5">
        <f t="shared" si="33"/>
        <v>0</v>
      </c>
      <c r="Z407" s="5">
        <f t="shared" si="34"/>
        <v>0.11450771696357631</v>
      </c>
      <c r="AA407" s="5">
        <f>(Table134[[#This Row],[Survived]]-Z407)^2</f>
        <v>1.3112017244210503E-2</v>
      </c>
    </row>
    <row r="408" spans="1:27" x14ac:dyDescent="0.2">
      <c r="A408">
        <v>1</v>
      </c>
      <c r="B408" t="s">
        <v>10</v>
      </c>
      <c r="C408">
        <v>3</v>
      </c>
      <c r="D408" t="s">
        <v>3</v>
      </c>
      <c r="E408">
        <v>26</v>
      </c>
      <c r="F408">
        <v>56.495800000000003</v>
      </c>
      <c r="G408">
        <v>0</v>
      </c>
      <c r="H408">
        <v>0</v>
      </c>
      <c r="I408">
        <f>E408/$E$1</f>
        <v>0.32500000000000001</v>
      </c>
      <c r="J408">
        <f>LOG10(F408+1)</f>
        <v>1.7596361211514699</v>
      </c>
      <c r="K408">
        <f t="shared" si="30"/>
        <v>0</v>
      </c>
      <c r="L408">
        <f t="shared" si="31"/>
        <v>0</v>
      </c>
      <c r="M408">
        <f>IF(B408="S",1,0)</f>
        <v>1</v>
      </c>
      <c r="N408">
        <f>IF(B408="C",1,0)</f>
        <v>0</v>
      </c>
      <c r="O408">
        <f t="shared" si="32"/>
        <v>1</v>
      </c>
      <c r="P408">
        <v>1</v>
      </c>
      <c r="V408" s="5">
        <v>0.14760646023395585</v>
      </c>
      <c r="W408" s="5">
        <v>-1.1361586659327352</v>
      </c>
      <c r="X408" s="5">
        <f t="shared" si="33"/>
        <v>0.14760646023395585</v>
      </c>
      <c r="Y408" s="5">
        <f t="shared" si="33"/>
        <v>0</v>
      </c>
      <c r="Z408" s="5">
        <f t="shared" si="34"/>
        <v>0.14760646023395585</v>
      </c>
      <c r="AA408" s="5">
        <f>(Table134[[#This Row],[Survived]]-Z408)^2</f>
        <v>0.72657474663488664</v>
      </c>
    </row>
    <row r="409" spans="1:27" x14ac:dyDescent="0.2">
      <c r="A409">
        <v>1</v>
      </c>
      <c r="B409" t="s">
        <v>12</v>
      </c>
      <c r="C409">
        <v>3</v>
      </c>
      <c r="D409" t="s">
        <v>3</v>
      </c>
      <c r="E409">
        <v>29</v>
      </c>
      <c r="F409">
        <v>7.75</v>
      </c>
      <c r="G409">
        <v>0</v>
      </c>
      <c r="H409">
        <v>0</v>
      </c>
      <c r="I409">
        <f>E409/$E$1</f>
        <v>0.36249999999999999</v>
      </c>
      <c r="J409">
        <f>LOG10(F409+1)</f>
        <v>0.94200805302231327</v>
      </c>
      <c r="K409">
        <f t="shared" si="30"/>
        <v>0</v>
      </c>
      <c r="L409">
        <f t="shared" si="31"/>
        <v>0</v>
      </c>
      <c r="M409">
        <f>IF(B409="S",1,0)</f>
        <v>0</v>
      </c>
      <c r="N409">
        <f>IF(B409="C",1,0)</f>
        <v>0</v>
      </c>
      <c r="O409">
        <f t="shared" si="32"/>
        <v>1</v>
      </c>
      <c r="P409">
        <v>1</v>
      </c>
      <c r="V409" s="5">
        <v>4.5288111718453261E-2</v>
      </c>
      <c r="W409" s="5">
        <v>-1.0582280039069862</v>
      </c>
      <c r="X409" s="5">
        <f t="shared" si="33"/>
        <v>4.5288111718453261E-2</v>
      </c>
      <c r="Y409" s="5">
        <f t="shared" si="33"/>
        <v>0</v>
      </c>
      <c r="Z409" s="5">
        <f t="shared" si="34"/>
        <v>4.5288111718453261E-2</v>
      </c>
      <c r="AA409" s="5">
        <f>(Table134[[#This Row],[Survived]]-Z409)^2</f>
        <v>0.91147478962611661</v>
      </c>
    </row>
    <row r="410" spans="1:27" x14ac:dyDescent="0.2">
      <c r="A410">
        <v>1</v>
      </c>
      <c r="B410" t="s">
        <v>10</v>
      </c>
      <c r="C410">
        <v>1</v>
      </c>
      <c r="D410" t="s">
        <v>3</v>
      </c>
      <c r="E410">
        <v>36</v>
      </c>
      <c r="F410">
        <v>26.287500000000001</v>
      </c>
      <c r="G410">
        <v>0</v>
      </c>
      <c r="H410">
        <v>0</v>
      </c>
      <c r="I410">
        <f>E410/$E$1</f>
        <v>0.45</v>
      </c>
      <c r="J410">
        <f>LOG10(F410+1)</f>
        <v>1.4359637487171957</v>
      </c>
      <c r="K410">
        <f t="shared" si="30"/>
        <v>1</v>
      </c>
      <c r="L410">
        <f t="shared" si="31"/>
        <v>0</v>
      </c>
      <c r="M410">
        <f>IF(B410="S",1,0)</f>
        <v>1</v>
      </c>
      <c r="N410">
        <f>IF(B410="C",1,0)</f>
        <v>0</v>
      </c>
      <c r="O410">
        <f t="shared" si="32"/>
        <v>1</v>
      </c>
      <c r="P410">
        <v>1</v>
      </c>
      <c r="V410" s="5">
        <v>0.4344765890130855</v>
      </c>
      <c r="W410" s="5">
        <v>-0.95266949486543673</v>
      </c>
      <c r="X410" s="5">
        <f t="shared" si="33"/>
        <v>0.4344765890130855</v>
      </c>
      <c r="Y410" s="5">
        <f t="shared" si="33"/>
        <v>0</v>
      </c>
      <c r="Z410" s="5">
        <f t="shared" si="34"/>
        <v>0.4344765890130855</v>
      </c>
      <c r="AA410" s="5">
        <f>(Table134[[#This Row],[Survived]]-Z410)^2</f>
        <v>0.31981672837427461</v>
      </c>
    </row>
    <row r="411" spans="1:27" x14ac:dyDescent="0.2">
      <c r="A411">
        <v>1</v>
      </c>
      <c r="B411" t="s">
        <v>11</v>
      </c>
      <c r="C411">
        <v>1</v>
      </c>
      <c r="D411" t="s">
        <v>4</v>
      </c>
      <c r="E411">
        <v>54</v>
      </c>
      <c r="F411">
        <v>59.4</v>
      </c>
      <c r="G411">
        <v>1</v>
      </c>
      <c r="H411">
        <v>0</v>
      </c>
      <c r="I411">
        <f>E411/$E$1</f>
        <v>0.67500000000000004</v>
      </c>
      <c r="J411">
        <f>LOG10(F411+1)</f>
        <v>1.7810369386211318</v>
      </c>
      <c r="K411">
        <f t="shared" si="30"/>
        <v>1</v>
      </c>
      <c r="L411">
        <f t="shared" si="31"/>
        <v>0</v>
      </c>
      <c r="M411">
        <f>IF(B411="S",1,0)</f>
        <v>0</v>
      </c>
      <c r="N411">
        <f>IF(B411="C",1,0)</f>
        <v>1</v>
      </c>
      <c r="O411">
        <f t="shared" si="32"/>
        <v>0</v>
      </c>
      <c r="P411">
        <v>1</v>
      </c>
      <c r="V411" s="5">
        <v>0.82030715014938616</v>
      </c>
      <c r="W411" s="5">
        <v>-0.58887903822917964</v>
      </c>
      <c r="X411" s="5">
        <f t="shared" si="33"/>
        <v>0.82030715014938616</v>
      </c>
      <c r="Y411" s="5">
        <f t="shared" si="33"/>
        <v>0</v>
      </c>
      <c r="Z411" s="5">
        <f t="shared" si="34"/>
        <v>0.82030715014938616</v>
      </c>
      <c r="AA411" s="5">
        <f>(Table134[[#This Row],[Survived]]-Z411)^2</f>
        <v>3.2289520287435251E-2</v>
      </c>
    </row>
    <row r="412" spans="1:27" x14ac:dyDescent="0.2">
      <c r="A412">
        <v>0</v>
      </c>
      <c r="B412" t="s">
        <v>10</v>
      </c>
      <c r="C412">
        <v>3</v>
      </c>
      <c r="D412" t="s">
        <v>3</v>
      </c>
      <c r="E412">
        <v>24</v>
      </c>
      <c r="F412">
        <v>7.4958</v>
      </c>
      <c r="G412">
        <v>0</v>
      </c>
      <c r="H412">
        <v>0</v>
      </c>
      <c r="I412">
        <f>E412/$E$1</f>
        <v>0.3</v>
      </c>
      <c r="J412">
        <f>LOG10(F412+1)</f>
        <v>0.92920428011230582</v>
      </c>
      <c r="K412">
        <f t="shared" si="30"/>
        <v>0</v>
      </c>
      <c r="L412">
        <f t="shared" si="31"/>
        <v>0</v>
      </c>
      <c r="M412">
        <f>IF(B412="S",1,0)</f>
        <v>1</v>
      </c>
      <c r="N412">
        <f>IF(B412="C",1,0)</f>
        <v>0</v>
      </c>
      <c r="O412">
        <f t="shared" si="32"/>
        <v>1</v>
      </c>
      <c r="P412">
        <v>1</v>
      </c>
      <c r="V412" s="5">
        <v>0.12223756468199198</v>
      </c>
      <c r="W412" s="5">
        <v>-0.9520512393070566</v>
      </c>
      <c r="X412" s="5">
        <f t="shared" si="33"/>
        <v>0.12223756468199198</v>
      </c>
      <c r="Y412" s="5">
        <f t="shared" si="33"/>
        <v>0</v>
      </c>
      <c r="Z412" s="5">
        <f t="shared" si="34"/>
        <v>0.12223756468199198</v>
      </c>
      <c r="AA412" s="5">
        <f>(Table134[[#This Row],[Survived]]-Z412)^2</f>
        <v>1.4942022219384173E-2</v>
      </c>
    </row>
    <row r="413" spans="1:27" x14ac:dyDescent="0.2">
      <c r="A413">
        <v>0</v>
      </c>
      <c r="B413" t="s">
        <v>10</v>
      </c>
      <c r="C413">
        <v>1</v>
      </c>
      <c r="D413" t="s">
        <v>3</v>
      </c>
      <c r="E413">
        <v>47</v>
      </c>
      <c r="F413">
        <v>34.020800000000001</v>
      </c>
      <c r="G413">
        <v>0</v>
      </c>
      <c r="H413">
        <v>0</v>
      </c>
      <c r="I413">
        <f>E413/$E$1</f>
        <v>0.58750000000000002</v>
      </c>
      <c r="J413">
        <f>LOG10(F413+1)</f>
        <v>1.544326062695947</v>
      </c>
      <c r="K413">
        <f t="shared" si="30"/>
        <v>1</v>
      </c>
      <c r="L413">
        <f t="shared" si="31"/>
        <v>0</v>
      </c>
      <c r="M413">
        <f>IF(B413="S",1,0)</f>
        <v>1</v>
      </c>
      <c r="N413">
        <f>IF(B413="C",1,0)</f>
        <v>0</v>
      </c>
      <c r="O413">
        <f t="shared" si="32"/>
        <v>1</v>
      </c>
      <c r="P413">
        <v>1</v>
      </c>
      <c r="V413" s="5">
        <v>0.36005414006788994</v>
      </c>
      <c r="W413" s="5">
        <v>-0.94639996306609997</v>
      </c>
      <c r="X413" s="5">
        <f t="shared" si="33"/>
        <v>0.36005414006788994</v>
      </c>
      <c r="Y413" s="5">
        <f t="shared" si="33"/>
        <v>0</v>
      </c>
      <c r="Z413" s="5">
        <f t="shared" si="34"/>
        <v>0.36005414006788994</v>
      </c>
      <c r="AA413" s="5">
        <f>(Table134[[#This Row],[Survived]]-Z413)^2</f>
        <v>0.12963898378002769</v>
      </c>
    </row>
    <row r="414" spans="1:27" x14ac:dyDescent="0.2">
      <c r="A414">
        <v>1</v>
      </c>
      <c r="B414" t="s">
        <v>10</v>
      </c>
      <c r="C414">
        <v>2</v>
      </c>
      <c r="D414" t="s">
        <v>4</v>
      </c>
      <c r="E414">
        <v>34</v>
      </c>
      <c r="F414">
        <v>10.5</v>
      </c>
      <c r="G414">
        <v>0</v>
      </c>
      <c r="H414">
        <v>0</v>
      </c>
      <c r="I414">
        <f>E414/$E$1</f>
        <v>0.42499999999999999</v>
      </c>
      <c r="J414">
        <f>LOG10(F414+1)</f>
        <v>1.0606978403536116</v>
      </c>
      <c r="K414">
        <f t="shared" si="30"/>
        <v>0</v>
      </c>
      <c r="L414">
        <f t="shared" si="31"/>
        <v>1</v>
      </c>
      <c r="M414">
        <f>IF(B414="S",1,0)</f>
        <v>1</v>
      </c>
      <c r="N414">
        <f>IF(B414="C",1,0)</f>
        <v>0</v>
      </c>
      <c r="O414">
        <f t="shared" si="32"/>
        <v>0</v>
      </c>
      <c r="P414">
        <v>1</v>
      </c>
      <c r="V414" s="5">
        <v>0.74335660348695398</v>
      </c>
      <c r="W414" s="5">
        <v>-1.1939547376989492</v>
      </c>
      <c r="X414" s="5">
        <f t="shared" si="33"/>
        <v>0.74335660348695398</v>
      </c>
      <c r="Y414" s="5">
        <f t="shared" si="33"/>
        <v>0</v>
      </c>
      <c r="Z414" s="5">
        <f t="shared" si="34"/>
        <v>0.74335660348695398</v>
      </c>
      <c r="AA414" s="5">
        <f>(Table134[[#This Row],[Survived]]-Z414)^2</f>
        <v>6.5865832973752564E-2</v>
      </c>
    </row>
    <row r="415" spans="1:27" x14ac:dyDescent="0.2">
      <c r="A415">
        <v>1</v>
      </c>
      <c r="B415" t="s">
        <v>10</v>
      </c>
      <c r="C415">
        <v>2</v>
      </c>
      <c r="D415" t="s">
        <v>4</v>
      </c>
      <c r="E415">
        <v>36</v>
      </c>
      <c r="F415">
        <v>26</v>
      </c>
      <c r="G415">
        <v>1</v>
      </c>
      <c r="H415">
        <v>0</v>
      </c>
      <c r="I415">
        <f>E415/$E$1</f>
        <v>0.45</v>
      </c>
      <c r="J415">
        <f>LOG10(F415+1)</f>
        <v>1.4313637641589874</v>
      </c>
      <c r="K415">
        <f t="shared" si="30"/>
        <v>0</v>
      </c>
      <c r="L415">
        <f t="shared" si="31"/>
        <v>1</v>
      </c>
      <c r="M415">
        <f>IF(B415="S",1,0)</f>
        <v>1</v>
      </c>
      <c r="N415">
        <f>IF(B415="C",1,0)</f>
        <v>0</v>
      </c>
      <c r="O415">
        <f t="shared" si="32"/>
        <v>0</v>
      </c>
      <c r="P415">
        <v>1</v>
      </c>
      <c r="V415" s="5">
        <v>0.68935166618590005</v>
      </c>
      <c r="W415" s="5">
        <v>-1.1282298566714832</v>
      </c>
      <c r="X415" s="5">
        <f t="shared" si="33"/>
        <v>0.68935166618590005</v>
      </c>
      <c r="Y415" s="5">
        <f t="shared" si="33"/>
        <v>0</v>
      </c>
      <c r="Z415" s="5">
        <f t="shared" si="34"/>
        <v>0.68935166618590005</v>
      </c>
      <c r="AA415" s="5">
        <f>(Table134[[#This Row],[Survived]]-Z415)^2</f>
        <v>9.6502387301476478E-2</v>
      </c>
    </row>
    <row r="416" spans="1:27" x14ac:dyDescent="0.2">
      <c r="A416">
        <v>0</v>
      </c>
      <c r="B416" t="s">
        <v>10</v>
      </c>
      <c r="C416">
        <v>3</v>
      </c>
      <c r="D416" t="s">
        <v>3</v>
      </c>
      <c r="E416">
        <v>32</v>
      </c>
      <c r="F416">
        <v>7.8958000000000004</v>
      </c>
      <c r="G416">
        <v>0</v>
      </c>
      <c r="H416">
        <v>0</v>
      </c>
      <c r="I416">
        <f>E416/$E$1</f>
        <v>0.4</v>
      </c>
      <c r="J416">
        <f>LOG10(F416+1)</f>
        <v>0.94918501031343461</v>
      </c>
      <c r="K416">
        <f t="shared" si="30"/>
        <v>0</v>
      </c>
      <c r="L416">
        <f t="shared" si="31"/>
        <v>0</v>
      </c>
      <c r="M416">
        <f>IF(B416="S",1,0)</f>
        <v>1</v>
      </c>
      <c r="N416">
        <f>IF(B416="C",1,0)</f>
        <v>0</v>
      </c>
      <c r="O416">
        <f t="shared" si="32"/>
        <v>1</v>
      </c>
      <c r="P416">
        <v>1</v>
      </c>
      <c r="V416" s="5">
        <v>6.5289464261390706E-2</v>
      </c>
      <c r="W416" s="5">
        <v>-0.9340496475923814</v>
      </c>
      <c r="X416" s="5">
        <f t="shared" si="33"/>
        <v>6.5289464261390706E-2</v>
      </c>
      <c r="Y416" s="5">
        <f t="shared" si="33"/>
        <v>0</v>
      </c>
      <c r="Z416" s="5">
        <f t="shared" si="34"/>
        <v>6.5289464261390706E-2</v>
      </c>
      <c r="AA416" s="5">
        <f>(Table134[[#This Row],[Survived]]-Z416)^2</f>
        <v>4.2627141435394146E-3</v>
      </c>
    </row>
    <row r="417" spans="1:27" x14ac:dyDescent="0.2">
      <c r="A417">
        <v>1</v>
      </c>
      <c r="B417" t="s">
        <v>10</v>
      </c>
      <c r="C417">
        <v>1</v>
      </c>
      <c r="D417" t="s">
        <v>4</v>
      </c>
      <c r="E417">
        <v>30</v>
      </c>
      <c r="F417">
        <v>93.5</v>
      </c>
      <c r="G417">
        <v>0</v>
      </c>
      <c r="H417">
        <v>0</v>
      </c>
      <c r="I417">
        <f>E417/$E$1</f>
        <v>0.375</v>
      </c>
      <c r="J417">
        <f>LOG10(F417+1)</f>
        <v>1.975431808509263</v>
      </c>
      <c r="K417">
        <f t="shared" si="30"/>
        <v>1</v>
      </c>
      <c r="L417">
        <f t="shared" si="31"/>
        <v>0</v>
      </c>
      <c r="M417">
        <f>IF(B417="S",1,0)</f>
        <v>1</v>
      </c>
      <c r="N417">
        <f>IF(B417="C",1,0)</f>
        <v>0</v>
      </c>
      <c r="O417">
        <f t="shared" si="32"/>
        <v>0</v>
      </c>
      <c r="P417">
        <v>1</v>
      </c>
      <c r="V417" s="5">
        <v>0.99258181821112013</v>
      </c>
      <c r="W417" s="5">
        <v>-1.0822943191421583</v>
      </c>
      <c r="X417" s="5">
        <f t="shared" si="33"/>
        <v>0.99258181821112013</v>
      </c>
      <c r="Y417" s="5">
        <f t="shared" si="33"/>
        <v>0</v>
      </c>
      <c r="Z417" s="5">
        <f t="shared" si="34"/>
        <v>0.99258181821112013</v>
      </c>
      <c r="AA417" s="5">
        <f>(Table134[[#This Row],[Survived]]-Z417)^2</f>
        <v>5.5029421052869008E-5</v>
      </c>
    </row>
    <row r="418" spans="1:27" x14ac:dyDescent="0.2">
      <c r="A418">
        <v>0</v>
      </c>
      <c r="B418" t="s">
        <v>10</v>
      </c>
      <c r="C418">
        <v>3</v>
      </c>
      <c r="D418" t="s">
        <v>3</v>
      </c>
      <c r="E418">
        <v>22</v>
      </c>
      <c r="F418">
        <v>7.8958000000000004</v>
      </c>
      <c r="G418">
        <v>0</v>
      </c>
      <c r="H418">
        <v>0</v>
      </c>
      <c r="I418">
        <f>E418/$E$1</f>
        <v>0.27500000000000002</v>
      </c>
      <c r="J418">
        <f>LOG10(F418+1)</f>
        <v>0.94918501031343461</v>
      </c>
      <c r="K418">
        <f t="shared" si="30"/>
        <v>0</v>
      </c>
      <c r="L418">
        <f t="shared" si="31"/>
        <v>0</v>
      </c>
      <c r="M418">
        <f>IF(B418="S",1,0)</f>
        <v>1</v>
      </c>
      <c r="N418">
        <f>IF(B418="C",1,0)</f>
        <v>0</v>
      </c>
      <c r="O418">
        <f t="shared" si="32"/>
        <v>1</v>
      </c>
      <c r="P418">
        <v>1</v>
      </c>
      <c r="V418" s="5">
        <v>0.1376729785533769</v>
      </c>
      <c r="W418" s="5">
        <v>-0.96225849859432633</v>
      </c>
      <c r="X418" s="5">
        <f t="shared" si="33"/>
        <v>0.1376729785533769</v>
      </c>
      <c r="Y418" s="5">
        <f t="shared" si="33"/>
        <v>0</v>
      </c>
      <c r="Z418" s="5">
        <f t="shared" si="34"/>
        <v>0.1376729785533769</v>
      </c>
      <c r="AA418" s="5">
        <f>(Table134[[#This Row],[Survived]]-Z418)^2</f>
        <v>1.8953849023758577E-2</v>
      </c>
    </row>
    <row r="419" spans="1:27" x14ac:dyDescent="0.2">
      <c r="A419">
        <v>1</v>
      </c>
      <c r="B419" t="s">
        <v>11</v>
      </c>
      <c r="C419">
        <v>1</v>
      </c>
      <c r="D419" t="s">
        <v>4</v>
      </c>
      <c r="E419">
        <v>44</v>
      </c>
      <c r="F419">
        <v>57.979199999999999</v>
      </c>
      <c r="G419">
        <v>0</v>
      </c>
      <c r="H419">
        <v>1</v>
      </c>
      <c r="I419">
        <f>E419/$E$1</f>
        <v>0.55000000000000004</v>
      </c>
      <c r="J419">
        <f>LOG10(F419+1)</f>
        <v>1.770698877440231</v>
      </c>
      <c r="K419">
        <f t="shared" si="30"/>
        <v>1</v>
      </c>
      <c r="L419">
        <f t="shared" si="31"/>
        <v>0</v>
      </c>
      <c r="M419">
        <f>IF(B419="S",1,0)</f>
        <v>0</v>
      </c>
      <c r="N419">
        <f>IF(B419="C",1,0)</f>
        <v>1</v>
      </c>
      <c r="O419">
        <f t="shared" si="32"/>
        <v>0</v>
      </c>
      <c r="P419">
        <v>1</v>
      </c>
      <c r="V419" s="5">
        <v>0.93460644402680293</v>
      </c>
      <c r="W419" s="5">
        <v>-0.97269123925554468</v>
      </c>
      <c r="X419" s="5">
        <f t="shared" si="33"/>
        <v>0.93460644402680293</v>
      </c>
      <c r="Y419" s="5">
        <f t="shared" si="33"/>
        <v>0</v>
      </c>
      <c r="Z419" s="5">
        <f t="shared" si="34"/>
        <v>0.93460644402680293</v>
      </c>
      <c r="AA419" s="5">
        <f>(Table134[[#This Row],[Survived]]-Z419)^2</f>
        <v>4.2763171628196579E-3</v>
      </c>
    </row>
    <row r="420" spans="1:27" x14ac:dyDescent="0.2">
      <c r="A420">
        <v>0</v>
      </c>
      <c r="B420" t="s">
        <v>12</v>
      </c>
      <c r="C420">
        <v>3</v>
      </c>
      <c r="D420" t="s">
        <v>3</v>
      </c>
      <c r="E420">
        <v>40.5</v>
      </c>
      <c r="F420">
        <v>7.75</v>
      </c>
      <c r="G420">
        <v>0</v>
      </c>
      <c r="H420">
        <v>0</v>
      </c>
      <c r="I420">
        <f>E420/$E$1</f>
        <v>0.50624999999999998</v>
      </c>
      <c r="J420">
        <f>LOG10(F420+1)</f>
        <v>0.94200805302231327</v>
      </c>
      <c r="K420">
        <f t="shared" si="30"/>
        <v>0</v>
      </c>
      <c r="L420">
        <f t="shared" si="31"/>
        <v>0</v>
      </c>
      <c r="M420">
        <f>IF(B420="S",1,0)</f>
        <v>0</v>
      </c>
      <c r="N420">
        <f>IF(B420="C",1,0)</f>
        <v>0</v>
      </c>
      <c r="O420">
        <f t="shared" si="32"/>
        <v>1</v>
      </c>
      <c r="P420">
        <v>1</v>
      </c>
      <c r="V420" s="5">
        <v>-3.7952929717330997E-2</v>
      </c>
      <c r="W420" s="5">
        <v>-1.0257878252547497</v>
      </c>
      <c r="X420" s="5">
        <f t="shared" si="33"/>
        <v>0</v>
      </c>
      <c r="Y420" s="5">
        <f t="shared" si="33"/>
        <v>0</v>
      </c>
      <c r="Z420" s="5">
        <f t="shared" si="34"/>
        <v>0</v>
      </c>
      <c r="AA420" s="5">
        <f>(Table134[[#This Row],[Survived]]-Z420)^2</f>
        <v>0</v>
      </c>
    </row>
    <row r="421" spans="1:27" x14ac:dyDescent="0.2">
      <c r="A421">
        <v>1</v>
      </c>
      <c r="B421" t="s">
        <v>10</v>
      </c>
      <c r="C421">
        <v>2</v>
      </c>
      <c r="D421" t="s">
        <v>4</v>
      </c>
      <c r="E421">
        <v>50</v>
      </c>
      <c r="F421">
        <v>10.5</v>
      </c>
      <c r="G421">
        <v>0</v>
      </c>
      <c r="H421">
        <v>0</v>
      </c>
      <c r="I421">
        <f>E421/$E$1</f>
        <v>0.625</v>
      </c>
      <c r="J421">
        <f>LOG10(F421+1)</f>
        <v>1.0606978403536116</v>
      </c>
      <c r="K421">
        <f t="shared" si="30"/>
        <v>0</v>
      </c>
      <c r="L421">
        <f t="shared" si="31"/>
        <v>1</v>
      </c>
      <c r="M421">
        <f>IF(B421="S",1,0)</f>
        <v>1</v>
      </c>
      <c r="N421">
        <f>IF(B421="C",1,0)</f>
        <v>0</v>
      </c>
      <c r="O421">
        <f t="shared" si="32"/>
        <v>0</v>
      </c>
      <c r="P421">
        <v>1</v>
      </c>
      <c r="V421" s="5">
        <v>0.62754298061977598</v>
      </c>
      <c r="W421" s="5">
        <v>-1.1488205760958377</v>
      </c>
      <c r="X421" s="5">
        <f t="shared" si="33"/>
        <v>0.62754298061977598</v>
      </c>
      <c r="Y421" s="5">
        <f t="shared" si="33"/>
        <v>0</v>
      </c>
      <c r="Z421" s="5">
        <f t="shared" si="34"/>
        <v>0.62754298061977598</v>
      </c>
      <c r="AA421" s="5">
        <f>(Table134[[#This Row],[Survived]]-Z421)^2</f>
        <v>0.13872423128560057</v>
      </c>
    </row>
    <row r="422" spans="1:27" x14ac:dyDescent="0.2">
      <c r="A422">
        <v>0</v>
      </c>
      <c r="B422" t="s">
        <v>10</v>
      </c>
      <c r="C422">
        <v>3</v>
      </c>
      <c r="D422" t="s">
        <v>3</v>
      </c>
      <c r="E422">
        <v>39</v>
      </c>
      <c r="F422">
        <v>7.9249999999999998</v>
      </c>
      <c r="G422">
        <v>0</v>
      </c>
      <c r="H422">
        <v>0</v>
      </c>
      <c r="I422">
        <f>E422/$E$1</f>
        <v>0.48749999999999999</v>
      </c>
      <c r="J422">
        <f>LOG10(F422+1)</f>
        <v>0.95060822478423079</v>
      </c>
      <c r="K422">
        <f t="shared" si="30"/>
        <v>0</v>
      </c>
      <c r="L422">
        <f t="shared" si="31"/>
        <v>0</v>
      </c>
      <c r="M422">
        <f>IF(B422="S",1,0)</f>
        <v>1</v>
      </c>
      <c r="N422">
        <f>IF(B422="C",1,0)</f>
        <v>0</v>
      </c>
      <c r="O422">
        <f t="shared" si="32"/>
        <v>1</v>
      </c>
      <c r="P422">
        <v>1</v>
      </c>
      <c r="V422" s="5">
        <v>1.4689292621502648E-2</v>
      </c>
      <c r="W422" s="5">
        <v>-0.91462864872163152</v>
      </c>
      <c r="X422" s="5">
        <f t="shared" si="33"/>
        <v>1.4689292621502648E-2</v>
      </c>
      <c r="Y422" s="5">
        <f t="shared" si="33"/>
        <v>0</v>
      </c>
      <c r="Z422" s="5">
        <f t="shared" si="34"/>
        <v>1.4689292621502648E-2</v>
      </c>
      <c r="AA422" s="5">
        <f>(Table134[[#This Row],[Survived]]-Z422)^2</f>
        <v>2.1577531772013213E-4</v>
      </c>
    </row>
    <row r="423" spans="1:27" x14ac:dyDescent="0.2">
      <c r="A423">
        <v>0</v>
      </c>
      <c r="B423" t="s">
        <v>10</v>
      </c>
      <c r="C423">
        <v>2</v>
      </c>
      <c r="D423" t="s">
        <v>3</v>
      </c>
      <c r="E423">
        <v>23</v>
      </c>
      <c r="F423">
        <v>11.5</v>
      </c>
      <c r="G423">
        <v>2</v>
      </c>
      <c r="H423">
        <v>1</v>
      </c>
      <c r="I423">
        <f>E423/$E$1</f>
        <v>0.28749999999999998</v>
      </c>
      <c r="J423">
        <f>LOG10(F423+1)</f>
        <v>1.0969100130080565</v>
      </c>
      <c r="K423">
        <f t="shared" si="30"/>
        <v>0</v>
      </c>
      <c r="L423">
        <f t="shared" si="31"/>
        <v>1</v>
      </c>
      <c r="M423">
        <f>IF(B423="S",1,0)</f>
        <v>1</v>
      </c>
      <c r="N423">
        <f>IF(B423="C",1,0)</f>
        <v>0</v>
      </c>
      <c r="O423">
        <f t="shared" si="32"/>
        <v>1</v>
      </c>
      <c r="P423">
        <v>1</v>
      </c>
      <c r="V423" s="5">
        <v>0.20639699293282998</v>
      </c>
      <c r="W423" s="5">
        <v>-1.1674555038119003</v>
      </c>
      <c r="X423" s="5">
        <f t="shared" si="33"/>
        <v>0.20639699293282998</v>
      </c>
      <c r="Y423" s="5">
        <f t="shared" si="33"/>
        <v>0</v>
      </c>
      <c r="Z423" s="5">
        <f t="shared" si="34"/>
        <v>0.20639699293282998</v>
      </c>
      <c r="AA423" s="5">
        <f>(Table134[[#This Row],[Survived]]-Z423)^2</f>
        <v>4.2599718691714666E-2</v>
      </c>
    </row>
    <row r="424" spans="1:27" x14ac:dyDescent="0.2">
      <c r="A424">
        <v>1</v>
      </c>
      <c r="B424" t="s">
        <v>10</v>
      </c>
      <c r="C424">
        <v>2</v>
      </c>
      <c r="D424" t="s">
        <v>4</v>
      </c>
      <c r="E424">
        <v>2</v>
      </c>
      <c r="F424">
        <v>26</v>
      </c>
      <c r="G424">
        <v>1</v>
      </c>
      <c r="H424">
        <v>1</v>
      </c>
      <c r="I424">
        <f>E424/$E$1</f>
        <v>2.5000000000000001E-2</v>
      </c>
      <c r="J424">
        <f>LOG10(F424+1)</f>
        <v>1.4313637641589874</v>
      </c>
      <c r="K424">
        <f t="shared" si="30"/>
        <v>0</v>
      </c>
      <c r="L424">
        <f t="shared" si="31"/>
        <v>1</v>
      </c>
      <c r="M424">
        <f>IF(B424="S",1,0)</f>
        <v>1</v>
      </c>
      <c r="N424">
        <f>IF(B424="C",1,0)</f>
        <v>0</v>
      </c>
      <c r="O424">
        <f t="shared" si="32"/>
        <v>0</v>
      </c>
      <c r="P424">
        <v>1</v>
      </c>
      <c r="V424" s="5">
        <v>0.92055398746841466</v>
      </c>
      <c r="W424" s="5">
        <v>-1.437327216058166</v>
      </c>
      <c r="X424" s="5">
        <f t="shared" si="33"/>
        <v>0.92055398746841466</v>
      </c>
      <c r="Y424" s="5">
        <f t="shared" si="33"/>
        <v>0</v>
      </c>
      <c r="Z424" s="5">
        <f t="shared" si="34"/>
        <v>0.92055398746841466</v>
      </c>
      <c r="AA424" s="5">
        <f>(Table134[[#This Row],[Survived]]-Z424)^2</f>
        <v>6.3116689071688152E-3</v>
      </c>
    </row>
    <row r="425" spans="1:27" x14ac:dyDescent="0.2">
      <c r="A425">
        <v>0</v>
      </c>
      <c r="B425" t="s">
        <v>11</v>
      </c>
      <c r="C425">
        <v>3</v>
      </c>
      <c r="D425" t="s">
        <v>3</v>
      </c>
      <c r="E425">
        <v>17</v>
      </c>
      <c r="F425">
        <v>7.2291999999999996</v>
      </c>
      <c r="G425">
        <v>1</v>
      </c>
      <c r="H425">
        <v>1</v>
      </c>
      <c r="I425">
        <f>E425/$E$1</f>
        <v>0.21249999999999999</v>
      </c>
      <c r="J425">
        <f>LOG10(F425+1)</f>
        <v>0.91535761741483168</v>
      </c>
      <c r="K425">
        <f t="shared" si="30"/>
        <v>0</v>
      </c>
      <c r="L425">
        <f t="shared" si="31"/>
        <v>0</v>
      </c>
      <c r="M425">
        <f>IF(B425="S",1,0)</f>
        <v>0</v>
      </c>
      <c r="N425">
        <f>IF(B425="C",1,0)</f>
        <v>1</v>
      </c>
      <c r="O425">
        <f t="shared" si="32"/>
        <v>1</v>
      </c>
      <c r="P425">
        <v>1</v>
      </c>
      <c r="V425" s="5">
        <v>0.16811318808257603</v>
      </c>
      <c r="W425" s="5">
        <v>-0.80052495405447888</v>
      </c>
      <c r="X425" s="5">
        <f t="shared" si="33"/>
        <v>0.16811318808257603</v>
      </c>
      <c r="Y425" s="5">
        <f t="shared" si="33"/>
        <v>0</v>
      </c>
      <c r="Z425" s="5">
        <f t="shared" si="34"/>
        <v>0.16811318808257603</v>
      </c>
      <c r="AA425" s="5">
        <f>(Table134[[#This Row],[Survived]]-Z425)^2</f>
        <v>2.826204400728758E-2</v>
      </c>
    </row>
    <row r="426" spans="1:27" x14ac:dyDescent="0.2">
      <c r="A426">
        <v>0</v>
      </c>
      <c r="B426" t="s">
        <v>10</v>
      </c>
      <c r="C426">
        <v>3</v>
      </c>
      <c r="D426" t="s">
        <v>4</v>
      </c>
      <c r="E426">
        <v>30</v>
      </c>
      <c r="F426">
        <v>8.6624999999999996</v>
      </c>
      <c r="G426">
        <v>0</v>
      </c>
      <c r="H426">
        <v>0</v>
      </c>
      <c r="I426">
        <f>E426/$E$1</f>
        <v>0.375</v>
      </c>
      <c r="J426">
        <f>LOG10(F426+1)</f>
        <v>0.98508950692638131</v>
      </c>
      <c r="K426">
        <f t="shared" si="30"/>
        <v>0</v>
      </c>
      <c r="L426">
        <f t="shared" si="31"/>
        <v>0</v>
      </c>
      <c r="M426">
        <f>IF(B426="S",1,0)</f>
        <v>1</v>
      </c>
      <c r="N426">
        <f>IF(B426="C",1,0)</f>
        <v>0</v>
      </c>
      <c r="O426">
        <f t="shared" si="32"/>
        <v>0</v>
      </c>
      <c r="P426">
        <v>1</v>
      </c>
      <c r="V426" s="5">
        <v>0.57027941132973037</v>
      </c>
      <c r="W426" s="5">
        <v>-0.93732937320179366</v>
      </c>
      <c r="X426" s="5">
        <f t="shared" si="33"/>
        <v>0.57027941132973037</v>
      </c>
      <c r="Y426" s="5">
        <f t="shared" si="33"/>
        <v>0</v>
      </c>
      <c r="Z426" s="5">
        <f t="shared" si="34"/>
        <v>0.57027941132973037</v>
      </c>
      <c r="AA426" s="5">
        <f>(Table134[[#This Row],[Survived]]-Z426)^2</f>
        <v>0.32521860698658378</v>
      </c>
    </row>
    <row r="427" spans="1:27" x14ac:dyDescent="0.2">
      <c r="A427">
        <v>1</v>
      </c>
      <c r="B427" t="s">
        <v>10</v>
      </c>
      <c r="C427">
        <v>2</v>
      </c>
      <c r="D427" t="s">
        <v>4</v>
      </c>
      <c r="E427">
        <v>7</v>
      </c>
      <c r="F427">
        <v>26.25</v>
      </c>
      <c r="G427">
        <v>0</v>
      </c>
      <c r="H427">
        <v>2</v>
      </c>
      <c r="I427">
        <f>E427/$E$1</f>
        <v>8.7499999999999994E-2</v>
      </c>
      <c r="J427">
        <f>LOG10(F427+1)</f>
        <v>1.4353665066126613</v>
      </c>
      <c r="K427">
        <f t="shared" si="30"/>
        <v>0</v>
      </c>
      <c r="L427">
        <f t="shared" si="31"/>
        <v>1</v>
      </c>
      <c r="M427">
        <f>IF(B427="S",1,0)</f>
        <v>1</v>
      </c>
      <c r="N427">
        <f>IF(B427="C",1,0)</f>
        <v>0</v>
      </c>
      <c r="O427">
        <f t="shared" si="32"/>
        <v>0</v>
      </c>
      <c r="P427">
        <v>1</v>
      </c>
      <c r="V427" s="5">
        <v>0.92696610720165307</v>
      </c>
      <c r="W427" s="5">
        <v>-1.7821029368664187</v>
      </c>
      <c r="X427" s="5">
        <f t="shared" si="33"/>
        <v>0.92696610720165307</v>
      </c>
      <c r="Y427" s="5">
        <f t="shared" si="33"/>
        <v>0</v>
      </c>
      <c r="Z427" s="5">
        <f t="shared" si="34"/>
        <v>0.92696610720165307</v>
      </c>
      <c r="AA427" s="5">
        <f>(Table134[[#This Row],[Survived]]-Z427)^2</f>
        <v>5.3339494972804323E-3</v>
      </c>
    </row>
    <row r="428" spans="1:27" x14ac:dyDescent="0.2">
      <c r="A428">
        <v>0</v>
      </c>
      <c r="B428" t="s">
        <v>10</v>
      </c>
      <c r="C428">
        <v>1</v>
      </c>
      <c r="D428" t="s">
        <v>3</v>
      </c>
      <c r="E428">
        <v>45</v>
      </c>
      <c r="F428">
        <v>26.55</v>
      </c>
      <c r="G428">
        <v>0</v>
      </c>
      <c r="H428">
        <v>0</v>
      </c>
      <c r="I428">
        <f>E428/$E$1</f>
        <v>0.5625</v>
      </c>
      <c r="J428">
        <f>LOG10(F428+1)</f>
        <v>1.4401216031878039</v>
      </c>
      <c r="K428">
        <f t="shared" si="30"/>
        <v>1</v>
      </c>
      <c r="L428">
        <f t="shared" si="31"/>
        <v>0</v>
      </c>
      <c r="M428">
        <f>IF(B428="S",1,0)</f>
        <v>1</v>
      </c>
      <c r="N428">
        <f>IF(B428="C",1,0)</f>
        <v>0</v>
      </c>
      <c r="O428">
        <f t="shared" si="32"/>
        <v>1</v>
      </c>
      <c r="P428">
        <v>1</v>
      </c>
      <c r="V428" s="5">
        <v>0.36953092741132521</v>
      </c>
      <c r="W428" s="5">
        <v>-0.92823157628524655</v>
      </c>
      <c r="X428" s="5">
        <f t="shared" si="33"/>
        <v>0.36953092741132521</v>
      </c>
      <c r="Y428" s="5">
        <f t="shared" si="33"/>
        <v>0</v>
      </c>
      <c r="Z428" s="5">
        <f t="shared" si="34"/>
        <v>0.36953092741132521</v>
      </c>
      <c r="AA428" s="5">
        <f>(Table134[[#This Row],[Survived]]-Z428)^2</f>
        <v>0.13655310631347409</v>
      </c>
    </row>
    <row r="429" spans="1:27" x14ac:dyDescent="0.2">
      <c r="A429">
        <v>1</v>
      </c>
      <c r="B429" t="s">
        <v>11</v>
      </c>
      <c r="C429">
        <v>1</v>
      </c>
      <c r="D429" t="s">
        <v>4</v>
      </c>
      <c r="E429">
        <v>30</v>
      </c>
      <c r="F429">
        <v>106.425</v>
      </c>
      <c r="G429">
        <v>0</v>
      </c>
      <c r="H429">
        <v>0</v>
      </c>
      <c r="I429">
        <f>E429/$E$1</f>
        <v>0.375</v>
      </c>
      <c r="J429">
        <f>LOG10(F429+1)</f>
        <v>2.031105362355941</v>
      </c>
      <c r="K429">
        <f t="shared" si="30"/>
        <v>1</v>
      </c>
      <c r="L429">
        <f t="shared" si="31"/>
        <v>0</v>
      </c>
      <c r="M429">
        <f>IF(B429="S",1,0)</f>
        <v>0</v>
      </c>
      <c r="N429">
        <f>IF(B429="C",1,0)</f>
        <v>1</v>
      </c>
      <c r="O429">
        <f t="shared" si="32"/>
        <v>0</v>
      </c>
      <c r="P429">
        <v>1</v>
      </c>
      <c r="V429" s="5">
        <v>1.0633397581751156</v>
      </c>
      <c r="W429" s="5">
        <v>-0.85849784200501011</v>
      </c>
      <c r="X429" s="5">
        <f t="shared" si="33"/>
        <v>1.0633397581751156</v>
      </c>
      <c r="Y429" s="5">
        <f t="shared" si="33"/>
        <v>0</v>
      </c>
      <c r="Z429" s="5">
        <f t="shared" si="34"/>
        <v>1.0633397581751156</v>
      </c>
      <c r="AA429" s="5">
        <f>(Table134[[#This Row],[Survived]]-Z429)^2</f>
        <v>4.0119249656821255E-3</v>
      </c>
    </row>
    <row r="430" spans="1:27" x14ac:dyDescent="0.2">
      <c r="A430">
        <v>1</v>
      </c>
      <c r="B430" t="s">
        <v>11</v>
      </c>
      <c r="C430">
        <v>1</v>
      </c>
      <c r="D430" t="s">
        <v>4</v>
      </c>
      <c r="E430">
        <v>22</v>
      </c>
      <c r="F430">
        <v>49.5</v>
      </c>
      <c r="G430">
        <v>0</v>
      </c>
      <c r="H430">
        <v>2</v>
      </c>
      <c r="I430">
        <f>E430/$E$1</f>
        <v>0.27500000000000002</v>
      </c>
      <c r="J430">
        <f>LOG10(F430+1)</f>
        <v>1.7032913781186614</v>
      </c>
      <c r="K430">
        <f t="shared" si="30"/>
        <v>1</v>
      </c>
      <c r="L430">
        <f t="shared" si="31"/>
        <v>0</v>
      </c>
      <c r="M430">
        <f>IF(B430="S",1,0)</f>
        <v>0</v>
      </c>
      <c r="N430">
        <f>IF(B430="C",1,0)</f>
        <v>1</v>
      </c>
      <c r="O430">
        <f t="shared" si="32"/>
        <v>0</v>
      </c>
      <c r="P430">
        <v>1</v>
      </c>
      <c r="V430" s="5">
        <v>1.0757142163148505</v>
      </c>
      <c r="W430" s="5">
        <v>-1.2325357274005455</v>
      </c>
      <c r="X430" s="5">
        <f t="shared" si="33"/>
        <v>1.0757142163148505</v>
      </c>
      <c r="Y430" s="5">
        <f t="shared" si="33"/>
        <v>0</v>
      </c>
      <c r="Z430" s="5">
        <f t="shared" si="34"/>
        <v>1.0757142163148505</v>
      </c>
      <c r="AA430" s="5">
        <f>(Table134[[#This Row],[Survived]]-Z430)^2</f>
        <v>5.7326425521719787E-3</v>
      </c>
    </row>
    <row r="431" spans="1:27" x14ac:dyDescent="0.2">
      <c r="A431">
        <v>1</v>
      </c>
      <c r="B431" t="s">
        <v>10</v>
      </c>
      <c r="C431">
        <v>1</v>
      </c>
      <c r="D431" t="s">
        <v>4</v>
      </c>
      <c r="E431">
        <v>36</v>
      </c>
      <c r="F431">
        <v>71</v>
      </c>
      <c r="G431">
        <v>0</v>
      </c>
      <c r="H431">
        <v>2</v>
      </c>
      <c r="I431">
        <f>E431/$E$1</f>
        <v>0.45</v>
      </c>
      <c r="J431">
        <f>LOG10(F431+1)</f>
        <v>1.8573324964312685</v>
      </c>
      <c r="K431">
        <f t="shared" si="30"/>
        <v>1</v>
      </c>
      <c r="L431">
        <f t="shared" si="31"/>
        <v>0</v>
      </c>
      <c r="M431">
        <f>IF(B431="S",1,0)</f>
        <v>1</v>
      </c>
      <c r="N431">
        <f>IF(B431="C",1,0)</f>
        <v>0</v>
      </c>
      <c r="O431">
        <f t="shared" si="32"/>
        <v>0</v>
      </c>
      <c r="P431">
        <v>1</v>
      </c>
      <c r="V431" s="5">
        <v>0.9136818397328399</v>
      </c>
      <c r="W431" s="5">
        <v>-1.4647584846481818</v>
      </c>
      <c r="X431" s="5">
        <f t="shared" si="33"/>
        <v>0.9136818397328399</v>
      </c>
      <c r="Y431" s="5">
        <f t="shared" si="33"/>
        <v>0</v>
      </c>
      <c r="Z431" s="5">
        <f t="shared" si="34"/>
        <v>0.9136818397328399</v>
      </c>
      <c r="AA431" s="5">
        <f>(Table134[[#This Row],[Survived]]-Z431)^2</f>
        <v>7.4508247919071371E-3</v>
      </c>
    </row>
    <row r="432" spans="1:27" x14ac:dyDescent="0.2">
      <c r="A432">
        <v>0</v>
      </c>
      <c r="B432" t="s">
        <v>10</v>
      </c>
      <c r="C432">
        <v>3</v>
      </c>
      <c r="D432" t="s">
        <v>4</v>
      </c>
      <c r="E432">
        <v>9</v>
      </c>
      <c r="F432">
        <v>31.274999999999999</v>
      </c>
      <c r="G432">
        <v>4</v>
      </c>
      <c r="H432">
        <v>2</v>
      </c>
      <c r="I432">
        <f>E432/$E$1</f>
        <v>0.1125</v>
      </c>
      <c r="J432">
        <f>LOG10(F432+1)</f>
        <v>1.5088662509384578</v>
      </c>
      <c r="K432">
        <f t="shared" si="30"/>
        <v>0</v>
      </c>
      <c r="L432">
        <f t="shared" si="31"/>
        <v>0</v>
      </c>
      <c r="M432">
        <f>IF(B432="S",1,0)</f>
        <v>1</v>
      </c>
      <c r="N432">
        <f>IF(B432="C",1,0)</f>
        <v>0</v>
      </c>
      <c r="O432">
        <f t="shared" si="32"/>
        <v>0</v>
      </c>
      <c r="P432">
        <v>1</v>
      </c>
      <c r="V432" s="5">
        <v>0.48835949562669434</v>
      </c>
      <c r="W432" s="5">
        <v>-0.96350955226757329</v>
      </c>
      <c r="X432" s="5">
        <f t="shared" si="33"/>
        <v>0.48835949562669434</v>
      </c>
      <c r="Y432" s="5">
        <f t="shared" si="33"/>
        <v>0</v>
      </c>
      <c r="Z432" s="5">
        <f t="shared" si="34"/>
        <v>0.48835949562669434</v>
      </c>
      <c r="AA432" s="5">
        <f>(Table134[[#This Row],[Survived]]-Z432)^2</f>
        <v>0.23849499696875928</v>
      </c>
    </row>
    <row r="433" spans="1:27" x14ac:dyDescent="0.2">
      <c r="A433">
        <v>0</v>
      </c>
      <c r="B433" t="s">
        <v>10</v>
      </c>
      <c r="C433">
        <v>3</v>
      </c>
      <c r="D433" t="s">
        <v>4</v>
      </c>
      <c r="E433">
        <v>11</v>
      </c>
      <c r="F433">
        <v>31.274999999999999</v>
      </c>
      <c r="G433">
        <v>4</v>
      </c>
      <c r="H433">
        <v>2</v>
      </c>
      <c r="I433">
        <f>E433/$E$1</f>
        <v>0.13750000000000001</v>
      </c>
      <c r="J433">
        <f>LOG10(F433+1)</f>
        <v>1.5088662509384578</v>
      </c>
      <c r="K433">
        <f t="shared" si="30"/>
        <v>0</v>
      </c>
      <c r="L433">
        <f t="shared" si="31"/>
        <v>0</v>
      </c>
      <c r="M433">
        <f>IF(B433="S",1,0)</f>
        <v>1</v>
      </c>
      <c r="N433">
        <f>IF(B433="C",1,0)</f>
        <v>0</v>
      </c>
      <c r="O433">
        <f t="shared" si="32"/>
        <v>0</v>
      </c>
      <c r="P433">
        <v>1</v>
      </c>
      <c r="V433" s="5">
        <v>0.47388279276829715</v>
      </c>
      <c r="W433" s="5">
        <v>-0.95786778206718437</v>
      </c>
      <c r="X433" s="5">
        <f t="shared" si="33"/>
        <v>0.47388279276829715</v>
      </c>
      <c r="Y433" s="5">
        <f t="shared" si="33"/>
        <v>0</v>
      </c>
      <c r="Z433" s="5">
        <f t="shared" si="34"/>
        <v>0.47388279276829715</v>
      </c>
      <c r="AA433" s="5">
        <f>(Table134[[#This Row],[Survived]]-Z433)^2</f>
        <v>0.22456490128188086</v>
      </c>
    </row>
    <row r="434" spans="1:27" x14ac:dyDescent="0.2">
      <c r="A434">
        <v>1</v>
      </c>
      <c r="B434" t="s">
        <v>10</v>
      </c>
      <c r="C434">
        <v>2</v>
      </c>
      <c r="D434" t="s">
        <v>3</v>
      </c>
      <c r="E434">
        <v>32</v>
      </c>
      <c r="F434">
        <v>26</v>
      </c>
      <c r="G434">
        <v>1</v>
      </c>
      <c r="H434">
        <v>0</v>
      </c>
      <c r="I434">
        <f>E434/$E$1</f>
        <v>0.4</v>
      </c>
      <c r="J434">
        <f>LOG10(F434+1)</f>
        <v>1.4313637641589874</v>
      </c>
      <c r="K434">
        <f t="shared" si="30"/>
        <v>0</v>
      </c>
      <c r="L434">
        <f t="shared" si="31"/>
        <v>1</v>
      </c>
      <c r="M434">
        <f>IF(B434="S",1,0)</f>
        <v>1</v>
      </c>
      <c r="N434">
        <f>IF(B434="C",1,0)</f>
        <v>0</v>
      </c>
      <c r="O434">
        <f t="shared" si="32"/>
        <v>1</v>
      </c>
      <c r="P434">
        <v>1</v>
      </c>
      <c r="V434" s="5">
        <v>0.22951458937223612</v>
      </c>
      <c r="W434" s="5">
        <v>-1.1500794254919717</v>
      </c>
      <c r="X434" s="5">
        <f t="shared" si="33"/>
        <v>0.22951458937223612</v>
      </c>
      <c r="Y434" s="5">
        <f t="shared" si="33"/>
        <v>0</v>
      </c>
      <c r="Z434" s="5">
        <f t="shared" si="34"/>
        <v>0.22951458937223612</v>
      </c>
      <c r="AA434" s="5">
        <f>(Table134[[#This Row],[Survived]]-Z434)^2</f>
        <v>0.59364776799023389</v>
      </c>
    </row>
    <row r="435" spans="1:27" x14ac:dyDescent="0.2">
      <c r="A435">
        <v>0</v>
      </c>
      <c r="B435" t="s">
        <v>11</v>
      </c>
      <c r="C435">
        <v>1</v>
      </c>
      <c r="D435" t="s">
        <v>3</v>
      </c>
      <c r="E435">
        <v>50</v>
      </c>
      <c r="F435">
        <v>106.425</v>
      </c>
      <c r="G435">
        <v>1</v>
      </c>
      <c r="H435">
        <v>0</v>
      </c>
      <c r="I435">
        <f>E435/$E$1</f>
        <v>0.625</v>
      </c>
      <c r="J435">
        <f>LOG10(F435+1)</f>
        <v>2.031105362355941</v>
      </c>
      <c r="K435">
        <f t="shared" si="30"/>
        <v>1</v>
      </c>
      <c r="L435">
        <f t="shared" si="31"/>
        <v>0</v>
      </c>
      <c r="M435">
        <f>IF(B435="S",1,0)</f>
        <v>0</v>
      </c>
      <c r="N435">
        <f>IF(B435="C",1,0)</f>
        <v>1</v>
      </c>
      <c r="O435">
        <f t="shared" si="32"/>
        <v>1</v>
      </c>
      <c r="P435">
        <v>1</v>
      </c>
      <c r="V435" s="5">
        <v>0.37246880158147527</v>
      </c>
      <c r="W435" s="5">
        <v>-0.66786789315394812</v>
      </c>
      <c r="X435" s="5">
        <f t="shared" si="33"/>
        <v>0.37246880158147527</v>
      </c>
      <c r="Y435" s="5">
        <f t="shared" si="33"/>
        <v>0</v>
      </c>
      <c r="Z435" s="5">
        <f t="shared" si="34"/>
        <v>0.37246880158147527</v>
      </c>
      <c r="AA435" s="5">
        <f>(Table134[[#This Row],[Survived]]-Z435)^2</f>
        <v>0.13873300815154041</v>
      </c>
    </row>
    <row r="436" spans="1:27" x14ac:dyDescent="0.2">
      <c r="A436">
        <v>0</v>
      </c>
      <c r="B436" t="s">
        <v>10</v>
      </c>
      <c r="C436">
        <v>1</v>
      </c>
      <c r="D436" t="s">
        <v>3</v>
      </c>
      <c r="E436">
        <v>64</v>
      </c>
      <c r="F436">
        <v>26</v>
      </c>
      <c r="G436">
        <v>0</v>
      </c>
      <c r="H436">
        <v>0</v>
      </c>
      <c r="I436">
        <f>E436/$E$1</f>
        <v>0.8</v>
      </c>
      <c r="J436">
        <f>LOG10(F436+1)</f>
        <v>1.4313637641589874</v>
      </c>
      <c r="K436">
        <f t="shared" si="30"/>
        <v>1</v>
      </c>
      <c r="L436">
        <f t="shared" si="31"/>
        <v>0</v>
      </c>
      <c r="M436">
        <f>IF(B436="S",1,0)</f>
        <v>1</v>
      </c>
      <c r="N436">
        <f>IF(B436="C",1,0)</f>
        <v>0</v>
      </c>
      <c r="O436">
        <f t="shared" si="32"/>
        <v>1</v>
      </c>
      <c r="P436">
        <v>1</v>
      </c>
      <c r="V436" s="5">
        <v>0.23158203354563123</v>
      </c>
      <c r="W436" s="5">
        <v>-0.87263364039799884</v>
      </c>
      <c r="X436" s="5">
        <f t="shared" si="33"/>
        <v>0.23158203354563123</v>
      </c>
      <c r="Y436" s="5">
        <f t="shared" si="33"/>
        <v>0</v>
      </c>
      <c r="Z436" s="5">
        <f t="shared" si="34"/>
        <v>0.23158203354563123</v>
      </c>
      <c r="AA436" s="5">
        <f>(Table134[[#This Row],[Survived]]-Z436)^2</f>
        <v>5.3630238261129864E-2</v>
      </c>
    </row>
    <row r="437" spans="1:27" x14ac:dyDescent="0.2">
      <c r="A437">
        <v>1</v>
      </c>
      <c r="B437" t="s">
        <v>10</v>
      </c>
      <c r="C437">
        <v>2</v>
      </c>
      <c r="D437" t="s">
        <v>4</v>
      </c>
      <c r="E437">
        <v>19</v>
      </c>
      <c r="F437">
        <v>26</v>
      </c>
      <c r="G437">
        <v>1</v>
      </c>
      <c r="H437">
        <v>0</v>
      </c>
      <c r="I437">
        <f>E437/$E$1</f>
        <v>0.23749999999999999</v>
      </c>
      <c r="J437">
        <f>LOG10(F437+1)</f>
        <v>1.4313637641589874</v>
      </c>
      <c r="K437">
        <f t="shared" si="30"/>
        <v>0</v>
      </c>
      <c r="L437">
        <f t="shared" si="31"/>
        <v>1</v>
      </c>
      <c r="M437">
        <f>IF(B437="S",1,0)</f>
        <v>1</v>
      </c>
      <c r="N437">
        <f>IF(B437="C",1,0)</f>
        <v>0</v>
      </c>
      <c r="O437">
        <f t="shared" si="32"/>
        <v>0</v>
      </c>
      <c r="P437">
        <v>1</v>
      </c>
      <c r="V437" s="5">
        <v>0.81240364048227653</v>
      </c>
      <c r="W437" s="5">
        <v>-1.1761849033747893</v>
      </c>
      <c r="X437" s="5">
        <f t="shared" si="33"/>
        <v>0.81240364048227653</v>
      </c>
      <c r="Y437" s="5">
        <f t="shared" si="33"/>
        <v>0</v>
      </c>
      <c r="Z437" s="5">
        <f t="shared" si="34"/>
        <v>0.81240364048227653</v>
      </c>
      <c r="AA437" s="5">
        <f>(Table134[[#This Row],[Survived]]-Z437)^2</f>
        <v>3.5192394104302957E-2</v>
      </c>
    </row>
    <row r="438" spans="1:27" x14ac:dyDescent="0.2">
      <c r="A438">
        <v>0</v>
      </c>
      <c r="B438" t="s">
        <v>10</v>
      </c>
      <c r="C438">
        <v>3</v>
      </c>
      <c r="D438" t="s">
        <v>3</v>
      </c>
      <c r="E438">
        <v>33</v>
      </c>
      <c r="F438">
        <v>20.524999999999999</v>
      </c>
      <c r="G438">
        <v>1</v>
      </c>
      <c r="H438">
        <v>1</v>
      </c>
      <c r="I438">
        <f>E438/$E$1</f>
        <v>0.41249999999999998</v>
      </c>
      <c r="J438">
        <f>LOG10(F438+1)</f>
        <v>1.3329431601256923</v>
      </c>
      <c r="K438">
        <f t="shared" si="30"/>
        <v>0</v>
      </c>
      <c r="L438">
        <f t="shared" si="31"/>
        <v>0</v>
      </c>
      <c r="M438">
        <f>IF(B438="S",1,0)</f>
        <v>1</v>
      </c>
      <c r="N438">
        <f>IF(B438="C",1,0)</f>
        <v>0</v>
      </c>
      <c r="O438">
        <f t="shared" si="32"/>
        <v>1</v>
      </c>
      <c r="P438">
        <v>1</v>
      </c>
      <c r="V438" s="5">
        <v>4.2494393952881016E-3</v>
      </c>
      <c r="W438" s="5">
        <v>-1.0873244206761363</v>
      </c>
      <c r="X438" s="5">
        <f t="shared" si="33"/>
        <v>4.2494393952881016E-3</v>
      </c>
      <c r="Y438" s="5">
        <f t="shared" si="33"/>
        <v>0</v>
      </c>
      <c r="Z438" s="5">
        <f t="shared" si="34"/>
        <v>4.2494393952881016E-3</v>
      </c>
      <c r="AA438" s="5">
        <f>(Table134[[#This Row],[Survived]]-Z438)^2</f>
        <v>1.8057735174226506E-5</v>
      </c>
    </row>
    <row r="439" spans="1:27" x14ac:dyDescent="0.2">
      <c r="A439">
        <v>1</v>
      </c>
      <c r="B439" t="s">
        <v>10</v>
      </c>
      <c r="C439">
        <v>2</v>
      </c>
      <c r="D439" t="s">
        <v>3</v>
      </c>
      <c r="E439">
        <v>8</v>
      </c>
      <c r="F439">
        <v>36.75</v>
      </c>
      <c r="G439">
        <v>1</v>
      </c>
      <c r="H439">
        <v>1</v>
      </c>
      <c r="I439">
        <f>E439/$E$1</f>
        <v>0.1</v>
      </c>
      <c r="J439">
        <f>LOG10(F439+1)</f>
        <v>1.576916955965207</v>
      </c>
      <c r="K439">
        <f t="shared" si="30"/>
        <v>0</v>
      </c>
      <c r="L439">
        <f t="shared" si="31"/>
        <v>1</v>
      </c>
      <c r="M439">
        <f>IF(B439="S",1,0)</f>
        <v>1</v>
      </c>
      <c r="N439">
        <f>IF(B439="C",1,0)</f>
        <v>0</v>
      </c>
      <c r="O439">
        <f t="shared" si="32"/>
        <v>1</v>
      </c>
      <c r="P439">
        <v>1</v>
      </c>
      <c r="V439" s="5">
        <v>0.39531729767945722</v>
      </c>
      <c r="W439" s="5">
        <v>-1.4642260531777955</v>
      </c>
      <c r="X439" s="5">
        <f t="shared" si="33"/>
        <v>0.39531729767945722</v>
      </c>
      <c r="Y439" s="5">
        <f t="shared" si="33"/>
        <v>0</v>
      </c>
      <c r="Z439" s="5">
        <f t="shared" si="34"/>
        <v>0.39531729767945722</v>
      </c>
      <c r="AA439" s="5">
        <f>(Table134[[#This Row],[Survived]]-Z439)^2</f>
        <v>0.36564117048567413</v>
      </c>
    </row>
    <row r="440" spans="1:27" x14ac:dyDescent="0.2">
      <c r="A440">
        <v>1</v>
      </c>
      <c r="B440" t="s">
        <v>11</v>
      </c>
      <c r="C440">
        <v>1</v>
      </c>
      <c r="D440" t="s">
        <v>3</v>
      </c>
      <c r="E440">
        <v>17</v>
      </c>
      <c r="F440">
        <v>110.88330000000001</v>
      </c>
      <c r="G440">
        <v>0</v>
      </c>
      <c r="H440">
        <v>2</v>
      </c>
      <c r="I440">
        <f>E440/$E$1</f>
        <v>0.21249999999999999</v>
      </c>
      <c r="J440">
        <f>LOG10(F440+1)</f>
        <v>2.048765267412167</v>
      </c>
      <c r="K440">
        <f t="shared" si="30"/>
        <v>1</v>
      </c>
      <c r="L440">
        <f t="shared" si="31"/>
        <v>0</v>
      </c>
      <c r="M440">
        <f>IF(B440="S",1,0)</f>
        <v>0</v>
      </c>
      <c r="N440">
        <f>IF(B440="C",1,0)</f>
        <v>1</v>
      </c>
      <c r="O440">
        <f t="shared" si="32"/>
        <v>1</v>
      </c>
      <c r="P440">
        <v>1</v>
      </c>
      <c r="V440" s="5">
        <v>0.63969194329380752</v>
      </c>
      <c r="W440" s="5">
        <v>-1.3361451017457995</v>
      </c>
      <c r="X440" s="5">
        <f t="shared" si="33"/>
        <v>0.63969194329380752</v>
      </c>
      <c r="Y440" s="5">
        <f t="shared" si="33"/>
        <v>0</v>
      </c>
      <c r="Z440" s="5">
        <f t="shared" si="34"/>
        <v>0.63969194329380752</v>
      </c>
      <c r="AA440" s="5">
        <f>(Table134[[#This Row],[Survived]]-Z440)^2</f>
        <v>0.12982189572739281</v>
      </c>
    </row>
    <row r="441" spans="1:27" x14ac:dyDescent="0.2">
      <c r="A441">
        <v>0</v>
      </c>
      <c r="B441" t="s">
        <v>10</v>
      </c>
      <c r="C441">
        <v>2</v>
      </c>
      <c r="D441" t="s">
        <v>3</v>
      </c>
      <c r="E441">
        <v>27</v>
      </c>
      <c r="F441">
        <v>26</v>
      </c>
      <c r="G441">
        <v>0</v>
      </c>
      <c r="H441">
        <v>0</v>
      </c>
      <c r="I441">
        <f>E441/$E$1</f>
        <v>0.33750000000000002</v>
      </c>
      <c r="J441">
        <f>LOG10(F441+1)</f>
        <v>1.4313637641589874</v>
      </c>
      <c r="K441">
        <f t="shared" si="30"/>
        <v>0</v>
      </c>
      <c r="L441">
        <f t="shared" si="31"/>
        <v>1</v>
      </c>
      <c r="M441">
        <f>IF(B441="S",1,0)</f>
        <v>1</v>
      </c>
      <c r="N441">
        <f>IF(B441="C",1,0)</f>
        <v>0</v>
      </c>
      <c r="O441">
        <f t="shared" si="32"/>
        <v>1</v>
      </c>
      <c r="P441">
        <v>1</v>
      </c>
      <c r="V441" s="5">
        <v>0.32301979199743874</v>
      </c>
      <c r="W441" s="5">
        <v>-1.3089621262598268</v>
      </c>
      <c r="X441" s="5">
        <f t="shared" si="33"/>
        <v>0.32301979199743874</v>
      </c>
      <c r="Y441" s="5">
        <f t="shared" si="33"/>
        <v>0</v>
      </c>
      <c r="Z441" s="5">
        <f t="shared" si="34"/>
        <v>0.32301979199743874</v>
      </c>
      <c r="AA441" s="5">
        <f>(Table134[[#This Row],[Survived]]-Z441)^2</f>
        <v>0.10434178602206859</v>
      </c>
    </row>
    <row r="442" spans="1:27" x14ac:dyDescent="0.2">
      <c r="A442">
        <v>1</v>
      </c>
      <c r="B442" t="s">
        <v>11</v>
      </c>
      <c r="C442">
        <v>3</v>
      </c>
      <c r="D442" t="s">
        <v>3</v>
      </c>
      <c r="E442">
        <v>22</v>
      </c>
      <c r="F442">
        <v>7.2249999999999996</v>
      </c>
      <c r="G442">
        <v>0</v>
      </c>
      <c r="H442">
        <v>0</v>
      </c>
      <c r="I442">
        <f>E442/$E$1</f>
        <v>0.27500000000000002</v>
      </c>
      <c r="J442">
        <f>LOG10(F442+1)</f>
        <v>0.91513590662201194</v>
      </c>
      <c r="K442">
        <f t="shared" si="30"/>
        <v>0</v>
      </c>
      <c r="L442">
        <f t="shared" si="31"/>
        <v>0</v>
      </c>
      <c r="M442">
        <f>IF(B442="S",1,0)</f>
        <v>0</v>
      </c>
      <c r="N442">
        <f>IF(B442="C",1,0)</f>
        <v>1</v>
      </c>
      <c r="O442">
        <f t="shared" si="32"/>
        <v>1</v>
      </c>
      <c r="P442">
        <v>1</v>
      </c>
      <c r="V442" s="5">
        <v>0.20412586564741031</v>
      </c>
      <c r="W442" s="5">
        <v>-0.71796087811993448</v>
      </c>
      <c r="X442" s="5">
        <f t="shared" si="33"/>
        <v>0.20412586564741031</v>
      </c>
      <c r="Y442" s="5">
        <f t="shared" si="33"/>
        <v>0</v>
      </c>
      <c r="Z442" s="5">
        <f t="shared" si="34"/>
        <v>0.20412586564741031</v>
      </c>
      <c r="AA442" s="5">
        <f>(Table134[[#This Row],[Survived]]-Z442)^2</f>
        <v>0.63341563773148402</v>
      </c>
    </row>
    <row r="443" spans="1:27" x14ac:dyDescent="0.2">
      <c r="A443">
        <v>1</v>
      </c>
      <c r="B443" t="s">
        <v>10</v>
      </c>
      <c r="C443">
        <v>3</v>
      </c>
      <c r="D443" t="s">
        <v>4</v>
      </c>
      <c r="E443">
        <v>22</v>
      </c>
      <c r="F443">
        <v>7.7750000000000004</v>
      </c>
      <c r="G443">
        <v>0</v>
      </c>
      <c r="H443">
        <v>0</v>
      </c>
      <c r="I443">
        <f>E443/$E$1</f>
        <v>0.27500000000000002</v>
      </c>
      <c r="J443">
        <f>LOG10(F443+1)</f>
        <v>0.94324712513786169</v>
      </c>
      <c r="K443">
        <f t="shared" si="30"/>
        <v>0</v>
      </c>
      <c r="L443">
        <f t="shared" si="31"/>
        <v>0</v>
      </c>
      <c r="M443">
        <f>IF(B443="S",1,0)</f>
        <v>1</v>
      </c>
      <c r="N443">
        <f>IF(B443="C",1,0)</f>
        <v>0</v>
      </c>
      <c r="O443">
        <f t="shared" si="32"/>
        <v>0</v>
      </c>
      <c r="P443">
        <v>1</v>
      </c>
      <c r="V443" s="5">
        <v>0.62617855078003881</v>
      </c>
      <c r="W443" s="5">
        <v>-0.95033569543738938</v>
      </c>
      <c r="X443" s="5">
        <f t="shared" si="33"/>
        <v>0.62617855078003881</v>
      </c>
      <c r="Y443" s="5">
        <f t="shared" si="33"/>
        <v>0</v>
      </c>
      <c r="Z443" s="5">
        <f t="shared" si="34"/>
        <v>0.62617855078003881</v>
      </c>
      <c r="AA443" s="5">
        <f>(Table134[[#This Row],[Survived]]-Z443)^2</f>
        <v>0.13974247589691202</v>
      </c>
    </row>
    <row r="444" spans="1:27" x14ac:dyDescent="0.2">
      <c r="A444">
        <v>0</v>
      </c>
      <c r="B444" t="s">
        <v>10</v>
      </c>
      <c r="C444">
        <v>1</v>
      </c>
      <c r="D444" t="s">
        <v>3</v>
      </c>
      <c r="E444">
        <v>62</v>
      </c>
      <c r="F444">
        <v>26.55</v>
      </c>
      <c r="G444">
        <v>0</v>
      </c>
      <c r="H444">
        <v>0</v>
      </c>
      <c r="I444">
        <f>E444/$E$1</f>
        <v>0.77500000000000002</v>
      </c>
      <c r="J444">
        <f>LOG10(F444+1)</f>
        <v>1.4401216031878039</v>
      </c>
      <c r="K444">
        <f t="shared" si="30"/>
        <v>1</v>
      </c>
      <c r="L444">
        <f t="shared" si="31"/>
        <v>0</v>
      </c>
      <c r="M444">
        <f>IF(B444="S",1,0)</f>
        <v>1</v>
      </c>
      <c r="N444">
        <f>IF(B444="C",1,0)</f>
        <v>0</v>
      </c>
      <c r="O444">
        <f t="shared" si="32"/>
        <v>1</v>
      </c>
      <c r="P444">
        <v>1</v>
      </c>
      <c r="V444" s="5">
        <v>0.24647895311494861</v>
      </c>
      <c r="W444" s="5">
        <v>-0.88027652958194036</v>
      </c>
      <c r="X444" s="5">
        <f t="shared" si="33"/>
        <v>0.24647895311494861</v>
      </c>
      <c r="Y444" s="5">
        <f t="shared" si="33"/>
        <v>0</v>
      </c>
      <c r="Z444" s="5">
        <f t="shared" si="34"/>
        <v>0.24647895311494861</v>
      </c>
      <c r="AA444" s="5">
        <f>(Table134[[#This Row],[Survived]]-Z444)^2</f>
        <v>6.0751874328641035E-2</v>
      </c>
    </row>
    <row r="445" spans="1:27" x14ac:dyDescent="0.2">
      <c r="A445">
        <v>1</v>
      </c>
      <c r="B445" t="s">
        <v>11</v>
      </c>
      <c r="C445">
        <v>1</v>
      </c>
      <c r="D445" t="s">
        <v>4</v>
      </c>
      <c r="E445">
        <v>48</v>
      </c>
      <c r="F445">
        <v>39.6</v>
      </c>
      <c r="G445">
        <v>1</v>
      </c>
      <c r="H445">
        <v>0</v>
      </c>
      <c r="I445">
        <f>E445/$E$1</f>
        <v>0.6</v>
      </c>
      <c r="J445">
        <f>LOG10(F445+1)</f>
        <v>1.608526033577194</v>
      </c>
      <c r="K445">
        <f t="shared" si="30"/>
        <v>1</v>
      </c>
      <c r="L445">
        <f t="shared" si="31"/>
        <v>0</v>
      </c>
      <c r="M445">
        <f>IF(B445="S",1,0)</f>
        <v>0</v>
      </c>
      <c r="N445">
        <f>IF(B445="C",1,0)</f>
        <v>1</v>
      </c>
      <c r="O445">
        <f t="shared" si="32"/>
        <v>0</v>
      </c>
      <c r="P445">
        <v>1</v>
      </c>
      <c r="V445" s="5">
        <v>0.85545987832549897</v>
      </c>
      <c r="W445" s="5">
        <v>-0.56638653744818235</v>
      </c>
      <c r="X445" s="5">
        <f t="shared" si="33"/>
        <v>0.85545987832549897</v>
      </c>
      <c r="Y445" s="5">
        <f t="shared" si="33"/>
        <v>0</v>
      </c>
      <c r="Z445" s="5">
        <f t="shared" si="34"/>
        <v>0.85545987832549897</v>
      </c>
      <c r="AA445" s="5">
        <f>(Table134[[#This Row],[Survived]]-Z445)^2</f>
        <v>2.0891846773679563E-2</v>
      </c>
    </row>
    <row r="446" spans="1:27" x14ac:dyDescent="0.2">
      <c r="A446">
        <v>1</v>
      </c>
      <c r="B446" t="s">
        <v>10</v>
      </c>
      <c r="C446">
        <v>1</v>
      </c>
      <c r="D446" t="s">
        <v>4</v>
      </c>
      <c r="E446">
        <v>39</v>
      </c>
      <c r="F446">
        <v>79.650000000000006</v>
      </c>
      <c r="G446">
        <v>1</v>
      </c>
      <c r="H446">
        <v>1</v>
      </c>
      <c r="I446">
        <f>E446/$E$1</f>
        <v>0.48749999999999999</v>
      </c>
      <c r="J446">
        <f>LOG10(F446+1)</f>
        <v>1.9066043717249803</v>
      </c>
      <c r="K446">
        <f t="shared" si="30"/>
        <v>1</v>
      </c>
      <c r="L446">
        <f t="shared" si="31"/>
        <v>0</v>
      </c>
      <c r="M446">
        <f>IF(B446="S",1,0)</f>
        <v>1</v>
      </c>
      <c r="N446">
        <f>IF(B446="C",1,0)</f>
        <v>0</v>
      </c>
      <c r="O446">
        <f t="shared" si="32"/>
        <v>0</v>
      </c>
      <c r="P446">
        <v>1</v>
      </c>
      <c r="V446" s="5">
        <v>0.85191911958698163</v>
      </c>
      <c r="W446" s="5">
        <v>-1.1095886458623088</v>
      </c>
      <c r="X446" s="5">
        <f t="shared" si="33"/>
        <v>0.85191911958698163</v>
      </c>
      <c r="Y446" s="5">
        <f t="shared" si="33"/>
        <v>0</v>
      </c>
      <c r="Z446" s="5">
        <f t="shared" si="34"/>
        <v>0.85191911958698163</v>
      </c>
      <c r="AA446" s="5">
        <f>(Table134[[#This Row],[Survived]]-Z446)^2</f>
        <v>2.1927947143894646E-2</v>
      </c>
    </row>
    <row r="447" spans="1:27" x14ac:dyDescent="0.2">
      <c r="A447">
        <v>1</v>
      </c>
      <c r="B447" t="s">
        <v>10</v>
      </c>
      <c r="C447">
        <v>3</v>
      </c>
      <c r="D447" t="s">
        <v>4</v>
      </c>
      <c r="E447">
        <v>36</v>
      </c>
      <c r="F447">
        <v>17.399999999999999</v>
      </c>
      <c r="G447">
        <v>1</v>
      </c>
      <c r="H447">
        <v>0</v>
      </c>
      <c r="I447">
        <f>E447/$E$1</f>
        <v>0.45</v>
      </c>
      <c r="J447">
        <f>LOG10(F447+1)</f>
        <v>1.2648178230095364</v>
      </c>
      <c r="K447">
        <f t="shared" si="30"/>
        <v>0</v>
      </c>
      <c r="L447">
        <f t="shared" si="31"/>
        <v>0</v>
      </c>
      <c r="M447">
        <f>IF(B447="S",1,0)</f>
        <v>1</v>
      </c>
      <c r="N447">
        <f>IF(B447="C",1,0)</f>
        <v>0</v>
      </c>
      <c r="O447">
        <f t="shared" si="32"/>
        <v>0</v>
      </c>
      <c r="P447">
        <v>1</v>
      </c>
      <c r="V447" s="5">
        <v>0.48295771996873027</v>
      </c>
      <c r="W447" s="5">
        <v>-0.83954219887194725</v>
      </c>
      <c r="X447" s="5">
        <f t="shared" si="33"/>
        <v>0.48295771996873027</v>
      </c>
      <c r="Y447" s="5">
        <f t="shared" si="33"/>
        <v>0</v>
      </c>
      <c r="Z447" s="5">
        <f t="shared" si="34"/>
        <v>0.48295771996873027</v>
      </c>
      <c r="AA447" s="5">
        <f>(Table134[[#This Row],[Survived]]-Z447)^2</f>
        <v>0.26733271933993397</v>
      </c>
    </row>
    <row r="448" spans="1:27" x14ac:dyDescent="0.2">
      <c r="A448">
        <v>0</v>
      </c>
      <c r="B448" t="s">
        <v>10</v>
      </c>
      <c r="C448">
        <v>3</v>
      </c>
      <c r="D448" t="s">
        <v>3</v>
      </c>
      <c r="E448">
        <v>40</v>
      </c>
      <c r="F448">
        <v>7.8958000000000004</v>
      </c>
      <c r="G448">
        <v>0</v>
      </c>
      <c r="H448">
        <v>0</v>
      </c>
      <c r="I448">
        <f>E448/$E$1</f>
        <v>0.5</v>
      </c>
      <c r="J448">
        <f>LOG10(F448+1)</f>
        <v>0.94918501031343461</v>
      </c>
      <c r="K448">
        <f t="shared" si="30"/>
        <v>0</v>
      </c>
      <c r="L448">
        <f t="shared" si="31"/>
        <v>0</v>
      </c>
      <c r="M448">
        <f>IF(B448="S",1,0)</f>
        <v>1</v>
      </c>
      <c r="N448">
        <f>IF(B448="C",1,0)</f>
        <v>0</v>
      </c>
      <c r="O448">
        <f t="shared" si="32"/>
        <v>1</v>
      </c>
      <c r="P448">
        <v>1</v>
      </c>
      <c r="V448" s="5">
        <v>7.3826528278017056E-3</v>
      </c>
      <c r="W448" s="5">
        <v>-0.91148256679082551</v>
      </c>
      <c r="X448" s="5">
        <f t="shared" si="33"/>
        <v>7.3826528278017056E-3</v>
      </c>
      <c r="Y448" s="5">
        <f t="shared" si="33"/>
        <v>0</v>
      </c>
      <c r="Z448" s="5">
        <f t="shared" si="34"/>
        <v>7.3826528278017056E-3</v>
      </c>
      <c r="AA448" s="5">
        <f>(Table134[[#This Row],[Survived]]-Z448)^2</f>
        <v>5.4503562775848522E-5</v>
      </c>
    </row>
    <row r="449" spans="1:27" x14ac:dyDescent="0.2">
      <c r="A449">
        <v>0</v>
      </c>
      <c r="B449" t="s">
        <v>10</v>
      </c>
      <c r="C449">
        <v>2</v>
      </c>
      <c r="D449" t="s">
        <v>3</v>
      </c>
      <c r="E449">
        <v>28</v>
      </c>
      <c r="F449">
        <v>13.5</v>
      </c>
      <c r="G449">
        <v>0</v>
      </c>
      <c r="H449">
        <v>0</v>
      </c>
      <c r="I449">
        <f>E449/$E$1</f>
        <v>0.35</v>
      </c>
      <c r="J449">
        <f>LOG10(F449+1)</f>
        <v>1.1613680022349748</v>
      </c>
      <c r="K449">
        <f t="shared" si="30"/>
        <v>0</v>
      </c>
      <c r="L449">
        <f t="shared" si="31"/>
        <v>1</v>
      </c>
      <c r="M449">
        <f>IF(B449="S",1,0)</f>
        <v>1</v>
      </c>
      <c r="N449">
        <f>IF(B449="C",1,0)</f>
        <v>0</v>
      </c>
      <c r="O449">
        <f t="shared" si="32"/>
        <v>1</v>
      </c>
      <c r="P449">
        <v>1</v>
      </c>
      <c r="V449" s="5">
        <v>0.30282656315330214</v>
      </c>
      <c r="W449" s="5">
        <v>-1.2444486657552321</v>
      </c>
      <c r="X449" s="5">
        <f t="shared" si="33"/>
        <v>0.30282656315330214</v>
      </c>
      <c r="Y449" s="5">
        <f t="shared" si="33"/>
        <v>0</v>
      </c>
      <c r="Z449" s="5">
        <f t="shared" si="34"/>
        <v>0.30282656315330214</v>
      </c>
      <c r="AA449" s="5">
        <f>(Table134[[#This Row],[Survived]]-Z449)^2</f>
        <v>9.1703927351240888E-2</v>
      </c>
    </row>
    <row r="450" spans="1:27" x14ac:dyDescent="0.2">
      <c r="A450">
        <v>0</v>
      </c>
      <c r="B450" t="s">
        <v>10</v>
      </c>
      <c r="C450">
        <v>3</v>
      </c>
      <c r="D450" t="s">
        <v>3</v>
      </c>
      <c r="E450">
        <v>24</v>
      </c>
      <c r="F450">
        <v>24.15</v>
      </c>
      <c r="G450">
        <v>2</v>
      </c>
      <c r="H450">
        <v>0</v>
      </c>
      <c r="I450">
        <f>E450/$E$1</f>
        <v>0.3</v>
      </c>
      <c r="J450">
        <f>LOG10(F450+1)</f>
        <v>1.4005379893919461</v>
      </c>
      <c r="K450">
        <f t="shared" si="30"/>
        <v>0</v>
      </c>
      <c r="L450">
        <f t="shared" si="31"/>
        <v>0</v>
      </c>
      <c r="M450">
        <f>IF(B450="S",1,0)</f>
        <v>1</v>
      </c>
      <c r="N450">
        <f>IF(B450="C",1,0)</f>
        <v>0</v>
      </c>
      <c r="O450">
        <f t="shared" si="32"/>
        <v>1</v>
      </c>
      <c r="P450">
        <v>1</v>
      </c>
      <c r="V450" s="5">
        <v>3.0226104357496286E-2</v>
      </c>
      <c r="W450" s="5">
        <v>-0.7701918992522967</v>
      </c>
      <c r="X450" s="5">
        <f t="shared" si="33"/>
        <v>3.0226104357496286E-2</v>
      </c>
      <c r="Y450" s="5">
        <f t="shared" si="33"/>
        <v>0</v>
      </c>
      <c r="Z450" s="5">
        <f t="shared" si="34"/>
        <v>3.0226104357496286E-2</v>
      </c>
      <c r="AA450" s="5">
        <f>(Table134[[#This Row],[Survived]]-Z450)^2</f>
        <v>9.1361738463025595E-4</v>
      </c>
    </row>
    <row r="451" spans="1:27" x14ac:dyDescent="0.2">
      <c r="A451">
        <v>0</v>
      </c>
      <c r="B451" t="s">
        <v>10</v>
      </c>
      <c r="C451">
        <v>3</v>
      </c>
      <c r="D451" t="s">
        <v>3</v>
      </c>
      <c r="E451">
        <v>19</v>
      </c>
      <c r="F451">
        <v>7.8958000000000004</v>
      </c>
      <c r="G451">
        <v>0</v>
      </c>
      <c r="H451">
        <v>0</v>
      </c>
      <c r="I451">
        <f>E451/$E$1</f>
        <v>0.23749999999999999</v>
      </c>
      <c r="J451">
        <f>LOG10(F451+1)</f>
        <v>0.94918501031343461</v>
      </c>
      <c r="K451">
        <f t="shared" si="30"/>
        <v>0</v>
      </c>
      <c r="L451">
        <f t="shared" si="31"/>
        <v>0</v>
      </c>
      <c r="M451">
        <f>IF(B451="S",1,0)</f>
        <v>1</v>
      </c>
      <c r="N451">
        <f>IF(B451="C",1,0)</f>
        <v>0</v>
      </c>
      <c r="O451">
        <f t="shared" si="32"/>
        <v>1</v>
      </c>
      <c r="P451">
        <v>1</v>
      </c>
      <c r="V451" s="5">
        <v>0.1593880328409728</v>
      </c>
      <c r="W451" s="5">
        <v>-0.97072115389490976</v>
      </c>
      <c r="X451" s="5">
        <f t="shared" si="33"/>
        <v>0.1593880328409728</v>
      </c>
      <c r="Y451" s="5">
        <f t="shared" si="33"/>
        <v>0</v>
      </c>
      <c r="Z451" s="5">
        <f t="shared" si="34"/>
        <v>0.1593880328409728</v>
      </c>
      <c r="AA451" s="5">
        <f>(Table134[[#This Row],[Survived]]-Z451)^2</f>
        <v>2.5404545012915024E-2</v>
      </c>
    </row>
    <row r="452" spans="1:27" x14ac:dyDescent="0.2">
      <c r="A452">
        <v>0</v>
      </c>
      <c r="B452" t="s">
        <v>10</v>
      </c>
      <c r="C452">
        <v>3</v>
      </c>
      <c r="D452" t="s">
        <v>4</v>
      </c>
      <c r="E452">
        <v>29</v>
      </c>
      <c r="F452">
        <v>21.074999999999999</v>
      </c>
      <c r="G452">
        <v>0</v>
      </c>
      <c r="H452">
        <v>4</v>
      </c>
      <c r="I452">
        <f>E452/$E$1</f>
        <v>0.36249999999999999</v>
      </c>
      <c r="J452">
        <f>LOG10(F452+1)</f>
        <v>1.3439007122496063</v>
      </c>
      <c r="K452">
        <f t="shared" si="30"/>
        <v>0</v>
      </c>
      <c r="L452">
        <f t="shared" si="31"/>
        <v>0</v>
      </c>
      <c r="M452">
        <f>IF(B452="S",1,0)</f>
        <v>1</v>
      </c>
      <c r="N452">
        <f>IF(B452="C",1,0)</f>
        <v>0</v>
      </c>
      <c r="O452">
        <f t="shared" si="32"/>
        <v>0</v>
      </c>
      <c r="P452">
        <v>1</v>
      </c>
      <c r="V452" s="5">
        <v>0.53512765405309437</v>
      </c>
      <c r="W452" s="5">
        <v>-1.8748857474261467</v>
      </c>
      <c r="X452" s="5">
        <f t="shared" si="33"/>
        <v>0.53512765405309437</v>
      </c>
      <c r="Y452" s="5">
        <f t="shared" si="33"/>
        <v>0</v>
      </c>
      <c r="Z452" s="5">
        <f t="shared" si="34"/>
        <v>0.53512765405309437</v>
      </c>
      <c r="AA452" s="5">
        <f>(Table134[[#This Row],[Survived]]-Z452)^2</f>
        <v>0.28636160613236827</v>
      </c>
    </row>
    <row r="453" spans="1:27" x14ac:dyDescent="0.2">
      <c r="A453">
        <v>1</v>
      </c>
      <c r="B453" t="s">
        <v>10</v>
      </c>
      <c r="C453">
        <v>3</v>
      </c>
      <c r="D453" t="s">
        <v>3</v>
      </c>
      <c r="E453">
        <v>32</v>
      </c>
      <c r="F453">
        <v>7.8541999999999996</v>
      </c>
      <c r="G453">
        <v>0</v>
      </c>
      <c r="H453">
        <v>0</v>
      </c>
      <c r="I453">
        <f>E453/$E$1</f>
        <v>0.4</v>
      </c>
      <c r="J453">
        <f>LOG10(F453+1)</f>
        <v>0.94714932766263737</v>
      </c>
      <c r="K453">
        <f t="shared" ref="K453:K516" si="35">IF(C453=1,1,0)</f>
        <v>0</v>
      </c>
      <c r="L453">
        <f t="shared" ref="L453:L516" si="36">IF(C453=2,1,0)</f>
        <v>0</v>
      </c>
      <c r="M453">
        <f>IF(B453="S",1,0)</f>
        <v>1</v>
      </c>
      <c r="N453">
        <f>IF(B453="C",1,0)</f>
        <v>0</v>
      </c>
      <c r="O453">
        <f t="shared" ref="O453:O516" si="37">IF(D453="male",1,0)</f>
        <v>1</v>
      </c>
      <c r="P453">
        <v>1</v>
      </c>
      <c r="V453" s="5">
        <v>6.5191788583043531E-2</v>
      </c>
      <c r="W453" s="5">
        <v>-0.93358450508592583</v>
      </c>
      <c r="X453" s="5">
        <f t="shared" ref="X453:Y516" si="38">IF(V453&lt;0,0,V453)</f>
        <v>6.5191788583043531E-2</v>
      </c>
      <c r="Y453" s="5">
        <f t="shared" si="38"/>
        <v>0</v>
      </c>
      <c r="Z453" s="5">
        <f t="shared" ref="Z453:Z516" si="39">X453+Y453</f>
        <v>6.5191788583043531E-2</v>
      </c>
      <c r="AA453" s="5">
        <f>(Table134[[#This Row],[Survived]]-Z453)^2</f>
        <v>0.87386639213256923</v>
      </c>
    </row>
    <row r="454" spans="1:27" x14ac:dyDescent="0.2">
      <c r="A454">
        <v>1</v>
      </c>
      <c r="B454" t="s">
        <v>10</v>
      </c>
      <c r="C454">
        <v>2</v>
      </c>
      <c r="D454" t="s">
        <v>3</v>
      </c>
      <c r="E454">
        <v>62</v>
      </c>
      <c r="F454">
        <v>10.5</v>
      </c>
      <c r="G454">
        <v>0</v>
      </c>
      <c r="H454">
        <v>0</v>
      </c>
      <c r="I454">
        <f>E454/$E$1</f>
        <v>0.77500000000000002</v>
      </c>
      <c r="J454">
        <f>LOG10(F454+1)</f>
        <v>1.0606978403536116</v>
      </c>
      <c r="K454">
        <f t="shared" si="35"/>
        <v>0</v>
      </c>
      <c r="L454">
        <f t="shared" si="36"/>
        <v>1</v>
      </c>
      <c r="M454">
        <f>IF(B454="S",1,0)</f>
        <v>1</v>
      </c>
      <c r="N454">
        <f>IF(B454="C",1,0)</f>
        <v>0</v>
      </c>
      <c r="O454">
        <f t="shared" si="37"/>
        <v>1</v>
      </c>
      <c r="P454">
        <v>1</v>
      </c>
      <c r="V454" s="5">
        <v>5.1892280938934165E-2</v>
      </c>
      <c r="W454" s="5">
        <v>-1.1255359833132141</v>
      </c>
      <c r="X454" s="5">
        <f t="shared" si="38"/>
        <v>5.1892280938934165E-2</v>
      </c>
      <c r="Y454" s="5">
        <f t="shared" si="38"/>
        <v>0</v>
      </c>
      <c r="Z454" s="5">
        <f t="shared" si="39"/>
        <v>5.1892280938934165E-2</v>
      </c>
      <c r="AA454" s="5">
        <f>(Table134[[#This Row],[Survived]]-Z454)^2</f>
        <v>0.89890824694317695</v>
      </c>
    </row>
    <row r="455" spans="1:27" x14ac:dyDescent="0.2">
      <c r="A455">
        <v>1</v>
      </c>
      <c r="B455" t="s">
        <v>10</v>
      </c>
      <c r="C455">
        <v>1</v>
      </c>
      <c r="D455" t="s">
        <v>4</v>
      </c>
      <c r="E455">
        <v>53</v>
      </c>
      <c r="F455">
        <v>51.479199999999999</v>
      </c>
      <c r="G455">
        <v>2</v>
      </c>
      <c r="H455">
        <v>0</v>
      </c>
      <c r="I455">
        <f>E455/$E$1</f>
        <v>0.66249999999999998</v>
      </c>
      <c r="J455">
        <f>LOG10(F455+1)</f>
        <v>1.7199872059744314</v>
      </c>
      <c r="K455">
        <f t="shared" si="35"/>
        <v>1</v>
      </c>
      <c r="L455">
        <f t="shared" si="36"/>
        <v>0</v>
      </c>
      <c r="M455">
        <f>IF(B455="S",1,0)</f>
        <v>1</v>
      </c>
      <c r="N455">
        <f>IF(B455="C",1,0)</f>
        <v>0</v>
      </c>
      <c r="O455">
        <f t="shared" si="37"/>
        <v>0</v>
      </c>
      <c r="P455">
        <v>1</v>
      </c>
      <c r="V455" s="5">
        <v>0.69921615750366373</v>
      </c>
      <c r="W455" s="5">
        <v>-0.6694896973397193</v>
      </c>
      <c r="X455" s="5">
        <f t="shared" si="38"/>
        <v>0.69921615750366373</v>
      </c>
      <c r="Y455" s="5">
        <f t="shared" si="38"/>
        <v>0</v>
      </c>
      <c r="Z455" s="5">
        <f t="shared" si="39"/>
        <v>0.69921615750366373</v>
      </c>
      <c r="AA455" s="5">
        <f>(Table134[[#This Row],[Survived]]-Z455)^2</f>
        <v>9.0470919906860833E-2</v>
      </c>
    </row>
    <row r="456" spans="1:27" x14ac:dyDescent="0.2">
      <c r="A456">
        <v>1</v>
      </c>
      <c r="B456" t="s">
        <v>10</v>
      </c>
      <c r="C456">
        <v>1</v>
      </c>
      <c r="D456" t="s">
        <v>3</v>
      </c>
      <c r="E456">
        <v>36</v>
      </c>
      <c r="F456">
        <v>26.387499999999999</v>
      </c>
      <c r="G456">
        <v>0</v>
      </c>
      <c r="H456">
        <v>0</v>
      </c>
      <c r="I456">
        <f>E456/$E$1</f>
        <v>0.45</v>
      </c>
      <c r="J456">
        <f>LOG10(F456+1)</f>
        <v>1.4375523905687617</v>
      </c>
      <c r="K456">
        <f t="shared" si="35"/>
        <v>1</v>
      </c>
      <c r="L456">
        <f t="shared" si="36"/>
        <v>0</v>
      </c>
      <c r="M456">
        <f>IF(B456="S",1,0)</f>
        <v>1</v>
      </c>
      <c r="N456">
        <f>IF(B456="C",1,0)</f>
        <v>0</v>
      </c>
      <c r="O456">
        <f t="shared" si="37"/>
        <v>1</v>
      </c>
      <c r="P456">
        <v>1</v>
      </c>
      <c r="V456" s="5">
        <v>0.43455281487787911</v>
      </c>
      <c r="W456" s="5">
        <v>-0.95303249096033804</v>
      </c>
      <c r="X456" s="5">
        <f t="shared" si="38"/>
        <v>0.43455281487787911</v>
      </c>
      <c r="Y456" s="5">
        <f t="shared" si="38"/>
        <v>0</v>
      </c>
      <c r="Z456" s="5">
        <f t="shared" si="39"/>
        <v>0.43455281487787911</v>
      </c>
      <c r="AA456" s="5">
        <f>(Table134[[#This Row],[Survived]]-Z456)^2</f>
        <v>0.31973051916253004</v>
      </c>
    </row>
    <row r="457" spans="1:27" x14ac:dyDescent="0.2">
      <c r="A457">
        <v>0</v>
      </c>
      <c r="B457" t="s">
        <v>10</v>
      </c>
      <c r="C457">
        <v>3</v>
      </c>
      <c r="D457" t="s">
        <v>3</v>
      </c>
      <c r="E457">
        <v>16</v>
      </c>
      <c r="F457">
        <v>8.0500000000000007</v>
      </c>
      <c r="G457">
        <v>0</v>
      </c>
      <c r="H457">
        <v>0</v>
      </c>
      <c r="I457">
        <f>E457/$E$1</f>
        <v>0.2</v>
      </c>
      <c r="J457">
        <f>LOG10(F457+1)</f>
        <v>0.9566485792052033</v>
      </c>
      <c r="K457">
        <f t="shared" si="35"/>
        <v>0</v>
      </c>
      <c r="L457">
        <f t="shared" si="36"/>
        <v>0</v>
      </c>
      <c r="M457">
        <f>IF(B457="S",1,0)</f>
        <v>1</v>
      </c>
      <c r="N457">
        <f>IF(B457="C",1,0)</f>
        <v>0</v>
      </c>
      <c r="O457">
        <f t="shared" si="37"/>
        <v>1</v>
      </c>
      <c r="P457">
        <v>1</v>
      </c>
      <c r="V457" s="5">
        <v>0.18146120245371966</v>
      </c>
      <c r="W457" s="5">
        <v>-0.98088919443324729</v>
      </c>
      <c r="X457" s="5">
        <f t="shared" si="38"/>
        <v>0.18146120245371966</v>
      </c>
      <c r="Y457" s="5">
        <f t="shared" si="38"/>
        <v>0</v>
      </c>
      <c r="Z457" s="5">
        <f t="shared" si="39"/>
        <v>0.18146120245371966</v>
      </c>
      <c r="AA457" s="5">
        <f>(Table134[[#This Row],[Survived]]-Z457)^2</f>
        <v>3.2928167995949838E-2</v>
      </c>
    </row>
    <row r="458" spans="1:27" x14ac:dyDescent="0.2">
      <c r="A458">
        <v>0</v>
      </c>
      <c r="B458" t="s">
        <v>10</v>
      </c>
      <c r="C458">
        <v>3</v>
      </c>
      <c r="D458" t="s">
        <v>3</v>
      </c>
      <c r="E458">
        <v>19</v>
      </c>
      <c r="F458">
        <v>14.5</v>
      </c>
      <c r="G458">
        <v>0</v>
      </c>
      <c r="H458">
        <v>0</v>
      </c>
      <c r="I458">
        <f>E458/$E$1</f>
        <v>0.23749999999999999</v>
      </c>
      <c r="J458">
        <f>LOG10(F458+1)</f>
        <v>1.1903316981702914</v>
      </c>
      <c r="K458">
        <f t="shared" si="35"/>
        <v>0</v>
      </c>
      <c r="L458">
        <f t="shared" si="36"/>
        <v>0</v>
      </c>
      <c r="M458">
        <f>IF(B458="S",1,0)</f>
        <v>1</v>
      </c>
      <c r="N458">
        <f>IF(B458="C",1,0)</f>
        <v>0</v>
      </c>
      <c r="O458">
        <f t="shared" si="37"/>
        <v>1</v>
      </c>
      <c r="P458">
        <v>1</v>
      </c>
      <c r="V458" s="5">
        <v>0.17095868031314732</v>
      </c>
      <c r="W458" s="5">
        <v>-1.025821871469571</v>
      </c>
      <c r="X458" s="5">
        <f t="shared" si="38"/>
        <v>0.17095868031314732</v>
      </c>
      <c r="Y458" s="5">
        <f t="shared" si="38"/>
        <v>0</v>
      </c>
      <c r="Z458" s="5">
        <f t="shared" si="39"/>
        <v>0.17095868031314732</v>
      </c>
      <c r="AA458" s="5">
        <f>(Table134[[#This Row],[Survived]]-Z458)^2</f>
        <v>2.9226870374412902E-2</v>
      </c>
    </row>
    <row r="459" spans="1:27" x14ac:dyDescent="0.2">
      <c r="A459">
        <v>1</v>
      </c>
      <c r="B459" t="s">
        <v>10</v>
      </c>
      <c r="C459">
        <v>2</v>
      </c>
      <c r="D459" t="s">
        <v>4</v>
      </c>
      <c r="E459">
        <v>34</v>
      </c>
      <c r="F459">
        <v>13</v>
      </c>
      <c r="G459">
        <v>0</v>
      </c>
      <c r="H459">
        <v>0</v>
      </c>
      <c r="I459">
        <f>E459/$E$1</f>
        <v>0.42499999999999999</v>
      </c>
      <c r="J459">
        <f>LOG10(F459+1)</f>
        <v>1.146128035678238</v>
      </c>
      <c r="K459">
        <f t="shared" si="35"/>
        <v>0</v>
      </c>
      <c r="L459">
        <f t="shared" si="36"/>
        <v>1</v>
      </c>
      <c r="M459">
        <f>IF(B459="S",1,0)</f>
        <v>1</v>
      </c>
      <c r="N459">
        <f>IF(B459="C",1,0)</f>
        <v>0</v>
      </c>
      <c r="O459">
        <f t="shared" si="37"/>
        <v>0</v>
      </c>
      <c r="P459">
        <v>1</v>
      </c>
      <c r="V459" s="5">
        <v>0.74745569637670173</v>
      </c>
      <c r="W459" s="5">
        <v>-1.2134750765713811</v>
      </c>
      <c r="X459" s="5">
        <f t="shared" si="38"/>
        <v>0.74745569637670173</v>
      </c>
      <c r="Y459" s="5">
        <f t="shared" si="38"/>
        <v>0</v>
      </c>
      <c r="Z459" s="5">
        <f t="shared" si="39"/>
        <v>0.74745569637670173</v>
      </c>
      <c r="AA459" s="5">
        <f>(Table134[[#This Row],[Survived]]-Z459)^2</f>
        <v>6.3778625292576663E-2</v>
      </c>
    </row>
    <row r="460" spans="1:27" x14ac:dyDescent="0.2">
      <c r="A460">
        <v>1</v>
      </c>
      <c r="B460" t="s">
        <v>10</v>
      </c>
      <c r="C460">
        <v>1</v>
      </c>
      <c r="D460" t="s">
        <v>4</v>
      </c>
      <c r="E460">
        <v>39</v>
      </c>
      <c r="F460">
        <v>55.9</v>
      </c>
      <c r="G460">
        <v>1</v>
      </c>
      <c r="H460">
        <v>0</v>
      </c>
      <c r="I460">
        <f>E460/$E$1</f>
        <v>0.48749999999999999</v>
      </c>
      <c r="J460">
        <f>LOG10(F460+1)</f>
        <v>1.7551122663950711</v>
      </c>
      <c r="K460">
        <f t="shared" si="35"/>
        <v>1</v>
      </c>
      <c r="L460">
        <f t="shared" si="36"/>
        <v>0</v>
      </c>
      <c r="M460">
        <f>IF(B460="S",1,0)</f>
        <v>1</v>
      </c>
      <c r="N460">
        <f>IF(B460="C",1,0)</f>
        <v>0</v>
      </c>
      <c r="O460">
        <f t="shared" si="37"/>
        <v>0</v>
      </c>
      <c r="P460">
        <v>1</v>
      </c>
      <c r="V460" s="5">
        <v>0.85955188593475729</v>
      </c>
      <c r="W460" s="5">
        <v>-0.86178625087192784</v>
      </c>
      <c r="X460" s="5">
        <f t="shared" si="38"/>
        <v>0.85955188593475729</v>
      </c>
      <c r="Y460" s="5">
        <f t="shared" si="38"/>
        <v>0</v>
      </c>
      <c r="Z460" s="5">
        <f t="shared" si="39"/>
        <v>0.85955188593475729</v>
      </c>
      <c r="AA460" s="5">
        <f>(Table134[[#This Row],[Survived]]-Z460)^2</f>
        <v>1.9725672744483429E-2</v>
      </c>
    </row>
    <row r="461" spans="1:27" x14ac:dyDescent="0.2">
      <c r="A461">
        <v>1</v>
      </c>
      <c r="B461" t="s">
        <v>10</v>
      </c>
      <c r="C461">
        <v>3</v>
      </c>
      <c r="D461" t="s">
        <v>3</v>
      </c>
      <c r="E461">
        <v>32</v>
      </c>
      <c r="F461">
        <v>7.9249999999999998</v>
      </c>
      <c r="G461">
        <v>0</v>
      </c>
      <c r="H461">
        <v>0</v>
      </c>
      <c r="I461">
        <f>E461/$E$1</f>
        <v>0.4</v>
      </c>
      <c r="J461">
        <f>LOG10(F461+1)</f>
        <v>0.95060822478423079</v>
      </c>
      <c r="K461">
        <f t="shared" si="35"/>
        <v>0</v>
      </c>
      <c r="L461">
        <f t="shared" si="36"/>
        <v>0</v>
      </c>
      <c r="M461">
        <f>IF(B461="S",1,0)</f>
        <v>1</v>
      </c>
      <c r="N461">
        <f>IF(B461="C",1,0)</f>
        <v>0</v>
      </c>
      <c r="O461">
        <f t="shared" si="37"/>
        <v>1</v>
      </c>
      <c r="P461">
        <v>1</v>
      </c>
      <c r="V461" s="5">
        <v>6.535775262589294E-2</v>
      </c>
      <c r="W461" s="5">
        <v>-0.9343748444229929</v>
      </c>
      <c r="X461" s="5">
        <f t="shared" si="38"/>
        <v>6.535775262589294E-2</v>
      </c>
      <c r="Y461" s="5">
        <f t="shared" si="38"/>
        <v>0</v>
      </c>
      <c r="Z461" s="5">
        <f t="shared" si="39"/>
        <v>6.535775262589294E-2</v>
      </c>
      <c r="AA461" s="5">
        <f>(Table134[[#This Row],[Survived]]-Z461)^2</f>
        <v>0.87355613057652148</v>
      </c>
    </row>
    <row r="462" spans="1:27" x14ac:dyDescent="0.2">
      <c r="A462">
        <v>1</v>
      </c>
      <c r="B462" t="s">
        <v>10</v>
      </c>
      <c r="C462">
        <v>2</v>
      </c>
      <c r="D462" t="s">
        <v>4</v>
      </c>
      <c r="E462">
        <v>25</v>
      </c>
      <c r="F462">
        <v>30</v>
      </c>
      <c r="G462">
        <v>1</v>
      </c>
      <c r="H462">
        <v>1</v>
      </c>
      <c r="I462">
        <f>E462/$E$1</f>
        <v>0.3125</v>
      </c>
      <c r="J462">
        <f>LOG10(F462+1)</f>
        <v>1.4913616938342726</v>
      </c>
      <c r="K462">
        <f t="shared" si="35"/>
        <v>0</v>
      </c>
      <c r="L462">
        <f t="shared" si="36"/>
        <v>1</v>
      </c>
      <c r="M462">
        <f>IF(B462="S",1,0)</f>
        <v>1</v>
      </c>
      <c r="N462">
        <f>IF(B462="C",1,0)</f>
        <v>0</v>
      </c>
      <c r="O462">
        <f t="shared" si="37"/>
        <v>0</v>
      </c>
      <c r="P462">
        <v>1</v>
      </c>
      <c r="V462" s="5">
        <v>0.75695071209572906</v>
      </c>
      <c r="W462" s="5">
        <v>-1.3861560620916409</v>
      </c>
      <c r="X462" s="5">
        <f t="shared" si="38"/>
        <v>0.75695071209572906</v>
      </c>
      <c r="Y462" s="5">
        <f t="shared" si="38"/>
        <v>0</v>
      </c>
      <c r="Z462" s="5">
        <f t="shared" si="39"/>
        <v>0.75695071209572906</v>
      </c>
      <c r="AA462" s="5">
        <f>(Table134[[#This Row],[Survived]]-Z462)^2</f>
        <v>5.9072956350773184E-2</v>
      </c>
    </row>
    <row r="463" spans="1:27" x14ac:dyDescent="0.2">
      <c r="A463">
        <v>1</v>
      </c>
      <c r="B463" t="s">
        <v>11</v>
      </c>
      <c r="C463">
        <v>1</v>
      </c>
      <c r="D463" t="s">
        <v>4</v>
      </c>
      <c r="E463">
        <v>39</v>
      </c>
      <c r="F463">
        <v>110.88330000000001</v>
      </c>
      <c r="G463">
        <v>1</v>
      </c>
      <c r="H463">
        <v>1</v>
      </c>
      <c r="I463">
        <f>E463/$E$1</f>
        <v>0.48749999999999999</v>
      </c>
      <c r="J463">
        <f>LOG10(F463+1)</f>
        <v>2.048765267412167</v>
      </c>
      <c r="K463">
        <f t="shared" si="35"/>
        <v>1</v>
      </c>
      <c r="L463">
        <f t="shared" si="36"/>
        <v>0</v>
      </c>
      <c r="M463">
        <f>IF(B463="S",1,0)</f>
        <v>0</v>
      </c>
      <c r="N463">
        <f>IF(B463="C",1,0)</f>
        <v>1</v>
      </c>
      <c r="O463">
        <f t="shared" si="37"/>
        <v>0</v>
      </c>
      <c r="P463">
        <v>1</v>
      </c>
      <c r="V463" s="5">
        <v>0.92682687621292503</v>
      </c>
      <c r="W463" s="5">
        <v>-0.90555405987485704</v>
      </c>
      <c r="X463" s="5">
        <f t="shared" si="38"/>
        <v>0.92682687621292503</v>
      </c>
      <c r="Y463" s="5">
        <f t="shared" si="38"/>
        <v>0</v>
      </c>
      <c r="Z463" s="5">
        <f t="shared" si="39"/>
        <v>0.92682687621292503</v>
      </c>
      <c r="AA463" s="5">
        <f>(Table134[[#This Row],[Survived]]-Z463)^2</f>
        <v>5.3543060447585967E-3</v>
      </c>
    </row>
    <row r="464" spans="1:27" x14ac:dyDescent="0.2">
      <c r="A464">
        <v>0</v>
      </c>
      <c r="B464" t="s">
        <v>10</v>
      </c>
      <c r="C464">
        <v>2</v>
      </c>
      <c r="D464" t="s">
        <v>3</v>
      </c>
      <c r="E464">
        <v>54</v>
      </c>
      <c r="F464">
        <v>26</v>
      </c>
      <c r="G464">
        <v>0</v>
      </c>
      <c r="H464">
        <v>0</v>
      </c>
      <c r="I464">
        <f>E464/$E$1</f>
        <v>0.67500000000000004</v>
      </c>
      <c r="J464">
        <f>LOG10(F464+1)</f>
        <v>1.4313637641589874</v>
      </c>
      <c r="K464">
        <f t="shared" si="35"/>
        <v>0</v>
      </c>
      <c r="L464">
        <f t="shared" si="36"/>
        <v>1</v>
      </c>
      <c r="M464">
        <f>IF(B464="S",1,0)</f>
        <v>1</v>
      </c>
      <c r="N464">
        <f>IF(B464="C",1,0)</f>
        <v>0</v>
      </c>
      <c r="O464">
        <f t="shared" si="37"/>
        <v>1</v>
      </c>
      <c r="P464">
        <v>1</v>
      </c>
      <c r="V464" s="5">
        <v>0.12758430340907589</v>
      </c>
      <c r="W464" s="5">
        <v>-1.2327982285545755</v>
      </c>
      <c r="X464" s="5">
        <f t="shared" si="38"/>
        <v>0.12758430340907589</v>
      </c>
      <c r="Y464" s="5">
        <f t="shared" si="38"/>
        <v>0</v>
      </c>
      <c r="Z464" s="5">
        <f t="shared" si="39"/>
        <v>0.12758430340907589</v>
      </c>
      <c r="AA464" s="5">
        <f>(Table134[[#This Row],[Survived]]-Z464)^2</f>
        <v>1.6277754476379136E-2</v>
      </c>
    </row>
    <row r="465" spans="1:27" x14ac:dyDescent="0.2">
      <c r="A465">
        <v>0</v>
      </c>
      <c r="B465" t="s">
        <v>11</v>
      </c>
      <c r="C465">
        <v>1</v>
      </c>
      <c r="D465" t="s">
        <v>3</v>
      </c>
      <c r="E465">
        <v>36</v>
      </c>
      <c r="F465">
        <v>40.125</v>
      </c>
      <c r="G465">
        <v>0</v>
      </c>
      <c r="H465">
        <v>0</v>
      </c>
      <c r="I465">
        <f>E465/$E$1</f>
        <v>0.45</v>
      </c>
      <c r="J465">
        <f>LOG10(F465+1)</f>
        <v>1.6141059109580307</v>
      </c>
      <c r="K465">
        <f t="shared" si="35"/>
        <v>1</v>
      </c>
      <c r="L465">
        <f t="shared" si="36"/>
        <v>0</v>
      </c>
      <c r="M465">
        <f>IF(B465="S",1,0)</f>
        <v>0</v>
      </c>
      <c r="N465">
        <f>IF(B465="C",1,0)</f>
        <v>1</v>
      </c>
      <c r="O465">
        <f t="shared" si="37"/>
        <v>1</v>
      </c>
      <c r="P465">
        <v>1</v>
      </c>
      <c r="V465" s="5">
        <v>0.51111079087696543</v>
      </c>
      <c r="W465" s="5">
        <v>-0.75685643422411797</v>
      </c>
      <c r="X465" s="5">
        <f t="shared" si="38"/>
        <v>0.51111079087696543</v>
      </c>
      <c r="Y465" s="5">
        <f t="shared" si="38"/>
        <v>0</v>
      </c>
      <c r="Z465" s="5">
        <f t="shared" si="39"/>
        <v>0.51111079087696543</v>
      </c>
      <c r="AA465" s="5">
        <f>(Table134[[#This Row],[Survived]]-Z465)^2</f>
        <v>0.26123424055087707</v>
      </c>
    </row>
    <row r="466" spans="1:27" x14ac:dyDescent="0.2">
      <c r="A466">
        <v>1</v>
      </c>
      <c r="B466" t="s">
        <v>10</v>
      </c>
      <c r="C466">
        <v>1</v>
      </c>
      <c r="D466" t="s">
        <v>4</v>
      </c>
      <c r="E466">
        <v>18</v>
      </c>
      <c r="F466">
        <v>79.650000000000006</v>
      </c>
      <c r="G466">
        <v>0</v>
      </c>
      <c r="H466">
        <v>2</v>
      </c>
      <c r="I466">
        <f>E466/$E$1</f>
        <v>0.22500000000000001</v>
      </c>
      <c r="J466">
        <f>LOG10(F466+1)</f>
        <v>1.9066043717249803</v>
      </c>
      <c r="K466">
        <f t="shared" si="35"/>
        <v>1</v>
      </c>
      <c r="L466">
        <f t="shared" si="36"/>
        <v>0</v>
      </c>
      <c r="M466">
        <f>IF(B466="S",1,0)</f>
        <v>1</v>
      </c>
      <c r="N466">
        <f>IF(B466="C",1,0)</f>
        <v>0</v>
      </c>
      <c r="O466">
        <f t="shared" si="37"/>
        <v>0</v>
      </c>
      <c r="P466">
        <v>1</v>
      </c>
      <c r="V466" s="5">
        <v>1.0463363177691236</v>
      </c>
      <c r="W466" s="5">
        <v>-1.5267927742133462</v>
      </c>
      <c r="X466" s="5">
        <f t="shared" si="38"/>
        <v>1.0463363177691236</v>
      </c>
      <c r="Y466" s="5">
        <f t="shared" si="38"/>
        <v>0</v>
      </c>
      <c r="Z466" s="5">
        <f t="shared" si="39"/>
        <v>1.0463363177691236</v>
      </c>
      <c r="AA466" s="5">
        <f>(Table134[[#This Row],[Survived]]-Z466)^2</f>
        <v>2.1470543444012009E-3</v>
      </c>
    </row>
    <row r="467" spans="1:27" x14ac:dyDescent="0.2">
      <c r="A467">
        <v>0</v>
      </c>
      <c r="B467" t="s">
        <v>10</v>
      </c>
      <c r="C467">
        <v>2</v>
      </c>
      <c r="D467" t="s">
        <v>3</v>
      </c>
      <c r="E467">
        <v>47</v>
      </c>
      <c r="F467">
        <v>15</v>
      </c>
      <c r="G467">
        <v>0</v>
      </c>
      <c r="H467">
        <v>0</v>
      </c>
      <c r="I467">
        <f>E467/$E$1</f>
        <v>0.58750000000000002</v>
      </c>
      <c r="J467">
        <f>LOG10(F467+1)</f>
        <v>1.2041199826559248</v>
      </c>
      <c r="K467">
        <f t="shared" si="35"/>
        <v>0</v>
      </c>
      <c r="L467">
        <f t="shared" si="36"/>
        <v>1</v>
      </c>
      <c r="M467">
        <f>IF(B467="S",1,0)</f>
        <v>1</v>
      </c>
      <c r="N467">
        <f>IF(B467="C",1,0)</f>
        <v>0</v>
      </c>
      <c r="O467">
        <f t="shared" si="37"/>
        <v>1</v>
      </c>
      <c r="P467">
        <v>1</v>
      </c>
      <c r="V467" s="5">
        <v>0.16734920214383542</v>
      </c>
      <c r="W467" s="5">
        <v>-1.2006204457991778</v>
      </c>
      <c r="X467" s="5">
        <f t="shared" si="38"/>
        <v>0.16734920214383542</v>
      </c>
      <c r="Y467" s="5">
        <f t="shared" si="38"/>
        <v>0</v>
      </c>
      <c r="Z467" s="5">
        <f t="shared" si="39"/>
        <v>0.16734920214383542</v>
      </c>
      <c r="AA467" s="5">
        <f>(Table134[[#This Row],[Survived]]-Z467)^2</f>
        <v>2.8005755458178291E-2</v>
      </c>
    </row>
    <row r="468" spans="1:27" x14ac:dyDescent="0.2">
      <c r="A468">
        <v>1</v>
      </c>
      <c r="B468" t="s">
        <v>11</v>
      </c>
      <c r="C468">
        <v>1</v>
      </c>
      <c r="D468" t="s">
        <v>3</v>
      </c>
      <c r="E468">
        <v>60</v>
      </c>
      <c r="F468">
        <v>79.2</v>
      </c>
      <c r="G468">
        <v>1</v>
      </c>
      <c r="H468">
        <v>1</v>
      </c>
      <c r="I468">
        <f>E468/$E$1</f>
        <v>0.75</v>
      </c>
      <c r="J468">
        <f>LOG10(F468+1)</f>
        <v>1.9041743682841634</v>
      </c>
      <c r="K468">
        <f t="shared" si="35"/>
        <v>1</v>
      </c>
      <c r="L468">
        <f t="shared" si="36"/>
        <v>0</v>
      </c>
      <c r="M468">
        <f>IF(B468="S",1,0)</f>
        <v>0</v>
      </c>
      <c r="N468">
        <f>IF(B468="C",1,0)</f>
        <v>1</v>
      </c>
      <c r="O468">
        <f t="shared" si="37"/>
        <v>1</v>
      </c>
      <c r="P468">
        <v>1</v>
      </c>
      <c r="V468" s="5">
        <v>0.27909328486877427</v>
      </c>
      <c r="W468" s="5">
        <v>-0.82384326057634039</v>
      </c>
      <c r="X468" s="5">
        <f t="shared" si="38"/>
        <v>0.27909328486877427</v>
      </c>
      <c r="Y468" s="5">
        <f t="shared" si="38"/>
        <v>0</v>
      </c>
      <c r="Z468" s="5">
        <f t="shared" si="39"/>
        <v>0.27909328486877427</v>
      </c>
      <c r="AA468" s="5">
        <f>(Table134[[#This Row],[Survived]]-Z468)^2</f>
        <v>0.51970649192129426</v>
      </c>
    </row>
    <row r="469" spans="1:27" x14ac:dyDescent="0.2">
      <c r="A469">
        <v>0</v>
      </c>
      <c r="B469" t="s">
        <v>10</v>
      </c>
      <c r="C469">
        <v>3</v>
      </c>
      <c r="D469" t="s">
        <v>3</v>
      </c>
      <c r="E469">
        <v>22</v>
      </c>
      <c r="F469">
        <v>8.0500000000000007</v>
      </c>
      <c r="G469">
        <v>0</v>
      </c>
      <c r="H469">
        <v>0</v>
      </c>
      <c r="I469">
        <f>E469/$E$1</f>
        <v>0.27500000000000002</v>
      </c>
      <c r="J469">
        <f>LOG10(F469+1)</f>
        <v>0.9566485792052033</v>
      </c>
      <c r="K469">
        <f t="shared" si="35"/>
        <v>0</v>
      </c>
      <c r="L469">
        <f t="shared" si="36"/>
        <v>0</v>
      </c>
      <c r="M469">
        <f>IF(B469="S",1,0)</f>
        <v>1</v>
      </c>
      <c r="N469">
        <f>IF(B469="C",1,0)</f>
        <v>0</v>
      </c>
      <c r="O469">
        <f t="shared" si="37"/>
        <v>1</v>
      </c>
      <c r="P469">
        <v>1</v>
      </c>
      <c r="V469" s="5">
        <v>0.13803109387852797</v>
      </c>
      <c r="W469" s="5">
        <v>-0.96396388383208031</v>
      </c>
      <c r="X469" s="5">
        <f t="shared" si="38"/>
        <v>0.13803109387852797</v>
      </c>
      <c r="Y469" s="5">
        <f t="shared" si="38"/>
        <v>0</v>
      </c>
      <c r="Z469" s="5">
        <f t="shared" si="39"/>
        <v>0.13803109387852797</v>
      </c>
      <c r="AA469" s="5">
        <f>(Table134[[#This Row],[Survived]]-Z469)^2</f>
        <v>1.9052582877303E-2</v>
      </c>
    </row>
    <row r="470" spans="1:27" x14ac:dyDescent="0.2">
      <c r="A470">
        <v>0</v>
      </c>
      <c r="B470" t="s">
        <v>10</v>
      </c>
      <c r="C470">
        <v>3</v>
      </c>
      <c r="D470" t="s">
        <v>3</v>
      </c>
      <c r="E470">
        <v>35</v>
      </c>
      <c r="F470">
        <v>7.125</v>
      </c>
      <c r="G470">
        <v>0</v>
      </c>
      <c r="H470">
        <v>0</v>
      </c>
      <c r="I470">
        <f>E470/$E$1</f>
        <v>0.4375</v>
      </c>
      <c r="J470">
        <f>LOG10(F470+1)</f>
        <v>0.90982336965091204</v>
      </c>
      <c r="K470">
        <f t="shared" si="35"/>
        <v>0</v>
      </c>
      <c r="L470">
        <f t="shared" si="36"/>
        <v>0</v>
      </c>
      <c r="M470">
        <f>IF(B470="S",1,0)</f>
        <v>1</v>
      </c>
      <c r="N470">
        <f>IF(B470="C",1,0)</f>
        <v>0</v>
      </c>
      <c r="O470">
        <f t="shared" si="37"/>
        <v>1</v>
      </c>
      <c r="P470">
        <v>1</v>
      </c>
      <c r="V470" s="5">
        <v>4.1685768366978349E-2</v>
      </c>
      <c r="W470" s="5">
        <v>-0.91659306969349807</v>
      </c>
      <c r="X470" s="5">
        <f t="shared" si="38"/>
        <v>4.1685768366978349E-2</v>
      </c>
      <c r="Y470" s="5">
        <f t="shared" si="38"/>
        <v>0</v>
      </c>
      <c r="Z470" s="5">
        <f t="shared" si="39"/>
        <v>4.1685768366978349E-2</v>
      </c>
      <c r="AA470" s="5">
        <f>(Table134[[#This Row],[Survived]]-Z470)^2</f>
        <v>1.7377032843453727E-3</v>
      </c>
    </row>
    <row r="471" spans="1:27" x14ac:dyDescent="0.2">
      <c r="A471">
        <v>1</v>
      </c>
      <c r="B471" t="s">
        <v>11</v>
      </c>
      <c r="C471">
        <v>1</v>
      </c>
      <c r="D471" t="s">
        <v>4</v>
      </c>
      <c r="E471">
        <v>52</v>
      </c>
      <c r="F471">
        <v>78.2667</v>
      </c>
      <c r="G471">
        <v>1</v>
      </c>
      <c r="H471">
        <v>0</v>
      </c>
      <c r="I471">
        <f>E471/$E$1</f>
        <v>0.65</v>
      </c>
      <c r="J471">
        <f>LOG10(F471+1)</f>
        <v>1.8990907781931157</v>
      </c>
      <c r="K471">
        <f t="shared" si="35"/>
        <v>1</v>
      </c>
      <c r="L471">
        <f t="shared" si="36"/>
        <v>0</v>
      </c>
      <c r="M471">
        <f>IF(B471="S",1,0)</f>
        <v>0</v>
      </c>
      <c r="N471">
        <f>IF(B471="C",1,0)</f>
        <v>1</v>
      </c>
      <c r="O471">
        <f t="shared" si="37"/>
        <v>0</v>
      </c>
      <c r="P471">
        <v>1</v>
      </c>
      <c r="V471" s="5">
        <v>0.8404482864385876</v>
      </c>
      <c r="W471" s="5">
        <v>-0.62149547406014749</v>
      </c>
      <c r="X471" s="5">
        <f t="shared" si="38"/>
        <v>0.8404482864385876</v>
      </c>
      <c r="Y471" s="5">
        <f t="shared" si="38"/>
        <v>0</v>
      </c>
      <c r="Z471" s="5">
        <f t="shared" si="39"/>
        <v>0.8404482864385876</v>
      </c>
      <c r="AA471" s="5">
        <f>(Table134[[#This Row],[Survived]]-Z471)^2</f>
        <v>2.545674930038299E-2</v>
      </c>
    </row>
    <row r="472" spans="1:27" x14ac:dyDescent="0.2">
      <c r="A472">
        <v>0</v>
      </c>
      <c r="B472" t="s">
        <v>10</v>
      </c>
      <c r="C472">
        <v>3</v>
      </c>
      <c r="D472" t="s">
        <v>3</v>
      </c>
      <c r="E472">
        <v>47</v>
      </c>
      <c r="F472">
        <v>7.25</v>
      </c>
      <c r="G472">
        <v>0</v>
      </c>
      <c r="H472">
        <v>0</v>
      </c>
      <c r="I472">
        <f>E472/$E$1</f>
        <v>0.58750000000000002</v>
      </c>
      <c r="J472">
        <f>LOG10(F472+1)</f>
        <v>0.91645394854992512</v>
      </c>
      <c r="K472">
        <f t="shared" si="35"/>
        <v>0</v>
      </c>
      <c r="L472">
        <f t="shared" si="36"/>
        <v>0</v>
      </c>
      <c r="M472">
        <f>IF(B472="S",1,0)</f>
        <v>1</v>
      </c>
      <c r="N472">
        <f>IF(B472="C",1,0)</f>
        <v>0</v>
      </c>
      <c r="O472">
        <f t="shared" si="37"/>
        <v>1</v>
      </c>
      <c r="P472">
        <v>1</v>
      </c>
      <c r="V472" s="5">
        <v>-4.4856301801339038E-2</v>
      </c>
      <c r="W472" s="5">
        <v>-0.88425750000822212</v>
      </c>
      <c r="X472" s="5">
        <f t="shared" si="38"/>
        <v>0</v>
      </c>
      <c r="Y472" s="5">
        <f t="shared" si="38"/>
        <v>0</v>
      </c>
      <c r="Z472" s="5">
        <f t="shared" si="39"/>
        <v>0</v>
      </c>
      <c r="AA472" s="5">
        <f>(Table134[[#This Row],[Survived]]-Z472)^2</f>
        <v>0</v>
      </c>
    </row>
    <row r="473" spans="1:27" x14ac:dyDescent="0.2">
      <c r="A473">
        <v>0</v>
      </c>
      <c r="B473" t="s">
        <v>10</v>
      </c>
      <c r="C473">
        <v>2</v>
      </c>
      <c r="D473" t="s">
        <v>3</v>
      </c>
      <c r="E473">
        <v>37</v>
      </c>
      <c r="F473">
        <v>26</v>
      </c>
      <c r="G473">
        <v>1</v>
      </c>
      <c r="H473">
        <v>0</v>
      </c>
      <c r="I473">
        <f>E473/$E$1</f>
        <v>0.46250000000000002</v>
      </c>
      <c r="J473">
        <f>LOG10(F473+1)</f>
        <v>1.4313637641589874</v>
      </c>
      <c r="K473">
        <f t="shared" si="35"/>
        <v>0</v>
      </c>
      <c r="L473">
        <f t="shared" si="36"/>
        <v>1</v>
      </c>
      <c r="M473">
        <f>IF(B473="S",1,0)</f>
        <v>1</v>
      </c>
      <c r="N473">
        <f>IF(B473="C",1,0)</f>
        <v>0</v>
      </c>
      <c r="O473">
        <f t="shared" si="37"/>
        <v>1</v>
      </c>
      <c r="P473">
        <v>1</v>
      </c>
      <c r="V473" s="5">
        <v>0.19332283222624302</v>
      </c>
      <c r="W473" s="5">
        <v>-1.1359749999909992</v>
      </c>
      <c r="X473" s="5">
        <f t="shared" si="38"/>
        <v>0.19332283222624302</v>
      </c>
      <c r="Y473" s="5">
        <f t="shared" si="38"/>
        <v>0</v>
      </c>
      <c r="Z473" s="5">
        <f t="shared" si="39"/>
        <v>0.19332283222624302</v>
      </c>
      <c r="AA473" s="5">
        <f>(Table134[[#This Row],[Survived]]-Z473)^2</f>
        <v>3.7373717459976107E-2</v>
      </c>
    </row>
    <row r="474" spans="1:27" x14ac:dyDescent="0.2">
      <c r="A474">
        <v>0</v>
      </c>
      <c r="B474" t="s">
        <v>10</v>
      </c>
      <c r="C474">
        <v>3</v>
      </c>
      <c r="D474" t="s">
        <v>3</v>
      </c>
      <c r="E474">
        <v>36</v>
      </c>
      <c r="F474">
        <v>24.15</v>
      </c>
      <c r="G474">
        <v>1</v>
      </c>
      <c r="H474">
        <v>1</v>
      </c>
      <c r="I474">
        <f>E474/$E$1</f>
        <v>0.45</v>
      </c>
      <c r="J474">
        <f>LOG10(F474+1)</f>
        <v>1.4005379893919461</v>
      </c>
      <c r="K474">
        <f t="shared" si="35"/>
        <v>0</v>
      </c>
      <c r="L474">
        <f t="shared" si="36"/>
        <v>0</v>
      </c>
      <c r="M474">
        <f>IF(B474="S",1,0)</f>
        <v>1</v>
      </c>
      <c r="N474">
        <f>IF(B474="C",1,0)</f>
        <v>0</v>
      </c>
      <c r="O474">
        <f t="shared" si="37"/>
        <v>1</v>
      </c>
      <c r="P474">
        <v>1</v>
      </c>
      <c r="V474" s="5">
        <v>-1.4222294623916221E-2</v>
      </c>
      <c r="W474" s="5">
        <v>-1.0943068192969161</v>
      </c>
      <c r="X474" s="5">
        <f t="shared" si="38"/>
        <v>0</v>
      </c>
      <c r="Y474" s="5">
        <f t="shared" si="38"/>
        <v>0</v>
      </c>
      <c r="Z474" s="5">
        <f t="shared" si="39"/>
        <v>0</v>
      </c>
      <c r="AA474" s="5">
        <f>(Table134[[#This Row],[Survived]]-Z474)^2</f>
        <v>0</v>
      </c>
    </row>
    <row r="475" spans="1:27" x14ac:dyDescent="0.2">
      <c r="A475">
        <v>0</v>
      </c>
      <c r="B475" t="s">
        <v>10</v>
      </c>
      <c r="C475">
        <v>3</v>
      </c>
      <c r="D475" t="s">
        <v>3</v>
      </c>
      <c r="E475">
        <v>49</v>
      </c>
      <c r="F475">
        <v>0</v>
      </c>
      <c r="G475">
        <v>0</v>
      </c>
      <c r="H475">
        <v>0</v>
      </c>
      <c r="I475">
        <f>E475/$E$1</f>
        <v>0.61250000000000004</v>
      </c>
      <c r="J475">
        <f>LOG10(F475+1)</f>
        <v>0</v>
      </c>
      <c r="K475">
        <f t="shared" si="35"/>
        <v>0</v>
      </c>
      <c r="L475">
        <f t="shared" si="36"/>
        <v>0</v>
      </c>
      <c r="M475">
        <f>IF(B475="S",1,0)</f>
        <v>1</v>
      </c>
      <c r="N475">
        <f>IF(B475="C",1,0)</f>
        <v>0</v>
      </c>
      <c r="O475">
        <f t="shared" si="37"/>
        <v>1</v>
      </c>
      <c r="P475">
        <v>1</v>
      </c>
      <c r="V475" s="5">
        <v>-0.10330609696050208</v>
      </c>
      <c r="W475" s="5">
        <v>-0.66921094536722137</v>
      </c>
      <c r="X475" s="5">
        <f t="shared" si="38"/>
        <v>0</v>
      </c>
      <c r="Y475" s="5">
        <f t="shared" si="38"/>
        <v>0</v>
      </c>
      <c r="Z475" s="5">
        <f t="shared" si="39"/>
        <v>0</v>
      </c>
      <c r="AA475" s="5">
        <f>(Table134[[#This Row],[Survived]]-Z475)^2</f>
        <v>0</v>
      </c>
    </row>
    <row r="476" spans="1:27" x14ac:dyDescent="0.2">
      <c r="A476">
        <v>1</v>
      </c>
      <c r="B476" t="s">
        <v>11</v>
      </c>
      <c r="C476">
        <v>1</v>
      </c>
      <c r="D476" t="s">
        <v>3</v>
      </c>
      <c r="E476">
        <v>49</v>
      </c>
      <c r="F476">
        <v>56.929200000000002</v>
      </c>
      <c r="G476">
        <v>1</v>
      </c>
      <c r="H476">
        <v>0</v>
      </c>
      <c r="I476">
        <f>E476/$E$1</f>
        <v>0.61250000000000004</v>
      </c>
      <c r="J476">
        <f>LOG10(F476+1)</f>
        <v>1.7628975309505581</v>
      </c>
      <c r="K476">
        <f t="shared" si="35"/>
        <v>1</v>
      </c>
      <c r="L476">
        <f t="shared" si="36"/>
        <v>0</v>
      </c>
      <c r="M476">
        <f>IF(B476="S",1,0)</f>
        <v>0</v>
      </c>
      <c r="N476">
        <f>IF(B476="C",1,0)</f>
        <v>1</v>
      </c>
      <c r="O476">
        <f t="shared" si="37"/>
        <v>1</v>
      </c>
      <c r="P476">
        <v>1</v>
      </c>
      <c r="V476" s="5">
        <v>0.3668380636856311</v>
      </c>
      <c r="W476" s="5">
        <v>-0.60940473533022432</v>
      </c>
      <c r="X476" s="5">
        <f t="shared" si="38"/>
        <v>0.3668380636856311</v>
      </c>
      <c r="Y476" s="5">
        <f t="shared" si="38"/>
        <v>0</v>
      </c>
      <c r="Z476" s="5">
        <f t="shared" si="39"/>
        <v>0.3668380636856311</v>
      </c>
      <c r="AA476" s="5">
        <f>(Table134[[#This Row],[Survived]]-Z476)^2</f>
        <v>0.40089403759736092</v>
      </c>
    </row>
    <row r="477" spans="1:27" x14ac:dyDescent="0.2">
      <c r="A477">
        <v>1</v>
      </c>
      <c r="B477" t="s">
        <v>10</v>
      </c>
      <c r="C477">
        <v>2</v>
      </c>
      <c r="D477" t="s">
        <v>4</v>
      </c>
      <c r="E477">
        <v>24</v>
      </c>
      <c r="F477">
        <v>27</v>
      </c>
      <c r="G477">
        <v>2</v>
      </c>
      <c r="H477">
        <v>1</v>
      </c>
      <c r="I477">
        <f>E477/$E$1</f>
        <v>0.3</v>
      </c>
      <c r="J477">
        <f>LOG10(F477+1)</f>
        <v>1.4471580313422192</v>
      </c>
      <c r="K477">
        <f t="shared" si="35"/>
        <v>0</v>
      </c>
      <c r="L477">
        <f t="shared" si="36"/>
        <v>1</v>
      </c>
      <c r="M477">
        <f>IF(B477="S",1,0)</f>
        <v>1</v>
      </c>
      <c r="N477">
        <f>IF(B477="C",1,0)</f>
        <v>0</v>
      </c>
      <c r="O477">
        <f t="shared" si="37"/>
        <v>0</v>
      </c>
      <c r="P477">
        <v>1</v>
      </c>
      <c r="V477" s="5">
        <v>0.70475464760975626</v>
      </c>
      <c r="W477" s="5">
        <v>-1.2340983734535671</v>
      </c>
      <c r="X477" s="5">
        <f t="shared" si="38"/>
        <v>0.70475464760975626</v>
      </c>
      <c r="Y477" s="5">
        <f t="shared" si="38"/>
        <v>0</v>
      </c>
      <c r="Z477" s="5">
        <f t="shared" si="39"/>
        <v>0.70475464760975626</v>
      </c>
      <c r="AA477" s="5">
        <f>(Table134[[#This Row],[Survived]]-Z477)^2</f>
        <v>8.7169818108039213E-2</v>
      </c>
    </row>
    <row r="478" spans="1:27" x14ac:dyDescent="0.2">
      <c r="A478">
        <v>0</v>
      </c>
      <c r="B478" t="s">
        <v>10</v>
      </c>
      <c r="C478">
        <v>3</v>
      </c>
      <c r="D478" t="s">
        <v>3</v>
      </c>
      <c r="E478">
        <v>44</v>
      </c>
      <c r="F478">
        <v>8.0500000000000007</v>
      </c>
      <c r="G478">
        <v>0</v>
      </c>
      <c r="H478">
        <v>0</v>
      </c>
      <c r="I478">
        <f>E478/$E$1</f>
        <v>0.55000000000000004</v>
      </c>
      <c r="J478">
        <f>LOG10(F478+1)</f>
        <v>0.9566485792052033</v>
      </c>
      <c r="K478">
        <f t="shared" si="35"/>
        <v>0</v>
      </c>
      <c r="L478">
        <f t="shared" si="36"/>
        <v>0</v>
      </c>
      <c r="M478">
        <f>IF(B478="S",1,0)</f>
        <v>1</v>
      </c>
      <c r="N478">
        <f>IF(B478="C",1,0)</f>
        <v>0</v>
      </c>
      <c r="O478">
        <f t="shared" si="37"/>
        <v>1</v>
      </c>
      <c r="P478">
        <v>1</v>
      </c>
      <c r="V478" s="5">
        <v>-2.121263756384173E-2</v>
      </c>
      <c r="W478" s="5">
        <v>-0.90190441162780166</v>
      </c>
      <c r="X478" s="5">
        <f t="shared" si="38"/>
        <v>0</v>
      </c>
      <c r="Y478" s="5">
        <f t="shared" si="38"/>
        <v>0</v>
      </c>
      <c r="Z478" s="5">
        <f t="shared" si="39"/>
        <v>0</v>
      </c>
      <c r="AA478" s="5">
        <f>(Table134[[#This Row],[Survived]]-Z478)^2</f>
        <v>0</v>
      </c>
    </row>
    <row r="479" spans="1:27" x14ac:dyDescent="0.2">
      <c r="A479">
        <v>1</v>
      </c>
      <c r="B479" t="s">
        <v>11</v>
      </c>
      <c r="C479">
        <v>1</v>
      </c>
      <c r="D479" t="s">
        <v>3</v>
      </c>
      <c r="E479">
        <v>35</v>
      </c>
      <c r="F479">
        <v>26.55</v>
      </c>
      <c r="G479">
        <v>0</v>
      </c>
      <c r="H479">
        <v>0</v>
      </c>
      <c r="I479">
        <f>E479/$E$1</f>
        <v>0.4375</v>
      </c>
      <c r="J479">
        <f>LOG10(F479+1)</f>
        <v>1.4401216031878039</v>
      </c>
      <c r="K479">
        <f t="shared" si="35"/>
        <v>1</v>
      </c>
      <c r="L479">
        <f t="shared" si="36"/>
        <v>0</v>
      </c>
      <c r="M479">
        <f>IF(B479="S",1,0)</f>
        <v>0</v>
      </c>
      <c r="N479">
        <f>IF(B479="C",1,0)</f>
        <v>1</v>
      </c>
      <c r="O479">
        <f t="shared" si="37"/>
        <v>1</v>
      </c>
      <c r="P479">
        <v>1</v>
      </c>
      <c r="V479" s="5">
        <v>0.51000106542071832</v>
      </c>
      <c r="W479" s="5">
        <v>-0.719922843365842</v>
      </c>
      <c r="X479" s="5">
        <f t="shared" si="38"/>
        <v>0.51000106542071832</v>
      </c>
      <c r="Y479" s="5">
        <f t="shared" si="38"/>
        <v>0</v>
      </c>
      <c r="Z479" s="5">
        <f t="shared" si="39"/>
        <v>0.51000106542071832</v>
      </c>
      <c r="AA479" s="5">
        <f>(Table134[[#This Row],[Survived]]-Z479)^2</f>
        <v>0.24009895588883115</v>
      </c>
    </row>
    <row r="480" spans="1:27" x14ac:dyDescent="0.2">
      <c r="A480">
        <v>0</v>
      </c>
      <c r="B480" t="s">
        <v>10</v>
      </c>
      <c r="C480">
        <v>3</v>
      </c>
      <c r="D480" t="s">
        <v>3</v>
      </c>
      <c r="E480">
        <v>36</v>
      </c>
      <c r="F480">
        <v>15.55</v>
      </c>
      <c r="G480">
        <v>1</v>
      </c>
      <c r="H480">
        <v>0</v>
      </c>
      <c r="I480">
        <f>E480/$E$1</f>
        <v>0.45</v>
      </c>
      <c r="J480">
        <f>LOG10(F480+1)</f>
        <v>1.2187979981117376</v>
      </c>
      <c r="K480">
        <f t="shared" si="35"/>
        <v>0</v>
      </c>
      <c r="L480">
        <f t="shared" si="36"/>
        <v>0</v>
      </c>
      <c r="M480">
        <f>IF(B480="S",1,0)</f>
        <v>1</v>
      </c>
      <c r="N480">
        <f>IF(B480="C",1,0)</f>
        <v>0</v>
      </c>
      <c r="O480">
        <f t="shared" si="37"/>
        <v>1</v>
      </c>
      <c r="P480">
        <v>1</v>
      </c>
      <c r="V480" s="5">
        <v>-8.0408757037990775E-3</v>
      </c>
      <c r="W480" s="5">
        <v>-0.8395929455058504</v>
      </c>
      <c r="X480" s="5">
        <f t="shared" si="38"/>
        <v>0</v>
      </c>
      <c r="Y480" s="5">
        <f t="shared" si="38"/>
        <v>0</v>
      </c>
      <c r="Z480" s="5">
        <f t="shared" si="39"/>
        <v>0</v>
      </c>
      <c r="AA480" s="5">
        <f>(Table134[[#This Row],[Survived]]-Z480)^2</f>
        <v>0</v>
      </c>
    </row>
    <row r="481" spans="1:27" x14ac:dyDescent="0.2">
      <c r="A481">
        <v>0</v>
      </c>
      <c r="B481" t="s">
        <v>10</v>
      </c>
      <c r="C481">
        <v>3</v>
      </c>
      <c r="D481" t="s">
        <v>3</v>
      </c>
      <c r="E481">
        <v>30</v>
      </c>
      <c r="F481">
        <v>7.8958000000000004</v>
      </c>
      <c r="G481">
        <v>0</v>
      </c>
      <c r="H481">
        <v>0</v>
      </c>
      <c r="I481">
        <f>E481/$E$1</f>
        <v>0.375</v>
      </c>
      <c r="J481">
        <f>LOG10(F481+1)</f>
        <v>0.94918501031343461</v>
      </c>
      <c r="K481">
        <f t="shared" si="35"/>
        <v>0</v>
      </c>
      <c r="L481">
        <f t="shared" si="36"/>
        <v>0</v>
      </c>
      <c r="M481">
        <f>IF(B481="S",1,0)</f>
        <v>1</v>
      </c>
      <c r="N481">
        <f>IF(B481="C",1,0)</f>
        <v>0</v>
      </c>
      <c r="O481">
        <f t="shared" si="37"/>
        <v>1</v>
      </c>
      <c r="P481">
        <v>1</v>
      </c>
      <c r="V481" s="5">
        <v>7.9766167119788012E-2</v>
      </c>
      <c r="W481" s="5">
        <v>-0.93969141779277043</v>
      </c>
      <c r="X481" s="5">
        <f t="shared" si="38"/>
        <v>7.9766167119788012E-2</v>
      </c>
      <c r="Y481" s="5">
        <f t="shared" si="38"/>
        <v>0</v>
      </c>
      <c r="Z481" s="5">
        <f t="shared" si="39"/>
        <v>7.9766167119788012E-2</v>
      </c>
      <c r="AA481" s="5">
        <f>(Table134[[#This Row],[Survived]]-Z481)^2</f>
        <v>6.3626414169819503E-3</v>
      </c>
    </row>
    <row r="482" spans="1:27" x14ac:dyDescent="0.2">
      <c r="A482">
        <v>1</v>
      </c>
      <c r="B482" t="s">
        <v>10</v>
      </c>
      <c r="C482">
        <v>1</v>
      </c>
      <c r="D482" t="s">
        <v>3</v>
      </c>
      <c r="E482">
        <v>27</v>
      </c>
      <c r="F482">
        <v>30.5</v>
      </c>
      <c r="G482">
        <v>0</v>
      </c>
      <c r="H482">
        <v>0</v>
      </c>
      <c r="I482">
        <f>E482/$E$1</f>
        <v>0.33750000000000002</v>
      </c>
      <c r="J482">
        <f>LOG10(F482+1)</f>
        <v>1.4983105537896004</v>
      </c>
      <c r="K482">
        <f t="shared" si="35"/>
        <v>1</v>
      </c>
      <c r="L482">
        <f t="shared" si="36"/>
        <v>0</v>
      </c>
      <c r="M482">
        <f>IF(B482="S",1,0)</f>
        <v>1</v>
      </c>
      <c r="N482">
        <f>IF(B482="C",1,0)</f>
        <v>0</v>
      </c>
      <c r="O482">
        <f t="shared" si="37"/>
        <v>1</v>
      </c>
      <c r="P482">
        <v>1</v>
      </c>
      <c r="V482" s="5">
        <v>0.50261326259874639</v>
      </c>
      <c r="W482" s="5">
        <v>-0.99230336946495123</v>
      </c>
      <c r="X482" s="5">
        <f t="shared" si="38"/>
        <v>0.50261326259874639</v>
      </c>
      <c r="Y482" s="5">
        <f t="shared" si="38"/>
        <v>0</v>
      </c>
      <c r="Z482" s="5">
        <f t="shared" si="39"/>
        <v>0.50261326259874639</v>
      </c>
      <c r="AA482" s="5">
        <f>(Table134[[#This Row],[Survived]]-Z482)^2</f>
        <v>0.24739356654266362</v>
      </c>
    </row>
    <row r="483" spans="1:27" x14ac:dyDescent="0.2">
      <c r="A483">
        <v>1</v>
      </c>
      <c r="B483" t="s">
        <v>11</v>
      </c>
      <c r="C483">
        <v>2</v>
      </c>
      <c r="D483" t="s">
        <v>4</v>
      </c>
      <c r="E483">
        <v>22</v>
      </c>
      <c r="F483">
        <v>41.5792</v>
      </c>
      <c r="G483">
        <v>1</v>
      </c>
      <c r="H483">
        <v>2</v>
      </c>
      <c r="I483">
        <f>E483/$E$1</f>
        <v>0.27500000000000002</v>
      </c>
      <c r="J483">
        <f>LOG10(F483+1)</f>
        <v>1.6291974974299364</v>
      </c>
      <c r="K483">
        <f t="shared" si="35"/>
        <v>0</v>
      </c>
      <c r="L483">
        <f t="shared" si="36"/>
        <v>1</v>
      </c>
      <c r="M483">
        <f>IF(B483="S",1,0)</f>
        <v>0</v>
      </c>
      <c r="N483">
        <f>IF(B483="C",1,0)</f>
        <v>1</v>
      </c>
      <c r="O483">
        <f t="shared" si="37"/>
        <v>0</v>
      </c>
      <c r="P483">
        <v>1</v>
      </c>
      <c r="V483" s="5">
        <v>0.83846437007916563</v>
      </c>
      <c r="W483" s="5">
        <v>-1.402783137168883</v>
      </c>
      <c r="X483" s="5">
        <f t="shared" si="38"/>
        <v>0.83846437007916563</v>
      </c>
      <c r="Y483" s="5">
        <f t="shared" si="38"/>
        <v>0</v>
      </c>
      <c r="Z483" s="5">
        <f t="shared" si="39"/>
        <v>0.83846437007916563</v>
      </c>
      <c r="AA483" s="5">
        <f>(Table134[[#This Row],[Survived]]-Z483)^2</f>
        <v>2.6093759733920759E-2</v>
      </c>
    </row>
    <row r="484" spans="1:27" x14ac:dyDescent="0.2">
      <c r="A484">
        <v>1</v>
      </c>
      <c r="B484" t="s">
        <v>10</v>
      </c>
      <c r="C484">
        <v>1</v>
      </c>
      <c r="D484" t="s">
        <v>4</v>
      </c>
      <c r="E484">
        <v>40</v>
      </c>
      <c r="F484">
        <v>153.46250000000001</v>
      </c>
      <c r="G484">
        <v>0</v>
      </c>
      <c r="H484">
        <v>0</v>
      </c>
      <c r="I484">
        <f>E484/$E$1</f>
        <v>0.5</v>
      </c>
      <c r="J484">
        <f>LOG10(F484+1)</f>
        <v>2.1888230596841365</v>
      </c>
      <c r="K484">
        <f t="shared" si="35"/>
        <v>1</v>
      </c>
      <c r="L484">
        <f t="shared" si="36"/>
        <v>0</v>
      </c>
      <c r="M484">
        <f>IF(B484="S",1,0)</f>
        <v>1</v>
      </c>
      <c r="N484">
        <f>IF(B484="C",1,0)</f>
        <v>0</v>
      </c>
      <c r="O484">
        <f t="shared" si="37"/>
        <v>0</v>
      </c>
      <c r="P484">
        <v>1</v>
      </c>
      <c r="V484" s="5">
        <v>0.93043719611762987</v>
      </c>
      <c r="W484" s="5">
        <v>-1.1028442181292235</v>
      </c>
      <c r="X484" s="5">
        <f t="shared" si="38"/>
        <v>0.93043719611762987</v>
      </c>
      <c r="Y484" s="5">
        <f t="shared" si="38"/>
        <v>0</v>
      </c>
      <c r="Z484" s="5">
        <f t="shared" si="39"/>
        <v>0.93043719611762987</v>
      </c>
      <c r="AA484" s="5">
        <f>(Table134[[#This Row],[Survived]]-Z484)^2</f>
        <v>4.8389836839770883E-3</v>
      </c>
    </row>
    <row r="485" spans="1:27" x14ac:dyDescent="0.2">
      <c r="A485">
        <v>0</v>
      </c>
      <c r="B485" t="s">
        <v>10</v>
      </c>
      <c r="C485">
        <v>3</v>
      </c>
      <c r="D485" t="s">
        <v>4</v>
      </c>
      <c r="E485">
        <v>39</v>
      </c>
      <c r="F485">
        <v>31.274999999999999</v>
      </c>
      <c r="G485">
        <v>1</v>
      </c>
      <c r="H485">
        <v>5</v>
      </c>
      <c r="I485">
        <f>E485/$E$1</f>
        <v>0.48749999999999999</v>
      </c>
      <c r="J485">
        <f>LOG10(F485+1)</f>
        <v>1.5088662509384578</v>
      </c>
      <c r="K485">
        <f t="shared" si="35"/>
        <v>0</v>
      </c>
      <c r="L485">
        <f t="shared" si="36"/>
        <v>0</v>
      </c>
      <c r="M485">
        <f>IF(B485="S",1,0)</f>
        <v>1</v>
      </c>
      <c r="N485">
        <f>IF(B485="C",1,0)</f>
        <v>0</v>
      </c>
      <c r="O485">
        <f t="shared" si="37"/>
        <v>0</v>
      </c>
      <c r="P485">
        <v>1</v>
      </c>
      <c r="V485" s="5">
        <v>0.39844440725764863</v>
      </c>
      <c r="W485" s="5">
        <v>-1.9527796230025984</v>
      </c>
      <c r="X485" s="5">
        <f t="shared" si="38"/>
        <v>0.39844440725764863</v>
      </c>
      <c r="Y485" s="5">
        <f t="shared" si="38"/>
        <v>0</v>
      </c>
      <c r="Z485" s="5">
        <f t="shared" si="39"/>
        <v>0.39844440725764863</v>
      </c>
      <c r="AA485" s="5">
        <f>(Table134[[#This Row],[Survived]]-Z485)^2</f>
        <v>0.15875794567489895</v>
      </c>
    </row>
    <row r="486" spans="1:27" x14ac:dyDescent="0.2">
      <c r="A486">
        <v>0</v>
      </c>
      <c r="B486" t="s">
        <v>10</v>
      </c>
      <c r="C486">
        <v>3</v>
      </c>
      <c r="D486" t="s">
        <v>3</v>
      </c>
      <c r="E486">
        <v>35</v>
      </c>
      <c r="F486">
        <v>8.0500000000000007</v>
      </c>
      <c r="G486">
        <v>0</v>
      </c>
      <c r="H486">
        <v>0</v>
      </c>
      <c r="I486">
        <f>E486/$E$1</f>
        <v>0.4375</v>
      </c>
      <c r="J486">
        <f>LOG10(F486+1)</f>
        <v>0.9566485792052033</v>
      </c>
      <c r="K486">
        <f t="shared" si="35"/>
        <v>0</v>
      </c>
      <c r="L486">
        <f t="shared" si="36"/>
        <v>0</v>
      </c>
      <c r="M486">
        <f>IF(B486="S",1,0)</f>
        <v>1</v>
      </c>
      <c r="N486">
        <f>IF(B486="C",1,0)</f>
        <v>0</v>
      </c>
      <c r="O486">
        <f t="shared" si="37"/>
        <v>1</v>
      </c>
      <c r="P486">
        <v>1</v>
      </c>
      <c r="V486" s="5">
        <v>4.3932525298945868E-2</v>
      </c>
      <c r="W486" s="5">
        <v>-0.92729237752955207</v>
      </c>
      <c r="X486" s="5">
        <f t="shared" si="38"/>
        <v>4.3932525298945868E-2</v>
      </c>
      <c r="Y486" s="5">
        <f t="shared" si="38"/>
        <v>0</v>
      </c>
      <c r="Z486" s="5">
        <f t="shared" si="39"/>
        <v>4.3932525298945868E-2</v>
      </c>
      <c r="AA486" s="5">
        <f>(Table134[[#This Row],[Survived]]-Z486)^2</f>
        <v>1.9300667791425188E-3</v>
      </c>
    </row>
    <row r="487" spans="1:27" x14ac:dyDescent="0.2">
      <c r="A487">
        <v>1</v>
      </c>
      <c r="B487" t="s">
        <v>10</v>
      </c>
      <c r="C487">
        <v>2</v>
      </c>
      <c r="D487" t="s">
        <v>4</v>
      </c>
      <c r="E487">
        <v>24</v>
      </c>
      <c r="F487">
        <v>65</v>
      </c>
      <c r="G487">
        <v>1</v>
      </c>
      <c r="H487">
        <v>2</v>
      </c>
      <c r="I487">
        <f>E487/$E$1</f>
        <v>0.3</v>
      </c>
      <c r="J487">
        <f>LOG10(F487+1)</f>
        <v>1.8195439355418688</v>
      </c>
      <c r="K487">
        <f t="shared" si="35"/>
        <v>0</v>
      </c>
      <c r="L487">
        <f t="shared" si="36"/>
        <v>1</v>
      </c>
      <c r="M487">
        <f>IF(B487="S",1,0)</f>
        <v>1</v>
      </c>
      <c r="N487">
        <f>IF(B487="C",1,0)</f>
        <v>0</v>
      </c>
      <c r="O487">
        <f t="shared" si="37"/>
        <v>0</v>
      </c>
      <c r="P487">
        <v>1</v>
      </c>
      <c r="V487" s="5">
        <v>0.76503420453721582</v>
      </c>
      <c r="W487" s="5">
        <v>-1.6771520853838744</v>
      </c>
      <c r="X487" s="5">
        <f t="shared" si="38"/>
        <v>0.76503420453721582</v>
      </c>
      <c r="Y487" s="5">
        <f t="shared" si="38"/>
        <v>0</v>
      </c>
      <c r="Z487" s="5">
        <f t="shared" si="39"/>
        <v>0.76503420453721582</v>
      </c>
      <c r="AA487" s="5">
        <f>(Table134[[#This Row],[Survived]]-Z487)^2</f>
        <v>5.5208925037458931E-2</v>
      </c>
    </row>
    <row r="488" spans="1:27" x14ac:dyDescent="0.2">
      <c r="A488">
        <v>0</v>
      </c>
      <c r="B488" t="s">
        <v>10</v>
      </c>
      <c r="C488">
        <v>3</v>
      </c>
      <c r="D488" t="s">
        <v>3</v>
      </c>
      <c r="E488">
        <v>34</v>
      </c>
      <c r="F488">
        <v>14.4</v>
      </c>
      <c r="G488">
        <v>1</v>
      </c>
      <c r="H488">
        <v>1</v>
      </c>
      <c r="I488">
        <f>E488/$E$1</f>
        <v>0.42499999999999999</v>
      </c>
      <c r="J488">
        <f>LOG10(F488+1)</f>
        <v>1.1875207208364631</v>
      </c>
      <c r="K488">
        <f t="shared" si="35"/>
        <v>0</v>
      </c>
      <c r="L488">
        <f t="shared" si="36"/>
        <v>0</v>
      </c>
      <c r="M488">
        <f>IF(B488="S",1,0)</f>
        <v>1</v>
      </c>
      <c r="N488">
        <f>IF(B488="C",1,0)</f>
        <v>0</v>
      </c>
      <c r="O488">
        <f t="shared" si="37"/>
        <v>1</v>
      </c>
      <c r="P488">
        <v>1</v>
      </c>
      <c r="V488" s="5">
        <v>-9.9665396120184324E-3</v>
      </c>
      <c r="W488" s="5">
        <v>-1.0512752925197879</v>
      </c>
      <c r="X488" s="5">
        <f t="shared" si="38"/>
        <v>0</v>
      </c>
      <c r="Y488" s="5">
        <f t="shared" si="38"/>
        <v>0</v>
      </c>
      <c r="Z488" s="5">
        <f t="shared" si="39"/>
        <v>0</v>
      </c>
      <c r="AA488" s="5">
        <f>(Table134[[#This Row],[Survived]]-Z488)^2</f>
        <v>0</v>
      </c>
    </row>
    <row r="489" spans="1:27" x14ac:dyDescent="0.2">
      <c r="A489">
        <v>0</v>
      </c>
      <c r="B489" t="s">
        <v>10</v>
      </c>
      <c r="C489">
        <v>3</v>
      </c>
      <c r="D489" t="s">
        <v>4</v>
      </c>
      <c r="E489">
        <v>26</v>
      </c>
      <c r="F489">
        <v>16.100000000000001</v>
      </c>
      <c r="G489">
        <v>1</v>
      </c>
      <c r="H489">
        <v>0</v>
      </c>
      <c r="I489">
        <f>E489/$E$1</f>
        <v>0.32500000000000001</v>
      </c>
      <c r="J489">
        <f>LOG10(F489+1)</f>
        <v>1.2329961103921538</v>
      </c>
      <c r="K489">
        <f t="shared" si="35"/>
        <v>0</v>
      </c>
      <c r="L489">
        <f t="shared" si="36"/>
        <v>0</v>
      </c>
      <c r="M489">
        <f>IF(B489="S",1,0)</f>
        <v>1</v>
      </c>
      <c r="N489">
        <f>IF(B489="C",1,0)</f>
        <v>0</v>
      </c>
      <c r="O489">
        <f t="shared" si="37"/>
        <v>0</v>
      </c>
      <c r="P489">
        <v>1</v>
      </c>
      <c r="V489" s="5">
        <v>0.55381437182719573</v>
      </c>
      <c r="W489" s="5">
        <v>-0.86047996016805617</v>
      </c>
      <c r="X489" s="5">
        <f t="shared" si="38"/>
        <v>0.55381437182719573</v>
      </c>
      <c r="Y489" s="5">
        <f t="shared" si="38"/>
        <v>0</v>
      </c>
      <c r="Z489" s="5">
        <f t="shared" si="39"/>
        <v>0.55381437182719573</v>
      </c>
      <c r="AA489" s="5">
        <f>(Table134[[#This Row],[Survived]]-Z489)^2</f>
        <v>0.30671035844235139</v>
      </c>
    </row>
    <row r="490" spans="1:27" x14ac:dyDescent="0.2">
      <c r="A490">
        <v>1</v>
      </c>
      <c r="B490" t="s">
        <v>10</v>
      </c>
      <c r="C490">
        <v>2</v>
      </c>
      <c r="D490" t="s">
        <v>4</v>
      </c>
      <c r="E490">
        <v>4</v>
      </c>
      <c r="F490">
        <v>39</v>
      </c>
      <c r="G490">
        <v>2</v>
      </c>
      <c r="H490">
        <v>1</v>
      </c>
      <c r="I490">
        <f>E490/$E$1</f>
        <v>0.05</v>
      </c>
      <c r="J490">
        <f>LOG10(F490+1)</f>
        <v>1.6020599913279623</v>
      </c>
      <c r="K490">
        <f t="shared" si="35"/>
        <v>0</v>
      </c>
      <c r="L490">
        <f t="shared" si="36"/>
        <v>1</v>
      </c>
      <c r="M490">
        <f>IF(B490="S",1,0)</f>
        <v>1</v>
      </c>
      <c r="N490">
        <f>IF(B490="C",1,0)</f>
        <v>0</v>
      </c>
      <c r="O490">
        <f t="shared" si="37"/>
        <v>0</v>
      </c>
      <c r="P490">
        <v>1</v>
      </c>
      <c r="V490" s="5">
        <v>0.85695414805420822</v>
      </c>
      <c r="W490" s="5">
        <v>-1.3259103378659138</v>
      </c>
      <c r="X490" s="5">
        <f t="shared" si="38"/>
        <v>0.85695414805420822</v>
      </c>
      <c r="Y490" s="5">
        <f t="shared" si="38"/>
        <v>0</v>
      </c>
      <c r="Z490" s="5">
        <f t="shared" si="39"/>
        <v>0.85695414805420822</v>
      </c>
      <c r="AA490" s="5">
        <f>(Table134[[#This Row],[Survived]]-Z490)^2</f>
        <v>2.0462115758897382E-2</v>
      </c>
    </row>
    <row r="491" spans="1:27" x14ac:dyDescent="0.2">
      <c r="A491">
        <v>0</v>
      </c>
      <c r="B491" t="s">
        <v>10</v>
      </c>
      <c r="C491">
        <v>2</v>
      </c>
      <c r="D491" t="s">
        <v>3</v>
      </c>
      <c r="E491">
        <v>26</v>
      </c>
      <c r="F491">
        <v>10.5</v>
      </c>
      <c r="G491">
        <v>0</v>
      </c>
      <c r="H491">
        <v>0</v>
      </c>
      <c r="I491">
        <f>E491/$E$1</f>
        <v>0.32500000000000001</v>
      </c>
      <c r="J491">
        <f>LOG10(F491+1)</f>
        <v>1.0606978403536116</v>
      </c>
      <c r="K491">
        <f t="shared" si="35"/>
        <v>0</v>
      </c>
      <c r="L491">
        <f t="shared" si="36"/>
        <v>1</v>
      </c>
      <c r="M491">
        <f>IF(B491="S",1,0)</f>
        <v>1</v>
      </c>
      <c r="N491">
        <f>IF(B491="C",1,0)</f>
        <v>0</v>
      </c>
      <c r="O491">
        <f t="shared" si="37"/>
        <v>1</v>
      </c>
      <c r="P491">
        <v>1</v>
      </c>
      <c r="V491" s="5">
        <v>0.31247293239008467</v>
      </c>
      <c r="W491" s="5">
        <v>-1.2270878469202158</v>
      </c>
      <c r="X491" s="5">
        <f t="shared" si="38"/>
        <v>0.31247293239008467</v>
      </c>
      <c r="Y491" s="5">
        <f t="shared" si="38"/>
        <v>0</v>
      </c>
      <c r="Z491" s="5">
        <f t="shared" si="39"/>
        <v>0.31247293239008467</v>
      </c>
      <c r="AA491" s="5">
        <f>(Table134[[#This Row],[Survived]]-Z491)^2</f>
        <v>9.7639333476458423E-2</v>
      </c>
    </row>
    <row r="492" spans="1:27" x14ac:dyDescent="0.2">
      <c r="A492">
        <v>0</v>
      </c>
      <c r="B492" t="s">
        <v>11</v>
      </c>
      <c r="C492">
        <v>3</v>
      </c>
      <c r="D492" t="s">
        <v>3</v>
      </c>
      <c r="E492">
        <v>27</v>
      </c>
      <c r="F492">
        <v>14.4542</v>
      </c>
      <c r="G492">
        <v>1</v>
      </c>
      <c r="H492">
        <v>0</v>
      </c>
      <c r="I492">
        <f>E492/$E$1</f>
        <v>0.33750000000000002</v>
      </c>
      <c r="J492">
        <f>LOG10(F492+1)</f>
        <v>1.1890465283525415</v>
      </c>
      <c r="K492">
        <f t="shared" si="35"/>
        <v>0</v>
      </c>
      <c r="L492">
        <f t="shared" si="36"/>
        <v>0</v>
      </c>
      <c r="M492">
        <f>IF(B492="S",1,0)</f>
        <v>0</v>
      </c>
      <c r="N492">
        <f>IF(B492="C",1,0)</f>
        <v>1</v>
      </c>
      <c r="O492">
        <f t="shared" si="37"/>
        <v>1</v>
      </c>
      <c r="P492">
        <v>1</v>
      </c>
      <c r="V492" s="5">
        <v>0.12376338238151074</v>
      </c>
      <c r="W492" s="5">
        <v>-0.62166527710786246</v>
      </c>
      <c r="X492" s="5">
        <f t="shared" si="38"/>
        <v>0.12376338238151074</v>
      </c>
      <c r="Y492" s="5">
        <f t="shared" si="38"/>
        <v>0</v>
      </c>
      <c r="Z492" s="5">
        <f t="shared" si="39"/>
        <v>0.12376338238151074</v>
      </c>
      <c r="AA492" s="5">
        <f>(Table134[[#This Row],[Survived]]-Z492)^2</f>
        <v>1.5317374818512045E-2</v>
      </c>
    </row>
    <row r="493" spans="1:27" x14ac:dyDescent="0.2">
      <c r="A493">
        <v>1</v>
      </c>
      <c r="B493" t="s">
        <v>10</v>
      </c>
      <c r="C493">
        <v>1</v>
      </c>
      <c r="D493" t="s">
        <v>3</v>
      </c>
      <c r="E493">
        <v>42</v>
      </c>
      <c r="F493">
        <v>52.554200000000002</v>
      </c>
      <c r="G493">
        <v>1</v>
      </c>
      <c r="H493">
        <v>0</v>
      </c>
      <c r="I493">
        <f>E493/$E$1</f>
        <v>0.52500000000000002</v>
      </c>
      <c r="J493">
        <f>LOG10(F493+1)</f>
        <v>1.7287935361444735</v>
      </c>
      <c r="K493">
        <f t="shared" si="35"/>
        <v>1</v>
      </c>
      <c r="L493">
        <f t="shared" si="36"/>
        <v>0</v>
      </c>
      <c r="M493">
        <f>IF(B493="S",1,0)</f>
        <v>1</v>
      </c>
      <c r="N493">
        <f>IF(B493="C",1,0)</f>
        <v>0</v>
      </c>
      <c r="O493">
        <f t="shared" si="37"/>
        <v>1</v>
      </c>
      <c r="P493">
        <v>1</v>
      </c>
      <c r="V493" s="5">
        <v>0.34778352957581982</v>
      </c>
      <c r="W493" s="5">
        <v>-0.85787593607624235</v>
      </c>
      <c r="X493" s="5">
        <f t="shared" si="38"/>
        <v>0.34778352957581982</v>
      </c>
      <c r="Y493" s="5">
        <f t="shared" si="38"/>
        <v>0</v>
      </c>
      <c r="Z493" s="5">
        <f t="shared" si="39"/>
        <v>0.34778352957581982</v>
      </c>
      <c r="AA493" s="5">
        <f>(Table134[[#This Row],[Survived]]-Z493)^2</f>
        <v>0.4253863242925755</v>
      </c>
    </row>
    <row r="494" spans="1:27" x14ac:dyDescent="0.2">
      <c r="A494">
        <v>1</v>
      </c>
      <c r="B494" t="s">
        <v>11</v>
      </c>
      <c r="C494">
        <v>3</v>
      </c>
      <c r="D494" t="s">
        <v>3</v>
      </c>
      <c r="E494">
        <v>20</v>
      </c>
      <c r="F494">
        <v>15.7417</v>
      </c>
      <c r="G494">
        <v>1</v>
      </c>
      <c r="H494">
        <v>1</v>
      </c>
      <c r="I494">
        <f>E494/$E$1</f>
        <v>0.25</v>
      </c>
      <c r="J494">
        <f>LOG10(F494+1)</f>
        <v>1.2237995553975871</v>
      </c>
      <c r="K494">
        <f t="shared" si="35"/>
        <v>0</v>
      </c>
      <c r="L494">
        <f t="shared" si="36"/>
        <v>0</v>
      </c>
      <c r="M494">
        <f>IF(B494="S",1,0)</f>
        <v>0</v>
      </c>
      <c r="N494">
        <f>IF(B494="C",1,0)</f>
        <v>1</v>
      </c>
      <c r="O494">
        <f t="shared" si="37"/>
        <v>1</v>
      </c>
      <c r="P494">
        <v>1</v>
      </c>
      <c r="V494" s="5">
        <v>0.16119772719495762</v>
      </c>
      <c r="W494" s="5">
        <v>-0.862539618032099</v>
      </c>
      <c r="X494" s="5">
        <f t="shared" si="38"/>
        <v>0.16119772719495762</v>
      </c>
      <c r="Y494" s="5">
        <f t="shared" si="38"/>
        <v>0</v>
      </c>
      <c r="Z494" s="5">
        <f t="shared" si="39"/>
        <v>0.16119772719495762</v>
      </c>
      <c r="AA494" s="5">
        <f>(Table134[[#This Row],[Survived]]-Z494)^2</f>
        <v>0.70358925286290475</v>
      </c>
    </row>
    <row r="495" spans="1:27" x14ac:dyDescent="0.2">
      <c r="A495">
        <v>0</v>
      </c>
      <c r="B495" t="s">
        <v>10</v>
      </c>
      <c r="C495">
        <v>3</v>
      </c>
      <c r="D495" t="s">
        <v>3</v>
      </c>
      <c r="E495">
        <v>21</v>
      </c>
      <c r="F495">
        <v>7.8541999999999996</v>
      </c>
      <c r="G495">
        <v>0</v>
      </c>
      <c r="H495">
        <v>0</v>
      </c>
      <c r="I495">
        <f>E495/$E$1</f>
        <v>0.26250000000000001</v>
      </c>
      <c r="J495">
        <f>LOG10(F495+1)</f>
        <v>0.94714932766263737</v>
      </c>
      <c r="K495">
        <f t="shared" si="35"/>
        <v>0</v>
      </c>
      <c r="L495">
        <f t="shared" si="36"/>
        <v>0</v>
      </c>
      <c r="M495">
        <f>IF(B495="S",1,0)</f>
        <v>1</v>
      </c>
      <c r="N495">
        <f>IF(B495="C",1,0)</f>
        <v>0</v>
      </c>
      <c r="O495">
        <f t="shared" si="37"/>
        <v>1</v>
      </c>
      <c r="P495">
        <v>1</v>
      </c>
      <c r="V495" s="5">
        <v>0.14481365430422843</v>
      </c>
      <c r="W495" s="5">
        <v>-0.96461424118806516</v>
      </c>
      <c r="X495" s="5">
        <f t="shared" si="38"/>
        <v>0.14481365430422843</v>
      </c>
      <c r="Y495" s="5">
        <f t="shared" si="38"/>
        <v>0</v>
      </c>
      <c r="Z495" s="5">
        <f t="shared" si="39"/>
        <v>0.14481365430422843</v>
      </c>
      <c r="AA495" s="5">
        <f>(Table134[[#This Row],[Survived]]-Z495)^2</f>
        <v>2.0970994472944579E-2</v>
      </c>
    </row>
    <row r="496" spans="1:27" x14ac:dyDescent="0.2">
      <c r="A496">
        <v>0</v>
      </c>
      <c r="B496" t="s">
        <v>10</v>
      </c>
      <c r="C496">
        <v>3</v>
      </c>
      <c r="D496" t="s">
        <v>3</v>
      </c>
      <c r="E496">
        <v>21</v>
      </c>
      <c r="F496">
        <v>16.100000000000001</v>
      </c>
      <c r="G496">
        <v>0</v>
      </c>
      <c r="H496">
        <v>0</v>
      </c>
      <c r="I496">
        <f>E496/$E$1</f>
        <v>0.26250000000000001</v>
      </c>
      <c r="J496">
        <f>LOG10(F496+1)</f>
        <v>1.2329961103921538</v>
      </c>
      <c r="K496">
        <f t="shared" si="35"/>
        <v>0</v>
      </c>
      <c r="L496">
        <f t="shared" si="36"/>
        <v>0</v>
      </c>
      <c r="M496">
        <f>IF(B496="S",1,0)</f>
        <v>1</v>
      </c>
      <c r="N496">
        <f>IF(B496="C",1,0)</f>
        <v>0</v>
      </c>
      <c r="O496">
        <f t="shared" si="37"/>
        <v>1</v>
      </c>
      <c r="P496">
        <v>1</v>
      </c>
      <c r="V496" s="5">
        <v>0.15852909192193998</v>
      </c>
      <c r="W496" s="5">
        <v>-1.0299286893556219</v>
      </c>
      <c r="X496" s="5">
        <f t="shared" si="38"/>
        <v>0.15852909192193998</v>
      </c>
      <c r="Y496" s="5">
        <f t="shared" si="38"/>
        <v>0</v>
      </c>
      <c r="Z496" s="5">
        <f t="shared" si="39"/>
        <v>0.15852909192193998</v>
      </c>
      <c r="AA496" s="5">
        <f>(Table134[[#This Row],[Survived]]-Z496)^2</f>
        <v>2.5131472985594896E-2</v>
      </c>
    </row>
    <row r="497" spans="1:27" x14ac:dyDescent="0.2">
      <c r="A497">
        <v>0</v>
      </c>
      <c r="B497" t="s">
        <v>10</v>
      </c>
      <c r="C497">
        <v>1</v>
      </c>
      <c r="D497" t="s">
        <v>3</v>
      </c>
      <c r="E497">
        <v>61</v>
      </c>
      <c r="F497">
        <v>32.320799999999998</v>
      </c>
      <c r="G497">
        <v>0</v>
      </c>
      <c r="H497">
        <v>0</v>
      </c>
      <c r="I497">
        <f>E497/$E$1</f>
        <v>0.76249999999999996</v>
      </c>
      <c r="J497">
        <f>LOG10(F497+1)</f>
        <v>1.5227154198480362</v>
      </c>
      <c r="K497">
        <f t="shared" si="35"/>
        <v>1</v>
      </c>
      <c r="L497">
        <f t="shared" si="36"/>
        <v>0</v>
      </c>
      <c r="M497">
        <f>IF(B497="S",1,0)</f>
        <v>1</v>
      </c>
      <c r="N497">
        <f>IF(B497="C",1,0)</f>
        <v>0</v>
      </c>
      <c r="O497">
        <f t="shared" si="37"/>
        <v>1</v>
      </c>
      <c r="P497">
        <v>1</v>
      </c>
      <c r="V497" s="5">
        <v>0.25768030293508615</v>
      </c>
      <c r="W497" s="5">
        <v>-0.90196965632747828</v>
      </c>
      <c r="X497" s="5">
        <f t="shared" si="38"/>
        <v>0.25768030293508615</v>
      </c>
      <c r="Y497" s="5">
        <f t="shared" si="38"/>
        <v>0</v>
      </c>
      <c r="Z497" s="5">
        <f t="shared" si="39"/>
        <v>0.25768030293508615</v>
      </c>
      <c r="AA497" s="5">
        <f>(Table134[[#This Row],[Survived]]-Z497)^2</f>
        <v>6.6399138520717771E-2</v>
      </c>
    </row>
    <row r="498" spans="1:27" x14ac:dyDescent="0.2">
      <c r="A498">
        <v>0</v>
      </c>
      <c r="B498" t="s">
        <v>12</v>
      </c>
      <c r="C498">
        <v>2</v>
      </c>
      <c r="D498" t="s">
        <v>3</v>
      </c>
      <c r="E498">
        <v>57</v>
      </c>
      <c r="F498">
        <v>12.35</v>
      </c>
      <c r="G498">
        <v>0</v>
      </c>
      <c r="H498">
        <v>0</v>
      </c>
      <c r="I498">
        <f>E498/$E$1</f>
        <v>0.71250000000000002</v>
      </c>
      <c r="J498">
        <f>LOG10(F498+1)</f>
        <v>1.1254812657005939</v>
      </c>
      <c r="K498">
        <f t="shared" si="35"/>
        <v>0</v>
      </c>
      <c r="L498">
        <f t="shared" si="36"/>
        <v>1</v>
      </c>
      <c r="M498">
        <f>IF(B498="S",1,0)</f>
        <v>0</v>
      </c>
      <c r="N498">
        <f>IF(B498="C",1,0)</f>
        <v>0</v>
      </c>
      <c r="O498">
        <f t="shared" si="37"/>
        <v>1</v>
      </c>
      <c r="P498">
        <v>1</v>
      </c>
      <c r="V498" s="5">
        <v>4.982041854692576E-2</v>
      </c>
      <c r="W498" s="5">
        <v>-1.2717986691498617</v>
      </c>
      <c r="X498" s="5">
        <f t="shared" si="38"/>
        <v>4.982041854692576E-2</v>
      </c>
      <c r="Y498" s="5">
        <f t="shared" si="38"/>
        <v>0</v>
      </c>
      <c r="Z498" s="5">
        <f t="shared" si="39"/>
        <v>4.982041854692576E-2</v>
      </c>
      <c r="AA498" s="5">
        <f>(Table134[[#This Row],[Survived]]-Z498)^2</f>
        <v>2.4820741041908642E-3</v>
      </c>
    </row>
    <row r="499" spans="1:27" x14ac:dyDescent="0.2">
      <c r="A499">
        <v>1</v>
      </c>
      <c r="B499" t="s">
        <v>10</v>
      </c>
      <c r="C499">
        <v>1</v>
      </c>
      <c r="D499" t="s">
        <v>4</v>
      </c>
      <c r="E499">
        <v>21</v>
      </c>
      <c r="F499">
        <v>77.958299999999994</v>
      </c>
      <c r="G499">
        <v>0</v>
      </c>
      <c r="H499">
        <v>0</v>
      </c>
      <c r="I499">
        <f>E499/$E$1</f>
        <v>0.26250000000000001</v>
      </c>
      <c r="J499">
        <f>LOG10(F499+1)</f>
        <v>1.8973977892491294</v>
      </c>
      <c r="K499">
        <f t="shared" si="35"/>
        <v>1</v>
      </c>
      <c r="L499">
        <f t="shared" si="36"/>
        <v>0</v>
      </c>
      <c r="M499">
        <f>IF(B499="S",1,0)</f>
        <v>1</v>
      </c>
      <c r="N499">
        <f>IF(B499="C",1,0)</f>
        <v>0</v>
      </c>
      <c r="O499">
        <f t="shared" si="37"/>
        <v>0</v>
      </c>
      <c r="P499">
        <v>1</v>
      </c>
      <c r="V499" s="5">
        <v>1.0539827698814577</v>
      </c>
      <c r="W499" s="5">
        <v>-1.0898519325116749</v>
      </c>
      <c r="X499" s="5">
        <f t="shared" si="38"/>
        <v>1.0539827698814577</v>
      </c>
      <c r="Y499" s="5">
        <f t="shared" si="38"/>
        <v>0</v>
      </c>
      <c r="Z499" s="5">
        <f t="shared" si="39"/>
        <v>1.0539827698814577</v>
      </c>
      <c r="AA499" s="5">
        <f>(Table134[[#This Row],[Survived]]-Z499)^2</f>
        <v>2.9141394440744136E-3</v>
      </c>
    </row>
    <row r="500" spans="1:27" x14ac:dyDescent="0.2">
      <c r="A500">
        <v>0</v>
      </c>
      <c r="B500" t="s">
        <v>10</v>
      </c>
      <c r="C500">
        <v>3</v>
      </c>
      <c r="D500" t="s">
        <v>3</v>
      </c>
      <c r="E500">
        <v>26</v>
      </c>
      <c r="F500">
        <v>7.8958000000000004</v>
      </c>
      <c r="G500">
        <v>0</v>
      </c>
      <c r="H500">
        <v>0</v>
      </c>
      <c r="I500">
        <f>E500/$E$1</f>
        <v>0.32500000000000001</v>
      </c>
      <c r="J500">
        <f>LOG10(F500+1)</f>
        <v>0.94918501031343461</v>
      </c>
      <c r="K500">
        <f t="shared" si="35"/>
        <v>0</v>
      </c>
      <c r="L500">
        <f t="shared" si="36"/>
        <v>0</v>
      </c>
      <c r="M500">
        <f>IF(B500="S",1,0)</f>
        <v>1</v>
      </c>
      <c r="N500">
        <f>IF(B500="C",1,0)</f>
        <v>0</v>
      </c>
      <c r="O500">
        <f t="shared" si="37"/>
        <v>1</v>
      </c>
      <c r="P500">
        <v>1</v>
      </c>
      <c r="V500" s="5">
        <v>0.10871957283658251</v>
      </c>
      <c r="W500" s="5">
        <v>-0.95097495819354827</v>
      </c>
      <c r="X500" s="5">
        <f t="shared" si="38"/>
        <v>0.10871957283658251</v>
      </c>
      <c r="Y500" s="5">
        <f t="shared" si="38"/>
        <v>0</v>
      </c>
      <c r="Z500" s="5">
        <f t="shared" si="39"/>
        <v>0.10871957283658251</v>
      </c>
      <c r="AA500" s="5">
        <f>(Table134[[#This Row],[Survived]]-Z500)^2</f>
        <v>1.181994551776897E-2</v>
      </c>
    </row>
    <row r="501" spans="1:27" x14ac:dyDescent="0.2">
      <c r="A501">
        <v>1</v>
      </c>
      <c r="B501" t="s">
        <v>10</v>
      </c>
      <c r="C501">
        <v>1</v>
      </c>
      <c r="D501" t="s">
        <v>3</v>
      </c>
      <c r="E501">
        <v>80</v>
      </c>
      <c r="F501">
        <v>30</v>
      </c>
      <c r="G501">
        <v>0</v>
      </c>
      <c r="H501">
        <v>0</v>
      </c>
      <c r="I501">
        <f>E501/$E$1</f>
        <v>1</v>
      </c>
      <c r="J501">
        <f>LOG10(F501+1)</f>
        <v>1.4913616938342726</v>
      </c>
      <c r="K501">
        <f t="shared" si="35"/>
        <v>1</v>
      </c>
      <c r="L501">
        <f t="shared" si="36"/>
        <v>0</v>
      </c>
      <c r="M501">
        <f>IF(B501="S",1,0)</f>
        <v>1</v>
      </c>
      <c r="N501">
        <f>IF(B501="C",1,0)</f>
        <v>0</v>
      </c>
      <c r="O501">
        <f t="shared" si="37"/>
        <v>1</v>
      </c>
      <c r="P501">
        <v>1</v>
      </c>
      <c r="V501" s="5">
        <v>0.11864721817733603</v>
      </c>
      <c r="W501" s="5">
        <v>-0.84120868213283484</v>
      </c>
      <c r="X501" s="5">
        <f t="shared" si="38"/>
        <v>0.11864721817733603</v>
      </c>
      <c r="Y501" s="5">
        <f t="shared" si="38"/>
        <v>0</v>
      </c>
      <c r="Z501" s="5">
        <f t="shared" si="39"/>
        <v>0.11864721817733603</v>
      </c>
      <c r="AA501" s="5">
        <f>(Table134[[#This Row],[Survived]]-Z501)^2</f>
        <v>0.7767827260265483</v>
      </c>
    </row>
    <row r="502" spans="1:27" x14ac:dyDescent="0.2">
      <c r="A502">
        <v>0</v>
      </c>
      <c r="B502" t="s">
        <v>10</v>
      </c>
      <c r="C502">
        <v>3</v>
      </c>
      <c r="D502" t="s">
        <v>3</v>
      </c>
      <c r="E502">
        <v>51</v>
      </c>
      <c r="F502">
        <v>7.0541999999999998</v>
      </c>
      <c r="G502">
        <v>0</v>
      </c>
      <c r="H502">
        <v>0</v>
      </c>
      <c r="I502">
        <f>E502/$E$1</f>
        <v>0.63749999999999996</v>
      </c>
      <c r="J502">
        <f>LOG10(F502+1)</f>
        <v>0.90602240970373726</v>
      </c>
      <c r="K502">
        <f t="shared" si="35"/>
        <v>0</v>
      </c>
      <c r="L502">
        <f t="shared" si="36"/>
        <v>0</v>
      </c>
      <c r="M502">
        <f>IF(B502="S",1,0)</f>
        <v>1</v>
      </c>
      <c r="N502">
        <f>IF(B502="C",1,0)</f>
        <v>0</v>
      </c>
      <c r="O502">
        <f t="shared" si="37"/>
        <v>1</v>
      </c>
      <c r="P502">
        <v>1</v>
      </c>
      <c r="V502" s="5">
        <v>-7.431023132650183E-2</v>
      </c>
      <c r="W502" s="5">
        <v>-0.87059040924255549</v>
      </c>
      <c r="X502" s="5">
        <f t="shared" si="38"/>
        <v>0</v>
      </c>
      <c r="Y502" s="5">
        <f t="shared" si="38"/>
        <v>0</v>
      </c>
      <c r="Z502" s="5">
        <f t="shared" si="39"/>
        <v>0</v>
      </c>
      <c r="AA502" s="5">
        <f>(Table134[[#This Row],[Survived]]-Z502)^2</f>
        <v>0</v>
      </c>
    </row>
    <row r="503" spans="1:27" x14ac:dyDescent="0.2">
      <c r="A503">
        <v>1</v>
      </c>
      <c r="B503" t="s">
        <v>11</v>
      </c>
      <c r="C503">
        <v>1</v>
      </c>
      <c r="D503" t="s">
        <v>3</v>
      </c>
      <c r="E503">
        <v>32</v>
      </c>
      <c r="F503">
        <v>30.5</v>
      </c>
      <c r="G503">
        <v>0</v>
      </c>
      <c r="H503">
        <v>0</v>
      </c>
      <c r="I503">
        <f>E503/$E$1</f>
        <v>0.4</v>
      </c>
      <c r="J503">
        <f>LOG10(F503+1)</f>
        <v>1.4983105537896004</v>
      </c>
      <c r="K503">
        <f t="shared" si="35"/>
        <v>1</v>
      </c>
      <c r="L503">
        <f t="shared" si="36"/>
        <v>0</v>
      </c>
      <c r="M503">
        <f>IF(B503="S",1,0)</f>
        <v>0</v>
      </c>
      <c r="N503">
        <f>IF(B503="C",1,0)</f>
        <v>1</v>
      </c>
      <c r="O503">
        <f t="shared" si="37"/>
        <v>1</v>
      </c>
      <c r="P503">
        <v>1</v>
      </c>
      <c r="V503" s="5">
        <v>0.53450812917016022</v>
      </c>
      <c r="W503" s="5">
        <v>-0.74168136004262941</v>
      </c>
      <c r="X503" s="5">
        <f t="shared" si="38"/>
        <v>0.53450812917016022</v>
      </c>
      <c r="Y503" s="5">
        <f t="shared" si="38"/>
        <v>0</v>
      </c>
      <c r="Z503" s="5">
        <f t="shared" si="39"/>
        <v>0.53450812917016022</v>
      </c>
      <c r="AA503" s="5">
        <f>(Table134[[#This Row],[Survived]]-Z503)^2</f>
        <v>0.21668268180866423</v>
      </c>
    </row>
    <row r="504" spans="1:27" x14ac:dyDescent="0.2">
      <c r="A504">
        <v>0</v>
      </c>
      <c r="B504" t="s">
        <v>10</v>
      </c>
      <c r="C504">
        <v>3</v>
      </c>
      <c r="D504" t="s">
        <v>4</v>
      </c>
      <c r="E504">
        <v>9</v>
      </c>
      <c r="F504">
        <v>27.9</v>
      </c>
      <c r="G504">
        <v>3</v>
      </c>
      <c r="H504">
        <v>2</v>
      </c>
      <c r="I504">
        <f>E504/$E$1</f>
        <v>0.1125</v>
      </c>
      <c r="J504">
        <f>LOG10(F504+1)</f>
        <v>1.4608978427565478</v>
      </c>
      <c r="K504">
        <f t="shared" si="35"/>
        <v>0</v>
      </c>
      <c r="L504">
        <f t="shared" si="36"/>
        <v>0</v>
      </c>
      <c r="M504">
        <f>IF(B504="S",1,0)</f>
        <v>1</v>
      </c>
      <c r="N504">
        <f>IF(B504="C",1,0)</f>
        <v>0</v>
      </c>
      <c r="O504">
        <f t="shared" si="37"/>
        <v>0</v>
      </c>
      <c r="P504">
        <v>1</v>
      </c>
      <c r="V504" s="5">
        <v>0.54337133146818939</v>
      </c>
      <c r="W504" s="5">
        <v>-1.097327304977719</v>
      </c>
      <c r="X504" s="5">
        <f t="shared" si="38"/>
        <v>0.54337133146818939</v>
      </c>
      <c r="Y504" s="5">
        <f t="shared" si="38"/>
        <v>0</v>
      </c>
      <c r="Z504" s="5">
        <f t="shared" si="39"/>
        <v>0.54337133146818939</v>
      </c>
      <c r="AA504" s="5">
        <f>(Table134[[#This Row],[Survived]]-Z504)^2</f>
        <v>0.29525240386151297</v>
      </c>
    </row>
    <row r="505" spans="1:27" x14ac:dyDescent="0.2">
      <c r="A505">
        <v>1</v>
      </c>
      <c r="B505" t="s">
        <v>10</v>
      </c>
      <c r="C505">
        <v>2</v>
      </c>
      <c r="D505" t="s">
        <v>4</v>
      </c>
      <c r="E505">
        <v>28</v>
      </c>
      <c r="F505">
        <v>13</v>
      </c>
      <c r="G505">
        <v>0</v>
      </c>
      <c r="H505">
        <v>0</v>
      </c>
      <c r="I505">
        <f>E505/$E$1</f>
        <v>0.35</v>
      </c>
      <c r="J505">
        <f>LOG10(F505+1)</f>
        <v>1.146128035678238</v>
      </c>
      <c r="K505">
        <f t="shared" si="35"/>
        <v>0</v>
      </c>
      <c r="L505">
        <f t="shared" si="36"/>
        <v>1</v>
      </c>
      <c r="M505">
        <f>IF(B505="S",1,0)</f>
        <v>1</v>
      </c>
      <c r="N505">
        <f>IF(B505="C",1,0)</f>
        <v>0</v>
      </c>
      <c r="O505">
        <f t="shared" si="37"/>
        <v>0</v>
      </c>
      <c r="P505">
        <v>1</v>
      </c>
      <c r="V505" s="5">
        <v>0.79088580495189353</v>
      </c>
      <c r="W505" s="5">
        <v>-1.2304003871725482</v>
      </c>
      <c r="X505" s="5">
        <f t="shared" si="38"/>
        <v>0.79088580495189353</v>
      </c>
      <c r="Y505" s="5">
        <f t="shared" si="38"/>
        <v>0</v>
      </c>
      <c r="Z505" s="5">
        <f t="shared" si="39"/>
        <v>0.79088580495189353</v>
      </c>
      <c r="AA505" s="5">
        <f>(Table134[[#This Row],[Survived]]-Z505)^2</f>
        <v>4.3728746570617517E-2</v>
      </c>
    </row>
    <row r="506" spans="1:27" x14ac:dyDescent="0.2">
      <c r="A506">
        <v>0</v>
      </c>
      <c r="B506" t="s">
        <v>10</v>
      </c>
      <c r="C506">
        <v>3</v>
      </c>
      <c r="D506" t="s">
        <v>3</v>
      </c>
      <c r="E506">
        <v>32</v>
      </c>
      <c r="F506">
        <v>7.9249999999999998</v>
      </c>
      <c r="G506">
        <v>0</v>
      </c>
      <c r="H506">
        <v>0</v>
      </c>
      <c r="I506">
        <f>E506/$E$1</f>
        <v>0.4</v>
      </c>
      <c r="J506">
        <f>LOG10(F506+1)</f>
        <v>0.95060822478423079</v>
      </c>
      <c r="K506">
        <f t="shared" si="35"/>
        <v>0</v>
      </c>
      <c r="L506">
        <f t="shared" si="36"/>
        <v>0</v>
      </c>
      <c r="M506">
        <f>IF(B506="S",1,0)</f>
        <v>1</v>
      </c>
      <c r="N506">
        <f>IF(B506="C",1,0)</f>
        <v>0</v>
      </c>
      <c r="O506">
        <f t="shared" si="37"/>
        <v>1</v>
      </c>
      <c r="P506">
        <v>1</v>
      </c>
      <c r="V506" s="5">
        <v>6.535775262589294E-2</v>
      </c>
      <c r="W506" s="5">
        <v>-0.9343748444229929</v>
      </c>
      <c r="X506" s="5">
        <f t="shared" si="38"/>
        <v>6.535775262589294E-2</v>
      </c>
      <c r="Y506" s="5">
        <f t="shared" si="38"/>
        <v>0</v>
      </c>
      <c r="Z506" s="5">
        <f t="shared" si="39"/>
        <v>6.535775262589294E-2</v>
      </c>
      <c r="AA506" s="5">
        <f>(Table134[[#This Row],[Survived]]-Z506)^2</f>
        <v>4.271635828307415E-3</v>
      </c>
    </row>
    <row r="507" spans="1:27" x14ac:dyDescent="0.2">
      <c r="A507">
        <v>0</v>
      </c>
      <c r="B507" t="s">
        <v>10</v>
      </c>
      <c r="C507">
        <v>2</v>
      </c>
      <c r="D507" t="s">
        <v>3</v>
      </c>
      <c r="E507">
        <v>31</v>
      </c>
      <c r="F507">
        <v>26.25</v>
      </c>
      <c r="G507">
        <v>1</v>
      </c>
      <c r="H507">
        <v>1</v>
      </c>
      <c r="I507">
        <f>E507/$E$1</f>
        <v>0.38750000000000001</v>
      </c>
      <c r="J507">
        <f>LOG10(F507+1)</f>
        <v>1.4353665066126613</v>
      </c>
      <c r="K507">
        <f t="shared" si="35"/>
        <v>0</v>
      </c>
      <c r="L507">
        <f t="shared" si="36"/>
        <v>1</v>
      </c>
      <c r="M507">
        <f>IF(B507="S",1,0)</f>
        <v>1</v>
      </c>
      <c r="N507">
        <f>IF(B507="C",1,0)</f>
        <v>0</v>
      </c>
      <c r="O507">
        <f t="shared" si="37"/>
        <v>1</v>
      </c>
      <c r="P507">
        <v>1</v>
      </c>
      <c r="V507" s="5">
        <v>0.2220433722014567</v>
      </c>
      <c r="W507" s="5">
        <v>-1.3670021816345086</v>
      </c>
      <c r="X507" s="5">
        <f t="shared" si="38"/>
        <v>0.2220433722014567</v>
      </c>
      <c r="Y507" s="5">
        <f t="shared" si="38"/>
        <v>0</v>
      </c>
      <c r="Z507" s="5">
        <f t="shared" si="39"/>
        <v>0.2220433722014567</v>
      </c>
      <c r="AA507" s="5">
        <f>(Table134[[#This Row],[Survived]]-Z507)^2</f>
        <v>4.9303259138594638E-2</v>
      </c>
    </row>
    <row r="508" spans="1:27" x14ac:dyDescent="0.2">
      <c r="A508">
        <v>0</v>
      </c>
      <c r="B508" t="s">
        <v>10</v>
      </c>
      <c r="C508">
        <v>3</v>
      </c>
      <c r="D508" t="s">
        <v>4</v>
      </c>
      <c r="E508">
        <v>41</v>
      </c>
      <c r="F508">
        <v>39.6875</v>
      </c>
      <c r="G508">
        <v>0</v>
      </c>
      <c r="H508">
        <v>5</v>
      </c>
      <c r="I508">
        <f>E508/$E$1</f>
        <v>0.51249999999999996</v>
      </c>
      <c r="J508">
        <f>LOG10(F508+1)</f>
        <v>1.6094610059122672</v>
      </c>
      <c r="K508">
        <f t="shared" si="35"/>
        <v>0</v>
      </c>
      <c r="L508">
        <f t="shared" si="36"/>
        <v>0</v>
      </c>
      <c r="M508">
        <f>IF(B508="S",1,0)</f>
        <v>1</v>
      </c>
      <c r="N508">
        <f>IF(B508="C",1,0)</f>
        <v>0</v>
      </c>
      <c r="O508">
        <f t="shared" si="37"/>
        <v>0</v>
      </c>
      <c r="P508">
        <v>1</v>
      </c>
      <c r="V508" s="5">
        <v>0.44610786534238067</v>
      </c>
      <c r="W508" s="5">
        <v>-2.1149014870328209</v>
      </c>
      <c r="X508" s="5">
        <f t="shared" si="38"/>
        <v>0.44610786534238067</v>
      </c>
      <c r="Y508" s="5">
        <f t="shared" si="38"/>
        <v>0</v>
      </c>
      <c r="Z508" s="5">
        <f t="shared" si="39"/>
        <v>0.44610786534238067</v>
      </c>
      <c r="AA508" s="5">
        <f>(Table134[[#This Row],[Survived]]-Z508)^2</f>
        <v>0.19901222752033565</v>
      </c>
    </row>
    <row r="509" spans="1:27" x14ac:dyDescent="0.2">
      <c r="A509">
        <v>0</v>
      </c>
      <c r="B509" t="s">
        <v>10</v>
      </c>
      <c r="C509">
        <v>3</v>
      </c>
      <c r="D509" t="s">
        <v>3</v>
      </c>
      <c r="E509">
        <v>20</v>
      </c>
      <c r="F509">
        <v>7.8541999999999996</v>
      </c>
      <c r="G509">
        <v>0</v>
      </c>
      <c r="H509">
        <v>0</v>
      </c>
      <c r="I509">
        <f>E509/$E$1</f>
        <v>0.25</v>
      </c>
      <c r="J509">
        <f>LOG10(F509+1)</f>
        <v>0.94714932766263737</v>
      </c>
      <c r="K509">
        <f t="shared" si="35"/>
        <v>0</v>
      </c>
      <c r="L509">
        <f t="shared" si="36"/>
        <v>0</v>
      </c>
      <c r="M509">
        <f>IF(B509="S",1,0)</f>
        <v>1</v>
      </c>
      <c r="N509">
        <f>IF(B509="C",1,0)</f>
        <v>0</v>
      </c>
      <c r="O509">
        <f t="shared" si="37"/>
        <v>1</v>
      </c>
      <c r="P509">
        <v>1</v>
      </c>
      <c r="V509" s="5">
        <v>0.15205200573342703</v>
      </c>
      <c r="W509" s="5">
        <v>-0.96743512628825967</v>
      </c>
      <c r="X509" s="5">
        <f t="shared" si="38"/>
        <v>0.15205200573342703</v>
      </c>
      <c r="Y509" s="5">
        <f t="shared" si="38"/>
        <v>0</v>
      </c>
      <c r="Z509" s="5">
        <f t="shared" si="39"/>
        <v>0.15205200573342703</v>
      </c>
      <c r="AA509" s="5">
        <f>(Table134[[#This Row],[Survived]]-Z509)^2</f>
        <v>2.3119812447558126E-2</v>
      </c>
    </row>
    <row r="510" spans="1:27" x14ac:dyDescent="0.2">
      <c r="A510">
        <v>1</v>
      </c>
      <c r="B510" t="s">
        <v>11</v>
      </c>
      <c r="C510">
        <v>1</v>
      </c>
      <c r="D510" t="s">
        <v>4</v>
      </c>
      <c r="E510">
        <v>24</v>
      </c>
      <c r="F510">
        <v>69.3</v>
      </c>
      <c r="G510">
        <v>0</v>
      </c>
      <c r="H510">
        <v>0</v>
      </c>
      <c r="I510">
        <f>E510/$E$1</f>
        <v>0.3</v>
      </c>
      <c r="J510">
        <f>LOG10(F510+1)</f>
        <v>1.8469553250198238</v>
      </c>
      <c r="K510">
        <f t="shared" si="35"/>
        <v>1</v>
      </c>
      <c r="L510">
        <f t="shared" si="36"/>
        <v>0</v>
      </c>
      <c r="M510">
        <f>IF(B510="S",1,0)</f>
        <v>0</v>
      </c>
      <c r="N510">
        <f>IF(B510="C",1,0)</f>
        <v>1</v>
      </c>
      <c r="O510">
        <f t="shared" si="37"/>
        <v>0</v>
      </c>
      <c r="P510">
        <v>1</v>
      </c>
      <c r="V510" s="5">
        <v>1.0979340200590653</v>
      </c>
      <c r="W510" s="5">
        <v>-0.83334586226974994</v>
      </c>
      <c r="X510" s="5">
        <f t="shared" si="38"/>
        <v>1.0979340200590653</v>
      </c>
      <c r="Y510" s="5">
        <f t="shared" si="38"/>
        <v>0</v>
      </c>
      <c r="Z510" s="5">
        <f t="shared" si="39"/>
        <v>1.0979340200590653</v>
      </c>
      <c r="AA510" s="5">
        <f>(Table134[[#This Row],[Survived]]-Z510)^2</f>
        <v>9.5910722849293969E-3</v>
      </c>
    </row>
    <row r="511" spans="1:27" x14ac:dyDescent="0.2">
      <c r="A511">
        <v>0</v>
      </c>
      <c r="B511" t="s">
        <v>10</v>
      </c>
      <c r="C511">
        <v>3</v>
      </c>
      <c r="D511" t="s">
        <v>4</v>
      </c>
      <c r="E511">
        <v>2</v>
      </c>
      <c r="F511">
        <v>27.9</v>
      </c>
      <c r="G511">
        <v>3</v>
      </c>
      <c r="H511">
        <v>2</v>
      </c>
      <c r="I511">
        <f>E511/$E$1</f>
        <v>2.5000000000000001E-2</v>
      </c>
      <c r="J511">
        <f>LOG10(F511+1)</f>
        <v>1.4608978427565478</v>
      </c>
      <c r="K511">
        <f t="shared" si="35"/>
        <v>0</v>
      </c>
      <c r="L511">
        <f t="shared" si="36"/>
        <v>0</v>
      </c>
      <c r="M511">
        <f>IF(B511="S",1,0)</f>
        <v>1</v>
      </c>
      <c r="N511">
        <f>IF(B511="C",1,0)</f>
        <v>0</v>
      </c>
      <c r="O511">
        <f t="shared" si="37"/>
        <v>0</v>
      </c>
      <c r="P511">
        <v>1</v>
      </c>
      <c r="V511" s="5">
        <v>0.59403979147257979</v>
      </c>
      <c r="W511" s="5">
        <v>-1.1170735006790804</v>
      </c>
      <c r="X511" s="5">
        <f t="shared" si="38"/>
        <v>0.59403979147257979</v>
      </c>
      <c r="Y511" s="5">
        <f t="shared" si="38"/>
        <v>0</v>
      </c>
      <c r="Z511" s="5">
        <f t="shared" si="39"/>
        <v>0.59403979147257979</v>
      </c>
      <c r="AA511" s="5">
        <f>(Table134[[#This Row],[Survived]]-Z511)^2</f>
        <v>0.35288327385278606</v>
      </c>
    </row>
    <row r="512" spans="1:27" x14ac:dyDescent="0.2">
      <c r="A512">
        <v>1</v>
      </c>
      <c r="B512" t="s">
        <v>11</v>
      </c>
      <c r="C512">
        <v>3</v>
      </c>
      <c r="D512" t="s">
        <v>4</v>
      </c>
      <c r="E512">
        <v>0.75</v>
      </c>
      <c r="F512">
        <v>19.258299999999998</v>
      </c>
      <c r="G512">
        <v>2</v>
      </c>
      <c r="H512">
        <v>1</v>
      </c>
      <c r="I512">
        <f>E512/$E$1</f>
        <v>9.3749999999999997E-3</v>
      </c>
      <c r="J512">
        <f>LOG10(F512+1)</f>
        <v>1.3066029982011584</v>
      </c>
      <c r="K512">
        <f t="shared" si="35"/>
        <v>0</v>
      </c>
      <c r="L512">
        <f t="shared" si="36"/>
        <v>0</v>
      </c>
      <c r="M512">
        <f>IF(B512="S",1,0)</f>
        <v>0</v>
      </c>
      <c r="N512">
        <f>IF(B512="C",1,0)</f>
        <v>1</v>
      </c>
      <c r="O512">
        <f t="shared" si="37"/>
        <v>0</v>
      </c>
      <c r="P512">
        <v>1</v>
      </c>
      <c r="V512" s="5">
        <v>0.73598608588483916</v>
      </c>
      <c r="W512" s="5">
        <v>-0.78041749261274829</v>
      </c>
      <c r="X512" s="5">
        <f t="shared" si="38"/>
        <v>0.73598608588483916</v>
      </c>
      <c r="Y512" s="5">
        <f t="shared" si="38"/>
        <v>0</v>
      </c>
      <c r="Z512" s="5">
        <f t="shared" si="39"/>
        <v>0.73598608588483916</v>
      </c>
      <c r="AA512" s="5">
        <f>(Table134[[#This Row],[Survived]]-Z512)^2</f>
        <v>6.9703346846407527E-2</v>
      </c>
    </row>
    <row r="513" spans="1:27" x14ac:dyDescent="0.2">
      <c r="A513">
        <v>1</v>
      </c>
      <c r="B513" t="s">
        <v>11</v>
      </c>
      <c r="C513">
        <v>1</v>
      </c>
      <c r="D513" t="s">
        <v>3</v>
      </c>
      <c r="E513">
        <v>48</v>
      </c>
      <c r="F513">
        <v>76.729200000000006</v>
      </c>
      <c r="G513">
        <v>1</v>
      </c>
      <c r="H513">
        <v>0</v>
      </c>
      <c r="I513">
        <f>E513/$E$1</f>
        <v>0.6</v>
      </c>
      <c r="J513">
        <f>LOG10(F513+1)</f>
        <v>1.8905841979078102</v>
      </c>
      <c r="K513">
        <f t="shared" si="35"/>
        <v>1</v>
      </c>
      <c r="L513">
        <f t="shared" si="36"/>
        <v>0</v>
      </c>
      <c r="M513">
        <f>IF(B513="S",1,0)</f>
        <v>0</v>
      </c>
      <c r="N513">
        <f>IF(B513="C",1,0)</f>
        <v>1</v>
      </c>
      <c r="O513">
        <f t="shared" si="37"/>
        <v>1</v>
      </c>
      <c r="P513">
        <v>1</v>
      </c>
      <c r="V513" s="5">
        <v>0.38020304875591177</v>
      </c>
      <c r="W513" s="5">
        <v>-0.64140133516483666</v>
      </c>
      <c r="X513" s="5">
        <f t="shared" si="38"/>
        <v>0.38020304875591177</v>
      </c>
      <c r="Y513" s="5">
        <f t="shared" si="38"/>
        <v>0</v>
      </c>
      <c r="Z513" s="5">
        <f t="shared" si="39"/>
        <v>0.38020304875591177</v>
      </c>
      <c r="AA513" s="5">
        <f>(Table134[[#This Row],[Survived]]-Z513)^2</f>
        <v>0.38414826077146663</v>
      </c>
    </row>
    <row r="514" spans="1:27" x14ac:dyDescent="0.2">
      <c r="A514">
        <v>0</v>
      </c>
      <c r="B514" t="s">
        <v>10</v>
      </c>
      <c r="C514">
        <v>3</v>
      </c>
      <c r="D514" t="s">
        <v>3</v>
      </c>
      <c r="E514">
        <v>19</v>
      </c>
      <c r="F514">
        <v>7.8958000000000004</v>
      </c>
      <c r="G514">
        <v>0</v>
      </c>
      <c r="H514">
        <v>0</v>
      </c>
      <c r="I514">
        <f>E514/$E$1</f>
        <v>0.23749999999999999</v>
      </c>
      <c r="J514">
        <f>LOG10(F514+1)</f>
        <v>0.94918501031343461</v>
      </c>
      <c r="K514">
        <f t="shared" si="35"/>
        <v>0</v>
      </c>
      <c r="L514">
        <f t="shared" si="36"/>
        <v>0</v>
      </c>
      <c r="M514">
        <f>IF(B514="S",1,0)</f>
        <v>1</v>
      </c>
      <c r="N514">
        <f>IF(B514="C",1,0)</f>
        <v>0</v>
      </c>
      <c r="O514">
        <f t="shared" si="37"/>
        <v>1</v>
      </c>
      <c r="P514">
        <v>1</v>
      </c>
      <c r="V514" s="5">
        <v>0.1593880328409728</v>
      </c>
      <c r="W514" s="5">
        <v>-0.97072115389490976</v>
      </c>
      <c r="X514" s="5">
        <f t="shared" si="38"/>
        <v>0.1593880328409728</v>
      </c>
      <c r="Y514" s="5">
        <f t="shared" si="38"/>
        <v>0</v>
      </c>
      <c r="Z514" s="5">
        <f t="shared" si="39"/>
        <v>0.1593880328409728</v>
      </c>
      <c r="AA514" s="5">
        <f>(Table134[[#This Row],[Survived]]-Z514)^2</f>
        <v>2.5404545012915024E-2</v>
      </c>
    </row>
    <row r="515" spans="1:27" x14ac:dyDescent="0.2">
      <c r="A515">
        <v>1</v>
      </c>
      <c r="B515" t="s">
        <v>11</v>
      </c>
      <c r="C515">
        <v>1</v>
      </c>
      <c r="D515" t="s">
        <v>3</v>
      </c>
      <c r="E515">
        <v>56</v>
      </c>
      <c r="F515">
        <v>35.5</v>
      </c>
      <c r="G515">
        <v>0</v>
      </c>
      <c r="H515">
        <v>0</v>
      </c>
      <c r="I515">
        <f>E515/$E$1</f>
        <v>0.7</v>
      </c>
      <c r="J515">
        <f>LOG10(F515+1)</f>
        <v>1.5622928644564746</v>
      </c>
      <c r="K515">
        <f t="shared" si="35"/>
        <v>1</v>
      </c>
      <c r="L515">
        <f t="shared" si="36"/>
        <v>0</v>
      </c>
      <c r="M515">
        <f>IF(B515="S",1,0)</f>
        <v>0</v>
      </c>
      <c r="N515">
        <f>IF(B515="C",1,0)</f>
        <v>1</v>
      </c>
      <c r="O515">
        <f t="shared" si="37"/>
        <v>1</v>
      </c>
      <c r="P515">
        <v>1</v>
      </c>
      <c r="V515" s="5">
        <v>0.36385768006289093</v>
      </c>
      <c r="W515" s="5">
        <v>-0.68859973054312584</v>
      </c>
      <c r="X515" s="5">
        <f t="shared" si="38"/>
        <v>0.36385768006289093</v>
      </c>
      <c r="Y515" s="5">
        <f t="shared" si="38"/>
        <v>0</v>
      </c>
      <c r="Z515" s="5">
        <f t="shared" si="39"/>
        <v>0.36385768006289093</v>
      </c>
      <c r="AA515" s="5">
        <f>(Table134[[#This Row],[Survived]]-Z515)^2</f>
        <v>0.40467705121496717</v>
      </c>
    </row>
    <row r="516" spans="1:27" x14ac:dyDescent="0.2">
      <c r="A516">
        <v>1</v>
      </c>
      <c r="B516" t="s">
        <v>10</v>
      </c>
      <c r="C516">
        <v>3</v>
      </c>
      <c r="D516" t="s">
        <v>4</v>
      </c>
      <c r="E516">
        <v>23</v>
      </c>
      <c r="F516">
        <v>7.55</v>
      </c>
      <c r="G516">
        <v>0</v>
      </c>
      <c r="H516">
        <v>0</v>
      </c>
      <c r="I516">
        <f>E516/$E$1</f>
        <v>0.28749999999999998</v>
      </c>
      <c r="J516">
        <f>LOG10(F516+1)</f>
        <v>0.9319661147281727</v>
      </c>
      <c r="K516">
        <f t="shared" si="35"/>
        <v>0</v>
      </c>
      <c r="L516">
        <f t="shared" si="36"/>
        <v>0</v>
      </c>
      <c r="M516">
        <f>IF(B516="S",1,0)</f>
        <v>1</v>
      </c>
      <c r="N516">
        <f>IF(B516="C",1,0)</f>
        <v>0</v>
      </c>
      <c r="O516">
        <f t="shared" si="37"/>
        <v>0</v>
      </c>
      <c r="P516">
        <v>1</v>
      </c>
      <c r="V516" s="5">
        <v>0.61839891638427535</v>
      </c>
      <c r="W516" s="5">
        <v>-0.94493716030158637</v>
      </c>
      <c r="X516" s="5">
        <f t="shared" si="38"/>
        <v>0.61839891638427535</v>
      </c>
      <c r="Y516" s="5">
        <f t="shared" si="38"/>
        <v>0</v>
      </c>
      <c r="Z516" s="5">
        <f t="shared" si="39"/>
        <v>0.61839891638427535</v>
      </c>
      <c r="AA516" s="5">
        <f>(Table134[[#This Row],[Survived]]-Z516)^2</f>
        <v>0.14561938701669527</v>
      </c>
    </row>
    <row r="517" spans="1:27" x14ac:dyDescent="0.2">
      <c r="A517">
        <v>1</v>
      </c>
      <c r="B517" t="s">
        <v>10</v>
      </c>
      <c r="C517">
        <v>2</v>
      </c>
      <c r="D517" t="s">
        <v>4</v>
      </c>
      <c r="E517">
        <v>18</v>
      </c>
      <c r="F517">
        <v>23</v>
      </c>
      <c r="G517">
        <v>0</v>
      </c>
      <c r="H517">
        <v>1</v>
      </c>
      <c r="I517">
        <f>E517/$E$1</f>
        <v>0.22500000000000001</v>
      </c>
      <c r="J517">
        <f>LOG10(F517+1)</f>
        <v>1.3802112417116059</v>
      </c>
      <c r="K517">
        <f t="shared" ref="K517:K580" si="40">IF(C517=1,1,0)</f>
        <v>0</v>
      </c>
      <c r="L517">
        <f t="shared" ref="L517:L580" si="41">IF(C517=2,1,0)</f>
        <v>1</v>
      </c>
      <c r="M517">
        <f>IF(B517="S",1,0)</f>
        <v>1</v>
      </c>
      <c r="N517">
        <f>IF(B517="C",1,0)</f>
        <v>0</v>
      </c>
      <c r="O517">
        <f t="shared" ref="O517:O580" si="42">IF(D517="male",1,0)</f>
        <v>0</v>
      </c>
      <c r="P517">
        <v>1</v>
      </c>
      <c r="V517" s="5">
        <v>0.85959942097060082</v>
      </c>
      <c r="W517" s="5">
        <v>-1.5252832542287429</v>
      </c>
      <c r="X517" s="5">
        <f t="shared" ref="X517:Y580" si="43">IF(V517&lt;0,0,V517)</f>
        <v>0.85959942097060082</v>
      </c>
      <c r="Y517" s="5">
        <f t="shared" si="43"/>
        <v>0</v>
      </c>
      <c r="Z517" s="5">
        <f t="shared" ref="Z517:Z580" si="44">X517+Y517</f>
        <v>0.85959942097060082</v>
      </c>
      <c r="AA517" s="5">
        <f>(Table134[[#This Row],[Survived]]-Z517)^2</f>
        <v>1.9712322591790562E-2</v>
      </c>
    </row>
    <row r="518" spans="1:27" x14ac:dyDescent="0.2">
      <c r="A518">
        <v>0</v>
      </c>
      <c r="B518" t="s">
        <v>10</v>
      </c>
      <c r="C518">
        <v>3</v>
      </c>
      <c r="D518" t="s">
        <v>3</v>
      </c>
      <c r="E518">
        <v>21</v>
      </c>
      <c r="F518">
        <v>8.4332999999999991</v>
      </c>
      <c r="G518">
        <v>0</v>
      </c>
      <c r="H518">
        <v>0</v>
      </c>
      <c r="I518">
        <f>E518/$E$1</f>
        <v>0.26250000000000001</v>
      </c>
      <c r="J518">
        <f>LOG10(F518+1)</f>
        <v>0.97466364619243973</v>
      </c>
      <c r="K518">
        <f t="shared" si="40"/>
        <v>0</v>
      </c>
      <c r="L518">
        <f t="shared" si="41"/>
        <v>0</v>
      </c>
      <c r="M518">
        <f>IF(B518="S",1,0)</f>
        <v>1</v>
      </c>
      <c r="N518">
        <f>IF(B518="C",1,0)</f>
        <v>0</v>
      </c>
      <c r="O518">
        <f t="shared" si="42"/>
        <v>1</v>
      </c>
      <c r="P518">
        <v>1</v>
      </c>
      <c r="V518" s="5">
        <v>0.14613384029962739</v>
      </c>
      <c r="W518" s="5">
        <v>-0.97090111457638972</v>
      </c>
      <c r="X518" s="5">
        <f t="shared" si="43"/>
        <v>0.14613384029962739</v>
      </c>
      <c r="Y518" s="5">
        <f t="shared" si="43"/>
        <v>0</v>
      </c>
      <c r="Z518" s="5">
        <f t="shared" si="44"/>
        <v>0.14613384029962739</v>
      </c>
      <c r="AA518" s="5">
        <f>(Table134[[#This Row],[Survived]]-Z518)^2</f>
        <v>2.1355099280717004E-2</v>
      </c>
    </row>
    <row r="519" spans="1:27" x14ac:dyDescent="0.2">
      <c r="A519">
        <v>0</v>
      </c>
      <c r="B519" t="s">
        <v>12</v>
      </c>
      <c r="C519">
        <v>3</v>
      </c>
      <c r="D519" t="s">
        <v>4</v>
      </c>
      <c r="E519">
        <v>18</v>
      </c>
      <c r="F519">
        <v>6.75</v>
      </c>
      <c r="G519">
        <v>0</v>
      </c>
      <c r="H519">
        <v>0</v>
      </c>
      <c r="I519">
        <f>E519/$E$1</f>
        <v>0.22500000000000001</v>
      </c>
      <c r="J519">
        <f>LOG10(F519+1)</f>
        <v>0.88930170250631024</v>
      </c>
      <c r="K519">
        <f t="shared" si="40"/>
        <v>0</v>
      </c>
      <c r="L519">
        <f t="shared" si="41"/>
        <v>0</v>
      </c>
      <c r="M519">
        <f>IF(B519="S",1,0)</f>
        <v>0</v>
      </c>
      <c r="N519">
        <f>IF(B519="C",1,0)</f>
        <v>0</v>
      </c>
      <c r="O519">
        <f t="shared" si="42"/>
        <v>0</v>
      </c>
      <c r="P519">
        <v>1</v>
      </c>
      <c r="V519" s="5">
        <v>0.61117151542275294</v>
      </c>
      <c r="W519" s="5">
        <v>-1.0666485947629576</v>
      </c>
      <c r="X519" s="5">
        <f t="shared" si="43"/>
        <v>0.61117151542275294</v>
      </c>
      <c r="Y519" s="5">
        <f t="shared" si="43"/>
        <v>0</v>
      </c>
      <c r="Z519" s="5">
        <f t="shared" si="44"/>
        <v>0.61117151542275294</v>
      </c>
      <c r="AA519" s="5">
        <f>(Table134[[#This Row],[Survived]]-Z519)^2</f>
        <v>0.37353062126414432</v>
      </c>
    </row>
    <row r="520" spans="1:27" x14ac:dyDescent="0.2">
      <c r="A520">
        <v>0</v>
      </c>
      <c r="B520" t="s">
        <v>10</v>
      </c>
      <c r="C520">
        <v>2</v>
      </c>
      <c r="D520" t="s">
        <v>3</v>
      </c>
      <c r="E520">
        <v>24</v>
      </c>
      <c r="F520">
        <v>73.5</v>
      </c>
      <c r="G520">
        <v>2</v>
      </c>
      <c r="H520">
        <v>0</v>
      </c>
      <c r="I520">
        <f>E520/$E$1</f>
        <v>0.3</v>
      </c>
      <c r="J520">
        <f>LOG10(F520+1)</f>
        <v>1.8721562727482928</v>
      </c>
      <c r="K520">
        <f t="shared" si="40"/>
        <v>0</v>
      </c>
      <c r="L520">
        <f t="shared" si="41"/>
        <v>1</v>
      </c>
      <c r="M520">
        <f>IF(B520="S",1,0)</f>
        <v>1</v>
      </c>
      <c r="N520">
        <f>IF(B520="C",1,0)</f>
        <v>0</v>
      </c>
      <c r="O520">
        <f t="shared" si="42"/>
        <v>1</v>
      </c>
      <c r="P520">
        <v>1</v>
      </c>
      <c r="V520" s="5">
        <v>0.25125796476937357</v>
      </c>
      <c r="W520" s="5">
        <v>-1.1285869418688312</v>
      </c>
      <c r="X520" s="5">
        <f t="shared" si="43"/>
        <v>0.25125796476937357</v>
      </c>
      <c r="Y520" s="5">
        <f t="shared" si="43"/>
        <v>0</v>
      </c>
      <c r="Z520" s="5">
        <f t="shared" si="44"/>
        <v>0.25125796476937357</v>
      </c>
      <c r="AA520" s="5">
        <f>(Table134[[#This Row],[Survived]]-Z520)^2</f>
        <v>6.3130564860047769E-2</v>
      </c>
    </row>
    <row r="521" spans="1:27" x14ac:dyDescent="0.2">
      <c r="A521">
        <v>0</v>
      </c>
      <c r="B521" t="s">
        <v>12</v>
      </c>
      <c r="C521">
        <v>3</v>
      </c>
      <c r="D521" t="s">
        <v>4</v>
      </c>
      <c r="E521">
        <v>32</v>
      </c>
      <c r="F521">
        <v>15.5</v>
      </c>
      <c r="G521">
        <v>1</v>
      </c>
      <c r="H521">
        <v>1</v>
      </c>
      <c r="I521">
        <f>E521/$E$1</f>
        <v>0.4</v>
      </c>
      <c r="J521">
        <f>LOG10(F521+1)</f>
        <v>1.2174839442139063</v>
      </c>
      <c r="K521">
        <f t="shared" si="40"/>
        <v>0</v>
      </c>
      <c r="L521">
        <f t="shared" si="41"/>
        <v>0</v>
      </c>
      <c r="M521">
        <f>IF(B521="S",1,0)</f>
        <v>0</v>
      </c>
      <c r="N521">
        <f>IF(B521="C",1,0)</f>
        <v>0</v>
      </c>
      <c r="O521">
        <f t="shared" si="42"/>
        <v>0</v>
      </c>
      <c r="P521">
        <v>1</v>
      </c>
      <c r="V521" s="5">
        <v>0.45336629094705083</v>
      </c>
      <c r="W521" s="5">
        <v>-1.1705530662853911</v>
      </c>
      <c r="X521" s="5">
        <f t="shared" si="43"/>
        <v>0.45336629094705083</v>
      </c>
      <c r="Y521" s="5">
        <f t="shared" si="43"/>
        <v>0</v>
      </c>
      <c r="Z521" s="5">
        <f t="shared" si="44"/>
        <v>0.45336629094705083</v>
      </c>
      <c r="AA521" s="5">
        <f>(Table134[[#This Row],[Survived]]-Z521)^2</f>
        <v>0.20554099376708596</v>
      </c>
    </row>
    <row r="522" spans="1:27" x14ac:dyDescent="0.2">
      <c r="A522">
        <v>0</v>
      </c>
      <c r="B522" t="s">
        <v>10</v>
      </c>
      <c r="C522">
        <v>2</v>
      </c>
      <c r="D522" t="s">
        <v>3</v>
      </c>
      <c r="E522">
        <v>23</v>
      </c>
      <c r="F522">
        <v>13</v>
      </c>
      <c r="G522">
        <v>0</v>
      </c>
      <c r="H522">
        <v>0</v>
      </c>
      <c r="I522">
        <f>E522/$E$1</f>
        <v>0.28749999999999998</v>
      </c>
      <c r="J522">
        <f>LOG10(F522+1)</f>
        <v>1.146128035678238</v>
      </c>
      <c r="K522">
        <f t="shared" si="40"/>
        <v>0</v>
      </c>
      <c r="L522">
        <f t="shared" si="41"/>
        <v>1</v>
      </c>
      <c r="M522">
        <f>IF(B522="S",1,0)</f>
        <v>1</v>
      </c>
      <c r="N522">
        <f>IF(B522="C",1,0)</f>
        <v>0</v>
      </c>
      <c r="O522">
        <f t="shared" si="42"/>
        <v>1</v>
      </c>
      <c r="P522">
        <v>1</v>
      </c>
      <c r="V522" s="5">
        <v>0.33828707956742832</v>
      </c>
      <c r="W522" s="5">
        <v>-1.255070841093231</v>
      </c>
      <c r="X522" s="5">
        <f t="shared" si="43"/>
        <v>0.33828707956742832</v>
      </c>
      <c r="Y522" s="5">
        <f t="shared" si="43"/>
        <v>0</v>
      </c>
      <c r="Z522" s="5">
        <f t="shared" si="44"/>
        <v>0.33828707956742832</v>
      </c>
      <c r="AA522" s="5">
        <f>(Table134[[#This Row],[Survived]]-Z522)^2</f>
        <v>0.11443814820225957</v>
      </c>
    </row>
    <row r="523" spans="1:27" x14ac:dyDescent="0.2">
      <c r="A523">
        <v>0</v>
      </c>
      <c r="B523" t="s">
        <v>11</v>
      </c>
      <c r="C523">
        <v>1</v>
      </c>
      <c r="D523" t="s">
        <v>3</v>
      </c>
      <c r="E523">
        <v>58</v>
      </c>
      <c r="F523">
        <v>113.27500000000001</v>
      </c>
      <c r="G523">
        <v>0</v>
      </c>
      <c r="H523">
        <v>2</v>
      </c>
      <c r="I523">
        <f>E523/$E$1</f>
        <v>0.72499999999999998</v>
      </c>
      <c r="J523">
        <f>LOG10(F523+1)</f>
        <v>2.0579512299613683</v>
      </c>
      <c r="K523">
        <f t="shared" si="40"/>
        <v>1</v>
      </c>
      <c r="L523">
        <f t="shared" si="41"/>
        <v>0</v>
      </c>
      <c r="M523">
        <f>IF(B523="S",1,0)</f>
        <v>0</v>
      </c>
      <c r="N523">
        <f>IF(B523="C",1,0)</f>
        <v>1</v>
      </c>
      <c r="O523">
        <f t="shared" si="42"/>
        <v>1</v>
      </c>
      <c r="P523">
        <v>1</v>
      </c>
      <c r="V523" s="5">
        <v>0.34336029353641417</v>
      </c>
      <c r="W523" s="5">
        <v>-1.2225877555367444</v>
      </c>
      <c r="X523" s="5">
        <f t="shared" si="43"/>
        <v>0.34336029353641417</v>
      </c>
      <c r="Y523" s="5">
        <f t="shared" si="43"/>
        <v>0</v>
      </c>
      <c r="Z523" s="5">
        <f t="shared" si="44"/>
        <v>0.34336029353641417</v>
      </c>
      <c r="AA523" s="5">
        <f>(Table134[[#This Row],[Survived]]-Z523)^2</f>
        <v>0.1178962911774125</v>
      </c>
    </row>
    <row r="524" spans="1:27" x14ac:dyDescent="0.2">
      <c r="A524">
        <v>1</v>
      </c>
      <c r="B524" t="s">
        <v>10</v>
      </c>
      <c r="C524">
        <v>1</v>
      </c>
      <c r="D524" t="s">
        <v>3</v>
      </c>
      <c r="E524">
        <v>50</v>
      </c>
      <c r="F524">
        <v>133.65</v>
      </c>
      <c r="G524">
        <v>2</v>
      </c>
      <c r="H524">
        <v>0</v>
      </c>
      <c r="I524">
        <f>E524/$E$1</f>
        <v>0.625</v>
      </c>
      <c r="J524">
        <f>LOG10(F524+1)</f>
        <v>2.1292063577475293</v>
      </c>
      <c r="K524">
        <f t="shared" si="40"/>
        <v>1</v>
      </c>
      <c r="L524">
        <f t="shared" si="41"/>
        <v>0</v>
      </c>
      <c r="M524">
        <f>IF(B524="S",1,0)</f>
        <v>1</v>
      </c>
      <c r="N524">
        <f>IF(B524="C",1,0)</f>
        <v>0</v>
      </c>
      <c r="O524">
        <f t="shared" si="42"/>
        <v>1</v>
      </c>
      <c r="P524">
        <v>1</v>
      </c>
      <c r="V524" s="5">
        <v>0.25177579282360418</v>
      </c>
      <c r="W524" s="5">
        <v>-0.78202275015745015</v>
      </c>
      <c r="X524" s="5">
        <f t="shared" si="43"/>
        <v>0.25177579282360418</v>
      </c>
      <c r="Y524" s="5">
        <f t="shared" si="43"/>
        <v>0</v>
      </c>
      <c r="Z524" s="5">
        <f t="shared" si="44"/>
        <v>0.25177579282360418</v>
      </c>
      <c r="AA524" s="5">
        <f>(Table134[[#This Row],[Survived]]-Z524)^2</f>
        <v>0.55983946420474606</v>
      </c>
    </row>
    <row r="525" spans="1:27" x14ac:dyDescent="0.2">
      <c r="A525">
        <v>0</v>
      </c>
      <c r="B525" t="s">
        <v>11</v>
      </c>
      <c r="C525">
        <v>3</v>
      </c>
      <c r="D525" t="s">
        <v>3</v>
      </c>
      <c r="E525">
        <v>40</v>
      </c>
      <c r="F525">
        <v>7.2249999999999996</v>
      </c>
      <c r="G525">
        <v>0</v>
      </c>
      <c r="H525">
        <v>0</v>
      </c>
      <c r="I525">
        <f>E525/$E$1</f>
        <v>0.5</v>
      </c>
      <c r="J525">
        <f>LOG10(F525+1)</f>
        <v>0.91513590662201194</v>
      </c>
      <c r="K525">
        <f t="shared" si="40"/>
        <v>0</v>
      </c>
      <c r="L525">
        <f t="shared" si="41"/>
        <v>0</v>
      </c>
      <c r="M525">
        <f>IF(B525="S",1,0)</f>
        <v>0</v>
      </c>
      <c r="N525">
        <f>IF(B525="C",1,0)</f>
        <v>1</v>
      </c>
      <c r="O525">
        <f t="shared" si="42"/>
        <v>1</v>
      </c>
      <c r="P525">
        <v>1</v>
      </c>
      <c r="V525" s="5">
        <v>7.3835539921835114E-2</v>
      </c>
      <c r="W525" s="5">
        <v>-0.66718494631643366</v>
      </c>
      <c r="X525" s="5">
        <f t="shared" si="43"/>
        <v>7.3835539921835114E-2</v>
      </c>
      <c r="Y525" s="5">
        <f t="shared" si="43"/>
        <v>0</v>
      </c>
      <c r="Z525" s="5">
        <f t="shared" si="44"/>
        <v>7.3835539921835114E-2</v>
      </c>
      <c r="AA525" s="5">
        <f>(Table134[[#This Row],[Survived]]-Z525)^2</f>
        <v>5.4516869555489072E-3</v>
      </c>
    </row>
    <row r="526" spans="1:27" x14ac:dyDescent="0.2">
      <c r="A526">
        <v>0</v>
      </c>
      <c r="B526" t="s">
        <v>10</v>
      </c>
      <c r="C526">
        <v>1</v>
      </c>
      <c r="D526" t="s">
        <v>3</v>
      </c>
      <c r="E526">
        <v>47</v>
      </c>
      <c r="F526">
        <v>25.587499999999999</v>
      </c>
      <c r="G526">
        <v>0</v>
      </c>
      <c r="H526">
        <v>0</v>
      </c>
      <c r="I526">
        <f>E526/$E$1</f>
        <v>0.58750000000000002</v>
      </c>
      <c r="J526">
        <f>LOG10(F526+1)</f>
        <v>1.4246775029107854</v>
      </c>
      <c r="K526">
        <f t="shared" si="40"/>
        <v>1</v>
      </c>
      <c r="L526">
        <f t="shared" si="41"/>
        <v>0</v>
      </c>
      <c r="M526">
        <f>IF(B526="S",1,0)</f>
        <v>1</v>
      </c>
      <c r="N526">
        <f>IF(B526="C",1,0)</f>
        <v>0</v>
      </c>
      <c r="O526">
        <f t="shared" si="42"/>
        <v>1</v>
      </c>
      <c r="P526">
        <v>1</v>
      </c>
      <c r="V526" s="5">
        <v>0.35431318912167886</v>
      </c>
      <c r="W526" s="5">
        <v>-0.91906091246777466</v>
      </c>
      <c r="X526" s="5">
        <f t="shared" si="43"/>
        <v>0.35431318912167886</v>
      </c>
      <c r="Y526" s="5">
        <f t="shared" si="43"/>
        <v>0</v>
      </c>
      <c r="Z526" s="5">
        <f t="shared" si="44"/>
        <v>0.35431318912167886</v>
      </c>
      <c r="AA526" s="5">
        <f>(Table134[[#This Row],[Survived]]-Z526)^2</f>
        <v>0.12553783598557458</v>
      </c>
    </row>
    <row r="527" spans="1:27" x14ac:dyDescent="0.2">
      <c r="A527">
        <v>0</v>
      </c>
      <c r="B527" t="s">
        <v>10</v>
      </c>
      <c r="C527">
        <v>3</v>
      </c>
      <c r="D527" t="s">
        <v>3</v>
      </c>
      <c r="E527">
        <v>36</v>
      </c>
      <c r="F527">
        <v>7.4958</v>
      </c>
      <c r="G527">
        <v>0</v>
      </c>
      <c r="H527">
        <v>0</v>
      </c>
      <c r="I527">
        <f>E527/$E$1</f>
        <v>0.45</v>
      </c>
      <c r="J527">
        <f>LOG10(F527+1)</f>
        <v>0.92920428011230582</v>
      </c>
      <c r="K527">
        <f t="shared" si="40"/>
        <v>0</v>
      </c>
      <c r="L527">
        <f t="shared" si="41"/>
        <v>0</v>
      </c>
      <c r="M527">
        <f>IF(B527="S",1,0)</f>
        <v>1</v>
      </c>
      <c r="N527">
        <f>IF(B527="C",1,0)</f>
        <v>0</v>
      </c>
      <c r="O527">
        <f t="shared" si="42"/>
        <v>1</v>
      </c>
      <c r="P527">
        <v>1</v>
      </c>
      <c r="V527" s="5">
        <v>3.5377347531608483E-2</v>
      </c>
      <c r="W527" s="5">
        <v>-0.91820061810472275</v>
      </c>
      <c r="X527" s="5">
        <f t="shared" si="43"/>
        <v>3.5377347531608483E-2</v>
      </c>
      <c r="Y527" s="5">
        <f t="shared" si="43"/>
        <v>0</v>
      </c>
      <c r="Z527" s="5">
        <f t="shared" si="44"/>
        <v>3.5377347531608483E-2</v>
      </c>
      <c r="AA527" s="5">
        <f>(Table134[[#This Row],[Survived]]-Z527)^2</f>
        <v>1.2515567183722048E-3</v>
      </c>
    </row>
    <row r="528" spans="1:27" x14ac:dyDescent="0.2">
      <c r="A528">
        <v>1</v>
      </c>
      <c r="B528" t="s">
        <v>10</v>
      </c>
      <c r="C528">
        <v>3</v>
      </c>
      <c r="D528" t="s">
        <v>3</v>
      </c>
      <c r="E528">
        <v>20</v>
      </c>
      <c r="F528">
        <v>7.9249999999999998</v>
      </c>
      <c r="G528">
        <v>1</v>
      </c>
      <c r="H528">
        <v>0</v>
      </c>
      <c r="I528">
        <f>E528/$E$1</f>
        <v>0.25</v>
      </c>
      <c r="J528">
        <f>LOG10(F528+1)</f>
        <v>0.95060822478423079</v>
      </c>
      <c r="K528">
        <f t="shared" si="40"/>
        <v>0</v>
      </c>
      <c r="L528">
        <f t="shared" si="41"/>
        <v>0</v>
      </c>
      <c r="M528">
        <f>IF(B528="S",1,0)</f>
        <v>1</v>
      </c>
      <c r="N528">
        <f>IF(B528="C",1,0)</f>
        <v>0</v>
      </c>
      <c r="O528">
        <f t="shared" si="42"/>
        <v>1</v>
      </c>
      <c r="P528">
        <v>1</v>
      </c>
      <c r="V528" s="5">
        <v>9.4904524297066972E-2</v>
      </c>
      <c r="W528" s="5">
        <v>-0.82344719035844405</v>
      </c>
      <c r="X528" s="5">
        <f t="shared" si="43"/>
        <v>9.4904524297066972E-2</v>
      </c>
      <c r="Y528" s="5">
        <f t="shared" si="43"/>
        <v>0</v>
      </c>
      <c r="Z528" s="5">
        <f t="shared" si="44"/>
        <v>9.4904524297066972E-2</v>
      </c>
      <c r="AA528" s="5">
        <f>(Table134[[#This Row],[Survived]]-Z528)^2</f>
        <v>0.81919782013791864</v>
      </c>
    </row>
    <row r="529" spans="1:27" x14ac:dyDescent="0.2">
      <c r="A529">
        <v>0</v>
      </c>
      <c r="B529" t="s">
        <v>10</v>
      </c>
      <c r="C529">
        <v>2</v>
      </c>
      <c r="D529" t="s">
        <v>3</v>
      </c>
      <c r="E529">
        <v>32</v>
      </c>
      <c r="F529">
        <v>73.5</v>
      </c>
      <c r="G529">
        <v>2</v>
      </c>
      <c r="H529">
        <v>0</v>
      </c>
      <c r="I529">
        <f>E529/$E$1</f>
        <v>0.4</v>
      </c>
      <c r="J529">
        <f>LOG10(F529+1)</f>
        <v>1.8721562727482928</v>
      </c>
      <c r="K529">
        <f t="shared" si="40"/>
        <v>0</v>
      </c>
      <c r="L529">
        <f t="shared" si="41"/>
        <v>1</v>
      </c>
      <c r="M529">
        <f>IF(B529="S",1,0)</f>
        <v>1</v>
      </c>
      <c r="N529">
        <f>IF(B529="C",1,0)</f>
        <v>0</v>
      </c>
      <c r="O529">
        <f t="shared" si="42"/>
        <v>1</v>
      </c>
      <c r="P529">
        <v>1</v>
      </c>
      <c r="V529" s="5">
        <v>0.19335115333578456</v>
      </c>
      <c r="W529" s="5">
        <v>-1.1060198610672756</v>
      </c>
      <c r="X529" s="5">
        <f t="shared" si="43"/>
        <v>0.19335115333578456</v>
      </c>
      <c r="Y529" s="5">
        <f t="shared" si="43"/>
        <v>0</v>
      </c>
      <c r="Z529" s="5">
        <f t="shared" si="44"/>
        <v>0.19335115333578456</v>
      </c>
      <c r="AA529" s="5">
        <f>(Table134[[#This Row],[Survived]]-Z529)^2</f>
        <v>3.7384668496278077E-2</v>
      </c>
    </row>
    <row r="530" spans="1:27" x14ac:dyDescent="0.2">
      <c r="A530">
        <v>0</v>
      </c>
      <c r="B530" t="s">
        <v>10</v>
      </c>
      <c r="C530">
        <v>2</v>
      </c>
      <c r="D530" t="s">
        <v>3</v>
      </c>
      <c r="E530">
        <v>25</v>
      </c>
      <c r="F530">
        <v>13</v>
      </c>
      <c r="G530">
        <v>0</v>
      </c>
      <c r="H530">
        <v>0</v>
      </c>
      <c r="I530">
        <f>E530/$E$1</f>
        <v>0.3125</v>
      </c>
      <c r="J530">
        <f>LOG10(F530+1)</f>
        <v>1.146128035678238</v>
      </c>
      <c r="K530">
        <f t="shared" si="40"/>
        <v>0</v>
      </c>
      <c r="L530">
        <f t="shared" si="41"/>
        <v>1</v>
      </c>
      <c r="M530">
        <f>IF(B530="S",1,0)</f>
        <v>1</v>
      </c>
      <c r="N530">
        <f>IF(B530="C",1,0)</f>
        <v>0</v>
      </c>
      <c r="O530">
        <f t="shared" si="42"/>
        <v>1</v>
      </c>
      <c r="P530">
        <v>1</v>
      </c>
      <c r="V530" s="5">
        <v>0.32381037670903101</v>
      </c>
      <c r="W530" s="5">
        <v>-1.2494290708928419</v>
      </c>
      <c r="X530" s="5">
        <f t="shared" si="43"/>
        <v>0.32381037670903101</v>
      </c>
      <c r="Y530" s="5">
        <f t="shared" si="43"/>
        <v>0</v>
      </c>
      <c r="Z530" s="5">
        <f t="shared" si="44"/>
        <v>0.32381037670903101</v>
      </c>
      <c r="AA530" s="5">
        <f>(Table134[[#This Row],[Survived]]-Z530)^2</f>
        <v>0.10485316006444458</v>
      </c>
    </row>
    <row r="531" spans="1:27" x14ac:dyDescent="0.2">
      <c r="A531">
        <v>0</v>
      </c>
      <c r="B531" t="s">
        <v>10</v>
      </c>
      <c r="C531">
        <v>3</v>
      </c>
      <c r="D531" t="s">
        <v>3</v>
      </c>
      <c r="E531">
        <v>43</v>
      </c>
      <c r="F531">
        <v>8.0500000000000007</v>
      </c>
      <c r="G531">
        <v>0</v>
      </c>
      <c r="H531">
        <v>0</v>
      </c>
      <c r="I531">
        <f>E531/$E$1</f>
        <v>0.53749999999999998</v>
      </c>
      <c r="J531">
        <f>LOG10(F531+1)</f>
        <v>0.9566485792052033</v>
      </c>
      <c r="K531">
        <f t="shared" si="40"/>
        <v>0</v>
      </c>
      <c r="L531">
        <f t="shared" si="41"/>
        <v>0</v>
      </c>
      <c r="M531">
        <f>IF(B531="S",1,0)</f>
        <v>1</v>
      </c>
      <c r="N531">
        <f>IF(B531="C",1,0)</f>
        <v>0</v>
      </c>
      <c r="O531">
        <f t="shared" si="42"/>
        <v>1</v>
      </c>
      <c r="P531">
        <v>1</v>
      </c>
      <c r="V531" s="5">
        <v>-1.3974286134643132E-2</v>
      </c>
      <c r="W531" s="5">
        <v>-0.90472529672799618</v>
      </c>
      <c r="X531" s="5">
        <f t="shared" si="43"/>
        <v>0</v>
      </c>
      <c r="Y531" s="5">
        <f t="shared" si="43"/>
        <v>0</v>
      </c>
      <c r="Z531" s="5">
        <f t="shared" si="44"/>
        <v>0</v>
      </c>
      <c r="AA531" s="5">
        <f>(Table134[[#This Row],[Survived]]-Z531)^2</f>
        <v>0</v>
      </c>
    </row>
    <row r="532" spans="1:27" x14ac:dyDescent="0.2">
      <c r="A532">
        <v>1</v>
      </c>
      <c r="B532" t="s">
        <v>10</v>
      </c>
      <c r="C532">
        <v>2</v>
      </c>
      <c r="D532" t="s">
        <v>4</v>
      </c>
      <c r="E532">
        <v>40</v>
      </c>
      <c r="F532">
        <v>39</v>
      </c>
      <c r="G532">
        <v>1</v>
      </c>
      <c r="H532">
        <v>1</v>
      </c>
      <c r="I532">
        <f>E532/$E$1</f>
        <v>0.5</v>
      </c>
      <c r="J532">
        <f>LOG10(F532+1)</f>
        <v>1.6020599913279623</v>
      </c>
      <c r="K532">
        <f t="shared" si="40"/>
        <v>0</v>
      </c>
      <c r="L532">
        <f t="shared" si="41"/>
        <v>1</v>
      </c>
      <c r="M532">
        <f>IF(B532="S",1,0)</f>
        <v>1</v>
      </c>
      <c r="N532">
        <f>IF(B532="C",1,0)</f>
        <v>0</v>
      </c>
      <c r="O532">
        <f t="shared" si="42"/>
        <v>0</v>
      </c>
      <c r="P532">
        <v>1</v>
      </c>
      <c r="V532" s="5">
        <v>0.65368694208226719</v>
      </c>
      <c r="W532" s="5">
        <v>-1.3691367495257951</v>
      </c>
      <c r="X532" s="5">
        <f t="shared" si="43"/>
        <v>0.65368694208226719</v>
      </c>
      <c r="Y532" s="5">
        <f t="shared" si="43"/>
        <v>0</v>
      </c>
      <c r="Z532" s="5">
        <f t="shared" si="44"/>
        <v>0.65368694208226719</v>
      </c>
      <c r="AA532" s="5">
        <f>(Table134[[#This Row],[Survived]]-Z532)^2</f>
        <v>0.11993273408433096</v>
      </c>
    </row>
    <row r="533" spans="1:27" x14ac:dyDescent="0.2">
      <c r="A533">
        <v>0</v>
      </c>
      <c r="B533" t="s">
        <v>10</v>
      </c>
      <c r="C533">
        <v>1</v>
      </c>
      <c r="D533" t="s">
        <v>3</v>
      </c>
      <c r="E533">
        <v>31</v>
      </c>
      <c r="F533">
        <v>52</v>
      </c>
      <c r="G533">
        <v>1</v>
      </c>
      <c r="H533">
        <v>0</v>
      </c>
      <c r="I533">
        <f>E533/$E$1</f>
        <v>0.38750000000000001</v>
      </c>
      <c r="J533">
        <f>LOG10(F533+1)</f>
        <v>1.7242758696007889</v>
      </c>
      <c r="K533">
        <f t="shared" si="40"/>
        <v>1</v>
      </c>
      <c r="L533">
        <f t="shared" si="41"/>
        <v>0</v>
      </c>
      <c r="M533">
        <f>IF(B533="S",1,0)</f>
        <v>1</v>
      </c>
      <c r="N533">
        <f>IF(B533="C",1,0)</f>
        <v>0</v>
      </c>
      <c r="O533">
        <f t="shared" si="42"/>
        <v>1</v>
      </c>
      <c r="P533">
        <v>1</v>
      </c>
      <c r="V533" s="5">
        <v>0.42718862961202519</v>
      </c>
      <c r="W533" s="5">
        <v>-0.88787340973873408</v>
      </c>
      <c r="X533" s="5">
        <f t="shared" si="43"/>
        <v>0.42718862961202519</v>
      </c>
      <c r="Y533" s="5">
        <f t="shared" si="43"/>
        <v>0</v>
      </c>
      <c r="Z533" s="5">
        <f t="shared" si="44"/>
        <v>0.42718862961202519</v>
      </c>
      <c r="AA533" s="5">
        <f>(Table134[[#This Row],[Survived]]-Z533)^2</f>
        <v>0.18249012526980005</v>
      </c>
    </row>
    <row r="534" spans="1:27" x14ac:dyDescent="0.2">
      <c r="A534">
        <v>0</v>
      </c>
      <c r="B534" t="s">
        <v>10</v>
      </c>
      <c r="C534">
        <v>2</v>
      </c>
      <c r="D534" t="s">
        <v>3</v>
      </c>
      <c r="E534">
        <v>70</v>
      </c>
      <c r="F534">
        <v>10.5</v>
      </c>
      <c r="G534">
        <v>0</v>
      </c>
      <c r="H534">
        <v>0</v>
      </c>
      <c r="I534">
        <f>E534/$E$1</f>
        <v>0.875</v>
      </c>
      <c r="J534">
        <f>LOG10(F534+1)</f>
        <v>1.0606978403536116</v>
      </c>
      <c r="K534">
        <f t="shared" si="40"/>
        <v>0</v>
      </c>
      <c r="L534">
        <f t="shared" si="41"/>
        <v>1</v>
      </c>
      <c r="M534">
        <f>IF(B534="S",1,0)</f>
        <v>1</v>
      </c>
      <c r="N534">
        <f>IF(B534="C",1,0)</f>
        <v>0</v>
      </c>
      <c r="O534">
        <f t="shared" si="42"/>
        <v>1</v>
      </c>
      <c r="P534">
        <v>1</v>
      </c>
      <c r="V534" s="5">
        <v>-6.014530494654835E-3</v>
      </c>
      <c r="W534" s="5">
        <v>-1.1029689025116585</v>
      </c>
      <c r="X534" s="5">
        <f t="shared" si="43"/>
        <v>0</v>
      </c>
      <c r="Y534" s="5">
        <f t="shared" si="43"/>
        <v>0</v>
      </c>
      <c r="Z534" s="5">
        <f t="shared" si="44"/>
        <v>0</v>
      </c>
      <c r="AA534" s="5">
        <f>(Table134[[#This Row],[Survived]]-Z534)^2</f>
        <v>0</v>
      </c>
    </row>
    <row r="535" spans="1:27" x14ac:dyDescent="0.2">
      <c r="A535">
        <v>1</v>
      </c>
      <c r="B535" t="s">
        <v>10</v>
      </c>
      <c r="C535">
        <v>2</v>
      </c>
      <c r="D535" t="s">
        <v>3</v>
      </c>
      <c r="E535">
        <v>31</v>
      </c>
      <c r="F535">
        <v>13</v>
      </c>
      <c r="G535">
        <v>0</v>
      </c>
      <c r="H535">
        <v>0</v>
      </c>
      <c r="I535">
        <f>E535/$E$1</f>
        <v>0.38750000000000001</v>
      </c>
      <c r="J535">
        <f>LOG10(F535+1)</f>
        <v>1.146128035678238</v>
      </c>
      <c r="K535">
        <f t="shared" si="40"/>
        <v>0</v>
      </c>
      <c r="L535">
        <f t="shared" si="41"/>
        <v>1</v>
      </c>
      <c r="M535">
        <f>IF(B535="S",1,0)</f>
        <v>1</v>
      </c>
      <c r="N535">
        <f>IF(B535="C",1,0)</f>
        <v>0</v>
      </c>
      <c r="O535">
        <f t="shared" si="42"/>
        <v>1</v>
      </c>
      <c r="P535">
        <v>1</v>
      </c>
      <c r="V535" s="5">
        <v>0.28038026813383932</v>
      </c>
      <c r="W535" s="5">
        <v>-1.2325037602916753</v>
      </c>
      <c r="X535" s="5">
        <f t="shared" si="43"/>
        <v>0.28038026813383932</v>
      </c>
      <c r="Y535" s="5">
        <f t="shared" si="43"/>
        <v>0</v>
      </c>
      <c r="Z535" s="5">
        <f t="shared" si="44"/>
        <v>0.28038026813383932</v>
      </c>
      <c r="AA535" s="5">
        <f>(Table134[[#This Row],[Survived]]-Z535)^2</f>
        <v>0.51785255849112499</v>
      </c>
    </row>
    <row r="536" spans="1:27" x14ac:dyDescent="0.2">
      <c r="A536">
        <v>0</v>
      </c>
      <c r="B536" t="s">
        <v>10</v>
      </c>
      <c r="C536">
        <v>3</v>
      </c>
      <c r="D536" t="s">
        <v>3</v>
      </c>
      <c r="E536">
        <v>18</v>
      </c>
      <c r="F536">
        <v>7.7750000000000004</v>
      </c>
      <c r="G536">
        <v>0</v>
      </c>
      <c r="H536">
        <v>0</v>
      </c>
      <c r="I536">
        <f>E536/$E$1</f>
        <v>0.22500000000000001</v>
      </c>
      <c r="J536">
        <f>LOG10(F536+1)</f>
        <v>0.94324712513786169</v>
      </c>
      <c r="K536">
        <f t="shared" si="40"/>
        <v>0</v>
      </c>
      <c r="L536">
        <f t="shared" si="41"/>
        <v>0</v>
      </c>
      <c r="M536">
        <f>IF(B536="S",1,0)</f>
        <v>1</v>
      </c>
      <c r="N536">
        <f>IF(B536="C",1,0)</f>
        <v>0</v>
      </c>
      <c r="O536">
        <f t="shared" si="42"/>
        <v>1</v>
      </c>
      <c r="P536">
        <v>1</v>
      </c>
      <c r="V536" s="5">
        <v>0.166341473966375</v>
      </c>
      <c r="W536" s="5">
        <v>-0.97218526425787777</v>
      </c>
      <c r="X536" s="5">
        <f t="shared" si="43"/>
        <v>0.166341473966375</v>
      </c>
      <c r="Y536" s="5">
        <f t="shared" si="43"/>
        <v>0</v>
      </c>
      <c r="Z536" s="5">
        <f t="shared" si="44"/>
        <v>0.166341473966375</v>
      </c>
      <c r="AA536" s="5">
        <f>(Table134[[#This Row],[Survived]]-Z536)^2</f>
        <v>2.7669485961306212E-2</v>
      </c>
    </row>
    <row r="537" spans="1:27" x14ac:dyDescent="0.2">
      <c r="A537">
        <v>0</v>
      </c>
      <c r="B537" t="s">
        <v>10</v>
      </c>
      <c r="C537">
        <v>3</v>
      </c>
      <c r="D537" t="s">
        <v>3</v>
      </c>
      <c r="E537">
        <v>24.5</v>
      </c>
      <c r="F537">
        <v>8.0500000000000007</v>
      </c>
      <c r="G537">
        <v>0</v>
      </c>
      <c r="H537">
        <v>0</v>
      </c>
      <c r="I537">
        <f>E537/$E$1</f>
        <v>0.30625000000000002</v>
      </c>
      <c r="J537">
        <f>LOG10(F537+1)</f>
        <v>0.9566485792052033</v>
      </c>
      <c r="K537">
        <f t="shared" si="40"/>
        <v>0</v>
      </c>
      <c r="L537">
        <f t="shared" si="41"/>
        <v>0</v>
      </c>
      <c r="M537">
        <f>IF(B537="S",1,0)</f>
        <v>1</v>
      </c>
      <c r="N537">
        <f>IF(B537="C",1,0)</f>
        <v>0</v>
      </c>
      <c r="O537">
        <f t="shared" si="42"/>
        <v>1</v>
      </c>
      <c r="P537">
        <v>1</v>
      </c>
      <c r="V537" s="5">
        <v>0.11993521530553142</v>
      </c>
      <c r="W537" s="5">
        <v>-0.95691167108159414</v>
      </c>
      <c r="X537" s="5">
        <f t="shared" si="43"/>
        <v>0.11993521530553142</v>
      </c>
      <c r="Y537" s="5">
        <f t="shared" si="43"/>
        <v>0</v>
      </c>
      <c r="Z537" s="5">
        <f t="shared" si="44"/>
        <v>0.11993521530553142</v>
      </c>
      <c r="AA537" s="5">
        <f>(Table134[[#This Row],[Survived]]-Z537)^2</f>
        <v>1.4384455870384177E-2</v>
      </c>
    </row>
    <row r="538" spans="1:27" x14ac:dyDescent="0.2">
      <c r="A538">
        <v>1</v>
      </c>
      <c r="B538" t="s">
        <v>10</v>
      </c>
      <c r="C538">
        <v>3</v>
      </c>
      <c r="D538" t="s">
        <v>4</v>
      </c>
      <c r="E538">
        <v>18</v>
      </c>
      <c r="F538">
        <v>9.8416999999999994</v>
      </c>
      <c r="G538">
        <v>0</v>
      </c>
      <c r="H538">
        <v>0</v>
      </c>
      <c r="I538">
        <f>E538/$E$1</f>
        <v>0.22500000000000001</v>
      </c>
      <c r="J538">
        <f>LOG10(F538+1)</f>
        <v>1.0350973857754964</v>
      </c>
      <c r="K538">
        <f t="shared" si="40"/>
        <v>0</v>
      </c>
      <c r="L538">
        <f t="shared" si="41"/>
        <v>0</v>
      </c>
      <c r="M538">
        <f>IF(B538="S",1,0)</f>
        <v>1</v>
      </c>
      <c r="N538">
        <f>IF(B538="C",1,0)</f>
        <v>0</v>
      </c>
      <c r="O538">
        <f t="shared" si="42"/>
        <v>0</v>
      </c>
      <c r="P538">
        <v>1</v>
      </c>
      <c r="V538" s="5">
        <v>0.65953909555194767</v>
      </c>
      <c r="W538" s="5">
        <v>-0.98260652500863899</v>
      </c>
      <c r="X538" s="5">
        <f t="shared" si="43"/>
        <v>0.65953909555194767</v>
      </c>
      <c r="Y538" s="5">
        <f t="shared" si="43"/>
        <v>0</v>
      </c>
      <c r="Z538" s="5">
        <f t="shared" si="44"/>
        <v>0.65953909555194767</v>
      </c>
      <c r="AA538" s="5">
        <f>(Table134[[#This Row],[Survived]]-Z538)^2</f>
        <v>0.11591362745758582</v>
      </c>
    </row>
    <row r="539" spans="1:27" x14ac:dyDescent="0.2">
      <c r="A539">
        <v>0</v>
      </c>
      <c r="B539" t="s">
        <v>10</v>
      </c>
      <c r="C539">
        <v>3</v>
      </c>
      <c r="D539" t="s">
        <v>4</v>
      </c>
      <c r="E539">
        <v>43</v>
      </c>
      <c r="F539">
        <v>46.9</v>
      </c>
      <c r="G539">
        <v>1</v>
      </c>
      <c r="H539">
        <v>6</v>
      </c>
      <c r="I539">
        <f>E539/$E$1</f>
        <v>0.53749999999999998</v>
      </c>
      <c r="J539">
        <f>LOG10(F539+1)</f>
        <v>1.6803355134145632</v>
      </c>
      <c r="K539">
        <f t="shared" si="40"/>
        <v>0</v>
      </c>
      <c r="L539">
        <f t="shared" si="41"/>
        <v>0</v>
      </c>
      <c r="M539">
        <f>IF(B539="S",1,0)</f>
        <v>1</v>
      </c>
      <c r="N539">
        <f>IF(B539="C",1,0)</f>
        <v>0</v>
      </c>
      <c r="O539">
        <f t="shared" si="42"/>
        <v>0</v>
      </c>
      <c r="P539">
        <v>1</v>
      </c>
      <c r="V539" s="5">
        <v>0.36281677476452834</v>
      </c>
      <c r="W539" s="5">
        <v>-2.193863150255301</v>
      </c>
      <c r="X539" s="5">
        <f t="shared" si="43"/>
        <v>0.36281677476452834</v>
      </c>
      <c r="Y539" s="5">
        <f t="shared" si="43"/>
        <v>0</v>
      </c>
      <c r="Z539" s="5">
        <f t="shared" si="44"/>
        <v>0.36281677476452834</v>
      </c>
      <c r="AA539" s="5">
        <f>(Table134[[#This Row],[Survived]]-Z539)^2</f>
        <v>0.13163601205053449</v>
      </c>
    </row>
    <row r="540" spans="1:27" x14ac:dyDescent="0.2">
      <c r="A540">
        <v>1</v>
      </c>
      <c r="B540" t="s">
        <v>11</v>
      </c>
      <c r="C540">
        <v>1</v>
      </c>
      <c r="D540" t="s">
        <v>3</v>
      </c>
      <c r="E540">
        <v>36</v>
      </c>
      <c r="F540">
        <v>512.32920000000001</v>
      </c>
      <c r="G540">
        <v>0</v>
      </c>
      <c r="H540">
        <v>1</v>
      </c>
      <c r="I540">
        <f>E540/$E$1</f>
        <v>0.45</v>
      </c>
      <c r="J540">
        <f>LOG10(F540+1)</f>
        <v>2.7103959691861146</v>
      </c>
      <c r="K540">
        <f t="shared" si="40"/>
        <v>1</v>
      </c>
      <c r="L540">
        <f t="shared" si="41"/>
        <v>0</v>
      </c>
      <c r="M540">
        <f>IF(B540="S",1,0)</f>
        <v>0</v>
      </c>
      <c r="N540">
        <f>IF(B540="C",1,0)</f>
        <v>1</v>
      </c>
      <c r="O540">
        <f t="shared" si="42"/>
        <v>1</v>
      </c>
      <c r="P540">
        <v>1</v>
      </c>
      <c r="V540" s="5">
        <v>0.54881111262827253</v>
      </c>
      <c r="W540" s="5">
        <v>-1.2205400657781227</v>
      </c>
      <c r="X540" s="5">
        <f t="shared" si="43"/>
        <v>0.54881111262827253</v>
      </c>
      <c r="Y540" s="5">
        <f t="shared" si="43"/>
        <v>0</v>
      </c>
      <c r="Z540" s="5">
        <f t="shared" si="44"/>
        <v>0.54881111262827253</v>
      </c>
      <c r="AA540" s="5">
        <f>(Table134[[#This Row],[Survived]]-Z540)^2</f>
        <v>0.20357141208773738</v>
      </c>
    </row>
    <row r="541" spans="1:27" x14ac:dyDescent="0.2">
      <c r="A541">
        <v>1</v>
      </c>
      <c r="B541" t="s">
        <v>11</v>
      </c>
      <c r="C541">
        <v>1</v>
      </c>
      <c r="D541" t="s">
        <v>3</v>
      </c>
      <c r="E541">
        <v>27</v>
      </c>
      <c r="F541">
        <v>76.729200000000006</v>
      </c>
      <c r="G541">
        <v>0</v>
      </c>
      <c r="H541">
        <v>0</v>
      </c>
      <c r="I541">
        <f>E541/$E$1</f>
        <v>0.33750000000000002</v>
      </c>
      <c r="J541">
        <f>LOG10(F541+1)</f>
        <v>1.8905841979078102</v>
      </c>
      <c r="K541">
        <f t="shared" si="40"/>
        <v>1</v>
      </c>
      <c r="L541">
        <f t="shared" si="41"/>
        <v>0</v>
      </c>
      <c r="M541">
        <f>IF(B541="S",1,0)</f>
        <v>0</v>
      </c>
      <c r="N541">
        <f>IF(B541="C",1,0)</f>
        <v>1</v>
      </c>
      <c r="O541">
        <f t="shared" si="42"/>
        <v>1</v>
      </c>
      <c r="P541">
        <v>1</v>
      </c>
      <c r="V541" s="5">
        <v>0.58952187424829239</v>
      </c>
      <c r="W541" s="5">
        <v>-0.84541819753580361</v>
      </c>
      <c r="X541" s="5">
        <f t="shared" si="43"/>
        <v>0.58952187424829239</v>
      </c>
      <c r="Y541" s="5">
        <f t="shared" si="43"/>
        <v>0</v>
      </c>
      <c r="Z541" s="5">
        <f t="shared" si="44"/>
        <v>0.58952187424829239</v>
      </c>
      <c r="AA541" s="5">
        <f>(Table134[[#This Row],[Survived]]-Z541)^2</f>
        <v>0.16849229172063468</v>
      </c>
    </row>
    <row r="542" spans="1:27" x14ac:dyDescent="0.2">
      <c r="A542">
        <v>0</v>
      </c>
      <c r="B542" t="s">
        <v>10</v>
      </c>
      <c r="C542">
        <v>3</v>
      </c>
      <c r="D542" t="s">
        <v>3</v>
      </c>
      <c r="E542">
        <v>20</v>
      </c>
      <c r="F542">
        <v>9.2249999999999996</v>
      </c>
      <c r="G542">
        <v>0</v>
      </c>
      <c r="H542">
        <v>0</v>
      </c>
      <c r="I542">
        <f>E542/$E$1</f>
        <v>0.25</v>
      </c>
      <c r="J542">
        <f>LOG10(F542+1)</f>
        <v>1.0096633166793794</v>
      </c>
      <c r="K542">
        <f t="shared" si="40"/>
        <v>0</v>
      </c>
      <c r="L542">
        <f t="shared" si="41"/>
        <v>0</v>
      </c>
      <c r="M542">
        <f>IF(B542="S",1,0)</f>
        <v>1</v>
      </c>
      <c r="N542">
        <f>IF(B542="C",1,0)</f>
        <v>0</v>
      </c>
      <c r="O542">
        <f t="shared" si="42"/>
        <v>1</v>
      </c>
      <c r="P542">
        <v>1</v>
      </c>
      <c r="V542" s="5">
        <v>0.15505153823963946</v>
      </c>
      <c r="W542" s="5">
        <v>-0.98171923561561503</v>
      </c>
      <c r="X542" s="5">
        <f t="shared" si="43"/>
        <v>0.15505153823963946</v>
      </c>
      <c r="Y542" s="5">
        <f t="shared" si="43"/>
        <v>0</v>
      </c>
      <c r="Z542" s="5">
        <f t="shared" si="44"/>
        <v>0.15505153823963946</v>
      </c>
      <c r="AA542" s="5">
        <f>(Table134[[#This Row],[Survived]]-Z542)^2</f>
        <v>2.4040979510478379E-2</v>
      </c>
    </row>
    <row r="543" spans="1:27" x14ac:dyDescent="0.2">
      <c r="A543">
        <v>0</v>
      </c>
      <c r="B543" t="s">
        <v>10</v>
      </c>
      <c r="C543">
        <v>3</v>
      </c>
      <c r="D543" t="s">
        <v>3</v>
      </c>
      <c r="E543">
        <v>14</v>
      </c>
      <c r="F543">
        <v>46.9</v>
      </c>
      <c r="G543">
        <v>5</v>
      </c>
      <c r="H543">
        <v>2</v>
      </c>
      <c r="I543">
        <f>E543/$E$1</f>
        <v>0.17499999999999999</v>
      </c>
      <c r="J543">
        <f>LOG10(F543+1)</f>
        <v>1.6803355134145632</v>
      </c>
      <c r="K543">
        <f t="shared" si="40"/>
        <v>0</v>
      </c>
      <c r="L543">
        <f t="shared" si="41"/>
        <v>0</v>
      </c>
      <c r="M543">
        <f>IF(B543="S",1,0)</f>
        <v>1</v>
      </c>
      <c r="N543">
        <f>IF(B543="C",1,0)</f>
        <v>0</v>
      </c>
      <c r="O543">
        <f t="shared" si="42"/>
        <v>1</v>
      </c>
      <c r="P543">
        <v>1</v>
      </c>
      <c r="V543" s="5">
        <v>-8.5708788995053964E-2</v>
      </c>
      <c r="W543" s="5">
        <v>-0.85437268159283875</v>
      </c>
      <c r="X543" s="5">
        <f t="shared" si="43"/>
        <v>0</v>
      </c>
      <c r="Y543" s="5">
        <f t="shared" si="43"/>
        <v>0</v>
      </c>
      <c r="Z543" s="5">
        <f t="shared" si="44"/>
        <v>0</v>
      </c>
      <c r="AA543" s="5">
        <f>(Table134[[#This Row],[Survived]]-Z543)^2</f>
        <v>0</v>
      </c>
    </row>
    <row r="544" spans="1:27" x14ac:dyDescent="0.2">
      <c r="A544">
        <v>0</v>
      </c>
      <c r="B544" t="s">
        <v>10</v>
      </c>
      <c r="C544">
        <v>2</v>
      </c>
      <c r="D544" t="s">
        <v>3</v>
      </c>
      <c r="E544">
        <v>60</v>
      </c>
      <c r="F544">
        <v>39</v>
      </c>
      <c r="G544">
        <v>1</v>
      </c>
      <c r="H544">
        <v>1</v>
      </c>
      <c r="I544">
        <f>E544/$E$1</f>
        <v>0.75</v>
      </c>
      <c r="J544">
        <f>LOG10(F544+1)</f>
        <v>1.6020599913279623</v>
      </c>
      <c r="K544">
        <f t="shared" si="40"/>
        <v>0</v>
      </c>
      <c r="L544">
        <f t="shared" si="41"/>
        <v>1</v>
      </c>
      <c r="M544">
        <f>IF(B544="S",1,0)</f>
        <v>1</v>
      </c>
      <c r="N544">
        <f>IF(B544="C",1,0)</f>
        <v>0</v>
      </c>
      <c r="O544">
        <f t="shared" si="42"/>
        <v>1</v>
      </c>
      <c r="P544">
        <v>1</v>
      </c>
      <c r="V544" s="5">
        <v>2.0129430967836481E-2</v>
      </c>
      <c r="W544" s="5">
        <v>-1.3232850759416159</v>
      </c>
      <c r="X544" s="5">
        <f t="shared" si="43"/>
        <v>2.0129430967836481E-2</v>
      </c>
      <c r="Y544" s="5">
        <f t="shared" si="43"/>
        <v>0</v>
      </c>
      <c r="Z544" s="5">
        <f t="shared" si="44"/>
        <v>2.0129430967836481E-2</v>
      </c>
      <c r="AA544" s="5">
        <f>(Table134[[#This Row],[Survived]]-Z544)^2</f>
        <v>4.0519399108889437E-4</v>
      </c>
    </row>
    <row r="545" spans="1:27" x14ac:dyDescent="0.2">
      <c r="A545">
        <v>0</v>
      </c>
      <c r="B545" t="s">
        <v>11</v>
      </c>
      <c r="C545">
        <v>2</v>
      </c>
      <c r="D545" t="s">
        <v>3</v>
      </c>
      <c r="E545">
        <v>25</v>
      </c>
      <c r="F545">
        <v>41.5792</v>
      </c>
      <c r="G545">
        <v>1</v>
      </c>
      <c r="H545">
        <v>2</v>
      </c>
      <c r="I545">
        <f>E545/$E$1</f>
        <v>0.3125</v>
      </c>
      <c r="J545">
        <f>LOG10(F545+1)</f>
        <v>1.6291974974299364</v>
      </c>
      <c r="K545">
        <f t="shared" si="40"/>
        <v>0</v>
      </c>
      <c r="L545">
        <f t="shared" si="41"/>
        <v>1</v>
      </c>
      <c r="M545">
        <f>IF(B545="S",1,0)</f>
        <v>0</v>
      </c>
      <c r="N545">
        <f>IF(B545="C",1,0)</f>
        <v>1</v>
      </c>
      <c r="O545">
        <f t="shared" si="42"/>
        <v>1</v>
      </c>
      <c r="P545">
        <v>1</v>
      </c>
      <c r="V545" s="5">
        <v>0.32795883326111147</v>
      </c>
      <c r="W545" s="5">
        <v>-1.4048865102880101</v>
      </c>
      <c r="X545" s="5">
        <f t="shared" si="43"/>
        <v>0.32795883326111147</v>
      </c>
      <c r="Y545" s="5">
        <f t="shared" si="43"/>
        <v>0</v>
      </c>
      <c r="Z545" s="5">
        <f t="shared" si="44"/>
        <v>0.32795883326111147</v>
      </c>
      <c r="AA545" s="5">
        <f>(Table134[[#This Row],[Survived]]-Z545)^2</f>
        <v>0.10755699631398952</v>
      </c>
    </row>
    <row r="546" spans="1:27" x14ac:dyDescent="0.2">
      <c r="A546">
        <v>0</v>
      </c>
      <c r="B546" t="s">
        <v>10</v>
      </c>
      <c r="C546">
        <v>3</v>
      </c>
      <c r="D546" t="s">
        <v>3</v>
      </c>
      <c r="E546">
        <v>14</v>
      </c>
      <c r="F546">
        <v>39.6875</v>
      </c>
      <c r="G546">
        <v>4</v>
      </c>
      <c r="H546">
        <v>1</v>
      </c>
      <c r="I546">
        <f>E546/$E$1</f>
        <v>0.17499999999999999</v>
      </c>
      <c r="J546">
        <f>LOG10(F546+1)</f>
        <v>1.6094610059122672</v>
      </c>
      <c r="K546">
        <f t="shared" si="40"/>
        <v>0</v>
      </c>
      <c r="L546">
        <f t="shared" si="41"/>
        <v>0</v>
      </c>
      <c r="M546">
        <f>IF(B546="S",1,0)</f>
        <v>1</v>
      </c>
      <c r="N546">
        <f>IF(B546="C",1,0)</f>
        <v>0</v>
      </c>
      <c r="O546">
        <f t="shared" si="42"/>
        <v>1</v>
      </c>
      <c r="P546">
        <v>1</v>
      </c>
      <c r="V546" s="5">
        <v>-1.6894401275598825E-2</v>
      </c>
      <c r="W546" s="5">
        <v>-0.76976924816996972</v>
      </c>
      <c r="X546" s="5">
        <f t="shared" si="43"/>
        <v>0</v>
      </c>
      <c r="Y546" s="5">
        <f t="shared" si="43"/>
        <v>0</v>
      </c>
      <c r="Z546" s="5">
        <f t="shared" si="44"/>
        <v>0</v>
      </c>
      <c r="AA546" s="5">
        <f>(Table134[[#This Row],[Survived]]-Z546)^2</f>
        <v>0</v>
      </c>
    </row>
    <row r="547" spans="1:27" x14ac:dyDescent="0.2">
      <c r="A547">
        <v>0</v>
      </c>
      <c r="B547" t="s">
        <v>10</v>
      </c>
      <c r="C547">
        <v>3</v>
      </c>
      <c r="D547" t="s">
        <v>3</v>
      </c>
      <c r="E547">
        <v>19</v>
      </c>
      <c r="F547">
        <v>10.1708</v>
      </c>
      <c r="G547">
        <v>0</v>
      </c>
      <c r="H547">
        <v>0</v>
      </c>
      <c r="I547">
        <f>E547/$E$1</f>
        <v>0.23749999999999999</v>
      </c>
      <c r="J547">
        <f>LOG10(F547+1)</f>
        <v>1.0480842763514531</v>
      </c>
      <c r="K547">
        <f t="shared" si="40"/>
        <v>0</v>
      </c>
      <c r="L547">
        <f t="shared" si="41"/>
        <v>0</v>
      </c>
      <c r="M547">
        <f>IF(B547="S",1,0)</f>
        <v>1</v>
      </c>
      <c r="N547">
        <f>IF(B547="C",1,0)</f>
        <v>0</v>
      </c>
      <c r="O547">
        <f t="shared" si="42"/>
        <v>1</v>
      </c>
      <c r="P547">
        <v>1</v>
      </c>
      <c r="V547" s="5">
        <v>0.16413339572674457</v>
      </c>
      <c r="W547" s="5">
        <v>-0.99331910278126101</v>
      </c>
      <c r="X547" s="5">
        <f t="shared" si="43"/>
        <v>0.16413339572674457</v>
      </c>
      <c r="Y547" s="5">
        <f t="shared" si="43"/>
        <v>0</v>
      </c>
      <c r="Z547" s="5">
        <f t="shared" si="44"/>
        <v>0.16413339572674457</v>
      </c>
      <c r="AA547" s="5">
        <f>(Table134[[#This Row],[Survived]]-Z547)^2</f>
        <v>2.6939771592792133E-2</v>
      </c>
    </row>
    <row r="548" spans="1:27" x14ac:dyDescent="0.2">
      <c r="A548">
        <v>0</v>
      </c>
      <c r="B548" t="s">
        <v>10</v>
      </c>
      <c r="C548">
        <v>3</v>
      </c>
      <c r="D548" t="s">
        <v>3</v>
      </c>
      <c r="E548">
        <v>18</v>
      </c>
      <c r="F548">
        <v>7.7957999999999998</v>
      </c>
      <c r="G548">
        <v>0</v>
      </c>
      <c r="H548">
        <v>0</v>
      </c>
      <c r="I548">
        <f>E548/$E$1</f>
        <v>0.22500000000000001</v>
      </c>
      <c r="J548">
        <f>LOG10(F548+1)</f>
        <v>0.94427534575879857</v>
      </c>
      <c r="K548">
        <f t="shared" si="40"/>
        <v>0</v>
      </c>
      <c r="L548">
        <f t="shared" si="41"/>
        <v>0</v>
      </c>
      <c r="M548">
        <f>IF(B548="S",1,0)</f>
        <v>1</v>
      </c>
      <c r="N548">
        <f>IF(B548="C",1,0)</f>
        <v>0</v>
      </c>
      <c r="O548">
        <f t="shared" si="42"/>
        <v>1</v>
      </c>
      <c r="P548">
        <v>1</v>
      </c>
      <c r="V548" s="5">
        <v>0.16639080982262999</v>
      </c>
      <c r="W548" s="5">
        <v>-0.97242020712415644</v>
      </c>
      <c r="X548" s="5">
        <f t="shared" si="43"/>
        <v>0.16639080982262999</v>
      </c>
      <c r="Y548" s="5">
        <f t="shared" si="43"/>
        <v>0</v>
      </c>
      <c r="Z548" s="5">
        <f t="shared" si="44"/>
        <v>0.16639080982262999</v>
      </c>
      <c r="AA548" s="5">
        <f>(Table134[[#This Row],[Survived]]-Z548)^2</f>
        <v>2.7685901593430623E-2</v>
      </c>
    </row>
    <row r="549" spans="1:27" x14ac:dyDescent="0.2">
      <c r="A549">
        <v>1</v>
      </c>
      <c r="B549" t="s">
        <v>10</v>
      </c>
      <c r="C549">
        <v>1</v>
      </c>
      <c r="D549" t="s">
        <v>4</v>
      </c>
      <c r="E549">
        <v>15</v>
      </c>
      <c r="F549">
        <v>211.33750000000001</v>
      </c>
      <c r="G549">
        <v>0</v>
      </c>
      <c r="H549">
        <v>1</v>
      </c>
      <c r="I549">
        <f>E549/$E$1</f>
        <v>0.1875</v>
      </c>
      <c r="J549">
        <f>LOG10(F549+1)</f>
        <v>2.3270266997942759</v>
      </c>
      <c r="K549">
        <f t="shared" si="40"/>
        <v>1</v>
      </c>
      <c r="L549">
        <f t="shared" si="41"/>
        <v>0</v>
      </c>
      <c r="M549">
        <f>IF(B549="S",1,0)</f>
        <v>1</v>
      </c>
      <c r="N549">
        <f>IF(B549="C",1,0)</f>
        <v>0</v>
      </c>
      <c r="O549">
        <f t="shared" si="42"/>
        <v>0</v>
      </c>
      <c r="P549">
        <v>1</v>
      </c>
      <c r="V549" s="5">
        <v>1.1031256112769681</v>
      </c>
      <c r="W549" s="5">
        <v>-1.4181323979917622</v>
      </c>
      <c r="X549" s="5">
        <f t="shared" si="43"/>
        <v>1.1031256112769681</v>
      </c>
      <c r="Y549" s="5">
        <f t="shared" si="43"/>
        <v>0</v>
      </c>
      <c r="Z549" s="5">
        <f t="shared" si="44"/>
        <v>1.1031256112769681</v>
      </c>
      <c r="AA549" s="5">
        <f>(Table134[[#This Row],[Survived]]-Z549)^2</f>
        <v>1.0634891701248324E-2</v>
      </c>
    </row>
    <row r="550" spans="1:27" x14ac:dyDescent="0.2">
      <c r="A550">
        <v>1</v>
      </c>
      <c r="B550" t="s">
        <v>10</v>
      </c>
      <c r="C550">
        <v>1</v>
      </c>
      <c r="D550" t="s">
        <v>3</v>
      </c>
      <c r="E550">
        <v>31</v>
      </c>
      <c r="F550">
        <v>57</v>
      </c>
      <c r="G550">
        <v>1</v>
      </c>
      <c r="H550">
        <v>0</v>
      </c>
      <c r="I550">
        <f>E550/$E$1</f>
        <v>0.38750000000000001</v>
      </c>
      <c r="J550">
        <f>LOG10(F550+1)</f>
        <v>1.7634279935629373</v>
      </c>
      <c r="K550">
        <f t="shared" si="40"/>
        <v>1</v>
      </c>
      <c r="L550">
        <f t="shared" si="41"/>
        <v>0</v>
      </c>
      <c r="M550">
        <f>IF(B550="S",1,0)</f>
        <v>1</v>
      </c>
      <c r="N550">
        <f>IF(B550="C",1,0)</f>
        <v>0</v>
      </c>
      <c r="O550">
        <f t="shared" si="42"/>
        <v>1</v>
      </c>
      <c r="P550">
        <v>1</v>
      </c>
      <c r="V550" s="5">
        <v>0.42906721823448979</v>
      </c>
      <c r="W550" s="5">
        <v>-0.89681945890100589</v>
      </c>
      <c r="X550" s="5">
        <f t="shared" si="43"/>
        <v>0.42906721823448979</v>
      </c>
      <c r="Y550" s="5">
        <f t="shared" si="43"/>
        <v>0</v>
      </c>
      <c r="Z550" s="5">
        <f t="shared" si="44"/>
        <v>0.42906721823448979</v>
      </c>
      <c r="AA550" s="5">
        <f>(Table134[[#This Row],[Survived]]-Z550)^2</f>
        <v>0.32596424129450369</v>
      </c>
    </row>
    <row r="551" spans="1:27" x14ac:dyDescent="0.2">
      <c r="A551">
        <v>1</v>
      </c>
      <c r="B551" t="s">
        <v>11</v>
      </c>
      <c r="C551">
        <v>3</v>
      </c>
      <c r="D551" t="s">
        <v>4</v>
      </c>
      <c r="E551">
        <v>4</v>
      </c>
      <c r="F551">
        <v>13.416700000000001</v>
      </c>
      <c r="G551">
        <v>0</v>
      </c>
      <c r="H551">
        <v>1</v>
      </c>
      <c r="I551">
        <f>E551/$E$1</f>
        <v>0.05</v>
      </c>
      <c r="J551">
        <f>LOG10(F551+1)</f>
        <v>1.1588658612291007</v>
      </c>
      <c r="K551">
        <f t="shared" si="40"/>
        <v>0</v>
      </c>
      <c r="L551">
        <f t="shared" si="41"/>
        <v>0</v>
      </c>
      <c r="M551">
        <f>IF(B551="S",1,0)</f>
        <v>0</v>
      </c>
      <c r="N551">
        <f>IF(B551="C",1,0)</f>
        <v>1</v>
      </c>
      <c r="O551">
        <f t="shared" si="42"/>
        <v>0</v>
      </c>
      <c r="P551">
        <v>1</v>
      </c>
      <c r="V551" s="5">
        <v>0.81999964380385304</v>
      </c>
      <c r="W551" s="5">
        <v>-1.0270490275782926</v>
      </c>
      <c r="X551" s="5">
        <f t="shared" si="43"/>
        <v>0.81999964380385304</v>
      </c>
      <c r="Y551" s="5">
        <f t="shared" si="43"/>
        <v>0</v>
      </c>
      <c r="Z551" s="5">
        <f t="shared" si="44"/>
        <v>0.81999964380385304</v>
      </c>
      <c r="AA551" s="5">
        <f>(Table134[[#This Row],[Survived]]-Z551)^2</f>
        <v>3.2400128230739782E-2</v>
      </c>
    </row>
    <row r="552" spans="1:27" x14ac:dyDescent="0.2">
      <c r="A552">
        <v>0</v>
      </c>
      <c r="B552" t="s">
        <v>11</v>
      </c>
      <c r="C552">
        <v>3</v>
      </c>
      <c r="D552" t="s">
        <v>3</v>
      </c>
      <c r="E552">
        <v>25</v>
      </c>
      <c r="F552">
        <v>7.2249999999999996</v>
      </c>
      <c r="G552">
        <v>0</v>
      </c>
      <c r="H552">
        <v>0</v>
      </c>
      <c r="I552">
        <f>E552/$E$1</f>
        <v>0.3125</v>
      </c>
      <c r="J552">
        <f>LOG10(F552+1)</f>
        <v>0.91513590662201194</v>
      </c>
      <c r="K552">
        <f t="shared" si="40"/>
        <v>0</v>
      </c>
      <c r="L552">
        <f t="shared" si="41"/>
        <v>0</v>
      </c>
      <c r="M552">
        <f>IF(B552="S",1,0)</f>
        <v>0</v>
      </c>
      <c r="N552">
        <f>IF(B552="C",1,0)</f>
        <v>1</v>
      </c>
      <c r="O552">
        <f t="shared" si="42"/>
        <v>1</v>
      </c>
      <c r="P552">
        <v>1</v>
      </c>
      <c r="V552" s="5">
        <v>0.18241081135981452</v>
      </c>
      <c r="W552" s="5">
        <v>-0.70949822281935093</v>
      </c>
      <c r="X552" s="5">
        <f t="shared" si="43"/>
        <v>0.18241081135981452</v>
      </c>
      <c r="Y552" s="5">
        <f t="shared" si="43"/>
        <v>0</v>
      </c>
      <c r="Z552" s="5">
        <f t="shared" si="44"/>
        <v>0.18241081135981452</v>
      </c>
      <c r="AA552" s="5">
        <f>(Table134[[#This Row],[Survived]]-Z552)^2</f>
        <v>3.3273704100945836E-2</v>
      </c>
    </row>
    <row r="553" spans="1:27" x14ac:dyDescent="0.2">
      <c r="A553">
        <v>0</v>
      </c>
      <c r="B553" t="s">
        <v>10</v>
      </c>
      <c r="C553">
        <v>1</v>
      </c>
      <c r="D553" t="s">
        <v>3</v>
      </c>
      <c r="E553">
        <v>60</v>
      </c>
      <c r="F553">
        <v>26.55</v>
      </c>
      <c r="G553">
        <v>0</v>
      </c>
      <c r="H553">
        <v>0</v>
      </c>
      <c r="I553">
        <f>E553/$E$1</f>
        <v>0.75</v>
      </c>
      <c r="J553">
        <f>LOG10(F553+1)</f>
        <v>1.4401216031878039</v>
      </c>
      <c r="K553">
        <f t="shared" si="40"/>
        <v>1</v>
      </c>
      <c r="L553">
        <f t="shared" si="41"/>
        <v>0</v>
      </c>
      <c r="M553">
        <f>IF(B553="S",1,0)</f>
        <v>1</v>
      </c>
      <c r="N553">
        <f>IF(B553="C",1,0)</f>
        <v>0</v>
      </c>
      <c r="O553">
        <f t="shared" si="42"/>
        <v>1</v>
      </c>
      <c r="P553">
        <v>1</v>
      </c>
      <c r="V553" s="5">
        <v>0.26095565597334591</v>
      </c>
      <c r="W553" s="5">
        <v>-0.88591829978232928</v>
      </c>
      <c r="X553" s="5">
        <f t="shared" si="43"/>
        <v>0.26095565597334591</v>
      </c>
      <c r="Y553" s="5">
        <f t="shared" si="43"/>
        <v>0</v>
      </c>
      <c r="Z553" s="5">
        <f t="shared" si="44"/>
        <v>0.26095565597334591</v>
      </c>
      <c r="AA553" s="5">
        <f>(Table134[[#This Row],[Survived]]-Z553)^2</f>
        <v>6.8097854384479267E-2</v>
      </c>
    </row>
    <row r="554" spans="1:27" x14ac:dyDescent="0.2">
      <c r="A554">
        <v>0</v>
      </c>
      <c r="B554" t="s">
        <v>10</v>
      </c>
      <c r="C554">
        <v>2</v>
      </c>
      <c r="D554" t="s">
        <v>3</v>
      </c>
      <c r="E554">
        <v>52</v>
      </c>
      <c r="F554">
        <v>13.5</v>
      </c>
      <c r="G554">
        <v>0</v>
      </c>
      <c r="H554">
        <v>0</v>
      </c>
      <c r="I554">
        <f>E554/$E$1</f>
        <v>0.65</v>
      </c>
      <c r="J554">
        <f>LOG10(F554+1)</f>
        <v>1.1613680022349748</v>
      </c>
      <c r="K554">
        <f t="shared" si="40"/>
        <v>0</v>
      </c>
      <c r="L554">
        <f t="shared" si="41"/>
        <v>1</v>
      </c>
      <c r="M554">
        <f>IF(B554="S",1,0)</f>
        <v>1</v>
      </c>
      <c r="N554">
        <f>IF(B554="C",1,0)</f>
        <v>0</v>
      </c>
      <c r="O554">
        <f t="shared" si="42"/>
        <v>1</v>
      </c>
      <c r="P554">
        <v>1</v>
      </c>
      <c r="V554" s="5">
        <v>0.12910612885253514</v>
      </c>
      <c r="W554" s="5">
        <v>-1.1767474233505644</v>
      </c>
      <c r="X554" s="5">
        <f t="shared" si="43"/>
        <v>0.12910612885253514</v>
      </c>
      <c r="Y554" s="5">
        <f t="shared" si="43"/>
        <v>0</v>
      </c>
      <c r="Z554" s="5">
        <f t="shared" si="44"/>
        <v>0.12910612885253514</v>
      </c>
      <c r="AA554" s="5">
        <f>(Table134[[#This Row],[Survived]]-Z554)^2</f>
        <v>1.6668392507287407E-2</v>
      </c>
    </row>
    <row r="555" spans="1:27" x14ac:dyDescent="0.2">
      <c r="A555">
        <v>0</v>
      </c>
      <c r="B555" t="s">
        <v>10</v>
      </c>
      <c r="C555">
        <v>3</v>
      </c>
      <c r="D555" t="s">
        <v>3</v>
      </c>
      <c r="E555">
        <v>44</v>
      </c>
      <c r="F555">
        <v>8.0500000000000007</v>
      </c>
      <c r="G555">
        <v>0</v>
      </c>
      <c r="H555">
        <v>0</v>
      </c>
      <c r="I555">
        <f>E555/$E$1</f>
        <v>0.55000000000000004</v>
      </c>
      <c r="J555">
        <f>LOG10(F555+1)</f>
        <v>0.9566485792052033</v>
      </c>
      <c r="K555">
        <f t="shared" si="40"/>
        <v>0</v>
      </c>
      <c r="L555">
        <f t="shared" si="41"/>
        <v>0</v>
      </c>
      <c r="M555">
        <f>IF(B555="S",1,0)</f>
        <v>1</v>
      </c>
      <c r="N555">
        <f>IF(B555="C",1,0)</f>
        <v>0</v>
      </c>
      <c r="O555">
        <f t="shared" si="42"/>
        <v>1</v>
      </c>
      <c r="P555">
        <v>1</v>
      </c>
      <c r="V555" s="5">
        <v>-2.121263756384173E-2</v>
      </c>
      <c r="W555" s="5">
        <v>-0.90190441162780166</v>
      </c>
      <c r="X555" s="5">
        <f t="shared" si="43"/>
        <v>0</v>
      </c>
      <c r="Y555" s="5">
        <f t="shared" si="43"/>
        <v>0</v>
      </c>
      <c r="Z555" s="5">
        <f t="shared" si="44"/>
        <v>0</v>
      </c>
      <c r="AA555" s="5">
        <f>(Table134[[#This Row],[Survived]]-Z555)^2</f>
        <v>0</v>
      </c>
    </row>
    <row r="556" spans="1:27" x14ac:dyDescent="0.2">
      <c r="A556">
        <v>0</v>
      </c>
      <c r="B556" t="s">
        <v>11</v>
      </c>
      <c r="C556">
        <v>1</v>
      </c>
      <c r="D556" t="s">
        <v>3</v>
      </c>
      <c r="E556">
        <v>49</v>
      </c>
      <c r="F556">
        <v>110.88330000000001</v>
      </c>
      <c r="G556">
        <v>1</v>
      </c>
      <c r="H556">
        <v>1</v>
      </c>
      <c r="I556">
        <f>E556/$E$1</f>
        <v>0.61250000000000004</v>
      </c>
      <c r="J556">
        <f>LOG10(F556+1)</f>
        <v>2.048765267412167</v>
      </c>
      <c r="K556">
        <f t="shared" si="40"/>
        <v>1</v>
      </c>
      <c r="L556">
        <f t="shared" si="41"/>
        <v>0</v>
      </c>
      <c r="M556">
        <f>IF(B556="S",1,0)</f>
        <v>0</v>
      </c>
      <c r="N556">
        <f>IF(B556="C",1,0)</f>
        <v>1</v>
      </c>
      <c r="O556">
        <f t="shared" si="42"/>
        <v>1</v>
      </c>
      <c r="P556">
        <v>1</v>
      </c>
      <c r="V556" s="5">
        <v>0.36565287939048047</v>
      </c>
      <c r="W556" s="5">
        <v>-0.88791123729262267</v>
      </c>
      <c r="X556" s="5">
        <f t="shared" si="43"/>
        <v>0.36565287939048047</v>
      </c>
      <c r="Y556" s="5">
        <f t="shared" si="43"/>
        <v>0</v>
      </c>
      <c r="Z556" s="5">
        <f t="shared" si="44"/>
        <v>0.36565287939048047</v>
      </c>
      <c r="AA556" s="5">
        <f>(Table134[[#This Row],[Survived]]-Z556)^2</f>
        <v>0.13370202820654925</v>
      </c>
    </row>
    <row r="557" spans="1:27" x14ac:dyDescent="0.2">
      <c r="A557">
        <v>0</v>
      </c>
      <c r="B557" t="s">
        <v>10</v>
      </c>
      <c r="C557">
        <v>3</v>
      </c>
      <c r="D557" t="s">
        <v>3</v>
      </c>
      <c r="E557">
        <v>42</v>
      </c>
      <c r="F557">
        <v>7.65</v>
      </c>
      <c r="G557">
        <v>0</v>
      </c>
      <c r="H557">
        <v>0</v>
      </c>
      <c r="I557">
        <f>E557/$E$1</f>
        <v>0.52500000000000002</v>
      </c>
      <c r="J557">
        <f>LOG10(F557+1)</f>
        <v>0.93701610746481423</v>
      </c>
      <c r="K557">
        <f t="shared" si="40"/>
        <v>0</v>
      </c>
      <c r="L557">
        <f t="shared" si="41"/>
        <v>0</v>
      </c>
      <c r="M557">
        <f>IF(B557="S",1,0)</f>
        <v>1</v>
      </c>
      <c r="N557">
        <f>IF(B557="C",1,0)</f>
        <v>0</v>
      </c>
      <c r="O557">
        <f t="shared" si="42"/>
        <v>1</v>
      </c>
      <c r="P557">
        <v>1</v>
      </c>
      <c r="V557" s="5">
        <v>-7.6779356573726254E-3</v>
      </c>
      <c r="W557" s="5">
        <v>-0.90306026792129168</v>
      </c>
      <c r="X557" s="5">
        <f t="shared" si="43"/>
        <v>0</v>
      </c>
      <c r="Y557" s="5">
        <f t="shared" si="43"/>
        <v>0</v>
      </c>
      <c r="Z557" s="5">
        <f t="shared" si="44"/>
        <v>0</v>
      </c>
      <c r="AA557" s="5">
        <f>(Table134[[#This Row],[Survived]]-Z557)^2</f>
        <v>0</v>
      </c>
    </row>
    <row r="558" spans="1:27" x14ac:dyDescent="0.2">
      <c r="A558">
        <v>1</v>
      </c>
      <c r="B558" t="s">
        <v>11</v>
      </c>
      <c r="C558">
        <v>1</v>
      </c>
      <c r="D558" t="s">
        <v>4</v>
      </c>
      <c r="E558">
        <v>18</v>
      </c>
      <c r="F558">
        <v>227.52500000000001</v>
      </c>
      <c r="G558">
        <v>1</v>
      </c>
      <c r="H558">
        <v>0</v>
      </c>
      <c r="I558">
        <f>E558/$E$1</f>
        <v>0.22500000000000001</v>
      </c>
      <c r="J558">
        <f>LOG10(F558+1)</f>
        <v>2.3589337176143736</v>
      </c>
      <c r="K558">
        <f t="shared" si="40"/>
        <v>1</v>
      </c>
      <c r="L558">
        <f t="shared" si="41"/>
        <v>0</v>
      </c>
      <c r="M558">
        <f>IF(B558="S",1,0)</f>
        <v>0</v>
      </c>
      <c r="N558">
        <f>IF(B558="C",1,0)</f>
        <v>1</v>
      </c>
      <c r="O558">
        <f t="shared" si="42"/>
        <v>0</v>
      </c>
      <c r="P558">
        <v>1</v>
      </c>
      <c r="V558" s="5">
        <v>1.1086163180668507</v>
      </c>
      <c r="W558" s="5">
        <v>-0.82247719900744731</v>
      </c>
      <c r="X558" s="5">
        <f t="shared" si="43"/>
        <v>1.1086163180668507</v>
      </c>
      <c r="Y558" s="5">
        <f t="shared" si="43"/>
        <v>0</v>
      </c>
      <c r="Z558" s="5">
        <f t="shared" si="44"/>
        <v>1.1086163180668507</v>
      </c>
      <c r="AA558" s="5">
        <f>(Table134[[#This Row],[Survived]]-Z558)^2</f>
        <v>1.1797504550399273E-2</v>
      </c>
    </row>
    <row r="559" spans="1:27" x14ac:dyDescent="0.2">
      <c r="A559">
        <v>1</v>
      </c>
      <c r="B559" t="s">
        <v>10</v>
      </c>
      <c r="C559">
        <v>1</v>
      </c>
      <c r="D559" t="s">
        <v>3</v>
      </c>
      <c r="E559">
        <v>35</v>
      </c>
      <c r="F559">
        <v>26.287500000000001</v>
      </c>
      <c r="G559">
        <v>0</v>
      </c>
      <c r="H559">
        <v>0</v>
      </c>
      <c r="I559">
        <f>E559/$E$1</f>
        <v>0.4375</v>
      </c>
      <c r="J559">
        <f>LOG10(F559+1)</f>
        <v>1.4359637487171957</v>
      </c>
      <c r="K559">
        <f t="shared" si="40"/>
        <v>1</v>
      </c>
      <c r="L559">
        <f t="shared" si="41"/>
        <v>0</v>
      </c>
      <c r="M559">
        <f>IF(B559="S",1,0)</f>
        <v>1</v>
      </c>
      <c r="N559">
        <f>IF(B559="C",1,0)</f>
        <v>0</v>
      </c>
      <c r="O559">
        <f t="shared" si="42"/>
        <v>1</v>
      </c>
      <c r="P559">
        <v>1</v>
      </c>
      <c r="V559" s="5">
        <v>0.4417149404422841</v>
      </c>
      <c r="W559" s="5">
        <v>-0.95549037996563124</v>
      </c>
      <c r="X559" s="5">
        <f t="shared" si="43"/>
        <v>0.4417149404422841</v>
      </c>
      <c r="Y559" s="5">
        <f t="shared" si="43"/>
        <v>0</v>
      </c>
      <c r="Z559" s="5">
        <f t="shared" si="44"/>
        <v>0.4417149404422841</v>
      </c>
      <c r="AA559" s="5">
        <f>(Table134[[#This Row],[Survived]]-Z559)^2</f>
        <v>0.31168220772536237</v>
      </c>
    </row>
    <row r="560" spans="1:27" x14ac:dyDescent="0.2">
      <c r="A560">
        <v>0</v>
      </c>
      <c r="B560" t="s">
        <v>11</v>
      </c>
      <c r="C560">
        <v>3</v>
      </c>
      <c r="D560" t="s">
        <v>4</v>
      </c>
      <c r="E560">
        <v>18</v>
      </c>
      <c r="F560">
        <v>14.4542</v>
      </c>
      <c r="G560">
        <v>0</v>
      </c>
      <c r="H560">
        <v>1</v>
      </c>
      <c r="I560">
        <f>E560/$E$1</f>
        <v>0.22500000000000001</v>
      </c>
      <c r="J560">
        <f>LOG10(F560+1)</f>
        <v>1.1890465283525415</v>
      </c>
      <c r="K560">
        <f t="shared" si="40"/>
        <v>0</v>
      </c>
      <c r="L560">
        <f t="shared" si="41"/>
        <v>0</v>
      </c>
      <c r="M560">
        <f>IF(B560="S",1,0)</f>
        <v>0</v>
      </c>
      <c r="N560">
        <f>IF(B560="C",1,0)</f>
        <v>1</v>
      </c>
      <c r="O560">
        <f t="shared" si="42"/>
        <v>0</v>
      </c>
      <c r="P560">
        <v>1</v>
      </c>
      <c r="V560" s="5">
        <v>0.72011084594372765</v>
      </c>
      <c r="W560" s="5">
        <v>-0.99445275583685544</v>
      </c>
      <c r="X560" s="5">
        <f t="shared" si="43"/>
        <v>0.72011084594372765</v>
      </c>
      <c r="Y560" s="5">
        <f t="shared" si="43"/>
        <v>0</v>
      </c>
      <c r="Z560" s="5">
        <f t="shared" si="44"/>
        <v>0.72011084594372765</v>
      </c>
      <c r="AA560" s="5">
        <f>(Table134[[#This Row],[Survived]]-Z560)^2</f>
        <v>0.51855963044579101</v>
      </c>
    </row>
    <row r="561" spans="1:27" x14ac:dyDescent="0.2">
      <c r="A561">
        <v>0</v>
      </c>
      <c r="B561" t="s">
        <v>12</v>
      </c>
      <c r="C561">
        <v>3</v>
      </c>
      <c r="D561" t="s">
        <v>3</v>
      </c>
      <c r="E561">
        <v>25</v>
      </c>
      <c r="F561">
        <v>7.7416999999999998</v>
      </c>
      <c r="G561">
        <v>0</v>
      </c>
      <c r="H561">
        <v>0</v>
      </c>
      <c r="I561">
        <f>E561/$E$1</f>
        <v>0.3125</v>
      </c>
      <c r="J561">
        <f>LOG10(F561+1)</f>
        <v>0.94159589817511846</v>
      </c>
      <c r="K561">
        <f t="shared" si="40"/>
        <v>0</v>
      </c>
      <c r="L561">
        <f t="shared" si="41"/>
        <v>0</v>
      </c>
      <c r="M561">
        <f>IF(B561="S",1,0)</f>
        <v>0</v>
      </c>
      <c r="N561">
        <f>IF(B561="C",1,0)</f>
        <v>0</v>
      </c>
      <c r="O561">
        <f t="shared" si="42"/>
        <v>1</v>
      </c>
      <c r="P561">
        <v>1</v>
      </c>
      <c r="V561" s="5">
        <v>7.4221741511791284E-2</v>
      </c>
      <c r="W561" s="5">
        <v>-1.0694173691480962</v>
      </c>
      <c r="X561" s="5">
        <f t="shared" si="43"/>
        <v>7.4221741511791284E-2</v>
      </c>
      <c r="Y561" s="5">
        <f t="shared" si="43"/>
        <v>0</v>
      </c>
      <c r="Z561" s="5">
        <f t="shared" si="44"/>
        <v>7.4221741511791284E-2</v>
      </c>
      <c r="AA561" s="5">
        <f>(Table134[[#This Row],[Survived]]-Z561)^2</f>
        <v>5.5088669130431613E-3</v>
      </c>
    </row>
    <row r="562" spans="1:27" x14ac:dyDescent="0.2">
      <c r="A562">
        <v>0</v>
      </c>
      <c r="B562" t="s">
        <v>10</v>
      </c>
      <c r="C562">
        <v>3</v>
      </c>
      <c r="D562" t="s">
        <v>3</v>
      </c>
      <c r="E562">
        <v>26</v>
      </c>
      <c r="F562">
        <v>7.8541999999999996</v>
      </c>
      <c r="G562">
        <v>1</v>
      </c>
      <c r="H562">
        <v>0</v>
      </c>
      <c r="I562">
        <f>E562/$E$1</f>
        <v>0.32500000000000001</v>
      </c>
      <c r="J562">
        <f>LOG10(F562+1)</f>
        <v>0.94714932766263737</v>
      </c>
      <c r="K562">
        <f t="shared" si="40"/>
        <v>0</v>
      </c>
      <c r="L562">
        <f t="shared" si="41"/>
        <v>0</v>
      </c>
      <c r="M562">
        <f>IF(B562="S",1,0)</f>
        <v>1</v>
      </c>
      <c r="N562">
        <f>IF(B562="C",1,0)</f>
        <v>0</v>
      </c>
      <c r="O562">
        <f t="shared" si="42"/>
        <v>1</v>
      </c>
      <c r="P562">
        <v>1</v>
      </c>
      <c r="V562" s="5">
        <v>5.1308451679025757E-2</v>
      </c>
      <c r="W562" s="5">
        <v>-0.80573154042021</v>
      </c>
      <c r="X562" s="5">
        <f t="shared" si="43"/>
        <v>5.1308451679025757E-2</v>
      </c>
      <c r="Y562" s="5">
        <f t="shared" si="43"/>
        <v>0</v>
      </c>
      <c r="Z562" s="5">
        <f t="shared" si="44"/>
        <v>5.1308451679025757E-2</v>
      </c>
      <c r="AA562" s="5">
        <f>(Table134[[#This Row],[Survived]]-Z562)^2</f>
        <v>2.6325572136989212E-3</v>
      </c>
    </row>
    <row r="563" spans="1:27" x14ac:dyDescent="0.2">
      <c r="A563">
        <v>0</v>
      </c>
      <c r="B563" t="s">
        <v>10</v>
      </c>
      <c r="C563">
        <v>2</v>
      </c>
      <c r="D563" t="s">
        <v>3</v>
      </c>
      <c r="E563">
        <v>39</v>
      </c>
      <c r="F563">
        <v>26</v>
      </c>
      <c r="G563">
        <v>0</v>
      </c>
      <c r="H563">
        <v>0</v>
      </c>
      <c r="I563">
        <f>E563/$E$1</f>
        <v>0.48749999999999999</v>
      </c>
      <c r="J563">
        <f>LOG10(F563+1)</f>
        <v>1.4313637641589874</v>
      </c>
      <c r="K563">
        <f t="shared" si="40"/>
        <v>0</v>
      </c>
      <c r="L563">
        <f t="shared" si="41"/>
        <v>1</v>
      </c>
      <c r="M563">
        <f>IF(B563="S",1,0)</f>
        <v>1</v>
      </c>
      <c r="N563">
        <f>IF(B563="C",1,0)</f>
        <v>0</v>
      </c>
      <c r="O563">
        <f t="shared" si="42"/>
        <v>1</v>
      </c>
      <c r="P563">
        <v>1</v>
      </c>
      <c r="V563" s="5">
        <v>0.2361595748470553</v>
      </c>
      <c r="W563" s="5">
        <v>-1.275111505057493</v>
      </c>
      <c r="X563" s="5">
        <f t="shared" si="43"/>
        <v>0.2361595748470553</v>
      </c>
      <c r="Y563" s="5">
        <f t="shared" si="43"/>
        <v>0</v>
      </c>
      <c r="Z563" s="5">
        <f t="shared" si="44"/>
        <v>0.2361595748470553</v>
      </c>
      <c r="AA563" s="5">
        <f>(Table134[[#This Row],[Survived]]-Z563)^2</f>
        <v>5.5771344791941915E-2</v>
      </c>
    </row>
    <row r="564" spans="1:27" x14ac:dyDescent="0.2">
      <c r="A564">
        <v>1</v>
      </c>
      <c r="B564" t="s">
        <v>10</v>
      </c>
      <c r="C564">
        <v>2</v>
      </c>
      <c r="D564" t="s">
        <v>4</v>
      </c>
      <c r="E564">
        <v>45</v>
      </c>
      <c r="F564">
        <v>13.5</v>
      </c>
      <c r="G564">
        <v>0</v>
      </c>
      <c r="H564">
        <v>0</v>
      </c>
      <c r="I564">
        <f>E564/$E$1</f>
        <v>0.5625</v>
      </c>
      <c r="J564">
        <f>LOG10(F564+1)</f>
        <v>1.1613680022349748</v>
      </c>
      <c r="K564">
        <f t="shared" si="40"/>
        <v>0</v>
      </c>
      <c r="L564">
        <f t="shared" si="41"/>
        <v>1</v>
      </c>
      <c r="M564">
        <f>IF(B564="S",1,0)</f>
        <v>1</v>
      </c>
      <c r="N564">
        <f>IF(B564="C",1,0)</f>
        <v>0</v>
      </c>
      <c r="O564">
        <f t="shared" si="42"/>
        <v>0</v>
      </c>
      <c r="P564">
        <v>1</v>
      </c>
      <c r="V564" s="5">
        <v>0.66856507138738386</v>
      </c>
      <c r="W564" s="5">
        <v>-1.1859275906322151</v>
      </c>
      <c r="X564" s="5">
        <f t="shared" si="43"/>
        <v>0.66856507138738386</v>
      </c>
      <c r="Y564" s="5">
        <f t="shared" si="43"/>
        <v>0</v>
      </c>
      <c r="Z564" s="5">
        <f t="shared" si="44"/>
        <v>0.66856507138738386</v>
      </c>
      <c r="AA564" s="5">
        <f>(Table134[[#This Row],[Survived]]-Z564)^2</f>
        <v>0.10984911190444996</v>
      </c>
    </row>
    <row r="565" spans="1:27" x14ac:dyDescent="0.2">
      <c r="A565">
        <v>1</v>
      </c>
      <c r="B565" t="s">
        <v>10</v>
      </c>
      <c r="C565">
        <v>1</v>
      </c>
      <c r="D565" t="s">
        <v>3</v>
      </c>
      <c r="E565">
        <v>42</v>
      </c>
      <c r="F565">
        <v>26.287500000000001</v>
      </c>
      <c r="G565">
        <v>0</v>
      </c>
      <c r="H565">
        <v>0</v>
      </c>
      <c r="I565">
        <f>E565/$E$1</f>
        <v>0.52500000000000002</v>
      </c>
      <c r="J565">
        <f>LOG10(F565+1)</f>
        <v>1.4359637487171957</v>
      </c>
      <c r="K565">
        <f t="shared" si="40"/>
        <v>1</v>
      </c>
      <c r="L565">
        <f t="shared" si="41"/>
        <v>0</v>
      </c>
      <c r="M565">
        <f>IF(B565="S",1,0)</f>
        <v>1</v>
      </c>
      <c r="N565">
        <f>IF(B565="C",1,0)</f>
        <v>0</v>
      </c>
      <c r="O565">
        <f t="shared" si="42"/>
        <v>1</v>
      </c>
      <c r="P565">
        <v>1</v>
      </c>
      <c r="V565" s="5">
        <v>0.3910464804378937</v>
      </c>
      <c r="W565" s="5">
        <v>-0.93574418426426986</v>
      </c>
      <c r="X565" s="5">
        <f t="shared" si="43"/>
        <v>0.3910464804378937</v>
      </c>
      <c r="Y565" s="5">
        <f t="shared" si="43"/>
        <v>0</v>
      </c>
      <c r="Z565" s="5">
        <f t="shared" si="44"/>
        <v>0.3910464804378937</v>
      </c>
      <c r="AA565" s="5">
        <f>(Table134[[#This Row],[Survived]]-Z565)^2</f>
        <v>0.37082438898707659</v>
      </c>
    </row>
    <row r="566" spans="1:27" x14ac:dyDescent="0.2">
      <c r="A566">
        <v>1</v>
      </c>
      <c r="B566" t="s">
        <v>10</v>
      </c>
      <c r="C566">
        <v>1</v>
      </c>
      <c r="D566" t="s">
        <v>4</v>
      </c>
      <c r="E566">
        <v>22</v>
      </c>
      <c r="F566">
        <v>151.55000000000001</v>
      </c>
      <c r="G566">
        <v>0</v>
      </c>
      <c r="H566">
        <v>0</v>
      </c>
      <c r="I566">
        <f>E566/$E$1</f>
        <v>0.27500000000000002</v>
      </c>
      <c r="J566">
        <f>LOG10(F566+1)</f>
        <v>2.1834122119784261</v>
      </c>
      <c r="K566">
        <f t="shared" si="40"/>
        <v>1</v>
      </c>
      <c r="L566">
        <f t="shared" si="41"/>
        <v>0</v>
      </c>
      <c r="M566">
        <f>IF(B566="S",1,0)</f>
        <v>1</v>
      </c>
      <c r="N566">
        <f>IF(B566="C",1,0)</f>
        <v>0</v>
      </c>
      <c r="O566">
        <f t="shared" si="42"/>
        <v>0</v>
      </c>
      <c r="P566">
        <v>1</v>
      </c>
      <c r="V566" s="5">
        <v>1.060467899735662</v>
      </c>
      <c r="W566" s="5">
        <v>-1.1523838004148375</v>
      </c>
      <c r="X566" s="5">
        <f t="shared" si="43"/>
        <v>1.060467899735662</v>
      </c>
      <c r="Y566" s="5">
        <f t="shared" si="43"/>
        <v>0</v>
      </c>
      <c r="Z566" s="5">
        <f t="shared" si="44"/>
        <v>1.060467899735662</v>
      </c>
      <c r="AA566" s="5">
        <f>(Table134[[#This Row],[Survived]]-Z566)^2</f>
        <v>3.6563668984420754E-3</v>
      </c>
    </row>
    <row r="567" spans="1:27" x14ac:dyDescent="0.2">
      <c r="A567">
        <v>1</v>
      </c>
      <c r="B567" t="s">
        <v>11</v>
      </c>
      <c r="C567">
        <v>1</v>
      </c>
      <c r="D567" t="s">
        <v>4</v>
      </c>
      <c r="E567">
        <v>24</v>
      </c>
      <c r="F567">
        <v>49.504199999999997</v>
      </c>
      <c r="G567">
        <v>0</v>
      </c>
      <c r="H567">
        <v>0</v>
      </c>
      <c r="I567">
        <f>E567/$E$1</f>
        <v>0.3</v>
      </c>
      <c r="J567">
        <f>LOG10(F567+1)</f>
        <v>1.7033274961578131</v>
      </c>
      <c r="K567">
        <f t="shared" si="40"/>
        <v>1</v>
      </c>
      <c r="L567">
        <f t="shared" si="41"/>
        <v>0</v>
      </c>
      <c r="M567">
        <f>IF(B567="S",1,0)</f>
        <v>0</v>
      </c>
      <c r="N567">
        <f>IF(B567="C",1,0)</f>
        <v>1</v>
      </c>
      <c r="O567">
        <f t="shared" si="42"/>
        <v>0</v>
      </c>
      <c r="P567">
        <v>1</v>
      </c>
      <c r="V567" s="5">
        <v>1.0910425010847611</v>
      </c>
      <c r="W567" s="5">
        <v>-0.80052767801716285</v>
      </c>
      <c r="X567" s="5">
        <f t="shared" si="43"/>
        <v>1.0910425010847611</v>
      </c>
      <c r="Y567" s="5">
        <f t="shared" si="43"/>
        <v>0</v>
      </c>
      <c r="Z567" s="5">
        <f t="shared" si="44"/>
        <v>1.0910425010847611</v>
      </c>
      <c r="AA567" s="5">
        <f>(Table134[[#This Row],[Survived]]-Z567)^2</f>
        <v>8.2887370037687241E-3</v>
      </c>
    </row>
    <row r="568" spans="1:27" x14ac:dyDescent="0.2">
      <c r="A568">
        <v>1</v>
      </c>
      <c r="B568" t="s">
        <v>10</v>
      </c>
      <c r="C568">
        <v>1</v>
      </c>
      <c r="D568" t="s">
        <v>3</v>
      </c>
      <c r="E568">
        <v>48</v>
      </c>
      <c r="F568">
        <v>52</v>
      </c>
      <c r="G568">
        <v>1</v>
      </c>
      <c r="H568">
        <v>0</v>
      </c>
      <c r="I568">
        <f>E568/$E$1</f>
        <v>0.6</v>
      </c>
      <c r="J568">
        <f>LOG10(F568+1)</f>
        <v>1.7242758696007889</v>
      </c>
      <c r="K568">
        <f t="shared" si="40"/>
        <v>1</v>
      </c>
      <c r="L568">
        <f t="shared" si="41"/>
        <v>0</v>
      </c>
      <c r="M568">
        <f>IF(B568="S",1,0)</f>
        <v>1</v>
      </c>
      <c r="N568">
        <f>IF(B568="C",1,0)</f>
        <v>0</v>
      </c>
      <c r="O568">
        <f t="shared" si="42"/>
        <v>1</v>
      </c>
      <c r="P568">
        <v>1</v>
      </c>
      <c r="V568" s="5">
        <v>0.3041366553156486</v>
      </c>
      <c r="W568" s="5">
        <v>-0.83991836303542777</v>
      </c>
      <c r="X568" s="5">
        <f t="shared" si="43"/>
        <v>0.3041366553156486</v>
      </c>
      <c r="Y568" s="5">
        <f t="shared" si="43"/>
        <v>0</v>
      </c>
      <c r="Z568" s="5">
        <f t="shared" si="44"/>
        <v>0.3041366553156486</v>
      </c>
      <c r="AA568" s="5">
        <f>(Table134[[#This Row],[Survived]]-Z568)^2</f>
        <v>0.48422579447529246</v>
      </c>
    </row>
    <row r="569" spans="1:27" x14ac:dyDescent="0.2">
      <c r="A569">
        <v>0</v>
      </c>
      <c r="B569" t="s">
        <v>10</v>
      </c>
      <c r="C569">
        <v>3</v>
      </c>
      <c r="D569" t="s">
        <v>3</v>
      </c>
      <c r="E569">
        <v>29</v>
      </c>
      <c r="F569">
        <v>9.4832999999999998</v>
      </c>
      <c r="G569">
        <v>0</v>
      </c>
      <c r="H569">
        <v>0</v>
      </c>
      <c r="I569">
        <f>E569/$E$1</f>
        <v>0.36249999999999999</v>
      </c>
      <c r="J569">
        <f>LOG10(F569+1)</f>
        <v>1.020498014154877</v>
      </c>
      <c r="K569">
        <f t="shared" si="40"/>
        <v>0</v>
      </c>
      <c r="L569">
        <f t="shared" si="41"/>
        <v>0</v>
      </c>
      <c r="M569">
        <f>IF(B569="S",1,0)</f>
        <v>1</v>
      </c>
      <c r="N569">
        <f>IF(B569="C",1,0)</f>
        <v>0</v>
      </c>
      <c r="O569">
        <f t="shared" si="42"/>
        <v>1</v>
      </c>
      <c r="P569">
        <v>1</v>
      </c>
      <c r="V569" s="5">
        <v>9.0426243454123756E-2</v>
      </c>
      <c r="W569" s="5">
        <v>-0.9588069396511546</v>
      </c>
      <c r="X569" s="5">
        <f t="shared" si="43"/>
        <v>9.0426243454123756E-2</v>
      </c>
      <c r="Y569" s="5">
        <f t="shared" si="43"/>
        <v>0</v>
      </c>
      <c r="Z569" s="5">
        <f t="shared" si="44"/>
        <v>9.0426243454123756E-2</v>
      </c>
      <c r="AA569" s="5">
        <f>(Table134[[#This Row],[Survived]]-Z569)^2</f>
        <v>8.1769055052244594E-3</v>
      </c>
    </row>
    <row r="570" spans="1:27" x14ac:dyDescent="0.2">
      <c r="A570">
        <v>0</v>
      </c>
      <c r="B570" t="s">
        <v>10</v>
      </c>
      <c r="C570">
        <v>2</v>
      </c>
      <c r="D570" t="s">
        <v>3</v>
      </c>
      <c r="E570">
        <v>52</v>
      </c>
      <c r="F570">
        <v>13</v>
      </c>
      <c r="G570">
        <v>0</v>
      </c>
      <c r="H570">
        <v>0</v>
      </c>
      <c r="I570">
        <f>E570/$E$1</f>
        <v>0.65</v>
      </c>
      <c r="J570">
        <f>LOG10(F570+1)</f>
        <v>1.146128035678238</v>
      </c>
      <c r="K570">
        <f t="shared" si="40"/>
        <v>0</v>
      </c>
      <c r="L570">
        <f t="shared" si="41"/>
        <v>1</v>
      </c>
      <c r="M570">
        <f>IF(B570="S",1,0)</f>
        <v>1</v>
      </c>
      <c r="N570">
        <f>IF(B570="C",1,0)</f>
        <v>0</v>
      </c>
      <c r="O570">
        <f t="shared" si="42"/>
        <v>1</v>
      </c>
      <c r="P570">
        <v>1</v>
      </c>
      <c r="V570" s="5">
        <v>0.12837488812066822</v>
      </c>
      <c r="W570" s="5">
        <v>-1.1732651731875909</v>
      </c>
      <c r="X570" s="5">
        <f t="shared" si="43"/>
        <v>0.12837488812066822</v>
      </c>
      <c r="Y570" s="5">
        <f t="shared" si="43"/>
        <v>0</v>
      </c>
      <c r="Z570" s="5">
        <f t="shared" si="44"/>
        <v>0.12837488812066822</v>
      </c>
      <c r="AA570" s="5">
        <f>(Table134[[#This Row],[Survived]]-Z570)^2</f>
        <v>1.6480111899994081E-2</v>
      </c>
    </row>
    <row r="571" spans="1:27" x14ac:dyDescent="0.2">
      <c r="A571">
        <v>0</v>
      </c>
      <c r="B571" t="s">
        <v>10</v>
      </c>
      <c r="C571">
        <v>3</v>
      </c>
      <c r="D571" t="s">
        <v>3</v>
      </c>
      <c r="E571">
        <v>19</v>
      </c>
      <c r="F571">
        <v>7.65</v>
      </c>
      <c r="G571">
        <v>0</v>
      </c>
      <c r="H571">
        <v>0</v>
      </c>
      <c r="I571">
        <f>E571/$E$1</f>
        <v>0.23749999999999999</v>
      </c>
      <c r="J571">
        <f>LOG10(F571+1)</f>
        <v>0.93701610746481423</v>
      </c>
      <c r="K571">
        <f t="shared" si="40"/>
        <v>0</v>
      </c>
      <c r="L571">
        <f t="shared" si="41"/>
        <v>0</v>
      </c>
      <c r="M571">
        <f>IF(B571="S",1,0)</f>
        <v>1</v>
      </c>
      <c r="N571">
        <f>IF(B571="C",1,0)</f>
        <v>0</v>
      </c>
      <c r="O571">
        <f t="shared" si="42"/>
        <v>1</v>
      </c>
      <c r="P571">
        <v>1</v>
      </c>
      <c r="V571" s="5">
        <v>0.15880414721419578</v>
      </c>
      <c r="W571" s="5">
        <v>-0.96794062522576485</v>
      </c>
      <c r="X571" s="5">
        <f t="shared" si="43"/>
        <v>0.15880414721419578</v>
      </c>
      <c r="Y571" s="5">
        <f t="shared" si="43"/>
        <v>0</v>
      </c>
      <c r="Z571" s="5">
        <f t="shared" si="44"/>
        <v>0.15880414721419578</v>
      </c>
      <c r="AA571" s="5">
        <f>(Table134[[#This Row],[Survived]]-Z571)^2</f>
        <v>2.5218757172427966E-2</v>
      </c>
    </row>
    <row r="572" spans="1:27" x14ac:dyDescent="0.2">
      <c r="A572">
        <v>1</v>
      </c>
      <c r="B572" t="s">
        <v>11</v>
      </c>
      <c r="C572">
        <v>1</v>
      </c>
      <c r="D572" t="s">
        <v>4</v>
      </c>
      <c r="E572">
        <v>38</v>
      </c>
      <c r="F572">
        <v>227.52500000000001</v>
      </c>
      <c r="G572">
        <v>0</v>
      </c>
      <c r="H572">
        <v>0</v>
      </c>
      <c r="I572">
        <f>E572/$E$1</f>
        <v>0.47499999999999998</v>
      </c>
      <c r="J572">
        <f>LOG10(F572+1)</f>
        <v>2.3589337176143736</v>
      </c>
      <c r="K572">
        <f t="shared" si="40"/>
        <v>1</v>
      </c>
      <c r="L572">
        <f t="shared" si="41"/>
        <v>0</v>
      </c>
      <c r="M572">
        <f>IF(B572="S",1,0)</f>
        <v>0</v>
      </c>
      <c r="N572">
        <f>IF(B572="C",1,0)</f>
        <v>1</v>
      </c>
      <c r="O572">
        <f t="shared" si="42"/>
        <v>0</v>
      </c>
      <c r="P572">
        <v>1</v>
      </c>
      <c r="V572" s="5">
        <v>1.0211627349620875</v>
      </c>
      <c r="W572" s="5">
        <v>-0.91083777227044038</v>
      </c>
      <c r="X572" s="5">
        <f t="shared" si="43"/>
        <v>1.0211627349620875</v>
      </c>
      <c r="Y572" s="5">
        <f t="shared" si="43"/>
        <v>0</v>
      </c>
      <c r="Z572" s="5">
        <f t="shared" si="44"/>
        <v>1.0211627349620875</v>
      </c>
      <c r="AA572" s="5">
        <f>(Table134[[#This Row],[Survived]]-Z572)^2</f>
        <v>4.478613510755622E-4</v>
      </c>
    </row>
    <row r="573" spans="1:27" x14ac:dyDescent="0.2">
      <c r="A573">
        <v>1</v>
      </c>
      <c r="B573" t="s">
        <v>10</v>
      </c>
      <c r="C573">
        <v>2</v>
      </c>
      <c r="D573" t="s">
        <v>4</v>
      </c>
      <c r="E573">
        <v>27</v>
      </c>
      <c r="F573">
        <v>10.5</v>
      </c>
      <c r="G573">
        <v>0</v>
      </c>
      <c r="H573">
        <v>0</v>
      </c>
      <c r="I573">
        <f>E573/$E$1</f>
        <v>0.33750000000000002</v>
      </c>
      <c r="J573">
        <f>LOG10(F573+1)</f>
        <v>1.0606978403536116</v>
      </c>
      <c r="K573">
        <f t="shared" si="40"/>
        <v>0</v>
      </c>
      <c r="L573">
        <f t="shared" si="41"/>
        <v>1</v>
      </c>
      <c r="M573">
        <f>IF(B573="S",1,0)</f>
        <v>1</v>
      </c>
      <c r="N573">
        <f>IF(B573="C",1,0)</f>
        <v>0</v>
      </c>
      <c r="O573">
        <f t="shared" si="42"/>
        <v>0</v>
      </c>
      <c r="P573">
        <v>1</v>
      </c>
      <c r="V573" s="5">
        <v>0.79402506349134439</v>
      </c>
      <c r="W573" s="5">
        <v>-1.2137009334003106</v>
      </c>
      <c r="X573" s="5">
        <f t="shared" si="43"/>
        <v>0.79402506349134439</v>
      </c>
      <c r="Y573" s="5">
        <f t="shared" si="43"/>
        <v>0</v>
      </c>
      <c r="Z573" s="5">
        <f t="shared" si="44"/>
        <v>0.79402506349134439</v>
      </c>
      <c r="AA573" s="5">
        <f>(Table134[[#This Row],[Survived]]-Z573)^2</f>
        <v>4.2425674469744712E-2</v>
      </c>
    </row>
    <row r="574" spans="1:27" x14ac:dyDescent="0.2">
      <c r="A574">
        <v>0</v>
      </c>
      <c r="B574" t="s">
        <v>10</v>
      </c>
      <c r="C574">
        <v>3</v>
      </c>
      <c r="D574" t="s">
        <v>3</v>
      </c>
      <c r="E574">
        <v>33</v>
      </c>
      <c r="F574">
        <v>7.7750000000000004</v>
      </c>
      <c r="G574">
        <v>0</v>
      </c>
      <c r="H574">
        <v>0</v>
      </c>
      <c r="I574">
        <f>E574/$E$1</f>
        <v>0.41249999999999998</v>
      </c>
      <c r="J574">
        <f>LOG10(F574+1)</f>
        <v>0.94324712513786169</v>
      </c>
      <c r="K574">
        <f t="shared" si="40"/>
        <v>0</v>
      </c>
      <c r="L574">
        <f t="shared" si="41"/>
        <v>0</v>
      </c>
      <c r="M574">
        <f>IF(B574="S",1,0)</f>
        <v>1</v>
      </c>
      <c r="N574">
        <f>IF(B574="C",1,0)</f>
        <v>0</v>
      </c>
      <c r="O574">
        <f t="shared" si="42"/>
        <v>1</v>
      </c>
      <c r="P574">
        <v>1</v>
      </c>
      <c r="V574" s="5">
        <v>5.7766202528395705E-2</v>
      </c>
      <c r="W574" s="5">
        <v>-0.92987198775496049</v>
      </c>
      <c r="X574" s="5">
        <f t="shared" si="43"/>
        <v>5.7766202528395705E-2</v>
      </c>
      <c r="Y574" s="5">
        <f t="shared" si="43"/>
        <v>0</v>
      </c>
      <c r="Z574" s="5">
        <f t="shared" si="44"/>
        <v>5.7766202528395705E-2</v>
      </c>
      <c r="AA574" s="5">
        <f>(Table134[[#This Row],[Survived]]-Z574)^2</f>
        <v>3.3369341545516303E-3</v>
      </c>
    </row>
    <row r="575" spans="1:27" x14ac:dyDescent="0.2">
      <c r="A575">
        <v>1</v>
      </c>
      <c r="B575" t="s">
        <v>10</v>
      </c>
      <c r="C575">
        <v>2</v>
      </c>
      <c r="D575" t="s">
        <v>4</v>
      </c>
      <c r="E575">
        <v>6</v>
      </c>
      <c r="F575">
        <v>33</v>
      </c>
      <c r="G575">
        <v>0</v>
      </c>
      <c r="H575">
        <v>1</v>
      </c>
      <c r="I575">
        <f>E575/$E$1</f>
        <v>7.4999999999999997E-2</v>
      </c>
      <c r="J575">
        <f>LOG10(F575+1)</f>
        <v>1.5314789170422551</v>
      </c>
      <c r="K575">
        <f t="shared" si="40"/>
        <v>0</v>
      </c>
      <c r="L575">
        <f t="shared" si="41"/>
        <v>1</v>
      </c>
      <c r="M575">
        <f>IF(B575="S",1,0)</f>
        <v>1</v>
      </c>
      <c r="N575">
        <f>IF(B575="C",1,0)</f>
        <v>0</v>
      </c>
      <c r="O575">
        <f t="shared" si="42"/>
        <v>0</v>
      </c>
      <c r="P575">
        <v>1</v>
      </c>
      <c r="V575" s="5">
        <v>0.95371773053245978</v>
      </c>
      <c r="W575" s="5">
        <v>-1.5936977233969971</v>
      </c>
      <c r="X575" s="5">
        <f t="shared" si="43"/>
        <v>0.95371773053245978</v>
      </c>
      <c r="Y575" s="5">
        <f t="shared" si="43"/>
        <v>0</v>
      </c>
      <c r="Z575" s="5">
        <f t="shared" si="44"/>
        <v>0.95371773053245978</v>
      </c>
      <c r="AA575" s="5">
        <f>(Table134[[#This Row],[Survived]]-Z575)^2</f>
        <v>2.1420484670660054E-3</v>
      </c>
    </row>
    <row r="576" spans="1:27" x14ac:dyDescent="0.2">
      <c r="A576">
        <v>0</v>
      </c>
      <c r="B576" t="s">
        <v>10</v>
      </c>
      <c r="C576">
        <v>3</v>
      </c>
      <c r="D576" t="s">
        <v>3</v>
      </c>
      <c r="E576">
        <v>17</v>
      </c>
      <c r="F576">
        <v>7.0541999999999998</v>
      </c>
      <c r="G576">
        <v>1</v>
      </c>
      <c r="H576">
        <v>0</v>
      </c>
      <c r="I576">
        <f>E576/$E$1</f>
        <v>0.21249999999999999</v>
      </c>
      <c r="J576">
        <f>LOG10(F576+1)</f>
        <v>0.90602240970373726</v>
      </c>
      <c r="K576">
        <f t="shared" si="40"/>
        <v>0</v>
      </c>
      <c r="L576">
        <f t="shared" si="41"/>
        <v>0</v>
      </c>
      <c r="M576">
        <f>IF(B576="S",1,0)</f>
        <v>1</v>
      </c>
      <c r="N576">
        <f>IF(B576="C",1,0)</f>
        <v>0</v>
      </c>
      <c r="O576">
        <f t="shared" si="42"/>
        <v>1</v>
      </c>
      <c r="P576">
        <v>1</v>
      </c>
      <c r="V576" s="5">
        <v>0.1144802717870419</v>
      </c>
      <c r="W576" s="5">
        <v>-0.82172222738228529</v>
      </c>
      <c r="X576" s="5">
        <f t="shared" si="43"/>
        <v>0.1144802717870419</v>
      </c>
      <c r="Y576" s="5">
        <f t="shared" si="43"/>
        <v>0</v>
      </c>
      <c r="Z576" s="5">
        <f t="shared" si="44"/>
        <v>0.1144802717870419</v>
      </c>
      <c r="AA576" s="5">
        <f>(Table134[[#This Row],[Survived]]-Z576)^2</f>
        <v>1.3105732628434981E-2</v>
      </c>
    </row>
    <row r="577" spans="1:27" x14ac:dyDescent="0.2">
      <c r="A577">
        <v>0</v>
      </c>
      <c r="B577" t="s">
        <v>10</v>
      </c>
      <c r="C577">
        <v>2</v>
      </c>
      <c r="D577" t="s">
        <v>3</v>
      </c>
      <c r="E577">
        <v>34</v>
      </c>
      <c r="F577">
        <v>13</v>
      </c>
      <c r="G577">
        <v>0</v>
      </c>
      <c r="H577">
        <v>0</v>
      </c>
      <c r="I577">
        <f>E577/$E$1</f>
        <v>0.42499999999999999</v>
      </c>
      <c r="J577">
        <f>LOG10(F577+1)</f>
        <v>1.146128035678238</v>
      </c>
      <c r="K577">
        <f t="shared" si="40"/>
        <v>0</v>
      </c>
      <c r="L577">
        <f t="shared" si="41"/>
        <v>1</v>
      </c>
      <c r="M577">
        <f>IF(B577="S",1,0)</f>
        <v>1</v>
      </c>
      <c r="N577">
        <f>IF(B577="C",1,0)</f>
        <v>0</v>
      </c>
      <c r="O577">
        <f t="shared" si="42"/>
        <v>1</v>
      </c>
      <c r="P577">
        <v>1</v>
      </c>
      <c r="V577" s="5">
        <v>0.25866521384624341</v>
      </c>
      <c r="W577" s="5">
        <v>-1.2240411049910918</v>
      </c>
      <c r="X577" s="5">
        <f t="shared" si="43"/>
        <v>0.25866521384624341</v>
      </c>
      <c r="Y577" s="5">
        <f t="shared" si="43"/>
        <v>0</v>
      </c>
      <c r="Z577" s="5">
        <f t="shared" si="44"/>
        <v>0.25866521384624341</v>
      </c>
      <c r="AA577" s="5">
        <f>(Table134[[#This Row],[Survived]]-Z577)^2</f>
        <v>6.6907692854122833E-2</v>
      </c>
    </row>
    <row r="578" spans="1:27" x14ac:dyDescent="0.2">
      <c r="A578">
        <v>0</v>
      </c>
      <c r="B578" t="s">
        <v>10</v>
      </c>
      <c r="C578">
        <v>2</v>
      </c>
      <c r="D578" t="s">
        <v>3</v>
      </c>
      <c r="E578">
        <v>50</v>
      </c>
      <c r="F578">
        <v>13</v>
      </c>
      <c r="G578">
        <v>0</v>
      </c>
      <c r="H578">
        <v>0</v>
      </c>
      <c r="I578">
        <f>E578/$E$1</f>
        <v>0.625</v>
      </c>
      <c r="J578">
        <f>LOG10(F578+1)</f>
        <v>1.146128035678238</v>
      </c>
      <c r="K578">
        <f t="shared" si="40"/>
        <v>0</v>
      </c>
      <c r="L578">
        <f t="shared" si="41"/>
        <v>1</v>
      </c>
      <c r="M578">
        <f>IF(B578="S",1,0)</f>
        <v>1</v>
      </c>
      <c r="N578">
        <f>IF(B578="C",1,0)</f>
        <v>0</v>
      </c>
      <c r="O578">
        <f t="shared" si="42"/>
        <v>1</v>
      </c>
      <c r="P578">
        <v>1</v>
      </c>
      <c r="V578" s="5">
        <v>0.14285159097906541</v>
      </c>
      <c r="W578" s="5">
        <v>-1.17890694338798</v>
      </c>
      <c r="X578" s="5">
        <f t="shared" si="43"/>
        <v>0.14285159097906541</v>
      </c>
      <c r="Y578" s="5">
        <f t="shared" si="43"/>
        <v>0</v>
      </c>
      <c r="Z578" s="5">
        <f t="shared" si="44"/>
        <v>0.14285159097906541</v>
      </c>
      <c r="AA578" s="5">
        <f>(Table134[[#This Row],[Survived]]-Z578)^2</f>
        <v>2.0406577045250202E-2</v>
      </c>
    </row>
    <row r="579" spans="1:27" x14ac:dyDescent="0.2">
      <c r="A579">
        <v>1</v>
      </c>
      <c r="B579" t="s">
        <v>10</v>
      </c>
      <c r="C579">
        <v>1</v>
      </c>
      <c r="D579" t="s">
        <v>3</v>
      </c>
      <c r="E579">
        <v>27</v>
      </c>
      <c r="F579">
        <v>53.1</v>
      </c>
      <c r="G579">
        <v>1</v>
      </c>
      <c r="H579">
        <v>0</v>
      </c>
      <c r="I579">
        <f>E579/$E$1</f>
        <v>0.33750000000000002</v>
      </c>
      <c r="J579">
        <f>LOG10(F579+1)</f>
        <v>1.7331972651065695</v>
      </c>
      <c r="K579">
        <f t="shared" si="40"/>
        <v>1</v>
      </c>
      <c r="L579">
        <f t="shared" si="41"/>
        <v>0</v>
      </c>
      <c r="M579">
        <f>IF(B579="S",1,0)</f>
        <v>1</v>
      </c>
      <c r="N579">
        <f>IF(B579="C",1,0)</f>
        <v>0</v>
      </c>
      <c r="O579">
        <f t="shared" si="42"/>
        <v>1</v>
      </c>
      <c r="P579">
        <v>1</v>
      </c>
      <c r="V579" s="5">
        <v>0.45657009977073526</v>
      </c>
      <c r="W579" s="5">
        <v>-0.90119544089592518</v>
      </c>
      <c r="X579" s="5">
        <f t="shared" si="43"/>
        <v>0.45657009977073526</v>
      </c>
      <c r="Y579" s="5">
        <f t="shared" si="43"/>
        <v>0</v>
      </c>
      <c r="Z579" s="5">
        <f t="shared" si="44"/>
        <v>0.45657009977073526</v>
      </c>
      <c r="AA579" s="5">
        <f>(Table134[[#This Row],[Survived]]-Z579)^2</f>
        <v>0.29531605646318865</v>
      </c>
    </row>
    <row r="580" spans="1:27" x14ac:dyDescent="0.2">
      <c r="A580">
        <v>0</v>
      </c>
      <c r="B580" t="s">
        <v>10</v>
      </c>
      <c r="C580">
        <v>3</v>
      </c>
      <c r="D580" t="s">
        <v>3</v>
      </c>
      <c r="E580">
        <v>20</v>
      </c>
      <c r="F580">
        <v>8.6624999999999996</v>
      </c>
      <c r="G580">
        <v>0</v>
      </c>
      <c r="H580">
        <v>0</v>
      </c>
      <c r="I580">
        <f>E580/$E$1</f>
        <v>0.25</v>
      </c>
      <c r="J580">
        <f>LOG10(F580+1)</f>
        <v>0.98508950692638131</v>
      </c>
      <c r="K580">
        <f t="shared" si="40"/>
        <v>0</v>
      </c>
      <c r="L580">
        <f t="shared" si="41"/>
        <v>0</v>
      </c>
      <c r="M580">
        <f>IF(B580="S",1,0)</f>
        <v>1</v>
      </c>
      <c r="N580">
        <f>IF(B580="C",1,0)</f>
        <v>0</v>
      </c>
      <c r="O580">
        <f t="shared" si="42"/>
        <v>1</v>
      </c>
      <c r="P580">
        <v>1</v>
      </c>
      <c r="V580" s="5">
        <v>0.15387244309125825</v>
      </c>
      <c r="W580" s="5">
        <v>-0.97610425262344902</v>
      </c>
      <c r="X580" s="5">
        <f t="shared" si="43"/>
        <v>0.15387244309125825</v>
      </c>
      <c r="Y580" s="5">
        <f t="shared" si="43"/>
        <v>0</v>
      </c>
      <c r="Z580" s="5">
        <f t="shared" si="44"/>
        <v>0.15387244309125825</v>
      </c>
      <c r="AA580" s="5">
        <f>(Table134[[#This Row],[Survived]]-Z580)^2</f>
        <v>2.3676728742872508E-2</v>
      </c>
    </row>
    <row r="581" spans="1:27" x14ac:dyDescent="0.2">
      <c r="A581">
        <v>1</v>
      </c>
      <c r="B581" t="s">
        <v>10</v>
      </c>
      <c r="C581">
        <v>2</v>
      </c>
      <c r="D581" t="s">
        <v>4</v>
      </c>
      <c r="E581">
        <v>30</v>
      </c>
      <c r="F581">
        <v>21</v>
      </c>
      <c r="G581">
        <v>3</v>
      </c>
      <c r="H581">
        <v>0</v>
      </c>
      <c r="I581">
        <f>E581/$E$1</f>
        <v>0.375</v>
      </c>
      <c r="J581">
        <f>LOG10(F581+1)</f>
        <v>1.3424226808222062</v>
      </c>
      <c r="K581">
        <f t="shared" ref="K581:K644" si="45">IF(C581=1,1,0)</f>
        <v>0</v>
      </c>
      <c r="L581">
        <f t="shared" ref="L581:L644" si="46">IF(C581=2,1,0)</f>
        <v>1</v>
      </c>
      <c r="M581">
        <f>IF(B581="S",1,0)</f>
        <v>1</v>
      </c>
      <c r="N581">
        <f>IF(B581="C",1,0)</f>
        <v>0</v>
      </c>
      <c r="O581">
        <f t="shared" ref="O581:O644" si="47">IF(D581="male",1,0)</f>
        <v>0</v>
      </c>
      <c r="P581">
        <v>1</v>
      </c>
      <c r="V581" s="5">
        <v>0.61388733225457082</v>
      </c>
      <c r="W581" s="5">
        <v>-0.83527605889129997</v>
      </c>
      <c r="X581" s="5">
        <f t="shared" ref="X581:Y644" si="48">IF(V581&lt;0,0,V581)</f>
        <v>0.61388733225457082</v>
      </c>
      <c r="Y581" s="5">
        <f t="shared" si="48"/>
        <v>0</v>
      </c>
      <c r="Z581" s="5">
        <f t="shared" ref="Z581:Z644" si="49">X581+Y581</f>
        <v>0.61388733225457082</v>
      </c>
      <c r="AA581" s="5">
        <f>(Table134[[#This Row],[Survived]]-Z581)^2</f>
        <v>0.14908299219349219</v>
      </c>
    </row>
    <row r="582" spans="1:27" x14ac:dyDescent="0.2">
      <c r="A582">
        <v>0</v>
      </c>
      <c r="B582" t="s">
        <v>10</v>
      </c>
      <c r="C582">
        <v>2</v>
      </c>
      <c r="D582" t="s">
        <v>3</v>
      </c>
      <c r="E582">
        <v>25</v>
      </c>
      <c r="F582">
        <v>26</v>
      </c>
      <c r="G582">
        <v>1</v>
      </c>
      <c r="H582">
        <v>0</v>
      </c>
      <c r="I582">
        <f>E582/$E$1</f>
        <v>0.3125</v>
      </c>
      <c r="J582">
        <f>LOG10(F582+1)</f>
        <v>1.4313637641589874</v>
      </c>
      <c r="K582">
        <f t="shared" si="45"/>
        <v>0</v>
      </c>
      <c r="L582">
        <f t="shared" si="46"/>
        <v>1</v>
      </c>
      <c r="M582">
        <f>IF(B582="S",1,0)</f>
        <v>1</v>
      </c>
      <c r="N582">
        <f>IF(B582="C",1,0)</f>
        <v>0</v>
      </c>
      <c r="O582">
        <f t="shared" si="47"/>
        <v>1</v>
      </c>
      <c r="P582">
        <v>1</v>
      </c>
      <c r="V582" s="5">
        <v>0.28018304937662653</v>
      </c>
      <c r="W582" s="5">
        <v>-1.1698256211933331</v>
      </c>
      <c r="X582" s="5">
        <f t="shared" si="48"/>
        <v>0.28018304937662653</v>
      </c>
      <c r="Y582" s="5">
        <f t="shared" si="48"/>
        <v>0</v>
      </c>
      <c r="Z582" s="5">
        <f t="shared" si="49"/>
        <v>0.28018304937662653</v>
      </c>
      <c r="AA582" s="5">
        <f>(Table134[[#This Row],[Survived]]-Z582)^2</f>
        <v>7.8502541157985134E-2</v>
      </c>
    </row>
    <row r="583" spans="1:27" x14ac:dyDescent="0.2">
      <c r="A583">
        <v>0</v>
      </c>
      <c r="B583" t="s">
        <v>10</v>
      </c>
      <c r="C583">
        <v>3</v>
      </c>
      <c r="D583" t="s">
        <v>4</v>
      </c>
      <c r="E583">
        <v>25</v>
      </c>
      <c r="F583">
        <v>7.9249999999999998</v>
      </c>
      <c r="G583">
        <v>1</v>
      </c>
      <c r="H583">
        <v>0</v>
      </c>
      <c r="I583">
        <f>E583/$E$1</f>
        <v>0.3125</v>
      </c>
      <c r="J583">
        <f>LOG10(F583+1)</f>
        <v>0.95060822478423079</v>
      </c>
      <c r="K583">
        <f t="shared" si="45"/>
        <v>0</v>
      </c>
      <c r="L583">
        <f t="shared" si="46"/>
        <v>0</v>
      </c>
      <c r="M583">
        <f>IF(B583="S",1,0)</f>
        <v>1</v>
      </c>
      <c r="N583">
        <f>IF(B583="C",1,0)</f>
        <v>0</v>
      </c>
      <c r="O583">
        <f t="shared" si="47"/>
        <v>0</v>
      </c>
      <c r="P583">
        <v>1</v>
      </c>
      <c r="V583" s="5">
        <v>0.54750324968153219</v>
      </c>
      <c r="W583" s="5">
        <v>-0.79877673643776115</v>
      </c>
      <c r="X583" s="5">
        <f t="shared" si="48"/>
        <v>0.54750324968153219</v>
      </c>
      <c r="Y583" s="5">
        <f t="shared" si="48"/>
        <v>0</v>
      </c>
      <c r="Z583" s="5">
        <f t="shared" si="49"/>
        <v>0.54750324968153219</v>
      </c>
      <c r="AA583" s="5">
        <f>(Table134[[#This Row],[Survived]]-Z583)^2</f>
        <v>0.29975980841183819</v>
      </c>
    </row>
    <row r="584" spans="1:27" x14ac:dyDescent="0.2">
      <c r="A584">
        <v>1</v>
      </c>
      <c r="B584" t="s">
        <v>10</v>
      </c>
      <c r="C584">
        <v>1</v>
      </c>
      <c r="D584" t="s">
        <v>4</v>
      </c>
      <c r="E584">
        <v>29</v>
      </c>
      <c r="F584">
        <v>211.33750000000001</v>
      </c>
      <c r="G584">
        <v>0</v>
      </c>
      <c r="H584">
        <v>0</v>
      </c>
      <c r="I584">
        <f>E584/$E$1</f>
        <v>0.36249999999999999</v>
      </c>
      <c r="J584">
        <f>LOG10(F584+1)</f>
        <v>2.3270266997942759</v>
      </c>
      <c r="K584">
        <f t="shared" si="45"/>
        <v>1</v>
      </c>
      <c r="L584">
        <f t="shared" si="46"/>
        <v>0</v>
      </c>
      <c r="M584">
        <f>IF(B584="S",1,0)</f>
        <v>1</v>
      </c>
      <c r="N584">
        <f>IF(B584="C",1,0)</f>
        <v>0</v>
      </c>
      <c r="O584">
        <f t="shared" si="47"/>
        <v>0</v>
      </c>
      <c r="P584">
        <v>1</v>
      </c>
      <c r="V584" s="5">
        <v>1.016690318578426</v>
      </c>
      <c r="W584" s="5">
        <v>-1.165452740608969</v>
      </c>
      <c r="X584" s="5">
        <f t="shared" si="48"/>
        <v>1.016690318578426</v>
      </c>
      <c r="Y584" s="5">
        <f t="shared" si="48"/>
        <v>0</v>
      </c>
      <c r="Z584" s="5">
        <f t="shared" si="49"/>
        <v>1.016690318578426</v>
      </c>
      <c r="AA584" s="5">
        <f>(Table134[[#This Row],[Survived]]-Z584)^2</f>
        <v>2.7856673424935061E-4</v>
      </c>
    </row>
    <row r="585" spans="1:27" x14ac:dyDescent="0.2">
      <c r="A585">
        <v>0</v>
      </c>
      <c r="B585" t="s">
        <v>11</v>
      </c>
      <c r="C585">
        <v>3</v>
      </c>
      <c r="D585" t="s">
        <v>3</v>
      </c>
      <c r="E585">
        <v>11</v>
      </c>
      <c r="F585">
        <v>18.787500000000001</v>
      </c>
      <c r="G585">
        <v>0</v>
      </c>
      <c r="H585">
        <v>0</v>
      </c>
      <c r="I585">
        <f>E585/$E$1</f>
        <v>0.13750000000000001</v>
      </c>
      <c r="J585">
        <f>LOG10(F585+1)</f>
        <v>1.2963909278704124</v>
      </c>
      <c r="K585">
        <f t="shared" si="45"/>
        <v>0</v>
      </c>
      <c r="L585">
        <f t="shared" si="46"/>
        <v>0</v>
      </c>
      <c r="M585">
        <f>IF(B585="S",1,0)</f>
        <v>0</v>
      </c>
      <c r="N585">
        <f>IF(B585="C",1,0)</f>
        <v>1</v>
      </c>
      <c r="O585">
        <f t="shared" si="47"/>
        <v>1</v>
      </c>
      <c r="P585">
        <v>1</v>
      </c>
      <c r="V585" s="5">
        <v>0.30204102615554329</v>
      </c>
      <c r="W585" s="5">
        <v>-0.83610533031636858</v>
      </c>
      <c r="X585" s="5">
        <f t="shared" si="48"/>
        <v>0.30204102615554329</v>
      </c>
      <c r="Y585" s="5">
        <f t="shared" si="48"/>
        <v>0</v>
      </c>
      <c r="Z585" s="5">
        <f t="shared" si="49"/>
        <v>0.30204102615554329</v>
      </c>
      <c r="AA585" s="5">
        <f>(Table134[[#This Row],[Survived]]-Z585)^2</f>
        <v>9.122878148109359E-2</v>
      </c>
    </row>
    <row r="586" spans="1:27" x14ac:dyDescent="0.2">
      <c r="A586">
        <v>0</v>
      </c>
      <c r="B586" t="s">
        <v>10</v>
      </c>
      <c r="C586">
        <v>2</v>
      </c>
      <c r="D586" t="s">
        <v>3</v>
      </c>
      <c r="E586">
        <v>23</v>
      </c>
      <c r="F586">
        <v>13</v>
      </c>
      <c r="G586">
        <v>0</v>
      </c>
      <c r="H586">
        <v>0</v>
      </c>
      <c r="I586">
        <f>E586/$E$1</f>
        <v>0.28749999999999998</v>
      </c>
      <c r="J586">
        <f>LOG10(F586+1)</f>
        <v>1.146128035678238</v>
      </c>
      <c r="K586">
        <f t="shared" si="45"/>
        <v>0</v>
      </c>
      <c r="L586">
        <f t="shared" si="46"/>
        <v>1</v>
      </c>
      <c r="M586">
        <f>IF(B586="S",1,0)</f>
        <v>1</v>
      </c>
      <c r="N586">
        <f>IF(B586="C",1,0)</f>
        <v>0</v>
      </c>
      <c r="O586">
        <f t="shared" si="47"/>
        <v>1</v>
      </c>
      <c r="P586">
        <v>1</v>
      </c>
      <c r="V586" s="5">
        <v>0.33828707956742832</v>
      </c>
      <c r="W586" s="5">
        <v>-1.255070841093231</v>
      </c>
      <c r="X586" s="5">
        <f t="shared" si="48"/>
        <v>0.33828707956742832</v>
      </c>
      <c r="Y586" s="5">
        <f t="shared" si="48"/>
        <v>0</v>
      </c>
      <c r="Z586" s="5">
        <f t="shared" si="49"/>
        <v>0.33828707956742832</v>
      </c>
      <c r="AA586" s="5">
        <f>(Table134[[#This Row],[Survived]]-Z586)^2</f>
        <v>0.11443814820225957</v>
      </c>
    </row>
    <row r="587" spans="1:27" x14ac:dyDescent="0.2">
      <c r="A587">
        <v>0</v>
      </c>
      <c r="B587" t="s">
        <v>10</v>
      </c>
      <c r="C587">
        <v>2</v>
      </c>
      <c r="D587" t="s">
        <v>3</v>
      </c>
      <c r="E587">
        <v>23</v>
      </c>
      <c r="F587">
        <v>13</v>
      </c>
      <c r="G587">
        <v>0</v>
      </c>
      <c r="H587">
        <v>0</v>
      </c>
      <c r="I587">
        <f>E587/$E$1</f>
        <v>0.28749999999999998</v>
      </c>
      <c r="J587">
        <f>LOG10(F587+1)</f>
        <v>1.146128035678238</v>
      </c>
      <c r="K587">
        <f t="shared" si="45"/>
        <v>0</v>
      </c>
      <c r="L587">
        <f t="shared" si="46"/>
        <v>1</v>
      </c>
      <c r="M587">
        <f>IF(B587="S",1,0)</f>
        <v>1</v>
      </c>
      <c r="N587">
        <f>IF(B587="C",1,0)</f>
        <v>0</v>
      </c>
      <c r="O587">
        <f t="shared" si="47"/>
        <v>1</v>
      </c>
      <c r="P587">
        <v>1</v>
      </c>
      <c r="V587" s="5">
        <v>0.33828707956742832</v>
      </c>
      <c r="W587" s="5">
        <v>-1.255070841093231</v>
      </c>
      <c r="X587" s="5">
        <f t="shared" si="48"/>
        <v>0.33828707956742832</v>
      </c>
      <c r="Y587" s="5">
        <f t="shared" si="48"/>
        <v>0</v>
      </c>
      <c r="Z587" s="5">
        <f t="shared" si="49"/>
        <v>0.33828707956742832</v>
      </c>
      <c r="AA587" s="5">
        <f>(Table134[[#This Row],[Survived]]-Z587)^2</f>
        <v>0.11443814820225957</v>
      </c>
    </row>
    <row r="588" spans="1:27" x14ac:dyDescent="0.2">
      <c r="A588">
        <v>0</v>
      </c>
      <c r="B588" t="s">
        <v>10</v>
      </c>
      <c r="C588">
        <v>3</v>
      </c>
      <c r="D588" t="s">
        <v>3</v>
      </c>
      <c r="E588">
        <v>28.5</v>
      </c>
      <c r="F588">
        <v>16.100000000000001</v>
      </c>
      <c r="G588">
        <v>0</v>
      </c>
      <c r="H588">
        <v>0</v>
      </c>
      <c r="I588">
        <f>E588/$E$1</f>
        <v>0.35625000000000001</v>
      </c>
      <c r="J588">
        <f>LOG10(F588+1)</f>
        <v>1.2329961103921538</v>
      </c>
      <c r="K588">
        <f t="shared" si="45"/>
        <v>0</v>
      </c>
      <c r="L588">
        <f t="shared" si="46"/>
        <v>0</v>
      </c>
      <c r="M588">
        <f>IF(B588="S",1,0)</f>
        <v>1</v>
      </c>
      <c r="N588">
        <f>IF(B588="C",1,0)</f>
        <v>0</v>
      </c>
      <c r="O588">
        <f t="shared" si="47"/>
        <v>1</v>
      </c>
      <c r="P588">
        <v>1</v>
      </c>
      <c r="V588" s="5">
        <v>0.10424145620295033</v>
      </c>
      <c r="W588" s="5">
        <v>-1.0087720511041631</v>
      </c>
      <c r="X588" s="5">
        <f t="shared" si="48"/>
        <v>0.10424145620295033</v>
      </c>
      <c r="Y588" s="5">
        <f t="shared" si="48"/>
        <v>0</v>
      </c>
      <c r="Z588" s="5">
        <f t="shared" si="49"/>
        <v>0.10424145620295033</v>
      </c>
      <c r="AA588" s="5">
        <f>(Table134[[#This Row],[Survived]]-Z588)^2</f>
        <v>1.0866281191311613E-2</v>
      </c>
    </row>
    <row r="589" spans="1:27" x14ac:dyDescent="0.2">
      <c r="A589">
        <v>0</v>
      </c>
      <c r="B589" t="s">
        <v>10</v>
      </c>
      <c r="C589">
        <v>3</v>
      </c>
      <c r="D589" t="s">
        <v>4</v>
      </c>
      <c r="E589">
        <v>48</v>
      </c>
      <c r="F589">
        <v>34.375</v>
      </c>
      <c r="G589">
        <v>1</v>
      </c>
      <c r="H589">
        <v>3</v>
      </c>
      <c r="I589">
        <f>E589/$E$1</f>
        <v>0.6</v>
      </c>
      <c r="J589">
        <f>LOG10(F589+1)</f>
        <v>1.5486964485323467</v>
      </c>
      <c r="K589">
        <f t="shared" si="45"/>
        <v>0</v>
      </c>
      <c r="L589">
        <f t="shared" si="46"/>
        <v>0</v>
      </c>
      <c r="M589">
        <f>IF(B589="S",1,0)</f>
        <v>1</v>
      </c>
      <c r="N589">
        <f>IF(B589="C",1,0)</f>
        <v>0</v>
      </c>
      <c r="O589">
        <f t="shared" si="47"/>
        <v>0</v>
      </c>
      <c r="P589">
        <v>1</v>
      </c>
      <c r="V589" s="5">
        <v>0.36501362281803984</v>
      </c>
      <c r="W589" s="5">
        <v>-1.5101181104707089</v>
      </c>
      <c r="X589" s="5">
        <f t="shared" si="48"/>
        <v>0.36501362281803984</v>
      </c>
      <c r="Y589" s="5">
        <f t="shared" si="48"/>
        <v>0</v>
      </c>
      <c r="Z589" s="5">
        <f t="shared" si="49"/>
        <v>0.36501362281803984</v>
      </c>
      <c r="AA589" s="5">
        <f>(Table134[[#This Row],[Survived]]-Z589)^2</f>
        <v>0.13323494484275025</v>
      </c>
    </row>
    <row r="590" spans="1:27" x14ac:dyDescent="0.2">
      <c r="A590">
        <v>1</v>
      </c>
      <c r="B590" t="s">
        <v>11</v>
      </c>
      <c r="C590">
        <v>1</v>
      </c>
      <c r="D590" t="s">
        <v>3</v>
      </c>
      <c r="E590">
        <v>35</v>
      </c>
      <c r="F590">
        <v>512.32920000000001</v>
      </c>
      <c r="G590">
        <v>0</v>
      </c>
      <c r="H590">
        <v>0</v>
      </c>
      <c r="I590">
        <f>E590/$E$1</f>
        <v>0.4375</v>
      </c>
      <c r="J590">
        <f>LOG10(F590+1)</f>
        <v>2.7103959691861146</v>
      </c>
      <c r="K590">
        <f t="shared" si="45"/>
        <v>1</v>
      </c>
      <c r="L590">
        <f t="shared" si="46"/>
        <v>0</v>
      </c>
      <c r="M590">
        <f>IF(B590="S",1,0)</f>
        <v>0</v>
      </c>
      <c r="N590">
        <f>IF(B590="C",1,0)</f>
        <v>1</v>
      </c>
      <c r="O590">
        <f t="shared" si="47"/>
        <v>1</v>
      </c>
      <c r="P590">
        <v>1</v>
      </c>
      <c r="V590" s="5">
        <v>0.57095109136770961</v>
      </c>
      <c r="W590" s="5">
        <v>-1.0101736848982468</v>
      </c>
      <c r="X590" s="5">
        <f t="shared" si="48"/>
        <v>0.57095109136770961</v>
      </c>
      <c r="Y590" s="5">
        <f t="shared" si="48"/>
        <v>0</v>
      </c>
      <c r="Z590" s="5">
        <f t="shared" si="49"/>
        <v>0.57095109136770961</v>
      </c>
      <c r="AA590" s="5">
        <f>(Table134[[#This Row],[Survived]]-Z590)^2</f>
        <v>0.18408296599855947</v>
      </c>
    </row>
    <row r="591" spans="1:27" x14ac:dyDescent="0.2">
      <c r="A591">
        <v>0</v>
      </c>
      <c r="B591" t="s">
        <v>10</v>
      </c>
      <c r="C591">
        <v>1</v>
      </c>
      <c r="D591" t="s">
        <v>3</v>
      </c>
      <c r="E591">
        <v>36</v>
      </c>
      <c r="F591">
        <v>78.849999999999994</v>
      </c>
      <c r="G591">
        <v>1</v>
      </c>
      <c r="H591">
        <v>0</v>
      </c>
      <c r="I591">
        <f>E591/$E$1</f>
        <v>0.45</v>
      </c>
      <c r="J591">
        <f>LOG10(F591+1)</f>
        <v>1.9022749204745018</v>
      </c>
      <c r="K591">
        <f t="shared" si="45"/>
        <v>1</v>
      </c>
      <c r="L591">
        <f t="shared" si="46"/>
        <v>0</v>
      </c>
      <c r="M591">
        <f>IF(B591="S",1,0)</f>
        <v>1</v>
      </c>
      <c r="N591">
        <f>IF(B591="C",1,0)</f>
        <v>0</v>
      </c>
      <c r="O591">
        <f t="shared" si="47"/>
        <v>1</v>
      </c>
      <c r="P591">
        <v>1</v>
      </c>
      <c r="V591" s="5">
        <v>0.39953758387428473</v>
      </c>
      <c r="W591" s="5">
        <v>-0.91444080734226185</v>
      </c>
      <c r="X591" s="5">
        <f t="shared" si="48"/>
        <v>0.39953758387428473</v>
      </c>
      <c r="Y591" s="5">
        <f t="shared" si="48"/>
        <v>0</v>
      </c>
      <c r="Z591" s="5">
        <f t="shared" si="49"/>
        <v>0.39953758387428473</v>
      </c>
      <c r="AA591" s="5">
        <f>(Table134[[#This Row],[Survived]]-Z591)^2</f>
        <v>0.15963028092810111</v>
      </c>
    </row>
    <row r="592" spans="1:27" x14ac:dyDescent="0.2">
      <c r="A592">
        <v>1</v>
      </c>
      <c r="B592" t="s">
        <v>11</v>
      </c>
      <c r="C592">
        <v>1</v>
      </c>
      <c r="D592" t="s">
        <v>4</v>
      </c>
      <c r="E592">
        <v>21</v>
      </c>
      <c r="F592">
        <v>262.375</v>
      </c>
      <c r="G592">
        <v>2</v>
      </c>
      <c r="H592">
        <v>2</v>
      </c>
      <c r="I592">
        <f>E592/$E$1</f>
        <v>0.26250000000000001</v>
      </c>
      <c r="J592">
        <f>LOG10(F592+1)</f>
        <v>2.4205745486161567</v>
      </c>
      <c r="K592">
        <f t="shared" si="45"/>
        <v>1</v>
      </c>
      <c r="L592">
        <f t="shared" si="46"/>
        <v>0</v>
      </c>
      <c r="M592">
        <f>IF(B592="S",1,0)</f>
        <v>0</v>
      </c>
      <c r="N592">
        <f>IF(B592="C",1,0)</f>
        <v>1</v>
      </c>
      <c r="O592">
        <f t="shared" si="47"/>
        <v>0</v>
      </c>
      <c r="P592">
        <v>1</v>
      </c>
      <c r="V592" s="5">
        <v>1.0027422005094668</v>
      </c>
      <c r="W592" s="5">
        <v>-1.1096953978303501</v>
      </c>
      <c r="X592" s="5">
        <f t="shared" si="48"/>
        <v>1.0027422005094668</v>
      </c>
      <c r="Y592" s="5">
        <f t="shared" si="48"/>
        <v>0</v>
      </c>
      <c r="Z592" s="5">
        <f t="shared" si="49"/>
        <v>1.0027422005094668</v>
      </c>
      <c r="AA592" s="5">
        <f>(Table134[[#This Row],[Survived]]-Z592)^2</f>
        <v>7.5196636341201425E-6</v>
      </c>
    </row>
    <row r="593" spans="1:27" x14ac:dyDescent="0.2">
      <c r="A593">
        <v>0</v>
      </c>
      <c r="B593" t="s">
        <v>10</v>
      </c>
      <c r="C593">
        <v>3</v>
      </c>
      <c r="D593" t="s">
        <v>3</v>
      </c>
      <c r="E593">
        <v>24</v>
      </c>
      <c r="F593">
        <v>16.100000000000001</v>
      </c>
      <c r="G593">
        <v>1</v>
      </c>
      <c r="H593">
        <v>0</v>
      </c>
      <c r="I593">
        <f>E593/$E$1</f>
        <v>0.3</v>
      </c>
      <c r="J593">
        <f>LOG10(F593+1)</f>
        <v>1.2329961103921538</v>
      </c>
      <c r="K593">
        <f t="shared" si="45"/>
        <v>0</v>
      </c>
      <c r="L593">
        <f t="shared" si="46"/>
        <v>0</v>
      </c>
      <c r="M593">
        <f>IF(B593="S",1,0)</f>
        <v>1</v>
      </c>
      <c r="N593">
        <f>IF(B593="C",1,0)</f>
        <v>0</v>
      </c>
      <c r="O593">
        <f t="shared" si="47"/>
        <v>1</v>
      </c>
      <c r="P593">
        <v>1</v>
      </c>
      <c r="V593" s="5">
        <v>7.9500592155134608E-2</v>
      </c>
      <c r="W593" s="5">
        <v>-0.87668775878815564</v>
      </c>
      <c r="X593" s="5">
        <f t="shared" si="48"/>
        <v>7.9500592155134608E-2</v>
      </c>
      <c r="Y593" s="5">
        <f t="shared" si="48"/>
        <v>0</v>
      </c>
      <c r="Z593" s="5">
        <f t="shared" si="49"/>
        <v>7.9500592155134608E-2</v>
      </c>
      <c r="AA593" s="5">
        <f>(Table134[[#This Row],[Survived]]-Z593)^2</f>
        <v>6.3203441530170507E-3</v>
      </c>
    </row>
    <row r="594" spans="1:27" x14ac:dyDescent="0.2">
      <c r="A594">
        <v>1</v>
      </c>
      <c r="B594" t="s">
        <v>10</v>
      </c>
      <c r="C594">
        <v>3</v>
      </c>
      <c r="D594" t="s">
        <v>3</v>
      </c>
      <c r="E594">
        <v>31</v>
      </c>
      <c r="F594">
        <v>7.9249999999999998</v>
      </c>
      <c r="G594">
        <v>0</v>
      </c>
      <c r="H594">
        <v>0</v>
      </c>
      <c r="I594">
        <f>E594/$E$1</f>
        <v>0.38750000000000001</v>
      </c>
      <c r="J594">
        <f>LOG10(F594+1)</f>
        <v>0.95060822478423079</v>
      </c>
      <c r="K594">
        <f t="shared" si="45"/>
        <v>0</v>
      </c>
      <c r="L594">
        <f t="shared" si="46"/>
        <v>0</v>
      </c>
      <c r="M594">
        <f>IF(B594="S",1,0)</f>
        <v>1</v>
      </c>
      <c r="N594">
        <f>IF(B594="C",1,0)</f>
        <v>0</v>
      </c>
      <c r="O594">
        <f t="shared" si="47"/>
        <v>1</v>
      </c>
      <c r="P594">
        <v>1</v>
      </c>
      <c r="V594" s="5">
        <v>7.2596104055091648E-2</v>
      </c>
      <c r="W594" s="5">
        <v>-0.93719572952318742</v>
      </c>
      <c r="X594" s="5">
        <f t="shared" si="48"/>
        <v>7.2596104055091648E-2</v>
      </c>
      <c r="Y594" s="5">
        <f t="shared" si="48"/>
        <v>0</v>
      </c>
      <c r="Z594" s="5">
        <f t="shared" si="49"/>
        <v>7.2596104055091648E-2</v>
      </c>
      <c r="AA594" s="5">
        <f>(Table134[[#This Row],[Survived]]-Z594)^2</f>
        <v>0.86007798621379439</v>
      </c>
    </row>
    <row r="595" spans="1:27" x14ac:dyDescent="0.2">
      <c r="A595">
        <v>0</v>
      </c>
      <c r="B595" t="s">
        <v>10</v>
      </c>
      <c r="C595">
        <v>1</v>
      </c>
      <c r="D595" t="s">
        <v>3</v>
      </c>
      <c r="E595">
        <v>70</v>
      </c>
      <c r="F595">
        <v>71</v>
      </c>
      <c r="G595">
        <v>1</v>
      </c>
      <c r="H595">
        <v>1</v>
      </c>
      <c r="I595">
        <f>E595/$E$1</f>
        <v>0.875</v>
      </c>
      <c r="J595">
        <f>LOG10(F595+1)</f>
        <v>1.8573324964312685</v>
      </c>
      <c r="K595">
        <f t="shared" si="45"/>
        <v>1</v>
      </c>
      <c r="L595">
        <f t="shared" si="46"/>
        <v>0</v>
      </c>
      <c r="M595">
        <f>IF(B595="S",1,0)</f>
        <v>1</v>
      </c>
      <c r="N595">
        <f>IF(B595="C",1,0)</f>
        <v>0</v>
      </c>
      <c r="O595">
        <f t="shared" si="47"/>
        <v>1</v>
      </c>
      <c r="P595">
        <v>1</v>
      </c>
      <c r="V595" s="5">
        <v>0.13637559044065739</v>
      </c>
      <c r="W595" s="5">
        <v>-1.0214488784143265</v>
      </c>
      <c r="X595" s="5">
        <f t="shared" si="48"/>
        <v>0.13637559044065739</v>
      </c>
      <c r="Y595" s="5">
        <f t="shared" si="48"/>
        <v>0</v>
      </c>
      <c r="Z595" s="5">
        <f t="shared" si="49"/>
        <v>0.13637559044065739</v>
      </c>
      <c r="AA595" s="5">
        <f>(Table134[[#This Row],[Survived]]-Z595)^2</f>
        <v>1.8598301668037925E-2</v>
      </c>
    </row>
    <row r="596" spans="1:27" x14ac:dyDescent="0.2">
      <c r="A596">
        <v>0</v>
      </c>
      <c r="B596" t="s">
        <v>10</v>
      </c>
      <c r="C596">
        <v>3</v>
      </c>
      <c r="D596" t="s">
        <v>3</v>
      </c>
      <c r="E596">
        <v>16</v>
      </c>
      <c r="F596">
        <v>20.25</v>
      </c>
      <c r="G596">
        <v>1</v>
      </c>
      <c r="H596">
        <v>1</v>
      </c>
      <c r="I596">
        <f>E596/$E$1</f>
        <v>0.2</v>
      </c>
      <c r="J596">
        <f>LOG10(F596+1)</f>
        <v>1.3273589343863303</v>
      </c>
      <c r="K596">
        <f t="shared" si="45"/>
        <v>0</v>
      </c>
      <c r="L596">
        <f t="shared" si="46"/>
        <v>0</v>
      </c>
      <c r="M596">
        <f>IF(B596="S",1,0)</f>
        <v>1</v>
      </c>
      <c r="N596">
        <f>IF(B596="C",1,0)</f>
        <v>0</v>
      </c>
      <c r="O596">
        <f t="shared" si="47"/>
        <v>1</v>
      </c>
      <c r="P596">
        <v>1</v>
      </c>
      <c r="V596" s="5">
        <v>0.12703347259734799</v>
      </c>
      <c r="W596" s="5">
        <v>-1.1340035019159633</v>
      </c>
      <c r="X596" s="5">
        <f t="shared" si="48"/>
        <v>0.12703347259734799</v>
      </c>
      <c r="Y596" s="5">
        <f t="shared" si="48"/>
        <v>0</v>
      </c>
      <c r="Z596" s="5">
        <f t="shared" si="49"/>
        <v>0.12703347259734799</v>
      </c>
      <c r="AA596" s="5">
        <f>(Table134[[#This Row],[Survived]]-Z596)^2</f>
        <v>1.6137503160141162E-2</v>
      </c>
    </row>
    <row r="597" spans="1:27" x14ac:dyDescent="0.2">
      <c r="A597">
        <v>1</v>
      </c>
      <c r="B597" t="s">
        <v>10</v>
      </c>
      <c r="C597">
        <v>2</v>
      </c>
      <c r="D597" t="s">
        <v>4</v>
      </c>
      <c r="E597">
        <v>30</v>
      </c>
      <c r="F597">
        <v>13</v>
      </c>
      <c r="G597">
        <v>0</v>
      </c>
      <c r="H597">
        <v>0</v>
      </c>
      <c r="I597">
        <f>E597/$E$1</f>
        <v>0.375</v>
      </c>
      <c r="J597">
        <f>LOG10(F597+1)</f>
        <v>1.146128035678238</v>
      </c>
      <c r="K597">
        <f t="shared" si="45"/>
        <v>0</v>
      </c>
      <c r="L597">
        <f t="shared" si="46"/>
        <v>1</v>
      </c>
      <c r="M597">
        <f>IF(B597="S",1,0)</f>
        <v>1</v>
      </c>
      <c r="N597">
        <f>IF(B597="C",1,0)</f>
        <v>0</v>
      </c>
      <c r="O597">
        <f t="shared" si="47"/>
        <v>0</v>
      </c>
      <c r="P597">
        <v>1</v>
      </c>
      <c r="V597" s="5">
        <v>0.77640910209349623</v>
      </c>
      <c r="W597" s="5">
        <v>-1.2247586169721592</v>
      </c>
      <c r="X597" s="5">
        <f t="shared" si="48"/>
        <v>0.77640910209349623</v>
      </c>
      <c r="Y597" s="5">
        <f t="shared" si="48"/>
        <v>0</v>
      </c>
      <c r="Z597" s="5">
        <f t="shared" si="49"/>
        <v>0.77640910209349623</v>
      </c>
      <c r="AA597" s="5">
        <f>(Table134[[#This Row],[Survived]]-Z597)^2</f>
        <v>4.9992889626636595E-2</v>
      </c>
    </row>
    <row r="598" spans="1:27" x14ac:dyDescent="0.2">
      <c r="A598">
        <v>0</v>
      </c>
      <c r="B598" t="s">
        <v>10</v>
      </c>
      <c r="C598">
        <v>1</v>
      </c>
      <c r="D598" t="s">
        <v>3</v>
      </c>
      <c r="E598">
        <v>19</v>
      </c>
      <c r="F598">
        <v>53.1</v>
      </c>
      <c r="G598">
        <v>1</v>
      </c>
      <c r="H598">
        <v>0</v>
      </c>
      <c r="I598">
        <f>E598/$E$1</f>
        <v>0.23749999999999999</v>
      </c>
      <c r="J598">
        <f>LOG10(F598+1)</f>
        <v>1.7331972651065695</v>
      </c>
      <c r="K598">
        <f t="shared" si="45"/>
        <v>1</v>
      </c>
      <c r="L598">
        <f t="shared" si="46"/>
        <v>0</v>
      </c>
      <c r="M598">
        <f>IF(B598="S",1,0)</f>
        <v>1</v>
      </c>
      <c r="N598">
        <f>IF(B598="C",1,0)</f>
        <v>0</v>
      </c>
      <c r="O598">
        <f t="shared" si="47"/>
        <v>1</v>
      </c>
      <c r="P598">
        <v>1</v>
      </c>
      <c r="V598" s="5">
        <v>0.51447691120432426</v>
      </c>
      <c r="W598" s="5">
        <v>-0.92376252169748108</v>
      </c>
      <c r="X598" s="5">
        <f t="shared" si="48"/>
        <v>0.51447691120432426</v>
      </c>
      <c r="Y598" s="5">
        <f t="shared" si="48"/>
        <v>0</v>
      </c>
      <c r="Z598" s="5">
        <f t="shared" si="49"/>
        <v>0.51447691120432426</v>
      </c>
      <c r="AA598" s="5">
        <f>(Table134[[#This Row],[Survived]]-Z598)^2</f>
        <v>0.26468649216234214</v>
      </c>
    </row>
    <row r="599" spans="1:27" x14ac:dyDescent="0.2">
      <c r="A599">
        <v>0</v>
      </c>
      <c r="B599" t="s">
        <v>12</v>
      </c>
      <c r="C599">
        <v>3</v>
      </c>
      <c r="D599" t="s">
        <v>3</v>
      </c>
      <c r="E599">
        <v>31</v>
      </c>
      <c r="F599">
        <v>7.75</v>
      </c>
      <c r="G599">
        <v>0</v>
      </c>
      <c r="H599">
        <v>0</v>
      </c>
      <c r="I599">
        <f>E599/$E$1</f>
        <v>0.38750000000000001</v>
      </c>
      <c r="J599">
        <f>LOG10(F599+1)</f>
        <v>0.94200805302231327</v>
      </c>
      <c r="K599">
        <f t="shared" si="45"/>
        <v>0</v>
      </c>
      <c r="L599">
        <f t="shared" si="46"/>
        <v>0</v>
      </c>
      <c r="M599">
        <f>IF(B599="S",1,0)</f>
        <v>0</v>
      </c>
      <c r="N599">
        <f>IF(B599="C",1,0)</f>
        <v>0</v>
      </c>
      <c r="O599">
        <f t="shared" si="47"/>
        <v>1</v>
      </c>
      <c r="P599">
        <v>1</v>
      </c>
      <c r="V599" s="5">
        <v>3.0811408860055955E-2</v>
      </c>
      <c r="W599" s="5">
        <v>-1.0525862337065972</v>
      </c>
      <c r="X599" s="5">
        <f t="shared" si="48"/>
        <v>3.0811408860055955E-2</v>
      </c>
      <c r="Y599" s="5">
        <f t="shared" si="48"/>
        <v>0</v>
      </c>
      <c r="Z599" s="5">
        <f t="shared" si="49"/>
        <v>3.0811408860055955E-2</v>
      </c>
      <c r="AA599" s="5">
        <f>(Table134[[#This Row],[Survived]]-Z599)^2</f>
        <v>9.4934291594153469E-4</v>
      </c>
    </row>
    <row r="600" spans="1:27" x14ac:dyDescent="0.2">
      <c r="A600">
        <v>1</v>
      </c>
      <c r="B600" t="s">
        <v>10</v>
      </c>
      <c r="C600">
        <v>2</v>
      </c>
      <c r="D600" t="s">
        <v>4</v>
      </c>
      <c r="E600">
        <v>4</v>
      </c>
      <c r="F600">
        <v>23</v>
      </c>
      <c r="G600">
        <v>1</v>
      </c>
      <c r="H600">
        <v>1</v>
      </c>
      <c r="I600">
        <f>E600/$E$1</f>
        <v>0.05</v>
      </c>
      <c r="J600">
        <f>LOG10(F600+1)</f>
        <v>1.3802112417116059</v>
      </c>
      <c r="K600">
        <f t="shared" si="45"/>
        <v>0</v>
      </c>
      <c r="L600">
        <f t="shared" si="46"/>
        <v>1</v>
      </c>
      <c r="M600">
        <f>IF(B600="S",1,0)</f>
        <v>1</v>
      </c>
      <c r="N600">
        <f>IF(B600="C",1,0)</f>
        <v>0</v>
      </c>
      <c r="O600">
        <f t="shared" si="47"/>
        <v>0</v>
      </c>
      <c r="P600">
        <v>1</v>
      </c>
      <c r="V600" s="5">
        <v>0.90362289550017205</v>
      </c>
      <c r="W600" s="5">
        <v>-1.419997370364583</v>
      </c>
      <c r="X600" s="5">
        <f t="shared" si="48"/>
        <v>0.90362289550017205</v>
      </c>
      <c r="Y600" s="5">
        <f t="shared" si="48"/>
        <v>0</v>
      </c>
      <c r="Z600" s="5">
        <f t="shared" si="49"/>
        <v>0.90362289550017205</v>
      </c>
      <c r="AA600" s="5">
        <f>(Table134[[#This Row],[Survived]]-Z600)^2</f>
        <v>9.2885462717707569E-3</v>
      </c>
    </row>
    <row r="601" spans="1:27" x14ac:dyDescent="0.2">
      <c r="A601">
        <v>1</v>
      </c>
      <c r="B601" t="s">
        <v>10</v>
      </c>
      <c r="C601">
        <v>3</v>
      </c>
      <c r="D601" t="s">
        <v>3</v>
      </c>
      <c r="E601">
        <v>6</v>
      </c>
      <c r="F601">
        <v>12.475</v>
      </c>
      <c r="G601">
        <v>0</v>
      </c>
      <c r="H601">
        <v>1</v>
      </c>
      <c r="I601">
        <f>E601/$E$1</f>
        <v>7.4999999999999997E-2</v>
      </c>
      <c r="J601">
        <f>LOG10(F601+1)</f>
        <v>1.1295287738587763</v>
      </c>
      <c r="K601">
        <f t="shared" si="45"/>
        <v>0</v>
      </c>
      <c r="L601">
        <f t="shared" si="46"/>
        <v>0</v>
      </c>
      <c r="M601">
        <f>IF(B601="S",1,0)</f>
        <v>1</v>
      </c>
      <c r="N601">
        <f>IF(B601="C",1,0)</f>
        <v>0</v>
      </c>
      <c r="O601">
        <f t="shared" si="47"/>
        <v>1</v>
      </c>
      <c r="P601">
        <v>1</v>
      </c>
      <c r="V601" s="5">
        <v>0.24723818900757843</v>
      </c>
      <c r="W601" s="5">
        <v>-1.2617875034815018</v>
      </c>
      <c r="X601" s="5">
        <f t="shared" si="48"/>
        <v>0.24723818900757843</v>
      </c>
      <c r="Y601" s="5">
        <f t="shared" si="48"/>
        <v>0</v>
      </c>
      <c r="Z601" s="5">
        <f t="shared" si="49"/>
        <v>0.24723818900757843</v>
      </c>
      <c r="AA601" s="5">
        <f>(Table134[[#This Row],[Survived]]-Z601)^2</f>
        <v>0.56665034408859016</v>
      </c>
    </row>
    <row r="602" spans="1:27" x14ac:dyDescent="0.2">
      <c r="A602">
        <v>0</v>
      </c>
      <c r="B602" t="s">
        <v>10</v>
      </c>
      <c r="C602">
        <v>3</v>
      </c>
      <c r="D602" t="s">
        <v>3</v>
      </c>
      <c r="E602">
        <v>33</v>
      </c>
      <c r="F602">
        <v>9.5</v>
      </c>
      <c r="G602">
        <v>0</v>
      </c>
      <c r="H602">
        <v>0</v>
      </c>
      <c r="I602">
        <f>E602/$E$1</f>
        <v>0.41249999999999998</v>
      </c>
      <c r="J602">
        <f>LOG10(F602+1)</f>
        <v>1.0211892990699381</v>
      </c>
      <c r="K602">
        <f t="shared" si="45"/>
        <v>0</v>
      </c>
      <c r="L602">
        <f t="shared" si="46"/>
        <v>0</v>
      </c>
      <c r="M602">
        <f>IF(B602="S",1,0)</f>
        <v>1</v>
      </c>
      <c r="N602">
        <f>IF(B602="C",1,0)</f>
        <v>0</v>
      </c>
      <c r="O602">
        <f t="shared" si="47"/>
        <v>1</v>
      </c>
      <c r="P602">
        <v>1</v>
      </c>
      <c r="V602" s="5">
        <v>6.150600681846452E-2</v>
      </c>
      <c r="W602" s="5">
        <v>-0.9476813541250918</v>
      </c>
      <c r="X602" s="5">
        <f t="shared" si="48"/>
        <v>6.150600681846452E-2</v>
      </c>
      <c r="Y602" s="5">
        <f t="shared" si="48"/>
        <v>0</v>
      </c>
      <c r="Z602" s="5">
        <f t="shared" si="49"/>
        <v>6.150600681846452E-2</v>
      </c>
      <c r="AA602" s="5">
        <f>(Table134[[#This Row],[Survived]]-Z602)^2</f>
        <v>3.7829888747530041E-3</v>
      </c>
    </row>
    <row r="603" spans="1:27" x14ac:dyDescent="0.2">
      <c r="A603">
        <v>0</v>
      </c>
      <c r="B603" t="s">
        <v>10</v>
      </c>
      <c r="C603">
        <v>3</v>
      </c>
      <c r="D603" t="s">
        <v>3</v>
      </c>
      <c r="E603">
        <v>23</v>
      </c>
      <c r="F603">
        <v>7.8958000000000004</v>
      </c>
      <c r="G603">
        <v>0</v>
      </c>
      <c r="H603">
        <v>0</v>
      </c>
      <c r="I603">
        <f>E603/$E$1</f>
        <v>0.28749999999999998</v>
      </c>
      <c r="J603">
        <f>LOG10(F603+1)</f>
        <v>0.94918501031343461</v>
      </c>
      <c r="K603">
        <f t="shared" si="45"/>
        <v>0</v>
      </c>
      <c r="L603">
        <f t="shared" si="46"/>
        <v>0</v>
      </c>
      <c r="M603">
        <f>IF(B603="S",1,0)</f>
        <v>1</v>
      </c>
      <c r="N603">
        <f>IF(B603="C",1,0)</f>
        <v>0</v>
      </c>
      <c r="O603">
        <f t="shared" si="47"/>
        <v>1</v>
      </c>
      <c r="P603">
        <v>1</v>
      </c>
      <c r="V603" s="5">
        <v>0.13043462712417841</v>
      </c>
      <c r="W603" s="5">
        <v>-0.95943761349413181</v>
      </c>
      <c r="X603" s="5">
        <f t="shared" si="48"/>
        <v>0.13043462712417841</v>
      </c>
      <c r="Y603" s="5">
        <f t="shared" si="48"/>
        <v>0</v>
      </c>
      <c r="Z603" s="5">
        <f t="shared" si="49"/>
        <v>0.13043462712417841</v>
      </c>
      <c r="AA603" s="5">
        <f>(Table134[[#This Row],[Survived]]-Z603)^2</f>
        <v>1.7013191953023459E-2</v>
      </c>
    </row>
    <row r="604" spans="1:27" x14ac:dyDescent="0.2">
      <c r="A604">
        <v>1</v>
      </c>
      <c r="B604" t="s">
        <v>10</v>
      </c>
      <c r="C604">
        <v>2</v>
      </c>
      <c r="D604" t="s">
        <v>4</v>
      </c>
      <c r="E604">
        <v>48</v>
      </c>
      <c r="F604">
        <v>65</v>
      </c>
      <c r="G604">
        <v>1</v>
      </c>
      <c r="H604">
        <v>2</v>
      </c>
      <c r="I604">
        <f>E604/$E$1</f>
        <v>0.6</v>
      </c>
      <c r="J604">
        <f>LOG10(F604+1)</f>
        <v>1.8195439355418688</v>
      </c>
      <c r="K604">
        <f t="shared" si="45"/>
        <v>0</v>
      </c>
      <c r="L604">
        <f t="shared" si="46"/>
        <v>1</v>
      </c>
      <c r="M604">
        <f>IF(B604="S",1,0)</f>
        <v>1</v>
      </c>
      <c r="N604">
        <f>IF(B604="C",1,0)</f>
        <v>0</v>
      </c>
      <c r="O604">
        <f t="shared" si="47"/>
        <v>0</v>
      </c>
      <c r="P604">
        <v>1</v>
      </c>
      <c r="V604" s="5">
        <v>0.59131377023644871</v>
      </c>
      <c r="W604" s="5">
        <v>-1.6094508429792067</v>
      </c>
      <c r="X604" s="5">
        <f t="shared" si="48"/>
        <v>0.59131377023644871</v>
      </c>
      <c r="Y604" s="5">
        <f t="shared" si="48"/>
        <v>0</v>
      </c>
      <c r="Z604" s="5">
        <f t="shared" si="49"/>
        <v>0.59131377023644871</v>
      </c>
      <c r="AA604" s="5">
        <f>(Table134[[#This Row],[Survived]]-Z604)^2</f>
        <v>0.16702443439834624</v>
      </c>
    </row>
    <row r="605" spans="1:27" x14ac:dyDescent="0.2">
      <c r="A605">
        <v>1</v>
      </c>
      <c r="B605" t="s">
        <v>10</v>
      </c>
      <c r="C605">
        <v>2</v>
      </c>
      <c r="D605" t="s">
        <v>3</v>
      </c>
      <c r="E605">
        <v>0.67</v>
      </c>
      <c r="F605">
        <v>14.5</v>
      </c>
      <c r="G605">
        <v>1</v>
      </c>
      <c r="H605">
        <v>1</v>
      </c>
      <c r="I605">
        <f>E605/$E$1</f>
        <v>8.3750000000000005E-3</v>
      </c>
      <c r="J605">
        <f>LOG10(F605+1)</f>
        <v>1.1903316981702914</v>
      </c>
      <c r="K605">
        <f t="shared" si="45"/>
        <v>0</v>
      </c>
      <c r="L605">
        <f t="shared" si="46"/>
        <v>1</v>
      </c>
      <c r="M605">
        <f>IF(B605="S",1,0)</f>
        <v>1</v>
      </c>
      <c r="N605">
        <f>IF(B605="C",1,0)</f>
        <v>0</v>
      </c>
      <c r="O605">
        <f t="shared" si="47"/>
        <v>1</v>
      </c>
      <c r="P605">
        <v>1</v>
      </c>
      <c r="V605" s="5">
        <v>0.42982536462794751</v>
      </c>
      <c r="W605" s="5">
        <v>-1.3965704945651471</v>
      </c>
      <c r="X605" s="5">
        <f t="shared" si="48"/>
        <v>0.42982536462794751</v>
      </c>
      <c r="Y605" s="5">
        <f t="shared" si="48"/>
        <v>0</v>
      </c>
      <c r="Z605" s="5">
        <f t="shared" si="49"/>
        <v>0.42982536462794751</v>
      </c>
      <c r="AA605" s="5">
        <f>(Table134[[#This Row],[Survived]]-Z605)^2</f>
        <v>0.32509911482165299</v>
      </c>
    </row>
    <row r="606" spans="1:27" x14ac:dyDescent="0.2">
      <c r="A606">
        <v>0</v>
      </c>
      <c r="B606" t="s">
        <v>10</v>
      </c>
      <c r="C606">
        <v>3</v>
      </c>
      <c r="D606" t="s">
        <v>3</v>
      </c>
      <c r="E606">
        <v>28</v>
      </c>
      <c r="F606">
        <v>7.7957999999999998</v>
      </c>
      <c r="G606">
        <v>0</v>
      </c>
      <c r="H606">
        <v>0</v>
      </c>
      <c r="I606">
        <f>E606/$E$1</f>
        <v>0.35</v>
      </c>
      <c r="J606">
        <f>LOG10(F606+1)</f>
        <v>0.94427534575879857</v>
      </c>
      <c r="K606">
        <f t="shared" si="45"/>
        <v>0</v>
      </c>
      <c r="L606">
        <f t="shared" si="46"/>
        <v>0</v>
      </c>
      <c r="M606">
        <f>IF(B606="S",1,0)</f>
        <v>1</v>
      </c>
      <c r="N606">
        <f>IF(B606="C",1,0)</f>
        <v>0</v>
      </c>
      <c r="O606">
        <f t="shared" si="47"/>
        <v>1</v>
      </c>
      <c r="P606">
        <v>1</v>
      </c>
      <c r="V606" s="5">
        <v>9.4007295530643797E-2</v>
      </c>
      <c r="W606" s="5">
        <v>-0.94421135612221152</v>
      </c>
      <c r="X606" s="5">
        <f t="shared" si="48"/>
        <v>9.4007295530643797E-2</v>
      </c>
      <c r="Y606" s="5">
        <f t="shared" si="48"/>
        <v>0</v>
      </c>
      <c r="Z606" s="5">
        <f t="shared" si="49"/>
        <v>9.4007295530643797E-2</v>
      </c>
      <c r="AA606" s="5">
        <f>(Table134[[#This Row],[Survived]]-Z606)^2</f>
        <v>8.8373716129858011E-3</v>
      </c>
    </row>
    <row r="607" spans="1:27" x14ac:dyDescent="0.2">
      <c r="A607">
        <v>0</v>
      </c>
      <c r="B607" t="s">
        <v>10</v>
      </c>
      <c r="C607">
        <v>2</v>
      </c>
      <c r="D607" t="s">
        <v>3</v>
      </c>
      <c r="E607">
        <v>18</v>
      </c>
      <c r="F607">
        <v>11.5</v>
      </c>
      <c r="G607">
        <v>0</v>
      </c>
      <c r="H607">
        <v>0</v>
      </c>
      <c r="I607">
        <f>E607/$E$1</f>
        <v>0.22500000000000001</v>
      </c>
      <c r="J607">
        <f>LOG10(F607+1)</f>
        <v>1.0969100130080565</v>
      </c>
      <c r="K607">
        <f t="shared" si="45"/>
        <v>0</v>
      </c>
      <c r="L607">
        <f t="shared" si="46"/>
        <v>1</v>
      </c>
      <c r="M607">
        <f>IF(B607="S",1,0)</f>
        <v>1</v>
      </c>
      <c r="N607">
        <f>IF(B607="C",1,0)</f>
        <v>0</v>
      </c>
      <c r="O607">
        <f t="shared" si="47"/>
        <v>1</v>
      </c>
      <c r="P607">
        <v>1</v>
      </c>
      <c r="V607" s="5">
        <v>0.3721172683474806</v>
      </c>
      <c r="W607" s="5">
        <v>-1.2579292138665679</v>
      </c>
      <c r="X607" s="5">
        <f t="shared" si="48"/>
        <v>0.3721172683474806</v>
      </c>
      <c r="Y607" s="5">
        <f t="shared" si="48"/>
        <v>0</v>
      </c>
      <c r="Z607" s="5">
        <f t="shared" si="49"/>
        <v>0.3721172683474806</v>
      </c>
      <c r="AA607" s="5">
        <f>(Table134[[#This Row],[Survived]]-Z607)^2</f>
        <v>0.13847126140239088</v>
      </c>
    </row>
    <row r="608" spans="1:27" x14ac:dyDescent="0.2">
      <c r="A608">
        <v>0</v>
      </c>
      <c r="B608" t="s">
        <v>10</v>
      </c>
      <c r="C608">
        <v>3</v>
      </c>
      <c r="D608" t="s">
        <v>3</v>
      </c>
      <c r="E608">
        <v>34</v>
      </c>
      <c r="F608">
        <v>8.0500000000000007</v>
      </c>
      <c r="G608">
        <v>0</v>
      </c>
      <c r="H608">
        <v>0</v>
      </c>
      <c r="I608">
        <f>E608/$E$1</f>
        <v>0.42499999999999999</v>
      </c>
      <c r="J608">
        <f>LOG10(F608+1)</f>
        <v>0.9566485792052033</v>
      </c>
      <c r="K608">
        <f t="shared" si="45"/>
        <v>0</v>
      </c>
      <c r="L608">
        <f t="shared" si="46"/>
        <v>0</v>
      </c>
      <c r="M608">
        <f>IF(B608="S",1,0)</f>
        <v>1</v>
      </c>
      <c r="N608">
        <f>IF(B608="C",1,0)</f>
        <v>0</v>
      </c>
      <c r="O608">
        <f t="shared" si="47"/>
        <v>1</v>
      </c>
      <c r="P608">
        <v>1</v>
      </c>
      <c r="V608" s="5">
        <v>5.1170876728144465E-2</v>
      </c>
      <c r="W608" s="5">
        <v>-0.93011326262974658</v>
      </c>
      <c r="X608" s="5">
        <f t="shared" si="48"/>
        <v>5.1170876728144465E-2</v>
      </c>
      <c r="Y608" s="5">
        <f t="shared" si="48"/>
        <v>0</v>
      </c>
      <c r="Z608" s="5">
        <f t="shared" si="49"/>
        <v>5.1170876728144465E-2</v>
      </c>
      <c r="AA608" s="5">
        <f>(Table134[[#This Row],[Survived]]-Z608)^2</f>
        <v>2.6184586251269569E-3</v>
      </c>
    </row>
    <row r="609" spans="1:27" x14ac:dyDescent="0.2">
      <c r="A609">
        <v>1</v>
      </c>
      <c r="B609" t="s">
        <v>10</v>
      </c>
      <c r="C609">
        <v>1</v>
      </c>
      <c r="D609" t="s">
        <v>4</v>
      </c>
      <c r="E609">
        <v>33</v>
      </c>
      <c r="F609">
        <v>86.5</v>
      </c>
      <c r="G609">
        <v>0</v>
      </c>
      <c r="H609">
        <v>0</v>
      </c>
      <c r="I609">
        <f>E609/$E$1</f>
        <v>0.41249999999999998</v>
      </c>
      <c r="J609">
        <f>LOG10(F609+1)</f>
        <v>1.9420080530223132</v>
      </c>
      <c r="K609">
        <f t="shared" si="45"/>
        <v>1</v>
      </c>
      <c r="L609">
        <f t="shared" si="46"/>
        <v>0</v>
      </c>
      <c r="M609">
        <f>IF(B609="S",1,0)</f>
        <v>1</v>
      </c>
      <c r="N609">
        <f>IF(B609="C",1,0)</f>
        <v>0</v>
      </c>
      <c r="O609">
        <f t="shared" si="47"/>
        <v>0</v>
      </c>
      <c r="P609">
        <v>1</v>
      </c>
      <c r="V609" s="5">
        <v>0.96926303262050417</v>
      </c>
      <c r="W609" s="5">
        <v>-1.0661945159805015</v>
      </c>
      <c r="X609" s="5">
        <f t="shared" si="48"/>
        <v>0.96926303262050417</v>
      </c>
      <c r="Y609" s="5">
        <f t="shared" si="48"/>
        <v>0</v>
      </c>
      <c r="Z609" s="5">
        <f t="shared" si="49"/>
        <v>0.96926303262050417</v>
      </c>
      <c r="AA609" s="5">
        <f>(Table134[[#This Row],[Survived]]-Z609)^2</f>
        <v>9.4476116368819062E-4</v>
      </c>
    </row>
    <row r="610" spans="1:27" x14ac:dyDescent="0.2">
      <c r="A610">
        <v>0</v>
      </c>
      <c r="B610" t="s">
        <v>10</v>
      </c>
      <c r="C610">
        <v>3</v>
      </c>
      <c r="D610" t="s">
        <v>3</v>
      </c>
      <c r="E610">
        <v>41</v>
      </c>
      <c r="F610">
        <v>7.125</v>
      </c>
      <c r="G610">
        <v>0</v>
      </c>
      <c r="H610">
        <v>0</v>
      </c>
      <c r="I610">
        <f>E610/$E$1</f>
        <v>0.51249999999999996</v>
      </c>
      <c r="J610">
        <f>LOG10(F610+1)</f>
        <v>0.90982336965091204</v>
      </c>
      <c r="K610">
        <f t="shared" si="45"/>
        <v>0</v>
      </c>
      <c r="L610">
        <f t="shared" si="46"/>
        <v>0</v>
      </c>
      <c r="M610">
        <f>IF(B610="S",1,0)</f>
        <v>1</v>
      </c>
      <c r="N610">
        <f>IF(B610="C",1,0)</f>
        <v>0</v>
      </c>
      <c r="O610">
        <f t="shared" si="47"/>
        <v>1</v>
      </c>
      <c r="P610">
        <v>1</v>
      </c>
      <c r="V610" s="5">
        <v>-1.7443402082133463E-3</v>
      </c>
      <c r="W610" s="5">
        <v>-0.8996677590923311</v>
      </c>
      <c r="X610" s="5">
        <f t="shared" si="48"/>
        <v>0</v>
      </c>
      <c r="Y610" s="5">
        <f t="shared" si="48"/>
        <v>0</v>
      </c>
      <c r="Z610" s="5">
        <f t="shared" si="49"/>
        <v>0</v>
      </c>
      <c r="AA610" s="5">
        <f>(Table134[[#This Row],[Survived]]-Z610)^2</f>
        <v>0</v>
      </c>
    </row>
    <row r="611" spans="1:27" x14ac:dyDescent="0.2">
      <c r="A611">
        <v>1</v>
      </c>
      <c r="B611" t="s">
        <v>11</v>
      </c>
      <c r="C611">
        <v>3</v>
      </c>
      <c r="D611" t="s">
        <v>3</v>
      </c>
      <c r="E611">
        <v>20</v>
      </c>
      <c r="F611">
        <v>7.2291999999999996</v>
      </c>
      <c r="G611">
        <v>0</v>
      </c>
      <c r="H611">
        <v>0</v>
      </c>
      <c r="I611">
        <f>E611/$E$1</f>
        <v>0.25</v>
      </c>
      <c r="J611">
        <f>LOG10(F611+1)</f>
        <v>0.91535761741483168</v>
      </c>
      <c r="K611">
        <f t="shared" si="45"/>
        <v>0</v>
      </c>
      <c r="L611">
        <f t="shared" si="46"/>
        <v>0</v>
      </c>
      <c r="M611">
        <f>IF(B611="S",1,0)</f>
        <v>0</v>
      </c>
      <c r="N611">
        <f>IF(B611="C",1,0)</f>
        <v>1</v>
      </c>
      <c r="O611">
        <f t="shared" si="47"/>
        <v>1</v>
      </c>
      <c r="P611">
        <v>1</v>
      </c>
      <c r="V611" s="5">
        <v>0.21861320658442807</v>
      </c>
      <c r="W611" s="5">
        <v>-0.72365330804070771</v>
      </c>
      <c r="X611" s="5">
        <f t="shared" si="48"/>
        <v>0.21861320658442807</v>
      </c>
      <c r="Y611" s="5">
        <f t="shared" si="48"/>
        <v>0</v>
      </c>
      <c r="Z611" s="5">
        <f t="shared" si="49"/>
        <v>0.21861320658442807</v>
      </c>
      <c r="AA611" s="5">
        <f>(Table134[[#This Row],[Survived]]-Z611)^2</f>
        <v>0.61056532092426974</v>
      </c>
    </row>
    <row r="612" spans="1:27" x14ac:dyDescent="0.2">
      <c r="A612">
        <v>1</v>
      </c>
      <c r="B612" t="s">
        <v>10</v>
      </c>
      <c r="C612">
        <v>1</v>
      </c>
      <c r="D612" t="s">
        <v>4</v>
      </c>
      <c r="E612">
        <v>36</v>
      </c>
      <c r="F612">
        <v>120</v>
      </c>
      <c r="G612">
        <v>1</v>
      </c>
      <c r="H612">
        <v>2</v>
      </c>
      <c r="I612">
        <f>E612/$E$1</f>
        <v>0.45</v>
      </c>
      <c r="J612">
        <f>LOG10(F612+1)</f>
        <v>2.0827853703164503</v>
      </c>
      <c r="K612">
        <f t="shared" si="45"/>
        <v>1</v>
      </c>
      <c r="L612">
        <f t="shared" si="46"/>
        <v>0</v>
      </c>
      <c r="M612">
        <f>IF(B612="S",1,0)</f>
        <v>1</v>
      </c>
      <c r="N612">
        <f>IF(B612="C",1,0)</f>
        <v>0</v>
      </c>
      <c r="O612">
        <f t="shared" si="47"/>
        <v>0</v>
      </c>
      <c r="P612">
        <v>1</v>
      </c>
      <c r="V612" s="5">
        <v>0.86718602458684291</v>
      </c>
      <c r="W612" s="5">
        <v>-1.3714949751064542</v>
      </c>
      <c r="X612" s="5">
        <f t="shared" si="48"/>
        <v>0.86718602458684291</v>
      </c>
      <c r="Y612" s="5">
        <f t="shared" si="48"/>
        <v>0</v>
      </c>
      <c r="Z612" s="5">
        <f t="shared" si="49"/>
        <v>0.86718602458684291</v>
      </c>
      <c r="AA612" s="5">
        <f>(Table134[[#This Row],[Survived]]-Z612)^2</f>
        <v>1.7639552065046697E-2</v>
      </c>
    </row>
    <row r="613" spans="1:27" x14ac:dyDescent="0.2">
      <c r="A613">
        <v>0</v>
      </c>
      <c r="B613" t="s">
        <v>10</v>
      </c>
      <c r="C613">
        <v>3</v>
      </c>
      <c r="D613" t="s">
        <v>3</v>
      </c>
      <c r="E613">
        <v>16</v>
      </c>
      <c r="F613">
        <v>7.7750000000000004</v>
      </c>
      <c r="G613">
        <v>0</v>
      </c>
      <c r="H613">
        <v>0</v>
      </c>
      <c r="I613">
        <f>E613/$E$1</f>
        <v>0.2</v>
      </c>
      <c r="J613">
        <f>LOG10(F613+1)</f>
        <v>0.94324712513786169</v>
      </c>
      <c r="K613">
        <f t="shared" si="45"/>
        <v>0</v>
      </c>
      <c r="L613">
        <f t="shared" si="46"/>
        <v>0</v>
      </c>
      <c r="M613">
        <f>IF(B613="S",1,0)</f>
        <v>1</v>
      </c>
      <c r="N613">
        <f>IF(B613="C",1,0)</f>
        <v>0</v>
      </c>
      <c r="O613">
        <f t="shared" si="47"/>
        <v>1</v>
      </c>
      <c r="P613">
        <v>1</v>
      </c>
      <c r="V613" s="5">
        <v>0.18081817682477219</v>
      </c>
      <c r="W613" s="5">
        <v>-0.9778270344582668</v>
      </c>
      <c r="X613" s="5">
        <f t="shared" si="48"/>
        <v>0.18081817682477219</v>
      </c>
      <c r="Y613" s="5">
        <f t="shared" si="48"/>
        <v>0</v>
      </c>
      <c r="Z613" s="5">
        <f t="shared" si="49"/>
        <v>0.18081817682477219</v>
      </c>
      <c r="AA613" s="5">
        <f>(Table134[[#This Row],[Survived]]-Z613)^2</f>
        <v>3.2695213070234583E-2</v>
      </c>
    </row>
    <row r="614" spans="1:27" x14ac:dyDescent="0.2">
      <c r="A614">
        <v>1</v>
      </c>
      <c r="B614" t="s">
        <v>10</v>
      </c>
      <c r="C614">
        <v>1</v>
      </c>
      <c r="D614" t="s">
        <v>4</v>
      </c>
      <c r="E614">
        <v>51</v>
      </c>
      <c r="F614">
        <v>77.958299999999994</v>
      </c>
      <c r="G614">
        <v>1</v>
      </c>
      <c r="H614">
        <v>0</v>
      </c>
      <c r="I614">
        <f>E614/$E$1</f>
        <v>0.63749999999999996</v>
      </c>
      <c r="J614">
        <f>LOG10(F614+1)</f>
        <v>1.8973977892491294</v>
      </c>
      <c r="K614">
        <f t="shared" si="45"/>
        <v>1</v>
      </c>
      <c r="L614">
        <f t="shared" si="46"/>
        <v>0</v>
      </c>
      <c r="M614">
        <f>IF(B614="S",1,0)</f>
        <v>1</v>
      </c>
      <c r="N614">
        <f>IF(B614="C",1,0)</f>
        <v>0</v>
      </c>
      <c r="O614">
        <f t="shared" si="47"/>
        <v>0</v>
      </c>
      <c r="P614">
        <v>1</v>
      </c>
      <c r="V614" s="5">
        <v>0.77951878152628962</v>
      </c>
      <c r="W614" s="5">
        <v>-0.86044710423895765</v>
      </c>
      <c r="X614" s="5">
        <f t="shared" si="48"/>
        <v>0.77951878152628962</v>
      </c>
      <c r="Y614" s="5">
        <f t="shared" si="48"/>
        <v>0</v>
      </c>
      <c r="Z614" s="5">
        <f t="shared" si="49"/>
        <v>0.77951878152628962</v>
      </c>
      <c r="AA614" s="5">
        <f>(Table134[[#This Row],[Survived]]-Z614)^2</f>
        <v>4.8611967699652009E-2</v>
      </c>
    </row>
    <row r="615" spans="1:27" x14ac:dyDescent="0.2">
      <c r="A615">
        <v>0</v>
      </c>
      <c r="B615" t="s">
        <v>12</v>
      </c>
      <c r="C615">
        <v>3</v>
      </c>
      <c r="D615" t="s">
        <v>4</v>
      </c>
      <c r="E615">
        <v>30.5</v>
      </c>
      <c r="F615">
        <v>7.75</v>
      </c>
      <c r="G615">
        <v>0</v>
      </c>
      <c r="H615">
        <v>0</v>
      </c>
      <c r="I615">
        <f>E615/$E$1</f>
        <v>0.38124999999999998</v>
      </c>
      <c r="J615">
        <f>LOG10(F615+1)</f>
        <v>0.94200805302231327</v>
      </c>
      <c r="K615">
        <f t="shared" si="45"/>
        <v>0</v>
      </c>
      <c r="L615">
        <f t="shared" si="46"/>
        <v>0</v>
      </c>
      <c r="M615">
        <f>IF(B615="S",1,0)</f>
        <v>0</v>
      </c>
      <c r="N615">
        <f>IF(B615="C",1,0)</f>
        <v>0</v>
      </c>
      <c r="O615">
        <f t="shared" si="47"/>
        <v>0</v>
      </c>
      <c r="P615">
        <v>1</v>
      </c>
      <c r="V615" s="5">
        <v>0.52322106710511362</v>
      </c>
      <c r="W615" s="5">
        <v>-1.0434306478369839</v>
      </c>
      <c r="X615" s="5">
        <f t="shared" si="48"/>
        <v>0.52322106710511362</v>
      </c>
      <c r="Y615" s="5">
        <f t="shared" si="48"/>
        <v>0</v>
      </c>
      <c r="Z615" s="5">
        <f t="shared" si="49"/>
        <v>0.52322106710511362</v>
      </c>
      <c r="AA615" s="5">
        <f>(Table134[[#This Row],[Survived]]-Z615)^2</f>
        <v>0.2737602850626138</v>
      </c>
    </row>
    <row r="616" spans="1:27" x14ac:dyDescent="0.2">
      <c r="A616">
        <v>0</v>
      </c>
      <c r="B616" t="s">
        <v>10</v>
      </c>
      <c r="C616">
        <v>3</v>
      </c>
      <c r="D616" t="s">
        <v>3</v>
      </c>
      <c r="E616">
        <v>32</v>
      </c>
      <c r="F616">
        <v>8.3625000000000007</v>
      </c>
      <c r="G616">
        <v>0</v>
      </c>
      <c r="H616">
        <v>0</v>
      </c>
      <c r="I616">
        <f>E616/$E$1</f>
        <v>0.4</v>
      </c>
      <c r="J616">
        <f>LOG10(F616+1)</f>
        <v>0.97139183070752289</v>
      </c>
      <c r="K616">
        <f t="shared" si="45"/>
        <v>0</v>
      </c>
      <c r="L616">
        <f t="shared" si="46"/>
        <v>0</v>
      </c>
      <c r="M616">
        <f>IF(B616="S",1,0)</f>
        <v>1</v>
      </c>
      <c r="N616">
        <f>IF(B616="C",1,0)</f>
        <v>0</v>
      </c>
      <c r="O616">
        <f t="shared" si="47"/>
        <v>1</v>
      </c>
      <c r="P616">
        <v>1</v>
      </c>
      <c r="V616" s="5">
        <v>6.635498704564069E-2</v>
      </c>
      <c r="W616" s="5">
        <v>-0.93912378628215776</v>
      </c>
      <c r="X616" s="5">
        <f t="shared" si="48"/>
        <v>6.635498704564069E-2</v>
      </c>
      <c r="Y616" s="5">
        <f t="shared" si="48"/>
        <v>0</v>
      </c>
      <c r="Z616" s="5">
        <f t="shared" si="49"/>
        <v>6.635498704564069E-2</v>
      </c>
      <c r="AA616" s="5">
        <f>(Table134[[#This Row],[Survived]]-Z616)^2</f>
        <v>4.4029843058271435E-3</v>
      </c>
    </row>
    <row r="617" spans="1:27" x14ac:dyDescent="0.2">
      <c r="A617">
        <v>0</v>
      </c>
      <c r="B617" t="s">
        <v>10</v>
      </c>
      <c r="C617">
        <v>3</v>
      </c>
      <c r="D617" t="s">
        <v>3</v>
      </c>
      <c r="E617">
        <v>24</v>
      </c>
      <c r="F617">
        <v>9.5</v>
      </c>
      <c r="G617">
        <v>0</v>
      </c>
      <c r="H617">
        <v>0</v>
      </c>
      <c r="I617">
        <f>E617/$E$1</f>
        <v>0.3</v>
      </c>
      <c r="J617">
        <f>LOG10(F617+1)</f>
        <v>1.0211892990699381</v>
      </c>
      <c r="K617">
        <f t="shared" si="45"/>
        <v>0</v>
      </c>
      <c r="L617">
        <f t="shared" si="46"/>
        <v>0</v>
      </c>
      <c r="M617">
        <f>IF(B617="S",1,0)</f>
        <v>1</v>
      </c>
      <c r="N617">
        <f>IF(B617="C",1,0)</f>
        <v>0</v>
      </c>
      <c r="O617">
        <f t="shared" si="47"/>
        <v>1</v>
      </c>
      <c r="P617">
        <v>1</v>
      </c>
      <c r="V617" s="5">
        <v>0.12665116968125212</v>
      </c>
      <c r="W617" s="5">
        <v>-0.97306932002684221</v>
      </c>
      <c r="X617" s="5">
        <f t="shared" si="48"/>
        <v>0.12665116968125212</v>
      </c>
      <c r="Y617" s="5">
        <f t="shared" si="48"/>
        <v>0</v>
      </c>
      <c r="Z617" s="5">
        <f t="shared" si="49"/>
        <v>0.12665116968125212</v>
      </c>
      <c r="AA617" s="5">
        <f>(Table134[[#This Row],[Survived]]-Z617)^2</f>
        <v>1.6040518781629317E-2</v>
      </c>
    </row>
    <row r="618" spans="1:27" x14ac:dyDescent="0.2">
      <c r="A618">
        <v>0</v>
      </c>
      <c r="B618" t="s">
        <v>10</v>
      </c>
      <c r="C618">
        <v>3</v>
      </c>
      <c r="D618" t="s">
        <v>3</v>
      </c>
      <c r="E618">
        <v>48</v>
      </c>
      <c r="F618">
        <v>7.8541999999999996</v>
      </c>
      <c r="G618">
        <v>0</v>
      </c>
      <c r="H618">
        <v>0</v>
      </c>
      <c r="I618">
        <f>E618/$E$1</f>
        <v>0.6</v>
      </c>
      <c r="J618">
        <f>LOG10(F618+1)</f>
        <v>0.94714932766263737</v>
      </c>
      <c r="K618">
        <f t="shared" si="45"/>
        <v>0</v>
      </c>
      <c r="L618">
        <f t="shared" si="46"/>
        <v>0</v>
      </c>
      <c r="M618">
        <f>IF(B618="S",1,0)</f>
        <v>1</v>
      </c>
      <c r="N618">
        <f>IF(B618="C",1,0)</f>
        <v>0</v>
      </c>
      <c r="O618">
        <f t="shared" si="47"/>
        <v>1</v>
      </c>
      <c r="P618">
        <v>1</v>
      </c>
      <c r="V618" s="5">
        <v>-5.062183428413447E-2</v>
      </c>
      <c r="W618" s="5">
        <v>-0.88845034348281404</v>
      </c>
      <c r="X618" s="5">
        <f t="shared" si="48"/>
        <v>0</v>
      </c>
      <c r="Y618" s="5">
        <f t="shared" si="48"/>
        <v>0</v>
      </c>
      <c r="Z618" s="5">
        <f t="shared" si="49"/>
        <v>0</v>
      </c>
      <c r="AA618" s="5">
        <f>(Table134[[#This Row],[Survived]]-Z618)^2</f>
        <v>0</v>
      </c>
    </row>
    <row r="619" spans="1:27" x14ac:dyDescent="0.2">
      <c r="A619">
        <v>0</v>
      </c>
      <c r="B619" t="s">
        <v>10</v>
      </c>
      <c r="C619">
        <v>2</v>
      </c>
      <c r="D619" t="s">
        <v>4</v>
      </c>
      <c r="E619">
        <v>57</v>
      </c>
      <c r="F619">
        <v>10.5</v>
      </c>
      <c r="G619">
        <v>0</v>
      </c>
      <c r="H619">
        <v>0</v>
      </c>
      <c r="I619">
        <f>E619/$E$1</f>
        <v>0.71250000000000002</v>
      </c>
      <c r="J619">
        <f>LOG10(F619+1)</f>
        <v>1.0606978403536116</v>
      </c>
      <c r="K619">
        <f t="shared" si="45"/>
        <v>0</v>
      </c>
      <c r="L619">
        <f t="shared" si="46"/>
        <v>1</v>
      </c>
      <c r="M619">
        <f>IF(B619="S",1,0)</f>
        <v>1</v>
      </c>
      <c r="N619">
        <f>IF(B619="C",1,0)</f>
        <v>0</v>
      </c>
      <c r="O619">
        <f t="shared" si="47"/>
        <v>0</v>
      </c>
      <c r="P619">
        <v>1</v>
      </c>
      <c r="V619" s="5">
        <v>0.57687452061538569</v>
      </c>
      <c r="W619" s="5">
        <v>-1.1290743803944763</v>
      </c>
      <c r="X619" s="5">
        <f t="shared" si="48"/>
        <v>0.57687452061538569</v>
      </c>
      <c r="Y619" s="5">
        <f t="shared" si="48"/>
        <v>0</v>
      </c>
      <c r="Z619" s="5">
        <f t="shared" si="49"/>
        <v>0.57687452061538569</v>
      </c>
      <c r="AA619" s="5">
        <f>(Table134[[#This Row],[Survived]]-Z619)^2</f>
        <v>0.33278421253523105</v>
      </c>
    </row>
    <row r="620" spans="1:27" x14ac:dyDescent="0.2">
      <c r="A620">
        <v>1</v>
      </c>
      <c r="B620" t="s">
        <v>10</v>
      </c>
      <c r="C620">
        <v>2</v>
      </c>
      <c r="D620" t="s">
        <v>4</v>
      </c>
      <c r="E620">
        <v>54</v>
      </c>
      <c r="F620">
        <v>23</v>
      </c>
      <c r="G620">
        <v>1</v>
      </c>
      <c r="H620">
        <v>3</v>
      </c>
      <c r="I620">
        <f>E620/$E$1</f>
        <v>0.67500000000000004</v>
      </c>
      <c r="J620">
        <f>LOG10(F620+1)</f>
        <v>1.3802112417116059</v>
      </c>
      <c r="K620">
        <f t="shared" si="45"/>
        <v>0</v>
      </c>
      <c r="L620">
        <f t="shared" si="46"/>
        <v>1</v>
      </c>
      <c r="M620">
        <f>IF(B620="S",1,0)</f>
        <v>1</v>
      </c>
      <c r="N620">
        <f>IF(B620="C",1,0)</f>
        <v>0</v>
      </c>
      <c r="O620">
        <f t="shared" si="47"/>
        <v>0</v>
      </c>
      <c r="P620">
        <v>1</v>
      </c>
      <c r="V620" s="5">
        <v>0.51190206941976391</v>
      </c>
      <c r="W620" s="5">
        <v>-1.7053276473149994</v>
      </c>
      <c r="X620" s="5">
        <f t="shared" si="48"/>
        <v>0.51190206941976391</v>
      </c>
      <c r="Y620" s="5">
        <f t="shared" si="48"/>
        <v>0</v>
      </c>
      <c r="Z620" s="5">
        <f t="shared" si="49"/>
        <v>0.51190206941976391</v>
      </c>
      <c r="AA620" s="5">
        <f>(Table134[[#This Row],[Survived]]-Z620)^2</f>
        <v>0.23823958983670898</v>
      </c>
    </row>
    <row r="621" spans="1:27" x14ac:dyDescent="0.2">
      <c r="A621">
        <v>0</v>
      </c>
      <c r="B621" t="s">
        <v>10</v>
      </c>
      <c r="C621">
        <v>3</v>
      </c>
      <c r="D621" t="s">
        <v>3</v>
      </c>
      <c r="E621">
        <v>18</v>
      </c>
      <c r="F621">
        <v>7.75</v>
      </c>
      <c r="G621">
        <v>0</v>
      </c>
      <c r="H621">
        <v>0</v>
      </c>
      <c r="I621">
        <f>E621/$E$1</f>
        <v>0.22500000000000001</v>
      </c>
      <c r="J621">
        <f>LOG10(F621+1)</f>
        <v>0.94200805302231327</v>
      </c>
      <c r="K621">
        <f t="shared" si="45"/>
        <v>0</v>
      </c>
      <c r="L621">
        <f t="shared" si="46"/>
        <v>0</v>
      </c>
      <c r="M621">
        <f>IF(B621="S",1,0)</f>
        <v>1</v>
      </c>
      <c r="N621">
        <f>IF(B621="C",1,0)</f>
        <v>0</v>
      </c>
      <c r="O621">
        <f t="shared" si="47"/>
        <v>1</v>
      </c>
      <c r="P621">
        <v>1</v>
      </c>
      <c r="V621" s="5">
        <v>0.1662820210799637</v>
      </c>
      <c r="W621" s="5">
        <v>-0.97190214296228694</v>
      </c>
      <c r="X621" s="5">
        <f t="shared" si="48"/>
        <v>0.1662820210799637</v>
      </c>
      <c r="Y621" s="5">
        <f t="shared" si="48"/>
        <v>0</v>
      </c>
      <c r="Z621" s="5">
        <f t="shared" si="49"/>
        <v>0.1662820210799637</v>
      </c>
      <c r="AA621" s="5">
        <f>(Table134[[#This Row],[Survived]]-Z621)^2</f>
        <v>2.7649710534437495E-2</v>
      </c>
    </row>
    <row r="622" spans="1:27" x14ac:dyDescent="0.2">
      <c r="A622">
        <v>1</v>
      </c>
      <c r="B622" t="s">
        <v>10</v>
      </c>
      <c r="C622">
        <v>3</v>
      </c>
      <c r="D622" t="s">
        <v>4</v>
      </c>
      <c r="E622">
        <v>5</v>
      </c>
      <c r="F622">
        <v>12.475</v>
      </c>
      <c r="G622">
        <v>0</v>
      </c>
      <c r="H622">
        <v>0</v>
      </c>
      <c r="I622">
        <f>E622/$E$1</f>
        <v>6.25E-2</v>
      </c>
      <c r="J622">
        <f>LOG10(F622+1)</f>
        <v>1.1295287738587763</v>
      </c>
      <c r="K622">
        <f t="shared" si="45"/>
        <v>0</v>
      </c>
      <c r="L622">
        <f t="shared" si="46"/>
        <v>0</v>
      </c>
      <c r="M622">
        <f>IF(B622="S",1,0)</f>
        <v>1</v>
      </c>
      <c r="N622">
        <f>IF(B622="C",1,0)</f>
        <v>0</v>
      </c>
      <c r="O622">
        <f t="shared" si="47"/>
        <v>0</v>
      </c>
      <c r="P622">
        <v>1</v>
      </c>
      <c r="V622" s="5">
        <v>0.75816865027747393</v>
      </c>
      <c r="W622" s="5">
        <v>-1.0408550941819152</v>
      </c>
      <c r="X622" s="5">
        <f t="shared" si="48"/>
        <v>0.75816865027747393</v>
      </c>
      <c r="Y622" s="5">
        <f t="shared" si="48"/>
        <v>0</v>
      </c>
      <c r="Z622" s="5">
        <f t="shared" si="49"/>
        <v>0.75816865027747393</v>
      </c>
      <c r="AA622" s="5">
        <f>(Table134[[#This Row],[Survived]]-Z622)^2</f>
        <v>5.8482401708618709E-2</v>
      </c>
    </row>
    <row r="623" spans="1:27" x14ac:dyDescent="0.2">
      <c r="A623">
        <v>1</v>
      </c>
      <c r="B623" t="s">
        <v>10</v>
      </c>
      <c r="C623">
        <v>1</v>
      </c>
      <c r="D623" t="s">
        <v>4</v>
      </c>
      <c r="E623">
        <v>43</v>
      </c>
      <c r="F623">
        <v>211.33750000000001</v>
      </c>
      <c r="G623">
        <v>0</v>
      </c>
      <c r="H623">
        <v>1</v>
      </c>
      <c r="I623">
        <f>E623/$E$1</f>
        <v>0.53749999999999998</v>
      </c>
      <c r="J623">
        <f>LOG10(F623+1)</f>
        <v>2.3270266997942759</v>
      </c>
      <c r="K623">
        <f t="shared" si="45"/>
        <v>1</v>
      </c>
      <c r="L623">
        <f t="shared" si="46"/>
        <v>0</v>
      </c>
      <c r="M623">
        <f>IF(B623="S",1,0)</f>
        <v>1</v>
      </c>
      <c r="N623">
        <f>IF(B623="C",1,0)</f>
        <v>0</v>
      </c>
      <c r="O623">
        <f t="shared" si="47"/>
        <v>0</v>
      </c>
      <c r="P623">
        <v>1</v>
      </c>
      <c r="V623" s="5">
        <v>0.90045177125940667</v>
      </c>
      <c r="W623" s="5">
        <v>-1.3391476151863166</v>
      </c>
      <c r="X623" s="5">
        <f t="shared" si="48"/>
        <v>0.90045177125940667</v>
      </c>
      <c r="Y623" s="5">
        <f t="shared" si="48"/>
        <v>0</v>
      </c>
      <c r="Z623" s="5">
        <f t="shared" si="49"/>
        <v>0.90045177125940667</v>
      </c>
      <c r="AA623" s="5">
        <f>(Table134[[#This Row],[Survived]]-Z623)^2</f>
        <v>9.9098498453894911E-3</v>
      </c>
    </row>
    <row r="624" spans="1:27" x14ac:dyDescent="0.2">
      <c r="A624">
        <v>1</v>
      </c>
      <c r="B624" t="s">
        <v>11</v>
      </c>
      <c r="C624">
        <v>3</v>
      </c>
      <c r="D624" t="s">
        <v>4</v>
      </c>
      <c r="E624">
        <v>13</v>
      </c>
      <c r="F624">
        <v>7.2291999999999996</v>
      </c>
      <c r="G624">
        <v>0</v>
      </c>
      <c r="H624">
        <v>0</v>
      </c>
      <c r="I624">
        <f>E624/$E$1</f>
        <v>0.16250000000000001</v>
      </c>
      <c r="J624">
        <f>LOG10(F624+1)</f>
        <v>0.91535761741483168</v>
      </c>
      <c r="K624">
        <f t="shared" si="45"/>
        <v>0</v>
      </c>
      <c r="L624">
        <f t="shared" si="46"/>
        <v>0</v>
      </c>
      <c r="M624">
        <f>IF(B624="S",1,0)</f>
        <v>0</v>
      </c>
      <c r="N624">
        <f>IF(B624="C",1,0)</f>
        <v>1</v>
      </c>
      <c r="O624">
        <f t="shared" si="47"/>
        <v>0</v>
      </c>
      <c r="P624">
        <v>1</v>
      </c>
      <c r="V624" s="5">
        <v>0.75807214911927678</v>
      </c>
      <c r="W624" s="5">
        <v>-0.73283347532235854</v>
      </c>
      <c r="X624" s="5">
        <f t="shared" si="48"/>
        <v>0.75807214911927678</v>
      </c>
      <c r="Y624" s="5">
        <f t="shared" si="48"/>
        <v>0</v>
      </c>
      <c r="Z624" s="5">
        <f t="shared" si="49"/>
        <v>0.75807214911927678</v>
      </c>
      <c r="AA624" s="5">
        <f>(Table134[[#This Row],[Survived]]-Z624)^2</f>
        <v>5.8529085031765446E-2</v>
      </c>
    </row>
    <row r="625" spans="1:27" x14ac:dyDescent="0.2">
      <c r="A625">
        <v>1</v>
      </c>
      <c r="B625" t="s">
        <v>10</v>
      </c>
      <c r="C625">
        <v>1</v>
      </c>
      <c r="D625" t="s">
        <v>4</v>
      </c>
      <c r="E625">
        <v>17</v>
      </c>
      <c r="F625">
        <v>57</v>
      </c>
      <c r="G625">
        <v>1</v>
      </c>
      <c r="H625">
        <v>0</v>
      </c>
      <c r="I625">
        <f>E625/$E$1</f>
        <v>0.21249999999999999</v>
      </c>
      <c r="J625">
        <f>LOG10(F625+1)</f>
        <v>1.7634279935629373</v>
      </c>
      <c r="K625">
        <f t="shared" si="45"/>
        <v>1</v>
      </c>
      <c r="L625">
        <f t="shared" si="46"/>
        <v>0</v>
      </c>
      <c r="M625">
        <f>IF(B625="S",1,0)</f>
        <v>1</v>
      </c>
      <c r="N625">
        <f>IF(B625="C",1,0)</f>
        <v>0</v>
      </c>
      <c r="O625">
        <f t="shared" si="47"/>
        <v>0</v>
      </c>
      <c r="P625">
        <v>1</v>
      </c>
      <c r="V625" s="5">
        <v>1.0191946207737288</v>
      </c>
      <c r="W625" s="5">
        <v>-0.92574582188401822</v>
      </c>
      <c r="X625" s="5">
        <f t="shared" si="48"/>
        <v>1.0191946207737288</v>
      </c>
      <c r="Y625" s="5">
        <f t="shared" si="48"/>
        <v>0</v>
      </c>
      <c r="Z625" s="5">
        <f t="shared" si="49"/>
        <v>1.0191946207737288</v>
      </c>
      <c r="AA625" s="5">
        <f>(Table134[[#This Row],[Survived]]-Z625)^2</f>
        <v>3.6843346664726113E-4</v>
      </c>
    </row>
    <row r="626" spans="1:27" x14ac:dyDescent="0.2">
      <c r="A626">
        <v>0</v>
      </c>
      <c r="B626" t="s">
        <v>10</v>
      </c>
      <c r="C626">
        <v>1</v>
      </c>
      <c r="D626" t="s">
        <v>3</v>
      </c>
      <c r="E626">
        <v>29</v>
      </c>
      <c r="F626">
        <v>30</v>
      </c>
      <c r="G626">
        <v>0</v>
      </c>
      <c r="H626">
        <v>0</v>
      </c>
      <c r="I626">
        <f>E626/$E$1</f>
        <v>0.36249999999999999</v>
      </c>
      <c r="J626">
        <f>LOG10(F626+1)</f>
        <v>1.4913616938342726</v>
      </c>
      <c r="K626">
        <f t="shared" si="45"/>
        <v>1</v>
      </c>
      <c r="L626">
        <f t="shared" si="46"/>
        <v>0</v>
      </c>
      <c r="M626">
        <f>IF(B626="S",1,0)</f>
        <v>1</v>
      </c>
      <c r="N626">
        <f>IF(B626="C",1,0)</f>
        <v>0</v>
      </c>
      <c r="O626">
        <f t="shared" si="47"/>
        <v>1</v>
      </c>
      <c r="P626">
        <v>1</v>
      </c>
      <c r="V626" s="5">
        <v>0.48780314106646583</v>
      </c>
      <c r="W626" s="5">
        <v>-0.98507382224275375</v>
      </c>
      <c r="X626" s="5">
        <f t="shared" si="48"/>
        <v>0.48780314106646583</v>
      </c>
      <c r="Y626" s="5">
        <f t="shared" si="48"/>
        <v>0</v>
      </c>
      <c r="Z626" s="5">
        <f t="shared" si="49"/>
        <v>0.48780314106646583</v>
      </c>
      <c r="AA626" s="5">
        <f>(Table134[[#This Row],[Survived]]-Z626)^2</f>
        <v>0.23795190443431036</v>
      </c>
    </row>
    <row r="627" spans="1:27" x14ac:dyDescent="0.2">
      <c r="A627">
        <v>0</v>
      </c>
      <c r="B627" t="s">
        <v>10</v>
      </c>
      <c r="C627">
        <v>3</v>
      </c>
      <c r="D627" t="s">
        <v>3</v>
      </c>
      <c r="E627">
        <v>25</v>
      </c>
      <c r="F627">
        <v>7.05</v>
      </c>
      <c r="G627">
        <v>0</v>
      </c>
      <c r="H627">
        <v>0</v>
      </c>
      <c r="I627">
        <f>E627/$E$1</f>
        <v>0.3125</v>
      </c>
      <c r="J627">
        <f>LOG10(F627+1)</f>
        <v>0.90579588036786851</v>
      </c>
      <c r="K627">
        <f t="shared" si="45"/>
        <v>0</v>
      </c>
      <c r="L627">
        <f t="shared" si="46"/>
        <v>0</v>
      </c>
      <c r="M627">
        <f>IF(B627="S",1,0)</f>
        <v>1</v>
      </c>
      <c r="N627">
        <f>IF(B627="C",1,0)</f>
        <v>0</v>
      </c>
      <c r="O627">
        <f t="shared" si="47"/>
        <v>1</v>
      </c>
      <c r="P627">
        <v>1</v>
      </c>
      <c r="V627" s="5">
        <v>0.11387603655176648</v>
      </c>
      <c r="W627" s="5">
        <v>-0.94388166111612959</v>
      </c>
      <c r="X627" s="5">
        <f t="shared" si="48"/>
        <v>0.11387603655176648</v>
      </c>
      <c r="Y627" s="5">
        <f t="shared" si="48"/>
        <v>0</v>
      </c>
      <c r="Z627" s="5">
        <f t="shared" si="49"/>
        <v>0.11387603655176648</v>
      </c>
      <c r="AA627" s="5">
        <f>(Table134[[#This Row],[Survived]]-Z627)^2</f>
        <v>1.2967751700739256E-2</v>
      </c>
    </row>
    <row r="628" spans="1:27" x14ac:dyDescent="0.2">
      <c r="A628">
        <v>0</v>
      </c>
      <c r="B628" t="s">
        <v>10</v>
      </c>
      <c r="C628">
        <v>3</v>
      </c>
      <c r="D628" t="s">
        <v>3</v>
      </c>
      <c r="E628">
        <v>25</v>
      </c>
      <c r="F628">
        <v>7.25</v>
      </c>
      <c r="G628">
        <v>0</v>
      </c>
      <c r="H628">
        <v>0</v>
      </c>
      <c r="I628">
        <f>E628/$E$1</f>
        <v>0.3125</v>
      </c>
      <c r="J628">
        <f>LOG10(F628+1)</f>
        <v>0.91645394854992512</v>
      </c>
      <c r="K628">
        <f t="shared" si="45"/>
        <v>0</v>
      </c>
      <c r="L628">
        <f t="shared" si="46"/>
        <v>0</v>
      </c>
      <c r="M628">
        <f>IF(B628="S",1,0)</f>
        <v>1</v>
      </c>
      <c r="N628">
        <f>IF(B628="C",1,0)</f>
        <v>0</v>
      </c>
      <c r="O628">
        <f t="shared" si="47"/>
        <v>1</v>
      </c>
      <c r="P628">
        <v>1</v>
      </c>
      <c r="V628" s="5">
        <v>0.11438742964103077</v>
      </c>
      <c r="W628" s="5">
        <v>-0.94631697221250088</v>
      </c>
      <c r="X628" s="5">
        <f t="shared" si="48"/>
        <v>0.11438742964103077</v>
      </c>
      <c r="Y628" s="5">
        <f t="shared" si="48"/>
        <v>0</v>
      </c>
      <c r="Z628" s="5">
        <f t="shared" si="49"/>
        <v>0.11438742964103077</v>
      </c>
      <c r="AA628" s="5">
        <f>(Table134[[#This Row],[Survived]]-Z628)^2</f>
        <v>1.3084484059881765E-2</v>
      </c>
    </row>
    <row r="629" spans="1:27" x14ac:dyDescent="0.2">
      <c r="A629">
        <v>1</v>
      </c>
      <c r="B629" t="s">
        <v>10</v>
      </c>
      <c r="C629">
        <v>3</v>
      </c>
      <c r="D629" t="s">
        <v>4</v>
      </c>
      <c r="E629">
        <v>18</v>
      </c>
      <c r="F629">
        <v>7.4958</v>
      </c>
      <c r="G629">
        <v>0</v>
      </c>
      <c r="H629">
        <v>0</v>
      </c>
      <c r="I629">
        <f>E629/$E$1</f>
        <v>0.22500000000000001</v>
      </c>
      <c r="J629">
        <f>LOG10(F629+1)</f>
        <v>0.92920428011230582</v>
      </c>
      <c r="K629">
        <f t="shared" si="45"/>
        <v>0</v>
      </c>
      <c r="L629">
        <f t="shared" si="46"/>
        <v>0</v>
      </c>
      <c r="M629">
        <f>IF(B629="S",1,0)</f>
        <v>1</v>
      </c>
      <c r="N629">
        <f>IF(B629="C",1,0)</f>
        <v>0</v>
      </c>
      <c r="O629">
        <f t="shared" si="47"/>
        <v>0</v>
      </c>
      <c r="P629">
        <v>1</v>
      </c>
      <c r="V629" s="5">
        <v>0.65445815578764199</v>
      </c>
      <c r="W629" s="5">
        <v>-0.95841052148851302</v>
      </c>
      <c r="X629" s="5">
        <f t="shared" si="48"/>
        <v>0.65445815578764199</v>
      </c>
      <c r="Y629" s="5">
        <f t="shared" si="48"/>
        <v>0</v>
      </c>
      <c r="Z629" s="5">
        <f t="shared" si="49"/>
        <v>0.65445815578764199</v>
      </c>
      <c r="AA629" s="5">
        <f>(Table134[[#This Row],[Survived]]-Z629)^2</f>
        <v>0.11939916610167749</v>
      </c>
    </row>
    <row r="630" spans="1:27" x14ac:dyDescent="0.2">
      <c r="A630">
        <v>0</v>
      </c>
      <c r="B630" t="s">
        <v>12</v>
      </c>
      <c r="C630">
        <v>3</v>
      </c>
      <c r="D630" t="s">
        <v>3</v>
      </c>
      <c r="E630">
        <v>8</v>
      </c>
      <c r="F630">
        <v>29.125</v>
      </c>
      <c r="G630">
        <v>4</v>
      </c>
      <c r="H630">
        <v>1</v>
      </c>
      <c r="I630">
        <f>E630/$E$1</f>
        <v>0.1</v>
      </c>
      <c r="J630">
        <f>LOG10(F630+1)</f>
        <v>1.4789270555829248</v>
      </c>
      <c r="K630">
        <f t="shared" si="45"/>
        <v>0</v>
      </c>
      <c r="L630">
        <f t="shared" si="46"/>
        <v>0</v>
      </c>
      <c r="M630">
        <f>IF(B630="S",1,0)</f>
        <v>0</v>
      </c>
      <c r="N630">
        <f>IF(B630="C",1,0)</f>
        <v>0</v>
      </c>
      <c r="O630">
        <f t="shared" si="47"/>
        <v>1</v>
      </c>
      <c r="P630">
        <v>1</v>
      </c>
      <c r="V630" s="5">
        <v>-2.1099587707915979E-2</v>
      </c>
      <c r="W630" s="5">
        <v>-0.87422385218957377</v>
      </c>
      <c r="X630" s="5">
        <f t="shared" si="48"/>
        <v>0</v>
      </c>
      <c r="Y630" s="5">
        <f t="shared" si="48"/>
        <v>0</v>
      </c>
      <c r="Z630" s="5">
        <f t="shared" si="49"/>
        <v>0</v>
      </c>
      <c r="AA630" s="5">
        <f>(Table134[[#This Row],[Survived]]-Z630)^2</f>
        <v>0</v>
      </c>
    </row>
    <row r="631" spans="1:27" x14ac:dyDescent="0.2">
      <c r="A631">
        <v>1</v>
      </c>
      <c r="B631" t="s">
        <v>10</v>
      </c>
      <c r="C631">
        <v>3</v>
      </c>
      <c r="D631" t="s">
        <v>3</v>
      </c>
      <c r="E631">
        <v>1</v>
      </c>
      <c r="F631">
        <v>20.574999999999999</v>
      </c>
      <c r="G631">
        <v>1</v>
      </c>
      <c r="H631">
        <v>2</v>
      </c>
      <c r="I631">
        <f>E631/$E$1</f>
        <v>1.2500000000000001E-2</v>
      </c>
      <c r="J631">
        <f>LOG10(F631+1)</f>
        <v>1.3339508043872472</v>
      </c>
      <c r="K631">
        <f t="shared" si="45"/>
        <v>0</v>
      </c>
      <c r="L631">
        <f t="shared" si="46"/>
        <v>0</v>
      </c>
      <c r="M631">
        <f>IF(B631="S",1,0)</f>
        <v>1</v>
      </c>
      <c r="N631">
        <f>IF(B631="C",1,0)</f>
        <v>0</v>
      </c>
      <c r="O631">
        <f t="shared" si="47"/>
        <v>1</v>
      </c>
      <c r="P631">
        <v>1</v>
      </c>
      <c r="V631" s="5">
        <v>0.22102340638529888</v>
      </c>
      <c r="W631" s="5">
        <v>-1.3910102511415667</v>
      </c>
      <c r="X631" s="5">
        <f t="shared" si="48"/>
        <v>0.22102340638529888</v>
      </c>
      <c r="Y631" s="5">
        <f t="shared" si="48"/>
        <v>0</v>
      </c>
      <c r="Z631" s="5">
        <f t="shared" si="49"/>
        <v>0.22102340638529888</v>
      </c>
      <c r="AA631" s="5">
        <f>(Table134[[#This Row],[Survived]]-Z631)^2</f>
        <v>0.60680453339956308</v>
      </c>
    </row>
    <row r="632" spans="1:27" x14ac:dyDescent="0.2">
      <c r="A632">
        <v>0</v>
      </c>
      <c r="B632" t="s">
        <v>11</v>
      </c>
      <c r="C632">
        <v>1</v>
      </c>
      <c r="D632" t="s">
        <v>3</v>
      </c>
      <c r="E632">
        <v>46</v>
      </c>
      <c r="F632">
        <v>79.2</v>
      </c>
      <c r="G632">
        <v>0</v>
      </c>
      <c r="H632">
        <v>0</v>
      </c>
      <c r="I632">
        <f>E632/$E$1</f>
        <v>0.57499999999999996</v>
      </c>
      <c r="J632">
        <f>LOG10(F632+1)</f>
        <v>1.9041743682841634</v>
      </c>
      <c r="K632">
        <f t="shared" si="45"/>
        <v>1</v>
      </c>
      <c r="L632">
        <f t="shared" si="46"/>
        <v>0</v>
      </c>
      <c r="M632">
        <f>IF(B632="S",1,0)</f>
        <v>0</v>
      </c>
      <c r="N632">
        <f>IF(B632="C",1,0)</f>
        <v>1</v>
      </c>
      <c r="O632">
        <f t="shared" si="47"/>
        <v>1</v>
      </c>
      <c r="P632">
        <v>1</v>
      </c>
      <c r="V632" s="5">
        <v>0.45264527766700297</v>
      </c>
      <c r="W632" s="5">
        <v>-0.79492666126587541</v>
      </c>
      <c r="X632" s="5">
        <f t="shared" si="48"/>
        <v>0.45264527766700297</v>
      </c>
      <c r="Y632" s="5">
        <f t="shared" si="48"/>
        <v>0</v>
      </c>
      <c r="Z632" s="5">
        <f t="shared" si="49"/>
        <v>0.45264527766700297</v>
      </c>
      <c r="AA632" s="5">
        <f>(Table134[[#This Row],[Survived]]-Z632)^2</f>
        <v>0.20488774739423821</v>
      </c>
    </row>
    <row r="633" spans="1:27" x14ac:dyDescent="0.2">
      <c r="A633">
        <v>0</v>
      </c>
      <c r="B633" t="s">
        <v>10</v>
      </c>
      <c r="C633">
        <v>2</v>
      </c>
      <c r="D633" t="s">
        <v>3</v>
      </c>
      <c r="E633">
        <v>16</v>
      </c>
      <c r="F633">
        <v>26</v>
      </c>
      <c r="G633">
        <v>0</v>
      </c>
      <c r="H633">
        <v>0</v>
      </c>
      <c r="I633">
        <f>E633/$E$1</f>
        <v>0.2</v>
      </c>
      <c r="J633">
        <f>LOG10(F633+1)</f>
        <v>1.4313637641589874</v>
      </c>
      <c r="K633">
        <f t="shared" si="45"/>
        <v>0</v>
      </c>
      <c r="L633">
        <f t="shared" si="46"/>
        <v>1</v>
      </c>
      <c r="M633">
        <f>IF(B633="S",1,0)</f>
        <v>1</v>
      </c>
      <c r="N633">
        <f>IF(B633="C",1,0)</f>
        <v>0</v>
      </c>
      <c r="O633">
        <f t="shared" si="47"/>
        <v>1</v>
      </c>
      <c r="P633">
        <v>1</v>
      </c>
      <c r="V633" s="5">
        <v>0.40264165771862359</v>
      </c>
      <c r="W633" s="5">
        <v>-1.3399918623619662</v>
      </c>
      <c r="X633" s="5">
        <f t="shared" si="48"/>
        <v>0.40264165771862359</v>
      </c>
      <c r="Y633" s="5">
        <f t="shared" si="48"/>
        <v>0</v>
      </c>
      <c r="Z633" s="5">
        <f t="shared" si="49"/>
        <v>0.40264165771862359</v>
      </c>
      <c r="AA633" s="5">
        <f>(Table134[[#This Row],[Survived]]-Z633)^2</f>
        <v>0.16212030453040124</v>
      </c>
    </row>
    <row r="634" spans="1:27" x14ac:dyDescent="0.2">
      <c r="A634">
        <v>0</v>
      </c>
      <c r="B634" t="s">
        <v>10</v>
      </c>
      <c r="C634">
        <v>3</v>
      </c>
      <c r="D634" t="s">
        <v>3</v>
      </c>
      <c r="E634">
        <v>25</v>
      </c>
      <c r="F634">
        <v>7.8958000000000004</v>
      </c>
      <c r="G634">
        <v>0</v>
      </c>
      <c r="H634">
        <v>0</v>
      </c>
      <c r="I634">
        <f>E634/$E$1</f>
        <v>0.3125</v>
      </c>
      <c r="J634">
        <f>LOG10(F634+1)</f>
        <v>0.94918501031343461</v>
      </c>
      <c r="K634">
        <f t="shared" si="45"/>
        <v>0</v>
      </c>
      <c r="L634">
        <f t="shared" si="46"/>
        <v>0</v>
      </c>
      <c r="M634">
        <f>IF(B634="S",1,0)</f>
        <v>1</v>
      </c>
      <c r="N634">
        <f>IF(B634="C",1,0)</f>
        <v>0</v>
      </c>
      <c r="O634">
        <f t="shared" si="47"/>
        <v>1</v>
      </c>
      <c r="P634">
        <v>1</v>
      </c>
      <c r="V634" s="5">
        <v>0.11595792426578111</v>
      </c>
      <c r="W634" s="5">
        <v>-0.95379584329374278</v>
      </c>
      <c r="X634" s="5">
        <f t="shared" si="48"/>
        <v>0.11595792426578111</v>
      </c>
      <c r="Y634" s="5">
        <f t="shared" si="48"/>
        <v>0</v>
      </c>
      <c r="Z634" s="5">
        <f t="shared" si="49"/>
        <v>0.11595792426578111</v>
      </c>
      <c r="AA634" s="5">
        <f>(Table134[[#This Row],[Survived]]-Z634)^2</f>
        <v>1.3446240200028627E-2</v>
      </c>
    </row>
    <row r="635" spans="1:27" x14ac:dyDescent="0.2">
      <c r="A635">
        <v>0</v>
      </c>
      <c r="B635" t="s">
        <v>10</v>
      </c>
      <c r="C635">
        <v>2</v>
      </c>
      <c r="D635" t="s">
        <v>3</v>
      </c>
      <c r="E635">
        <v>39</v>
      </c>
      <c r="F635">
        <v>13</v>
      </c>
      <c r="G635">
        <v>0</v>
      </c>
      <c r="H635">
        <v>0</v>
      </c>
      <c r="I635">
        <f>E635/$E$1</f>
        <v>0.48749999999999999</v>
      </c>
      <c r="J635">
        <f>LOG10(F635+1)</f>
        <v>1.146128035678238</v>
      </c>
      <c r="K635">
        <f t="shared" si="45"/>
        <v>0</v>
      </c>
      <c r="L635">
        <f t="shared" si="46"/>
        <v>1</v>
      </c>
      <c r="M635">
        <f>IF(B635="S",1,0)</f>
        <v>1</v>
      </c>
      <c r="N635">
        <f>IF(B635="C",1,0)</f>
        <v>0</v>
      </c>
      <c r="O635">
        <f t="shared" si="47"/>
        <v>1</v>
      </c>
      <c r="P635">
        <v>1</v>
      </c>
      <c r="V635" s="5">
        <v>0.22247345670025032</v>
      </c>
      <c r="W635" s="5">
        <v>-1.2099366794901192</v>
      </c>
      <c r="X635" s="5">
        <f t="shared" si="48"/>
        <v>0.22247345670025032</v>
      </c>
      <c r="Y635" s="5">
        <f t="shared" si="48"/>
        <v>0</v>
      </c>
      <c r="Z635" s="5">
        <f t="shared" si="49"/>
        <v>0.22247345670025032</v>
      </c>
      <c r="AA635" s="5">
        <f>(Table134[[#This Row],[Survived]]-Z635)^2</f>
        <v>4.9494438936158153E-2</v>
      </c>
    </row>
    <row r="636" spans="1:27" x14ac:dyDescent="0.2">
      <c r="A636">
        <v>1</v>
      </c>
      <c r="B636" t="s">
        <v>10</v>
      </c>
      <c r="C636">
        <v>1</v>
      </c>
      <c r="D636" t="s">
        <v>4</v>
      </c>
      <c r="E636">
        <v>49</v>
      </c>
      <c r="F636">
        <v>25.929200000000002</v>
      </c>
      <c r="G636">
        <v>0</v>
      </c>
      <c r="H636">
        <v>0</v>
      </c>
      <c r="I636">
        <f>E636/$E$1</f>
        <v>0.61250000000000004</v>
      </c>
      <c r="J636">
        <f>LOG10(F636+1)</f>
        <v>1.4302234517870693</v>
      </c>
      <c r="K636">
        <f t="shared" si="45"/>
        <v>1</v>
      </c>
      <c r="L636">
        <f t="shared" si="46"/>
        <v>0</v>
      </c>
      <c r="M636">
        <f>IF(B636="S",1,0)</f>
        <v>1</v>
      </c>
      <c r="N636">
        <f>IF(B636="C",1,0)</f>
        <v>0</v>
      </c>
      <c r="O636">
        <f t="shared" si="47"/>
        <v>0</v>
      </c>
      <c r="P636">
        <v>1</v>
      </c>
      <c r="V636" s="5">
        <v>0.82889307329600981</v>
      </c>
      <c r="W636" s="5">
        <v>-0.90412033325438346</v>
      </c>
      <c r="X636" s="5">
        <f t="shared" si="48"/>
        <v>0.82889307329600981</v>
      </c>
      <c r="Y636" s="5">
        <f t="shared" si="48"/>
        <v>0</v>
      </c>
      <c r="Z636" s="5">
        <f t="shared" si="49"/>
        <v>0.82889307329600981</v>
      </c>
      <c r="AA636" s="5">
        <f>(Table134[[#This Row],[Survived]]-Z636)^2</f>
        <v>2.927758036608467E-2</v>
      </c>
    </row>
    <row r="637" spans="1:27" x14ac:dyDescent="0.2">
      <c r="A637">
        <v>1</v>
      </c>
      <c r="B637" t="s">
        <v>10</v>
      </c>
      <c r="C637">
        <v>3</v>
      </c>
      <c r="D637" t="s">
        <v>4</v>
      </c>
      <c r="E637">
        <v>31</v>
      </c>
      <c r="F637">
        <v>8.6832999999999991</v>
      </c>
      <c r="G637">
        <v>0</v>
      </c>
      <c r="H637">
        <v>0</v>
      </c>
      <c r="I637">
        <f>E637/$E$1</f>
        <v>0.38750000000000001</v>
      </c>
      <c r="J637">
        <f>LOG10(F637+1)</f>
        <v>0.98602338701450321</v>
      </c>
      <c r="K637">
        <f t="shared" si="45"/>
        <v>0</v>
      </c>
      <c r="L637">
        <f t="shared" si="46"/>
        <v>0</v>
      </c>
      <c r="M637">
        <f>IF(B637="S",1,0)</f>
        <v>1</v>
      </c>
      <c r="N637">
        <f>IF(B637="C",1,0)</f>
        <v>0</v>
      </c>
      <c r="O637">
        <f t="shared" si="47"/>
        <v>0</v>
      </c>
      <c r="P637">
        <v>1</v>
      </c>
      <c r="V637" s="5">
        <v>0.56308586913003833</v>
      </c>
      <c r="W637" s="5">
        <v>-0.93472187466494583</v>
      </c>
      <c r="X637" s="5">
        <f t="shared" si="48"/>
        <v>0.56308586913003833</v>
      </c>
      <c r="Y637" s="5">
        <f t="shared" si="48"/>
        <v>0</v>
      </c>
      <c r="Z637" s="5">
        <f t="shared" si="49"/>
        <v>0.56308586913003833</v>
      </c>
      <c r="AA637" s="5">
        <f>(Table134[[#This Row],[Survived]]-Z637)^2</f>
        <v>0.19089395775385398</v>
      </c>
    </row>
    <row r="638" spans="1:27" x14ac:dyDescent="0.2">
      <c r="A638">
        <v>0</v>
      </c>
      <c r="B638" t="s">
        <v>11</v>
      </c>
      <c r="C638">
        <v>3</v>
      </c>
      <c r="D638" t="s">
        <v>3</v>
      </c>
      <c r="E638">
        <v>30</v>
      </c>
      <c r="F638">
        <v>7.2291999999999996</v>
      </c>
      <c r="G638">
        <v>0</v>
      </c>
      <c r="H638">
        <v>0</v>
      </c>
      <c r="I638">
        <f>E638/$E$1</f>
        <v>0.375</v>
      </c>
      <c r="J638">
        <f>LOG10(F638+1)</f>
        <v>0.91535761741483168</v>
      </c>
      <c r="K638">
        <f t="shared" si="45"/>
        <v>0</v>
      </c>
      <c r="L638">
        <f t="shared" si="46"/>
        <v>0</v>
      </c>
      <c r="M638">
        <f>IF(B638="S",1,0)</f>
        <v>0</v>
      </c>
      <c r="N638">
        <f>IF(B638="C",1,0)</f>
        <v>1</v>
      </c>
      <c r="O638">
        <f t="shared" si="47"/>
        <v>1</v>
      </c>
      <c r="P638">
        <v>1</v>
      </c>
      <c r="V638" s="5">
        <v>0.14622969229244187</v>
      </c>
      <c r="W638" s="5">
        <v>-0.69544445703876279</v>
      </c>
      <c r="X638" s="5">
        <f t="shared" si="48"/>
        <v>0.14622969229244187</v>
      </c>
      <c r="Y638" s="5">
        <f t="shared" si="48"/>
        <v>0</v>
      </c>
      <c r="Z638" s="5">
        <f t="shared" si="49"/>
        <v>0.14622969229244187</v>
      </c>
      <c r="AA638" s="5">
        <f>(Table134[[#This Row],[Survived]]-Z638)^2</f>
        <v>2.1383122907942233E-2</v>
      </c>
    </row>
    <row r="639" spans="1:27" x14ac:dyDescent="0.2">
      <c r="A639">
        <v>0</v>
      </c>
      <c r="B639" t="s">
        <v>10</v>
      </c>
      <c r="C639">
        <v>3</v>
      </c>
      <c r="D639" t="s">
        <v>4</v>
      </c>
      <c r="E639">
        <v>30</v>
      </c>
      <c r="F639">
        <v>24.15</v>
      </c>
      <c r="G639">
        <v>1</v>
      </c>
      <c r="H639">
        <v>1</v>
      </c>
      <c r="I639">
        <f>E639/$E$1</f>
        <v>0.375</v>
      </c>
      <c r="J639">
        <f>LOG10(F639+1)</f>
        <v>1.4005379893919461</v>
      </c>
      <c r="K639">
        <f t="shared" si="45"/>
        <v>0</v>
      </c>
      <c r="L639">
        <f t="shared" si="46"/>
        <v>0</v>
      </c>
      <c r="M639">
        <f>IF(B639="S",1,0)</f>
        <v>1</v>
      </c>
      <c r="N639">
        <f>IF(B639="C",1,0)</f>
        <v>0</v>
      </c>
      <c r="O639">
        <f t="shared" si="47"/>
        <v>0</v>
      </c>
      <c r="P639">
        <v>1</v>
      </c>
      <c r="V639" s="5">
        <v>0.5179982964817339</v>
      </c>
      <c r="W639" s="5">
        <v>-1.1006661014783725</v>
      </c>
      <c r="X639" s="5">
        <f t="shared" si="48"/>
        <v>0.5179982964817339</v>
      </c>
      <c r="Y639" s="5">
        <f t="shared" si="48"/>
        <v>0</v>
      </c>
      <c r="Z639" s="5">
        <f t="shared" si="49"/>
        <v>0.5179982964817339</v>
      </c>
      <c r="AA639" s="5">
        <f>(Table134[[#This Row],[Survived]]-Z639)^2</f>
        <v>0.26832223515797832</v>
      </c>
    </row>
    <row r="640" spans="1:27" x14ac:dyDescent="0.2">
      <c r="A640">
        <v>0</v>
      </c>
      <c r="B640" t="s">
        <v>10</v>
      </c>
      <c r="C640">
        <v>2</v>
      </c>
      <c r="D640" t="s">
        <v>3</v>
      </c>
      <c r="E640">
        <v>34</v>
      </c>
      <c r="F640">
        <v>13</v>
      </c>
      <c r="G640">
        <v>0</v>
      </c>
      <c r="H640">
        <v>0</v>
      </c>
      <c r="I640">
        <f>E640/$E$1</f>
        <v>0.42499999999999999</v>
      </c>
      <c r="J640">
        <f>LOG10(F640+1)</f>
        <v>1.146128035678238</v>
      </c>
      <c r="K640">
        <f t="shared" si="45"/>
        <v>0</v>
      </c>
      <c r="L640">
        <f t="shared" si="46"/>
        <v>1</v>
      </c>
      <c r="M640">
        <f>IF(B640="S",1,0)</f>
        <v>1</v>
      </c>
      <c r="N640">
        <f>IF(B640="C",1,0)</f>
        <v>0</v>
      </c>
      <c r="O640">
        <f t="shared" si="47"/>
        <v>1</v>
      </c>
      <c r="P640">
        <v>1</v>
      </c>
      <c r="V640" s="5">
        <v>0.25866521384624341</v>
      </c>
      <c r="W640" s="5">
        <v>-1.2240411049910918</v>
      </c>
      <c r="X640" s="5">
        <f t="shared" si="48"/>
        <v>0.25866521384624341</v>
      </c>
      <c r="Y640" s="5">
        <f t="shared" si="48"/>
        <v>0</v>
      </c>
      <c r="Z640" s="5">
        <f t="shared" si="49"/>
        <v>0.25866521384624341</v>
      </c>
      <c r="AA640" s="5">
        <f>(Table134[[#This Row],[Survived]]-Z640)^2</f>
        <v>6.6907692854122833E-2</v>
      </c>
    </row>
    <row r="641" spans="1:27" x14ac:dyDescent="0.2">
      <c r="A641">
        <v>1</v>
      </c>
      <c r="B641" t="s">
        <v>10</v>
      </c>
      <c r="C641">
        <v>2</v>
      </c>
      <c r="D641" t="s">
        <v>4</v>
      </c>
      <c r="E641">
        <v>31</v>
      </c>
      <c r="F641">
        <v>26.25</v>
      </c>
      <c r="G641">
        <v>1</v>
      </c>
      <c r="H641">
        <v>1</v>
      </c>
      <c r="I641">
        <f>E641/$E$1</f>
        <v>0.38750000000000001</v>
      </c>
      <c r="J641">
        <f>LOG10(F641+1)</f>
        <v>1.4353665066126613</v>
      </c>
      <c r="K641">
        <f t="shared" si="45"/>
        <v>0</v>
      </c>
      <c r="L641">
        <f t="shared" si="46"/>
        <v>1</v>
      </c>
      <c r="M641">
        <f>IF(B641="S",1,0)</f>
        <v>1</v>
      </c>
      <c r="N641">
        <f>IF(B641="C",1,0)</f>
        <v>0</v>
      </c>
      <c r="O641">
        <f t="shared" si="47"/>
        <v>0</v>
      </c>
      <c r="P641">
        <v>1</v>
      </c>
      <c r="V641" s="5">
        <v>0.71083385473191507</v>
      </c>
      <c r="W641" s="5">
        <v>-1.3564361532147979</v>
      </c>
      <c r="X641" s="5">
        <f t="shared" si="48"/>
        <v>0.71083385473191507</v>
      </c>
      <c r="Y641" s="5">
        <f t="shared" si="48"/>
        <v>0</v>
      </c>
      <c r="Z641" s="5">
        <f t="shared" si="49"/>
        <v>0.71083385473191507</v>
      </c>
      <c r="AA641" s="5">
        <f>(Table134[[#This Row],[Survived]]-Z641)^2</f>
        <v>8.3617059569203192E-2</v>
      </c>
    </row>
    <row r="642" spans="1:27" x14ac:dyDescent="0.2">
      <c r="A642">
        <v>1</v>
      </c>
      <c r="B642" t="s">
        <v>10</v>
      </c>
      <c r="C642">
        <v>1</v>
      </c>
      <c r="D642" t="s">
        <v>3</v>
      </c>
      <c r="E642">
        <v>11</v>
      </c>
      <c r="F642">
        <v>120</v>
      </c>
      <c r="G642">
        <v>1</v>
      </c>
      <c r="H642">
        <v>2</v>
      </c>
      <c r="I642">
        <f>E642/$E$1</f>
        <v>0.13750000000000001</v>
      </c>
      <c r="J642">
        <f>LOG10(F642+1)</f>
        <v>2.0827853703164503</v>
      </c>
      <c r="K642">
        <f t="shared" si="45"/>
        <v>1</v>
      </c>
      <c r="L642">
        <f t="shared" si="46"/>
        <v>0</v>
      </c>
      <c r="M642">
        <f>IF(B642="S",1,0)</f>
        <v>1</v>
      </c>
      <c r="N642">
        <f>IF(B642="C",1,0)</f>
        <v>0</v>
      </c>
      <c r="O642">
        <f t="shared" si="47"/>
        <v>1</v>
      </c>
      <c r="P642">
        <v>1</v>
      </c>
      <c r="V642" s="5">
        <v>0.55935432778635019</v>
      </c>
      <c r="W642" s="5">
        <v>-1.4525831310310271</v>
      </c>
      <c r="X642" s="5">
        <f t="shared" si="48"/>
        <v>0.55935432778635019</v>
      </c>
      <c r="Y642" s="5">
        <f t="shared" si="48"/>
        <v>0</v>
      </c>
      <c r="Z642" s="5">
        <f t="shared" si="49"/>
        <v>0.55935432778635019</v>
      </c>
      <c r="AA642" s="5">
        <f>(Table134[[#This Row],[Survived]]-Z642)^2</f>
        <v>0.19416860844061931</v>
      </c>
    </row>
    <row r="643" spans="1:27" x14ac:dyDescent="0.2">
      <c r="A643">
        <v>1</v>
      </c>
      <c r="B643" t="s">
        <v>11</v>
      </c>
      <c r="C643">
        <v>3</v>
      </c>
      <c r="D643" t="s">
        <v>3</v>
      </c>
      <c r="E643">
        <v>0.42</v>
      </c>
      <c r="F643">
        <v>8.5167000000000002</v>
      </c>
      <c r="G643">
        <v>0</v>
      </c>
      <c r="H643">
        <v>1</v>
      </c>
      <c r="I643">
        <f>E643/$E$1</f>
        <v>5.2499999999999995E-3</v>
      </c>
      <c r="J643">
        <f>LOG10(F643+1)</f>
        <v>0.97848637903110569</v>
      </c>
      <c r="K643">
        <f t="shared" si="45"/>
        <v>0</v>
      </c>
      <c r="L643">
        <f t="shared" si="46"/>
        <v>0</v>
      </c>
      <c r="M643">
        <f>IF(B643="S",1,0)</f>
        <v>0</v>
      </c>
      <c r="N643">
        <f>IF(B643="C",1,0)</f>
        <v>1</v>
      </c>
      <c r="O643">
        <f t="shared" si="47"/>
        <v>1</v>
      </c>
      <c r="P643">
        <v>1</v>
      </c>
      <c r="V643" s="5">
        <v>0.34846753064810843</v>
      </c>
      <c r="W643" s="5">
        <v>-1.0064980858332198</v>
      </c>
      <c r="X643" s="5">
        <f t="shared" si="48"/>
        <v>0.34846753064810843</v>
      </c>
      <c r="Y643" s="5">
        <f t="shared" si="48"/>
        <v>0</v>
      </c>
      <c r="Z643" s="5">
        <f t="shared" si="49"/>
        <v>0.34846753064810843</v>
      </c>
      <c r="AA643" s="5">
        <f>(Table134[[#This Row],[Survived]]-Z643)^2</f>
        <v>0.42449455861977353</v>
      </c>
    </row>
    <row r="644" spans="1:27" x14ac:dyDescent="0.2">
      <c r="A644">
        <v>1</v>
      </c>
      <c r="B644" t="s">
        <v>10</v>
      </c>
      <c r="C644">
        <v>3</v>
      </c>
      <c r="D644" t="s">
        <v>3</v>
      </c>
      <c r="E644">
        <v>27</v>
      </c>
      <c r="F644">
        <v>6.9749999999999996</v>
      </c>
      <c r="G644">
        <v>0</v>
      </c>
      <c r="H644">
        <v>0</v>
      </c>
      <c r="I644">
        <f>E644/$E$1</f>
        <v>0.33750000000000002</v>
      </c>
      <c r="J644">
        <f>LOG10(F644+1)</f>
        <v>0.90173069172921871</v>
      </c>
      <c r="K644">
        <f t="shared" si="45"/>
        <v>0</v>
      </c>
      <c r="L644">
        <f t="shared" si="46"/>
        <v>0</v>
      </c>
      <c r="M644">
        <f>IF(B644="S",1,0)</f>
        <v>1</v>
      </c>
      <c r="N644">
        <f>IF(B644="C",1,0)</f>
        <v>0</v>
      </c>
      <c r="O644">
        <f t="shared" si="47"/>
        <v>1</v>
      </c>
      <c r="P644">
        <v>1</v>
      </c>
      <c r="V644" s="5">
        <v>9.9204278703961091E-2</v>
      </c>
      <c r="W644" s="5">
        <v>-0.93731101723699894</v>
      </c>
      <c r="X644" s="5">
        <f t="shared" si="48"/>
        <v>9.9204278703961091E-2</v>
      </c>
      <c r="Y644" s="5">
        <f t="shared" si="48"/>
        <v>0</v>
      </c>
      <c r="Z644" s="5">
        <f t="shared" si="49"/>
        <v>9.9204278703961091E-2</v>
      </c>
      <c r="AA644" s="5">
        <f>(Table134[[#This Row],[Survived]]-Z644)^2</f>
        <v>0.81143293150525098</v>
      </c>
    </row>
    <row r="645" spans="1:27" x14ac:dyDescent="0.2">
      <c r="A645">
        <v>0</v>
      </c>
      <c r="B645" t="s">
        <v>10</v>
      </c>
      <c r="C645">
        <v>3</v>
      </c>
      <c r="D645" t="s">
        <v>3</v>
      </c>
      <c r="E645">
        <v>31</v>
      </c>
      <c r="F645">
        <v>7.7750000000000004</v>
      </c>
      <c r="G645">
        <v>0</v>
      </c>
      <c r="H645">
        <v>0</v>
      </c>
      <c r="I645">
        <f>E645/$E$1</f>
        <v>0.38750000000000001</v>
      </c>
      <c r="J645">
        <f>LOG10(F645+1)</f>
        <v>0.94324712513786169</v>
      </c>
      <c r="K645">
        <f t="shared" ref="K645:K708" si="50">IF(C645=1,1,0)</f>
        <v>0</v>
      </c>
      <c r="L645">
        <f t="shared" ref="L645:L708" si="51">IF(C645=2,1,0)</f>
        <v>0</v>
      </c>
      <c r="M645">
        <f>IF(B645="S",1,0)</f>
        <v>1</v>
      </c>
      <c r="N645">
        <f>IF(B645="C",1,0)</f>
        <v>0</v>
      </c>
      <c r="O645">
        <f t="shared" ref="O645:O708" si="52">IF(D645="male",1,0)</f>
        <v>1</v>
      </c>
      <c r="P645">
        <v>1</v>
      </c>
      <c r="V645" s="5">
        <v>7.2242905386792899E-2</v>
      </c>
      <c r="W645" s="5">
        <v>-0.93551375795534952</v>
      </c>
      <c r="X645" s="5">
        <f t="shared" ref="X645:Y708" si="53">IF(V645&lt;0,0,V645)</f>
        <v>7.2242905386792899E-2</v>
      </c>
      <c r="Y645" s="5">
        <f t="shared" si="53"/>
        <v>0</v>
      </c>
      <c r="Z645" s="5">
        <f t="shared" ref="Z645:Z708" si="54">X645+Y645</f>
        <v>7.2242905386792899E-2</v>
      </c>
      <c r="AA645" s="5">
        <f>(Table134[[#This Row],[Survived]]-Z645)^2</f>
        <v>5.2190373787251105E-3</v>
      </c>
    </row>
    <row r="646" spans="1:27" x14ac:dyDescent="0.2">
      <c r="A646">
        <v>0</v>
      </c>
      <c r="B646" t="s">
        <v>10</v>
      </c>
      <c r="C646">
        <v>1</v>
      </c>
      <c r="D646" t="s">
        <v>3</v>
      </c>
      <c r="E646">
        <v>39</v>
      </c>
      <c r="F646">
        <v>0</v>
      </c>
      <c r="G646">
        <v>0</v>
      </c>
      <c r="H646">
        <v>0</v>
      </c>
      <c r="I646">
        <f>E646/$E$1</f>
        <v>0.48749999999999999</v>
      </c>
      <c r="J646">
        <f>LOG10(F646+1)</f>
        <v>0</v>
      </c>
      <c r="K646">
        <f t="shared" si="50"/>
        <v>1</v>
      </c>
      <c r="L646">
        <f t="shared" si="51"/>
        <v>0</v>
      </c>
      <c r="M646">
        <f>IF(B646="S",1,0)</f>
        <v>1</v>
      </c>
      <c r="N646">
        <f>IF(B646="C",1,0)</f>
        <v>0</v>
      </c>
      <c r="O646">
        <f t="shared" si="52"/>
        <v>1</v>
      </c>
      <c r="P646">
        <v>1</v>
      </c>
      <c r="V646" s="5">
        <v>0.34386143716706319</v>
      </c>
      <c r="W646" s="5">
        <v>-0.61609686771035788</v>
      </c>
      <c r="X646" s="5">
        <f t="shared" si="53"/>
        <v>0.34386143716706319</v>
      </c>
      <c r="Y646" s="5">
        <f t="shared" si="53"/>
        <v>0</v>
      </c>
      <c r="Z646" s="5">
        <f t="shared" si="54"/>
        <v>0.34386143716706319</v>
      </c>
      <c r="AA646" s="5">
        <f>(Table134[[#This Row],[Survived]]-Z646)^2</f>
        <v>0.11824068797059814</v>
      </c>
    </row>
    <row r="647" spans="1:27" x14ac:dyDescent="0.2">
      <c r="A647">
        <v>0</v>
      </c>
      <c r="B647" t="s">
        <v>10</v>
      </c>
      <c r="C647">
        <v>3</v>
      </c>
      <c r="D647" t="s">
        <v>4</v>
      </c>
      <c r="E647">
        <v>18</v>
      </c>
      <c r="F647">
        <v>7.7750000000000004</v>
      </c>
      <c r="G647">
        <v>0</v>
      </c>
      <c r="H647">
        <v>0</v>
      </c>
      <c r="I647">
        <f>E647/$E$1</f>
        <v>0.22500000000000001</v>
      </c>
      <c r="J647">
        <f>LOG10(F647+1)</f>
        <v>0.94324712513786169</v>
      </c>
      <c r="K647">
        <f t="shared" si="50"/>
        <v>0</v>
      </c>
      <c r="L647">
        <f t="shared" si="51"/>
        <v>0</v>
      </c>
      <c r="M647">
        <f>IF(B647="S",1,0)</f>
        <v>1</v>
      </c>
      <c r="N647">
        <f>IF(B647="C",1,0)</f>
        <v>0</v>
      </c>
      <c r="O647">
        <f t="shared" si="52"/>
        <v>0</v>
      </c>
      <c r="P647">
        <v>1</v>
      </c>
      <c r="V647" s="5">
        <v>0.65513195649683331</v>
      </c>
      <c r="W647" s="5">
        <v>-0.96161923583816722</v>
      </c>
      <c r="X647" s="5">
        <f t="shared" si="53"/>
        <v>0.65513195649683331</v>
      </c>
      <c r="Y647" s="5">
        <f t="shared" si="53"/>
        <v>0</v>
      </c>
      <c r="Z647" s="5">
        <f t="shared" si="54"/>
        <v>0.65513195649683331</v>
      </c>
      <c r="AA647" s="5">
        <f>(Table134[[#This Row],[Survived]]-Z647)^2</f>
        <v>0.42919788042336871</v>
      </c>
    </row>
    <row r="648" spans="1:27" x14ac:dyDescent="0.2">
      <c r="A648">
        <v>0</v>
      </c>
      <c r="B648" t="s">
        <v>10</v>
      </c>
      <c r="C648">
        <v>2</v>
      </c>
      <c r="D648" t="s">
        <v>3</v>
      </c>
      <c r="E648">
        <v>39</v>
      </c>
      <c r="F648">
        <v>13</v>
      </c>
      <c r="G648">
        <v>0</v>
      </c>
      <c r="H648">
        <v>0</v>
      </c>
      <c r="I648">
        <f>E648/$E$1</f>
        <v>0.48749999999999999</v>
      </c>
      <c r="J648">
        <f>LOG10(F648+1)</f>
        <v>1.146128035678238</v>
      </c>
      <c r="K648">
        <f t="shared" si="50"/>
        <v>0</v>
      </c>
      <c r="L648">
        <f t="shared" si="51"/>
        <v>1</v>
      </c>
      <c r="M648">
        <f>IF(B648="S",1,0)</f>
        <v>1</v>
      </c>
      <c r="N648">
        <f>IF(B648="C",1,0)</f>
        <v>0</v>
      </c>
      <c r="O648">
        <f t="shared" si="52"/>
        <v>1</v>
      </c>
      <c r="P648">
        <v>1</v>
      </c>
      <c r="V648" s="5">
        <v>0.22247345670025032</v>
      </c>
      <c r="W648" s="5">
        <v>-1.2099366794901192</v>
      </c>
      <c r="X648" s="5">
        <f t="shared" si="53"/>
        <v>0.22247345670025032</v>
      </c>
      <c r="Y648" s="5">
        <f t="shared" si="53"/>
        <v>0</v>
      </c>
      <c r="Z648" s="5">
        <f t="shared" si="54"/>
        <v>0.22247345670025032</v>
      </c>
      <c r="AA648" s="5">
        <f>(Table134[[#This Row],[Survived]]-Z648)^2</f>
        <v>4.9494438936158153E-2</v>
      </c>
    </row>
    <row r="649" spans="1:27" x14ac:dyDescent="0.2">
      <c r="A649">
        <v>1</v>
      </c>
      <c r="B649" t="s">
        <v>10</v>
      </c>
      <c r="C649">
        <v>1</v>
      </c>
      <c r="D649" t="s">
        <v>4</v>
      </c>
      <c r="E649">
        <v>33</v>
      </c>
      <c r="F649">
        <v>53.1</v>
      </c>
      <c r="G649">
        <v>1</v>
      </c>
      <c r="H649">
        <v>0</v>
      </c>
      <c r="I649">
        <f>E649/$E$1</f>
        <v>0.41249999999999998</v>
      </c>
      <c r="J649">
        <f>LOG10(F649+1)</f>
        <v>1.7331972651065695</v>
      </c>
      <c r="K649">
        <f t="shared" si="50"/>
        <v>1</v>
      </c>
      <c r="L649">
        <f t="shared" si="51"/>
        <v>0</v>
      </c>
      <c r="M649">
        <f>IF(B649="S",1,0)</f>
        <v>1</v>
      </c>
      <c r="N649">
        <f>IF(B649="C",1,0)</f>
        <v>0</v>
      </c>
      <c r="O649">
        <f t="shared" si="52"/>
        <v>0</v>
      </c>
      <c r="P649">
        <v>1</v>
      </c>
      <c r="V649" s="5">
        <v>0.90193047372600188</v>
      </c>
      <c r="W649" s="5">
        <v>-0.87370410187504777</v>
      </c>
      <c r="X649" s="5">
        <f t="shared" si="53"/>
        <v>0.90193047372600188</v>
      </c>
      <c r="Y649" s="5">
        <f t="shared" si="53"/>
        <v>0</v>
      </c>
      <c r="Z649" s="5">
        <f t="shared" si="54"/>
        <v>0.90193047372600188</v>
      </c>
      <c r="AA649" s="5">
        <f>(Table134[[#This Row],[Survived]]-Z649)^2</f>
        <v>9.6176319836064079E-3</v>
      </c>
    </row>
    <row r="650" spans="1:27" x14ac:dyDescent="0.2">
      <c r="A650">
        <v>0</v>
      </c>
      <c r="B650" t="s">
        <v>10</v>
      </c>
      <c r="C650">
        <v>3</v>
      </c>
      <c r="D650" t="s">
        <v>3</v>
      </c>
      <c r="E650">
        <v>26</v>
      </c>
      <c r="F650">
        <v>7.8875000000000002</v>
      </c>
      <c r="G650">
        <v>0</v>
      </c>
      <c r="H650">
        <v>0</v>
      </c>
      <c r="I650">
        <f>E650/$E$1</f>
        <v>0.32500000000000001</v>
      </c>
      <c r="J650">
        <f>LOG10(F650+1)</f>
        <v>0.94877961373782271</v>
      </c>
      <c r="K650">
        <f t="shared" si="50"/>
        <v>0</v>
      </c>
      <c r="L650">
        <f t="shared" si="51"/>
        <v>0</v>
      </c>
      <c r="M650">
        <f>IF(B650="S",1,0)</f>
        <v>1</v>
      </c>
      <c r="N650">
        <f>IF(B650="C",1,0)</f>
        <v>0</v>
      </c>
      <c r="O650">
        <f t="shared" si="52"/>
        <v>1</v>
      </c>
      <c r="P650">
        <v>1</v>
      </c>
      <c r="V650" s="5">
        <v>0.10870012118703043</v>
      </c>
      <c r="W650" s="5">
        <v>-0.95088232726248711</v>
      </c>
      <c r="X650" s="5">
        <f t="shared" si="53"/>
        <v>0.10870012118703043</v>
      </c>
      <c r="Y650" s="5">
        <f t="shared" si="53"/>
        <v>0</v>
      </c>
      <c r="Z650" s="5">
        <f t="shared" si="54"/>
        <v>0.10870012118703043</v>
      </c>
      <c r="AA650" s="5">
        <f>(Table134[[#This Row],[Survived]]-Z650)^2</f>
        <v>1.1815716346075101E-2</v>
      </c>
    </row>
    <row r="651" spans="1:27" x14ac:dyDescent="0.2">
      <c r="A651">
        <v>0</v>
      </c>
      <c r="B651" t="s">
        <v>10</v>
      </c>
      <c r="C651">
        <v>3</v>
      </c>
      <c r="D651" t="s">
        <v>3</v>
      </c>
      <c r="E651">
        <v>39</v>
      </c>
      <c r="F651">
        <v>24.15</v>
      </c>
      <c r="G651">
        <v>0</v>
      </c>
      <c r="H651">
        <v>0</v>
      </c>
      <c r="I651">
        <f>E651/$E$1</f>
        <v>0.48749999999999999</v>
      </c>
      <c r="J651">
        <f>LOG10(F651+1)</f>
        <v>1.4005379893919461</v>
      </c>
      <c r="K651">
        <f t="shared" si="50"/>
        <v>0</v>
      </c>
      <c r="L651">
        <f t="shared" si="51"/>
        <v>0</v>
      </c>
      <c r="M651">
        <f>IF(B651="S",1,0)</f>
        <v>1</v>
      </c>
      <c r="N651">
        <f>IF(B651="C",1,0)</f>
        <v>0</v>
      </c>
      <c r="O651">
        <f t="shared" si="52"/>
        <v>1</v>
      </c>
      <c r="P651">
        <v>1</v>
      </c>
      <c r="V651" s="5">
        <v>3.627772387793593E-2</v>
      </c>
      <c r="W651" s="5">
        <v>-1.0174351732831448</v>
      </c>
      <c r="X651" s="5">
        <f t="shared" si="53"/>
        <v>3.627772387793593E-2</v>
      </c>
      <c r="Y651" s="5">
        <f t="shared" si="53"/>
        <v>0</v>
      </c>
      <c r="Z651" s="5">
        <f t="shared" si="54"/>
        <v>3.627772387793593E-2</v>
      </c>
      <c r="AA651" s="5">
        <f>(Table134[[#This Row],[Survived]]-Z651)^2</f>
        <v>1.3160732497637627E-3</v>
      </c>
    </row>
    <row r="652" spans="1:27" x14ac:dyDescent="0.2">
      <c r="A652">
        <v>0</v>
      </c>
      <c r="B652" t="s">
        <v>10</v>
      </c>
      <c r="C652">
        <v>2</v>
      </c>
      <c r="D652" t="s">
        <v>3</v>
      </c>
      <c r="E652">
        <v>35</v>
      </c>
      <c r="F652">
        <v>10.5</v>
      </c>
      <c r="G652">
        <v>0</v>
      </c>
      <c r="H652">
        <v>0</v>
      </c>
      <c r="I652">
        <f>E652/$E$1</f>
        <v>0.4375</v>
      </c>
      <c r="J652">
        <f>LOG10(F652+1)</f>
        <v>1.0606978403536116</v>
      </c>
      <c r="K652">
        <f t="shared" si="50"/>
        <v>0</v>
      </c>
      <c r="L652">
        <f t="shared" si="51"/>
        <v>1</v>
      </c>
      <c r="M652">
        <f>IF(B652="S",1,0)</f>
        <v>1</v>
      </c>
      <c r="N652">
        <f>IF(B652="C",1,0)</f>
        <v>0</v>
      </c>
      <c r="O652">
        <f t="shared" si="52"/>
        <v>1</v>
      </c>
      <c r="P652">
        <v>1</v>
      </c>
      <c r="V652" s="5">
        <v>0.24732776952729707</v>
      </c>
      <c r="W652" s="5">
        <v>-1.2016998810184654</v>
      </c>
      <c r="X652" s="5">
        <f t="shared" si="53"/>
        <v>0.24732776952729707</v>
      </c>
      <c r="Y652" s="5">
        <f t="shared" si="53"/>
        <v>0</v>
      </c>
      <c r="Z652" s="5">
        <f t="shared" si="54"/>
        <v>0.24732776952729707</v>
      </c>
      <c r="AA652" s="5">
        <f>(Table134[[#This Row],[Survived]]-Z652)^2</f>
        <v>6.1171025579347775E-2</v>
      </c>
    </row>
    <row r="653" spans="1:27" x14ac:dyDescent="0.2">
      <c r="A653">
        <v>0</v>
      </c>
      <c r="B653" t="s">
        <v>10</v>
      </c>
      <c r="C653">
        <v>3</v>
      </c>
      <c r="D653" t="s">
        <v>4</v>
      </c>
      <c r="E653">
        <v>6</v>
      </c>
      <c r="F653">
        <v>31.274999999999999</v>
      </c>
      <c r="G653">
        <v>4</v>
      </c>
      <c r="H653">
        <v>2</v>
      </c>
      <c r="I653">
        <f>E653/$E$1</f>
        <v>7.4999999999999997E-2</v>
      </c>
      <c r="J653">
        <f>LOG10(F653+1)</f>
        <v>1.5088662509384578</v>
      </c>
      <c r="K653">
        <f t="shared" si="50"/>
        <v>0</v>
      </c>
      <c r="L653">
        <f t="shared" si="51"/>
        <v>0</v>
      </c>
      <c r="M653">
        <f>IF(B653="S",1,0)</f>
        <v>1</v>
      </c>
      <c r="N653">
        <f>IF(B653="C",1,0)</f>
        <v>0</v>
      </c>
      <c r="O653">
        <f t="shared" si="52"/>
        <v>0</v>
      </c>
      <c r="P653">
        <v>1</v>
      </c>
      <c r="V653" s="5">
        <v>0.51007454991429024</v>
      </c>
      <c r="W653" s="5">
        <v>-0.97197220756815672</v>
      </c>
      <c r="X653" s="5">
        <f t="shared" si="53"/>
        <v>0.51007454991429024</v>
      </c>
      <c r="Y653" s="5">
        <f t="shared" si="53"/>
        <v>0</v>
      </c>
      <c r="Z653" s="5">
        <f t="shared" si="54"/>
        <v>0.51007454991429024</v>
      </c>
      <c r="AA653" s="5">
        <f>(Table134[[#This Row],[Survived]]-Z653)^2</f>
        <v>0.26017604647026576</v>
      </c>
    </row>
    <row r="654" spans="1:27" x14ac:dyDescent="0.2">
      <c r="A654">
        <v>0</v>
      </c>
      <c r="B654" t="s">
        <v>10</v>
      </c>
      <c r="C654">
        <v>3</v>
      </c>
      <c r="D654" t="s">
        <v>3</v>
      </c>
      <c r="E654">
        <v>30.5</v>
      </c>
      <c r="F654">
        <v>8.0500000000000007</v>
      </c>
      <c r="G654">
        <v>0</v>
      </c>
      <c r="H654">
        <v>0</v>
      </c>
      <c r="I654">
        <f>E654/$E$1</f>
        <v>0.38124999999999998</v>
      </c>
      <c r="J654">
        <f>LOG10(F654+1)</f>
        <v>0.9566485792052033</v>
      </c>
      <c r="K654">
        <f t="shared" si="50"/>
        <v>0</v>
      </c>
      <c r="L654">
        <f t="shared" si="51"/>
        <v>0</v>
      </c>
      <c r="M654">
        <f>IF(B654="S",1,0)</f>
        <v>1</v>
      </c>
      <c r="N654">
        <f>IF(B654="C",1,0)</f>
        <v>0</v>
      </c>
      <c r="O654">
        <f t="shared" si="52"/>
        <v>1</v>
      </c>
      <c r="P654">
        <v>1</v>
      </c>
      <c r="V654" s="5">
        <v>7.6505106730339612E-2</v>
      </c>
      <c r="W654" s="5">
        <v>-0.93998636048042727</v>
      </c>
      <c r="X654" s="5">
        <f t="shared" si="53"/>
        <v>7.6505106730339612E-2</v>
      </c>
      <c r="Y654" s="5">
        <f t="shared" si="53"/>
        <v>0</v>
      </c>
      <c r="Z654" s="5">
        <f t="shared" si="54"/>
        <v>7.6505106730339612E-2</v>
      </c>
      <c r="AA654" s="5">
        <f>(Table134[[#This Row],[Survived]]-Z654)^2</f>
        <v>5.8530313558206549E-3</v>
      </c>
    </row>
    <row r="655" spans="1:27" x14ac:dyDescent="0.2">
      <c r="A655">
        <v>0</v>
      </c>
      <c r="B655" t="s">
        <v>10</v>
      </c>
      <c r="C655">
        <v>3</v>
      </c>
      <c r="D655" t="s">
        <v>4</v>
      </c>
      <c r="E655">
        <v>23</v>
      </c>
      <c r="F655">
        <v>7.9249999999999998</v>
      </c>
      <c r="G655">
        <v>0</v>
      </c>
      <c r="H655">
        <v>0</v>
      </c>
      <c r="I655">
        <f>E655/$E$1</f>
        <v>0.28749999999999998</v>
      </c>
      <c r="J655">
        <f>LOG10(F655+1)</f>
        <v>0.95060822478423079</v>
      </c>
      <c r="K655">
        <f t="shared" si="50"/>
        <v>0</v>
      </c>
      <c r="L655">
        <f t="shared" si="51"/>
        <v>0</v>
      </c>
      <c r="M655">
        <f>IF(B655="S",1,0)</f>
        <v>1</v>
      </c>
      <c r="N655">
        <f>IF(B655="C",1,0)</f>
        <v>0</v>
      </c>
      <c r="O655">
        <f t="shared" si="52"/>
        <v>0</v>
      </c>
      <c r="P655">
        <v>1</v>
      </c>
      <c r="V655" s="5">
        <v>0.61929339801913896</v>
      </c>
      <c r="W655" s="5">
        <v>-0.94919678190503276</v>
      </c>
      <c r="X655" s="5">
        <f t="shared" si="53"/>
        <v>0.61929339801913896</v>
      </c>
      <c r="Y655" s="5">
        <f t="shared" si="53"/>
        <v>0</v>
      </c>
      <c r="Z655" s="5">
        <f t="shared" si="54"/>
        <v>0.61929339801913896</v>
      </c>
      <c r="AA655" s="5">
        <f>(Table134[[#This Row],[Survived]]-Z655)^2</f>
        <v>0.3835243128300917</v>
      </c>
    </row>
    <row r="656" spans="1:27" x14ac:dyDescent="0.2">
      <c r="A656">
        <v>0</v>
      </c>
      <c r="B656" t="s">
        <v>11</v>
      </c>
      <c r="C656">
        <v>2</v>
      </c>
      <c r="D656" t="s">
        <v>3</v>
      </c>
      <c r="E656">
        <v>31</v>
      </c>
      <c r="F656">
        <v>37.004199999999997</v>
      </c>
      <c r="G656">
        <v>1</v>
      </c>
      <c r="H656">
        <v>1</v>
      </c>
      <c r="I656">
        <f>E656/$E$1</f>
        <v>0.38750000000000001</v>
      </c>
      <c r="J656">
        <f>LOG10(F656+1)</f>
        <v>1.579831594933373</v>
      </c>
      <c r="K656">
        <f t="shared" si="50"/>
        <v>0</v>
      </c>
      <c r="L656">
        <f t="shared" si="51"/>
        <v>1</v>
      </c>
      <c r="M656">
        <f>IF(B656="S",1,0)</f>
        <v>0</v>
      </c>
      <c r="N656">
        <f>IF(B656="C",1,0)</f>
        <v>1</v>
      </c>
      <c r="O656">
        <f t="shared" si="52"/>
        <v>1</v>
      </c>
      <c r="P656">
        <v>1</v>
      </c>
      <c r="V656" s="5">
        <v>0.2970616880928309</v>
      </c>
      <c r="W656" s="5">
        <v>-1.1634940912363838</v>
      </c>
      <c r="X656" s="5">
        <f t="shared" si="53"/>
        <v>0.2970616880928309</v>
      </c>
      <c r="Y656" s="5">
        <f t="shared" si="53"/>
        <v>0</v>
      </c>
      <c r="Z656" s="5">
        <f t="shared" si="54"/>
        <v>0.2970616880928309</v>
      </c>
      <c r="AA656" s="5">
        <f>(Table134[[#This Row],[Survived]]-Z656)^2</f>
        <v>8.8245646532562352E-2</v>
      </c>
    </row>
    <row r="657" spans="1:27" x14ac:dyDescent="0.2">
      <c r="A657">
        <v>0</v>
      </c>
      <c r="B657" t="s">
        <v>10</v>
      </c>
      <c r="C657">
        <v>3</v>
      </c>
      <c r="D657" t="s">
        <v>3</v>
      </c>
      <c r="E657">
        <v>43</v>
      </c>
      <c r="F657">
        <v>6.45</v>
      </c>
      <c r="G657">
        <v>0</v>
      </c>
      <c r="H657">
        <v>0</v>
      </c>
      <c r="I657">
        <f>E657/$E$1</f>
        <v>0.53749999999999998</v>
      </c>
      <c r="J657">
        <f>LOG10(F657+1)</f>
        <v>0.87215627274829288</v>
      </c>
      <c r="K657">
        <f t="shared" si="50"/>
        <v>0</v>
      </c>
      <c r="L657">
        <f t="shared" si="51"/>
        <v>0</v>
      </c>
      <c r="M657">
        <f>IF(B657="S",1,0)</f>
        <v>1</v>
      </c>
      <c r="N657">
        <f>IF(B657="C",1,0)</f>
        <v>0</v>
      </c>
      <c r="O657">
        <f t="shared" si="52"/>
        <v>1</v>
      </c>
      <c r="P657">
        <v>1</v>
      </c>
      <c r="V657" s="5">
        <v>-1.8028377446501209E-2</v>
      </c>
      <c r="W657" s="5">
        <v>-0.88541926040342722</v>
      </c>
      <c r="X657" s="5">
        <f t="shared" si="53"/>
        <v>0</v>
      </c>
      <c r="Y657" s="5">
        <f t="shared" si="53"/>
        <v>0</v>
      </c>
      <c r="Z657" s="5">
        <f t="shared" si="54"/>
        <v>0</v>
      </c>
      <c r="AA657" s="5">
        <f>(Table134[[#This Row],[Survived]]-Z657)^2</f>
        <v>0</v>
      </c>
    </row>
    <row r="658" spans="1:27" x14ac:dyDescent="0.2">
      <c r="A658">
        <v>0</v>
      </c>
      <c r="B658" t="s">
        <v>10</v>
      </c>
      <c r="C658">
        <v>3</v>
      </c>
      <c r="D658" t="s">
        <v>3</v>
      </c>
      <c r="E658">
        <v>10</v>
      </c>
      <c r="F658">
        <v>27.9</v>
      </c>
      <c r="G658">
        <v>3</v>
      </c>
      <c r="H658">
        <v>2</v>
      </c>
      <c r="I658">
        <f>E658/$E$1</f>
        <v>0.125</v>
      </c>
      <c r="J658">
        <f>LOG10(F658+1)</f>
        <v>1.4608978427565478</v>
      </c>
      <c r="K658">
        <f t="shared" si="50"/>
        <v>0</v>
      </c>
      <c r="L658">
        <f t="shared" si="51"/>
        <v>0</v>
      </c>
      <c r="M658">
        <f>IF(B658="S",1,0)</f>
        <v>1</v>
      </c>
      <c r="N658">
        <f>IF(B658="C",1,0)</f>
        <v>0</v>
      </c>
      <c r="O658">
        <f t="shared" si="52"/>
        <v>1</v>
      </c>
      <c r="P658">
        <v>1</v>
      </c>
      <c r="V658" s="5">
        <v>4.7342497508532477E-2</v>
      </c>
      <c r="W658" s="5">
        <v>-1.1050724482972349</v>
      </c>
      <c r="X658" s="5">
        <f t="shared" si="53"/>
        <v>4.7342497508532477E-2</v>
      </c>
      <c r="Y658" s="5">
        <f t="shared" si="53"/>
        <v>0</v>
      </c>
      <c r="Z658" s="5">
        <f t="shared" si="54"/>
        <v>4.7342497508532477E-2</v>
      </c>
      <c r="AA658" s="5">
        <f>(Table134[[#This Row],[Survived]]-Z658)^2</f>
        <v>2.2413120703454036E-3</v>
      </c>
    </row>
    <row r="659" spans="1:27" x14ac:dyDescent="0.2">
      <c r="A659">
        <v>1</v>
      </c>
      <c r="B659" t="s">
        <v>10</v>
      </c>
      <c r="C659">
        <v>1</v>
      </c>
      <c r="D659" t="s">
        <v>4</v>
      </c>
      <c r="E659">
        <v>52</v>
      </c>
      <c r="F659">
        <v>93.5</v>
      </c>
      <c r="G659">
        <v>1</v>
      </c>
      <c r="H659">
        <v>1</v>
      </c>
      <c r="I659">
        <f>E659/$E$1</f>
        <v>0.65</v>
      </c>
      <c r="J659">
        <f>LOG10(F659+1)</f>
        <v>1.975431808509263</v>
      </c>
      <c r="K659">
        <f t="shared" si="50"/>
        <v>1</v>
      </c>
      <c r="L659">
        <f t="shared" si="51"/>
        <v>0</v>
      </c>
      <c r="M659">
        <f>IF(B659="S",1,0)</f>
        <v>1</v>
      </c>
      <c r="N659">
        <f>IF(B659="C",1,0)</f>
        <v>0</v>
      </c>
      <c r="O659">
        <f t="shared" si="52"/>
        <v>0</v>
      </c>
      <c r="P659">
        <v>1</v>
      </c>
      <c r="V659" s="5">
        <v>0.76112301397930238</v>
      </c>
      <c r="W659" s="5">
        <v>-1.0886438376510674</v>
      </c>
      <c r="X659" s="5">
        <f t="shared" si="53"/>
        <v>0.76112301397930238</v>
      </c>
      <c r="Y659" s="5">
        <f t="shared" si="53"/>
        <v>0</v>
      </c>
      <c r="Z659" s="5">
        <f t="shared" si="54"/>
        <v>0.76112301397930238</v>
      </c>
      <c r="AA659" s="5">
        <f>(Table134[[#This Row],[Survived]]-Z659)^2</f>
        <v>5.706221445033257E-2</v>
      </c>
    </row>
    <row r="660" spans="1:27" x14ac:dyDescent="0.2">
      <c r="A660">
        <v>1</v>
      </c>
      <c r="B660" t="s">
        <v>10</v>
      </c>
      <c r="C660">
        <v>3</v>
      </c>
      <c r="D660" t="s">
        <v>3</v>
      </c>
      <c r="E660">
        <v>27</v>
      </c>
      <c r="F660">
        <v>8.6624999999999996</v>
      </c>
      <c r="G660">
        <v>0</v>
      </c>
      <c r="H660">
        <v>0</v>
      </c>
      <c r="I660">
        <f>E660/$E$1</f>
        <v>0.33750000000000002</v>
      </c>
      <c r="J660">
        <f>LOG10(F660+1)</f>
        <v>0.98508950692638131</v>
      </c>
      <c r="K660">
        <f t="shared" si="50"/>
        <v>0</v>
      </c>
      <c r="L660">
        <f t="shared" si="51"/>
        <v>0</v>
      </c>
      <c r="M660">
        <f>IF(B660="S",1,0)</f>
        <v>1</v>
      </c>
      <c r="N660">
        <f>IF(B660="C",1,0)</f>
        <v>0</v>
      </c>
      <c r="O660">
        <f t="shared" si="52"/>
        <v>1</v>
      </c>
      <c r="P660">
        <v>1</v>
      </c>
      <c r="V660" s="5">
        <v>0.10320398308686785</v>
      </c>
      <c r="W660" s="5">
        <v>-0.95635805692208764</v>
      </c>
      <c r="X660" s="5">
        <f t="shared" si="53"/>
        <v>0.10320398308686785</v>
      </c>
      <c r="Y660" s="5">
        <f t="shared" si="53"/>
        <v>0</v>
      </c>
      <c r="Z660" s="5">
        <f t="shared" si="54"/>
        <v>0.10320398308686785</v>
      </c>
      <c r="AA660" s="5">
        <f>(Table134[[#This Row],[Survived]]-Z660)^2</f>
        <v>0.80424309595125887</v>
      </c>
    </row>
    <row r="661" spans="1:27" x14ac:dyDescent="0.2">
      <c r="A661">
        <v>0</v>
      </c>
      <c r="B661" t="s">
        <v>10</v>
      </c>
      <c r="C661">
        <v>1</v>
      </c>
      <c r="D661" t="s">
        <v>3</v>
      </c>
      <c r="E661">
        <v>38</v>
      </c>
      <c r="F661">
        <v>0</v>
      </c>
      <c r="G661">
        <v>0</v>
      </c>
      <c r="H661">
        <v>0</v>
      </c>
      <c r="I661">
        <f>E661/$E$1</f>
        <v>0.47499999999999998</v>
      </c>
      <c r="J661">
        <f>LOG10(F661+1)</f>
        <v>0</v>
      </c>
      <c r="K661">
        <f t="shared" si="50"/>
        <v>1</v>
      </c>
      <c r="L661">
        <f t="shared" si="51"/>
        <v>0</v>
      </c>
      <c r="M661">
        <f>IF(B661="S",1,0)</f>
        <v>1</v>
      </c>
      <c r="N661">
        <f>IF(B661="C",1,0)</f>
        <v>0</v>
      </c>
      <c r="O661">
        <f t="shared" si="52"/>
        <v>1</v>
      </c>
      <c r="P661">
        <v>1</v>
      </c>
      <c r="V661" s="5">
        <v>0.35109978859626179</v>
      </c>
      <c r="W661" s="5">
        <v>-0.61891775281055228</v>
      </c>
      <c r="X661" s="5">
        <f t="shared" si="53"/>
        <v>0.35109978859626179</v>
      </c>
      <c r="Y661" s="5">
        <f t="shared" si="53"/>
        <v>0</v>
      </c>
      <c r="Z661" s="5">
        <f t="shared" si="54"/>
        <v>0.35109978859626179</v>
      </c>
      <c r="AA661" s="5">
        <f>(Table134[[#This Row],[Survived]]-Z661)^2</f>
        <v>0.12327106155233972</v>
      </c>
    </row>
    <row r="662" spans="1:27" x14ac:dyDescent="0.2">
      <c r="A662">
        <v>1</v>
      </c>
      <c r="B662" t="s">
        <v>10</v>
      </c>
      <c r="C662">
        <v>3</v>
      </c>
      <c r="D662" t="s">
        <v>4</v>
      </c>
      <c r="E662">
        <v>27</v>
      </c>
      <c r="F662">
        <v>12.475</v>
      </c>
      <c r="G662">
        <v>0</v>
      </c>
      <c r="H662">
        <v>1</v>
      </c>
      <c r="I662">
        <f>E662/$E$1</f>
        <v>0.33750000000000002</v>
      </c>
      <c r="J662">
        <f>LOG10(F662+1)</f>
        <v>1.1295287738587763</v>
      </c>
      <c r="K662">
        <f t="shared" si="50"/>
        <v>0</v>
      </c>
      <c r="L662">
        <f t="shared" si="51"/>
        <v>0</v>
      </c>
      <c r="M662">
        <f>IF(B662="S",1,0)</f>
        <v>1</v>
      </c>
      <c r="N662">
        <f>IF(B662="C",1,0)</f>
        <v>0</v>
      </c>
      <c r="O662">
        <f t="shared" si="52"/>
        <v>0</v>
      </c>
      <c r="P662">
        <v>1</v>
      </c>
      <c r="V662" s="5">
        <v>0.58402329152486565</v>
      </c>
      <c r="W662" s="5">
        <v>-1.1919828879577072</v>
      </c>
      <c r="X662" s="5">
        <f t="shared" si="53"/>
        <v>0.58402329152486565</v>
      </c>
      <c r="Y662" s="5">
        <f t="shared" si="53"/>
        <v>0</v>
      </c>
      <c r="Z662" s="5">
        <f t="shared" si="54"/>
        <v>0.58402329152486565</v>
      </c>
      <c r="AA662" s="5">
        <f>(Table134[[#This Row],[Survived]]-Z662)^2</f>
        <v>0.1730366219938069</v>
      </c>
    </row>
    <row r="663" spans="1:27" x14ac:dyDescent="0.2">
      <c r="A663">
        <v>0</v>
      </c>
      <c r="B663" t="s">
        <v>10</v>
      </c>
      <c r="C663">
        <v>3</v>
      </c>
      <c r="D663" t="s">
        <v>3</v>
      </c>
      <c r="E663">
        <v>2</v>
      </c>
      <c r="F663">
        <v>39.6875</v>
      </c>
      <c r="G663">
        <v>4</v>
      </c>
      <c r="H663">
        <v>1</v>
      </c>
      <c r="I663">
        <f>E663/$E$1</f>
        <v>2.5000000000000001E-2</v>
      </c>
      <c r="J663">
        <f>LOG10(F663+1)</f>
        <v>1.6094610059122672</v>
      </c>
      <c r="K663">
        <f t="shared" si="50"/>
        <v>0</v>
      </c>
      <c r="L663">
        <f t="shared" si="51"/>
        <v>0</v>
      </c>
      <c r="M663">
        <f>IF(B663="S",1,0)</f>
        <v>1</v>
      </c>
      <c r="N663">
        <f>IF(B663="C",1,0)</f>
        <v>0</v>
      </c>
      <c r="O663">
        <f t="shared" si="52"/>
        <v>1</v>
      </c>
      <c r="P663">
        <v>1</v>
      </c>
      <c r="V663" s="5">
        <v>6.9965815874784676E-2</v>
      </c>
      <c r="W663" s="5">
        <v>-0.80361986937230356</v>
      </c>
      <c r="X663" s="5">
        <f t="shared" si="53"/>
        <v>6.9965815874784676E-2</v>
      </c>
      <c r="Y663" s="5">
        <f t="shared" si="53"/>
        <v>0</v>
      </c>
      <c r="Z663" s="5">
        <f t="shared" si="54"/>
        <v>6.9965815874784676E-2</v>
      </c>
      <c r="AA663" s="5">
        <f>(Table134[[#This Row],[Survived]]-Z663)^2</f>
        <v>4.8952153910242716E-3</v>
      </c>
    </row>
    <row r="664" spans="1:27" x14ac:dyDescent="0.2">
      <c r="A664">
        <v>1</v>
      </c>
      <c r="B664" t="s">
        <v>11</v>
      </c>
      <c r="C664">
        <v>2</v>
      </c>
      <c r="D664" t="s">
        <v>3</v>
      </c>
      <c r="E664">
        <v>1</v>
      </c>
      <c r="F664">
        <v>37.004199999999997</v>
      </c>
      <c r="G664">
        <v>0</v>
      </c>
      <c r="H664">
        <v>2</v>
      </c>
      <c r="I664">
        <f>E664/$E$1</f>
        <v>1.2500000000000001E-2</v>
      </c>
      <c r="J664">
        <f>LOG10(F664+1)</f>
        <v>1.579831594933373</v>
      </c>
      <c r="K664">
        <f t="shared" si="50"/>
        <v>0</v>
      </c>
      <c r="L664">
        <f t="shared" si="51"/>
        <v>1</v>
      </c>
      <c r="M664">
        <f>IF(B664="S",1,0)</f>
        <v>0</v>
      </c>
      <c r="N664">
        <f>IF(B664="C",1,0)</f>
        <v>1</v>
      </c>
      <c r="O664">
        <f t="shared" si="52"/>
        <v>1</v>
      </c>
      <c r="P664">
        <v>1</v>
      </c>
      <c r="V664" s="5">
        <v>0.55662404913776065</v>
      </c>
      <c r="W664" s="5">
        <v>-1.6060861854891717</v>
      </c>
      <c r="X664" s="5">
        <f t="shared" si="53"/>
        <v>0.55662404913776065</v>
      </c>
      <c r="Y664" s="5">
        <f t="shared" si="53"/>
        <v>0</v>
      </c>
      <c r="Z664" s="5">
        <f t="shared" si="54"/>
        <v>0.55662404913776065</v>
      </c>
      <c r="AA664" s="5">
        <f>(Table134[[#This Row],[Survived]]-Z664)^2</f>
        <v>0.19658223380299489</v>
      </c>
    </row>
    <row r="665" spans="1:27" x14ac:dyDescent="0.2">
      <c r="A665">
        <v>1</v>
      </c>
      <c r="B665" t="s">
        <v>11</v>
      </c>
      <c r="C665">
        <v>3</v>
      </c>
      <c r="D665" t="s">
        <v>4</v>
      </c>
      <c r="E665">
        <v>15</v>
      </c>
      <c r="F665">
        <v>14.4542</v>
      </c>
      <c r="G665">
        <v>1</v>
      </c>
      <c r="H665">
        <v>0</v>
      </c>
      <c r="I665">
        <f>E665/$E$1</f>
        <v>0.1875</v>
      </c>
      <c r="J665">
        <f>LOG10(F665+1)</f>
        <v>1.1890465283525415</v>
      </c>
      <c r="K665">
        <f t="shared" si="50"/>
        <v>0</v>
      </c>
      <c r="L665">
        <f t="shared" si="51"/>
        <v>0</v>
      </c>
      <c r="M665">
        <f>IF(B665="S",1,0)</f>
        <v>0</v>
      </c>
      <c r="N665">
        <f>IF(B665="C",1,0)</f>
        <v>1</v>
      </c>
      <c r="O665">
        <f t="shared" si="52"/>
        <v>0</v>
      </c>
      <c r="P665">
        <v>1</v>
      </c>
      <c r="V665" s="5">
        <v>0.69941408206235245</v>
      </c>
      <c r="W665" s="5">
        <v>-0.64494986989048575</v>
      </c>
      <c r="X665" s="5">
        <f t="shared" si="53"/>
        <v>0.69941408206235245</v>
      </c>
      <c r="Y665" s="5">
        <f t="shared" si="53"/>
        <v>0</v>
      </c>
      <c r="Z665" s="5">
        <f t="shared" si="54"/>
        <v>0.69941408206235245</v>
      </c>
      <c r="AA665" s="5">
        <f>(Table134[[#This Row],[Survived]]-Z665)^2</f>
        <v>9.0351894062418184E-2</v>
      </c>
    </row>
    <row r="666" spans="1:27" x14ac:dyDescent="0.2">
      <c r="A666">
        <v>1</v>
      </c>
      <c r="B666" t="s">
        <v>10</v>
      </c>
      <c r="C666">
        <v>2</v>
      </c>
      <c r="D666" t="s">
        <v>3</v>
      </c>
      <c r="E666">
        <v>0.83</v>
      </c>
      <c r="F666">
        <v>18.75</v>
      </c>
      <c r="G666">
        <v>1</v>
      </c>
      <c r="H666">
        <v>1</v>
      </c>
      <c r="I666">
        <f>E666/$E$1</f>
        <v>1.0374999999999999E-2</v>
      </c>
      <c r="J666">
        <f>LOG10(F666+1)</f>
        <v>1.2955670999624791</v>
      </c>
      <c r="K666">
        <f t="shared" si="50"/>
        <v>0</v>
      </c>
      <c r="L666">
        <f t="shared" si="51"/>
        <v>1</v>
      </c>
      <c r="M666">
        <f>IF(B666="S",1,0)</f>
        <v>1</v>
      </c>
      <c r="N666">
        <f>IF(B666="C",1,0)</f>
        <v>0</v>
      </c>
      <c r="O666">
        <f t="shared" si="52"/>
        <v>1</v>
      </c>
      <c r="P666">
        <v>1</v>
      </c>
      <c r="V666" s="5">
        <v>0.43371661036073494</v>
      </c>
      <c r="W666" s="5">
        <v>-1.4201648746819782</v>
      </c>
      <c r="X666" s="5">
        <f t="shared" si="53"/>
        <v>0.43371661036073494</v>
      </c>
      <c r="Y666" s="5">
        <f t="shared" si="53"/>
        <v>0</v>
      </c>
      <c r="Z666" s="5">
        <f t="shared" si="54"/>
        <v>0.43371661036073494</v>
      </c>
      <c r="AA666" s="5">
        <f>(Table134[[#This Row],[Survived]]-Z666)^2</f>
        <v>0.32067687738133571</v>
      </c>
    </row>
    <row r="667" spans="1:27" x14ac:dyDescent="0.2">
      <c r="A667">
        <v>0</v>
      </c>
      <c r="B667" t="s">
        <v>10</v>
      </c>
      <c r="C667">
        <v>3</v>
      </c>
      <c r="D667" t="s">
        <v>3</v>
      </c>
      <c r="E667">
        <v>23</v>
      </c>
      <c r="F667">
        <v>7.8541999999999996</v>
      </c>
      <c r="G667">
        <v>0</v>
      </c>
      <c r="H667">
        <v>0</v>
      </c>
      <c r="I667">
        <f>E667/$E$1</f>
        <v>0.28749999999999998</v>
      </c>
      <c r="J667">
        <f>LOG10(F667+1)</f>
        <v>0.94714932766263737</v>
      </c>
      <c r="K667">
        <f t="shared" si="50"/>
        <v>0</v>
      </c>
      <c r="L667">
        <f t="shared" si="51"/>
        <v>0</v>
      </c>
      <c r="M667">
        <f>IF(B667="S",1,0)</f>
        <v>1</v>
      </c>
      <c r="N667">
        <f>IF(B667="C",1,0)</f>
        <v>0</v>
      </c>
      <c r="O667">
        <f t="shared" si="52"/>
        <v>1</v>
      </c>
      <c r="P667">
        <v>1</v>
      </c>
      <c r="V667" s="5">
        <v>0.13033695144583113</v>
      </c>
      <c r="W667" s="5">
        <v>-0.95897247098767613</v>
      </c>
      <c r="X667" s="5">
        <f t="shared" si="53"/>
        <v>0.13033695144583113</v>
      </c>
      <c r="Y667" s="5">
        <f t="shared" si="53"/>
        <v>0</v>
      </c>
      <c r="Z667" s="5">
        <f t="shared" si="54"/>
        <v>0.13033695144583113</v>
      </c>
      <c r="AA667" s="5">
        <f>(Table134[[#This Row],[Survived]]-Z667)^2</f>
        <v>1.6987720912192941E-2</v>
      </c>
    </row>
    <row r="668" spans="1:27" x14ac:dyDescent="0.2">
      <c r="A668">
        <v>0</v>
      </c>
      <c r="B668" t="s">
        <v>10</v>
      </c>
      <c r="C668">
        <v>3</v>
      </c>
      <c r="D668" t="s">
        <v>3</v>
      </c>
      <c r="E668">
        <v>18</v>
      </c>
      <c r="F668">
        <v>8.3000000000000007</v>
      </c>
      <c r="G668">
        <v>0</v>
      </c>
      <c r="H668">
        <v>0</v>
      </c>
      <c r="I668">
        <f>E668/$E$1</f>
        <v>0.22500000000000001</v>
      </c>
      <c r="J668">
        <f>LOG10(F668+1)</f>
        <v>0.96848294855393513</v>
      </c>
      <c r="K668">
        <f t="shared" si="50"/>
        <v>0</v>
      </c>
      <c r="L668">
        <f t="shared" si="51"/>
        <v>0</v>
      </c>
      <c r="M668">
        <f>IF(B668="S",1,0)</f>
        <v>1</v>
      </c>
      <c r="N668">
        <f>IF(B668="C",1,0)</f>
        <v>0</v>
      </c>
      <c r="O668">
        <f t="shared" si="52"/>
        <v>1</v>
      </c>
      <c r="P668">
        <v>1</v>
      </c>
      <c r="V668" s="5">
        <v>0.16755233370910039</v>
      </c>
      <c r="W668" s="5">
        <v>-0.97795151380155176</v>
      </c>
      <c r="X668" s="5">
        <f t="shared" si="53"/>
        <v>0.16755233370910039</v>
      </c>
      <c r="Y668" s="5">
        <f t="shared" si="53"/>
        <v>0</v>
      </c>
      <c r="Z668" s="5">
        <f t="shared" si="54"/>
        <v>0.16755233370910039</v>
      </c>
      <c r="AA668" s="5">
        <f>(Table134[[#This Row],[Survived]]-Z668)^2</f>
        <v>2.8073784531365737E-2</v>
      </c>
    </row>
    <row r="669" spans="1:27" x14ac:dyDescent="0.2">
      <c r="A669">
        <v>1</v>
      </c>
      <c r="B669" t="s">
        <v>11</v>
      </c>
      <c r="C669">
        <v>1</v>
      </c>
      <c r="D669" t="s">
        <v>4</v>
      </c>
      <c r="E669">
        <v>39</v>
      </c>
      <c r="F669">
        <v>83.158299999999997</v>
      </c>
      <c r="G669">
        <v>1</v>
      </c>
      <c r="H669">
        <v>1</v>
      </c>
      <c r="I669">
        <f>E669/$E$1</f>
        <v>0.48749999999999999</v>
      </c>
      <c r="J669">
        <f>LOG10(F669+1)</f>
        <v>1.9250969541376577</v>
      </c>
      <c r="K669">
        <f t="shared" si="50"/>
        <v>1</v>
      </c>
      <c r="L669">
        <f t="shared" si="51"/>
        <v>0</v>
      </c>
      <c r="M669">
        <f>IF(B669="S",1,0)</f>
        <v>0</v>
      </c>
      <c r="N669">
        <f>IF(B669="C",1,0)</f>
        <v>1</v>
      </c>
      <c r="O669">
        <f t="shared" si="52"/>
        <v>0</v>
      </c>
      <c r="P669">
        <v>1</v>
      </c>
      <c r="V669" s="5">
        <v>0.92089305033667179</v>
      </c>
      <c r="W669" s="5">
        <v>-0.87729651728435565</v>
      </c>
      <c r="X669" s="5">
        <f t="shared" si="53"/>
        <v>0.92089305033667179</v>
      </c>
      <c r="Y669" s="5">
        <f t="shared" si="53"/>
        <v>0</v>
      </c>
      <c r="Z669" s="5">
        <f t="shared" si="54"/>
        <v>0.92089305033667179</v>
      </c>
      <c r="AA669" s="5">
        <f>(Table134[[#This Row],[Survived]]-Z669)^2</f>
        <v>6.2579094850363426E-3</v>
      </c>
    </row>
    <row r="670" spans="1:27" x14ac:dyDescent="0.2">
      <c r="A670">
        <v>0</v>
      </c>
      <c r="B670" t="s">
        <v>10</v>
      </c>
      <c r="C670">
        <v>3</v>
      </c>
      <c r="D670" t="s">
        <v>3</v>
      </c>
      <c r="E670">
        <v>21</v>
      </c>
      <c r="F670">
        <v>8.6624999999999996</v>
      </c>
      <c r="G670">
        <v>0</v>
      </c>
      <c r="H670">
        <v>0</v>
      </c>
      <c r="I670">
        <f>E670/$E$1</f>
        <v>0.26250000000000001</v>
      </c>
      <c r="J670">
        <f>LOG10(F670+1)</f>
        <v>0.98508950692638131</v>
      </c>
      <c r="K670">
        <f t="shared" si="50"/>
        <v>0</v>
      </c>
      <c r="L670">
        <f t="shared" si="51"/>
        <v>0</v>
      </c>
      <c r="M670">
        <f>IF(B670="S",1,0)</f>
        <v>1</v>
      </c>
      <c r="N670">
        <f>IF(B670="C",1,0)</f>
        <v>0</v>
      </c>
      <c r="O670">
        <f t="shared" si="52"/>
        <v>1</v>
      </c>
      <c r="P670">
        <v>1</v>
      </c>
      <c r="V670" s="5">
        <v>0.14663409166205965</v>
      </c>
      <c r="W670" s="5">
        <v>-0.97328336752325451</v>
      </c>
      <c r="X670" s="5">
        <f t="shared" si="53"/>
        <v>0.14663409166205965</v>
      </c>
      <c r="Y670" s="5">
        <f t="shared" si="53"/>
        <v>0</v>
      </c>
      <c r="Z670" s="5">
        <f t="shared" si="54"/>
        <v>0.14663409166205965</v>
      </c>
      <c r="AA670" s="5">
        <f>(Table134[[#This Row],[Survived]]-Z670)^2</f>
        <v>2.1501556837557313E-2</v>
      </c>
    </row>
    <row r="671" spans="1:27" x14ac:dyDescent="0.2">
      <c r="A671">
        <v>1</v>
      </c>
      <c r="B671" t="s">
        <v>10</v>
      </c>
      <c r="C671">
        <v>3</v>
      </c>
      <c r="D671" t="s">
        <v>3</v>
      </c>
      <c r="E671">
        <v>32</v>
      </c>
      <c r="F671">
        <v>56.495800000000003</v>
      </c>
      <c r="G671">
        <v>0</v>
      </c>
      <c r="H671">
        <v>0</v>
      </c>
      <c r="I671">
        <f>E671/$E$1</f>
        <v>0.4</v>
      </c>
      <c r="J671">
        <f>LOG10(F671+1)</f>
        <v>1.7596361211514699</v>
      </c>
      <c r="K671">
        <f t="shared" si="50"/>
        <v>0</v>
      </c>
      <c r="L671">
        <f t="shared" si="51"/>
        <v>0</v>
      </c>
      <c r="M671">
        <f>IF(B671="S",1,0)</f>
        <v>1</v>
      </c>
      <c r="N671">
        <f>IF(B671="C",1,0)</f>
        <v>0</v>
      </c>
      <c r="O671">
        <f t="shared" si="52"/>
        <v>1</v>
      </c>
      <c r="P671">
        <v>1</v>
      </c>
      <c r="V671" s="5">
        <v>0.10417635165876404</v>
      </c>
      <c r="W671" s="5">
        <v>-1.1192333553315683</v>
      </c>
      <c r="X671" s="5">
        <f t="shared" si="53"/>
        <v>0.10417635165876404</v>
      </c>
      <c r="Y671" s="5">
        <f t="shared" si="53"/>
        <v>0</v>
      </c>
      <c r="Z671" s="5">
        <f t="shared" si="54"/>
        <v>0.10417635165876404</v>
      </c>
      <c r="AA671" s="5">
        <f>(Table134[[#This Row],[Survived]]-Z671)^2</f>
        <v>0.80250000892740236</v>
      </c>
    </row>
    <row r="672" spans="1:27" x14ac:dyDescent="0.2">
      <c r="A672">
        <v>0</v>
      </c>
      <c r="B672" t="s">
        <v>10</v>
      </c>
      <c r="C672">
        <v>3</v>
      </c>
      <c r="D672" t="s">
        <v>3</v>
      </c>
      <c r="E672">
        <v>20</v>
      </c>
      <c r="F672">
        <v>7.9249999999999998</v>
      </c>
      <c r="G672">
        <v>0</v>
      </c>
      <c r="H672">
        <v>0</v>
      </c>
      <c r="I672">
        <f>E672/$E$1</f>
        <v>0.25</v>
      </c>
      <c r="J672">
        <f>LOG10(F672+1)</f>
        <v>0.95060822478423079</v>
      </c>
      <c r="K672">
        <f t="shared" si="50"/>
        <v>0</v>
      </c>
      <c r="L672">
        <f t="shared" si="51"/>
        <v>0</v>
      </c>
      <c r="M672">
        <f>IF(B672="S",1,0)</f>
        <v>1</v>
      </c>
      <c r="N672">
        <f>IF(B672="C",1,0)</f>
        <v>0</v>
      </c>
      <c r="O672">
        <f t="shared" si="52"/>
        <v>1</v>
      </c>
      <c r="P672">
        <v>1</v>
      </c>
      <c r="V672" s="5">
        <v>0.15221796977627644</v>
      </c>
      <c r="W672" s="5">
        <v>-0.96822546562532674</v>
      </c>
      <c r="X672" s="5">
        <f t="shared" si="53"/>
        <v>0.15221796977627644</v>
      </c>
      <c r="Y672" s="5">
        <f t="shared" si="53"/>
        <v>0</v>
      </c>
      <c r="Z672" s="5">
        <f t="shared" si="54"/>
        <v>0.15221796977627644</v>
      </c>
      <c r="AA672" s="5">
        <f>(Table134[[#This Row],[Survived]]-Z672)^2</f>
        <v>2.3170310322811409E-2</v>
      </c>
    </row>
    <row r="673" spans="1:27" x14ac:dyDescent="0.2">
      <c r="A673">
        <v>0</v>
      </c>
      <c r="B673" t="s">
        <v>10</v>
      </c>
      <c r="C673">
        <v>2</v>
      </c>
      <c r="D673" t="s">
        <v>3</v>
      </c>
      <c r="E673">
        <v>16</v>
      </c>
      <c r="F673">
        <v>10.5</v>
      </c>
      <c r="G673">
        <v>0</v>
      </c>
      <c r="H673">
        <v>0</v>
      </c>
      <c r="I673">
        <f>E673/$E$1</f>
        <v>0.2</v>
      </c>
      <c r="J673">
        <f>LOG10(F673+1)</f>
        <v>1.0606978403536116</v>
      </c>
      <c r="K673">
        <f t="shared" si="50"/>
        <v>0</v>
      </c>
      <c r="L673">
        <f t="shared" si="51"/>
        <v>1</v>
      </c>
      <c r="M673">
        <f>IF(B673="S",1,0)</f>
        <v>1</v>
      </c>
      <c r="N673">
        <f>IF(B673="C",1,0)</f>
        <v>0</v>
      </c>
      <c r="O673">
        <f t="shared" si="52"/>
        <v>1</v>
      </c>
      <c r="P673">
        <v>1</v>
      </c>
      <c r="V673" s="5">
        <v>0.38485644668207086</v>
      </c>
      <c r="W673" s="5">
        <v>-1.2552966979221607</v>
      </c>
      <c r="X673" s="5">
        <f t="shared" si="53"/>
        <v>0.38485644668207086</v>
      </c>
      <c r="Y673" s="5">
        <f t="shared" si="53"/>
        <v>0</v>
      </c>
      <c r="Z673" s="5">
        <f t="shared" si="54"/>
        <v>0.38485644668207086</v>
      </c>
      <c r="AA673" s="5">
        <f>(Table134[[#This Row],[Survived]]-Z673)^2</f>
        <v>0.14811448455274964</v>
      </c>
    </row>
    <row r="674" spans="1:27" x14ac:dyDescent="0.2">
      <c r="A674">
        <v>1</v>
      </c>
      <c r="B674" t="s">
        <v>11</v>
      </c>
      <c r="C674">
        <v>1</v>
      </c>
      <c r="D674" t="s">
        <v>4</v>
      </c>
      <c r="E674">
        <v>30</v>
      </c>
      <c r="F674">
        <v>31</v>
      </c>
      <c r="G674">
        <v>0</v>
      </c>
      <c r="H674">
        <v>0</v>
      </c>
      <c r="I674">
        <f>E674/$E$1</f>
        <v>0.375</v>
      </c>
      <c r="J674">
        <f>LOG10(F674+1)</f>
        <v>1.505149978319906</v>
      </c>
      <c r="K674">
        <f t="shared" si="50"/>
        <v>1</v>
      </c>
      <c r="L674">
        <f t="shared" si="51"/>
        <v>0</v>
      </c>
      <c r="M674">
        <f>IF(B674="S",1,0)</f>
        <v>0</v>
      </c>
      <c r="N674">
        <f>IF(B674="C",1,0)</f>
        <v>1</v>
      </c>
      <c r="O674">
        <f t="shared" si="52"/>
        <v>0</v>
      </c>
      <c r="P674">
        <v>1</v>
      </c>
      <c r="V674" s="5">
        <v>1.0381034823263446</v>
      </c>
      <c r="W674" s="5">
        <v>-0.73831987344072803</v>
      </c>
      <c r="X674" s="5">
        <f t="shared" si="53"/>
        <v>1.0381034823263446</v>
      </c>
      <c r="Y674" s="5">
        <f t="shared" si="53"/>
        <v>0</v>
      </c>
      <c r="Z674" s="5">
        <f t="shared" si="54"/>
        <v>1.0381034823263446</v>
      </c>
      <c r="AA674" s="5">
        <f>(Table134[[#This Row],[Survived]]-Z674)^2</f>
        <v>1.4518753653940584E-3</v>
      </c>
    </row>
    <row r="675" spans="1:27" x14ac:dyDescent="0.2">
      <c r="A675">
        <v>0</v>
      </c>
      <c r="B675" t="s">
        <v>11</v>
      </c>
      <c r="C675">
        <v>3</v>
      </c>
      <c r="D675" t="s">
        <v>3</v>
      </c>
      <c r="E675">
        <v>34.5</v>
      </c>
      <c r="F675">
        <v>6.4375</v>
      </c>
      <c r="G675">
        <v>0</v>
      </c>
      <c r="H675">
        <v>0</v>
      </c>
      <c r="I675">
        <f>E675/$E$1</f>
        <v>0.43125000000000002</v>
      </c>
      <c r="J675">
        <f>LOG10(F675+1)</f>
        <v>0.87142697873660602</v>
      </c>
      <c r="K675">
        <f t="shared" si="50"/>
        <v>0</v>
      </c>
      <c r="L675">
        <f t="shared" si="51"/>
        <v>0</v>
      </c>
      <c r="M675">
        <f>IF(B675="S",1,0)</f>
        <v>0</v>
      </c>
      <c r="N675">
        <f>IF(B675="C",1,0)</f>
        <v>1</v>
      </c>
      <c r="O675">
        <f t="shared" si="52"/>
        <v>1</v>
      </c>
      <c r="P675">
        <v>1</v>
      </c>
      <c r="V675" s="5">
        <v>0.11154924059382321</v>
      </c>
      <c r="W675" s="5">
        <v>-0.67271256008543501</v>
      </c>
      <c r="X675" s="5">
        <f t="shared" si="53"/>
        <v>0.11154924059382321</v>
      </c>
      <c r="Y675" s="5">
        <f t="shared" si="53"/>
        <v>0</v>
      </c>
      <c r="Z675" s="5">
        <f t="shared" si="54"/>
        <v>0.11154924059382321</v>
      </c>
      <c r="AA675" s="5">
        <f>(Table134[[#This Row],[Survived]]-Z675)^2</f>
        <v>1.2443233077058654E-2</v>
      </c>
    </row>
    <row r="676" spans="1:27" x14ac:dyDescent="0.2">
      <c r="A676">
        <v>0</v>
      </c>
      <c r="B676" t="s">
        <v>10</v>
      </c>
      <c r="C676">
        <v>3</v>
      </c>
      <c r="D676" t="s">
        <v>3</v>
      </c>
      <c r="E676">
        <v>17</v>
      </c>
      <c r="F676">
        <v>8.6624999999999996</v>
      </c>
      <c r="G676">
        <v>0</v>
      </c>
      <c r="H676">
        <v>0</v>
      </c>
      <c r="I676">
        <f>E676/$E$1</f>
        <v>0.21249999999999999</v>
      </c>
      <c r="J676">
        <f>LOG10(F676+1)</f>
        <v>0.98508950692638131</v>
      </c>
      <c r="K676">
        <f t="shared" si="50"/>
        <v>0</v>
      </c>
      <c r="L676">
        <f t="shared" si="51"/>
        <v>0</v>
      </c>
      <c r="M676">
        <f>IF(B676="S",1,0)</f>
        <v>1</v>
      </c>
      <c r="N676">
        <f>IF(B676="C",1,0)</f>
        <v>0</v>
      </c>
      <c r="O676">
        <f t="shared" si="52"/>
        <v>1</v>
      </c>
      <c r="P676">
        <v>1</v>
      </c>
      <c r="V676" s="5">
        <v>0.17558749737885415</v>
      </c>
      <c r="W676" s="5">
        <v>-0.98456690792403245</v>
      </c>
      <c r="X676" s="5">
        <f t="shared" si="53"/>
        <v>0.17558749737885415</v>
      </c>
      <c r="Y676" s="5">
        <f t="shared" si="53"/>
        <v>0</v>
      </c>
      <c r="Z676" s="5">
        <f t="shared" si="54"/>
        <v>0.17558749737885415</v>
      </c>
      <c r="AA676" s="5">
        <f>(Table134[[#This Row],[Survived]]-Z676)^2</f>
        <v>3.0830969235769112E-2</v>
      </c>
    </row>
    <row r="677" spans="1:27" x14ac:dyDescent="0.2">
      <c r="A677">
        <v>0</v>
      </c>
      <c r="B677" t="s">
        <v>10</v>
      </c>
      <c r="C677">
        <v>3</v>
      </c>
      <c r="D677" t="s">
        <v>3</v>
      </c>
      <c r="E677">
        <v>42</v>
      </c>
      <c r="F677">
        <v>7.55</v>
      </c>
      <c r="G677">
        <v>0</v>
      </c>
      <c r="H677">
        <v>0</v>
      </c>
      <c r="I677">
        <f>E677/$E$1</f>
        <v>0.52500000000000002</v>
      </c>
      <c r="J677">
        <f>LOG10(F677+1)</f>
        <v>0.9319661147281727</v>
      </c>
      <c r="K677">
        <f t="shared" si="50"/>
        <v>0</v>
      </c>
      <c r="L677">
        <f t="shared" si="51"/>
        <v>0</v>
      </c>
      <c r="M677">
        <f>IF(B677="S",1,0)</f>
        <v>1</v>
      </c>
      <c r="N677">
        <f>IF(B677="C",1,0)</f>
        <v>0</v>
      </c>
      <c r="O677">
        <f t="shared" si="52"/>
        <v>1</v>
      </c>
      <c r="P677">
        <v>1</v>
      </c>
      <c r="V677" s="5">
        <v>-7.920243300956753E-3</v>
      </c>
      <c r="W677" s="5">
        <v>-0.90190637181760169</v>
      </c>
      <c r="X677" s="5">
        <f t="shared" si="53"/>
        <v>0</v>
      </c>
      <c r="Y677" s="5">
        <f t="shared" si="53"/>
        <v>0</v>
      </c>
      <c r="Z677" s="5">
        <f t="shared" si="54"/>
        <v>0</v>
      </c>
      <c r="AA677" s="5">
        <f>(Table134[[#This Row],[Survived]]-Z677)^2</f>
        <v>0</v>
      </c>
    </row>
    <row r="678" spans="1:27" x14ac:dyDescent="0.2">
      <c r="A678">
        <v>0</v>
      </c>
      <c r="B678" t="s">
        <v>11</v>
      </c>
      <c r="C678">
        <v>3</v>
      </c>
      <c r="D678" t="s">
        <v>3</v>
      </c>
      <c r="E678">
        <v>35</v>
      </c>
      <c r="F678">
        <v>7.8958000000000004</v>
      </c>
      <c r="G678">
        <v>0</v>
      </c>
      <c r="H678">
        <v>0</v>
      </c>
      <c r="I678">
        <f>E678/$E$1</f>
        <v>0.4375</v>
      </c>
      <c r="J678">
        <f>LOG10(F678+1)</f>
        <v>0.94918501031343461</v>
      </c>
      <c r="K678">
        <f t="shared" si="50"/>
        <v>0</v>
      </c>
      <c r="L678">
        <f t="shared" si="51"/>
        <v>0</v>
      </c>
      <c r="M678">
        <f>IF(B678="S",1,0)</f>
        <v>0</v>
      </c>
      <c r="N678">
        <f>IF(B678="C",1,0)</f>
        <v>1</v>
      </c>
      <c r="O678">
        <f t="shared" si="52"/>
        <v>1</v>
      </c>
      <c r="P678">
        <v>1</v>
      </c>
      <c r="V678" s="5">
        <v>0.11166103369120173</v>
      </c>
      <c r="W678" s="5">
        <v>-0.6890694083704485</v>
      </c>
      <c r="X678" s="5">
        <f t="shared" si="53"/>
        <v>0.11166103369120173</v>
      </c>
      <c r="Y678" s="5">
        <f t="shared" si="53"/>
        <v>0</v>
      </c>
      <c r="Z678" s="5">
        <f t="shared" si="54"/>
        <v>0.11166103369120173</v>
      </c>
      <c r="AA678" s="5">
        <f>(Table134[[#This Row],[Survived]]-Z678)^2</f>
        <v>1.2468186444987686E-2</v>
      </c>
    </row>
    <row r="679" spans="1:27" x14ac:dyDescent="0.2">
      <c r="A679">
        <v>0</v>
      </c>
      <c r="B679" t="s">
        <v>10</v>
      </c>
      <c r="C679">
        <v>2</v>
      </c>
      <c r="D679" t="s">
        <v>3</v>
      </c>
      <c r="E679">
        <v>28</v>
      </c>
      <c r="F679">
        <v>33</v>
      </c>
      <c r="G679">
        <v>0</v>
      </c>
      <c r="H679">
        <v>1</v>
      </c>
      <c r="I679">
        <f>E679/$E$1</f>
        <v>0.35</v>
      </c>
      <c r="J679">
        <f>LOG10(F679+1)</f>
        <v>1.5314789170422551</v>
      </c>
      <c r="K679">
        <f t="shared" si="50"/>
        <v>0</v>
      </c>
      <c r="L679">
        <f t="shared" si="51"/>
        <v>1</v>
      </c>
      <c r="M679">
        <f>IF(B679="S",1,0)</f>
        <v>1</v>
      </c>
      <c r="N679">
        <f>IF(B679="C",1,0)</f>
        <v>0</v>
      </c>
      <c r="O679">
        <f t="shared" si="52"/>
        <v>1</v>
      </c>
      <c r="P679">
        <v>1</v>
      </c>
      <c r="V679" s="5">
        <v>0.30568351655963177</v>
      </c>
      <c r="W679" s="5">
        <v>-1.5422042796124289</v>
      </c>
      <c r="X679" s="5">
        <f t="shared" si="53"/>
        <v>0.30568351655963177</v>
      </c>
      <c r="Y679" s="5">
        <f t="shared" si="53"/>
        <v>0</v>
      </c>
      <c r="Z679" s="5">
        <f t="shared" si="54"/>
        <v>0.30568351655963177</v>
      </c>
      <c r="AA679" s="5">
        <f>(Table134[[#This Row],[Survived]]-Z679)^2</f>
        <v>9.344241229626267E-2</v>
      </c>
    </row>
    <row r="680" spans="1:27" x14ac:dyDescent="0.2">
      <c r="A680">
        <v>0</v>
      </c>
      <c r="B680" t="s">
        <v>10</v>
      </c>
      <c r="C680">
        <v>3</v>
      </c>
      <c r="D680" t="s">
        <v>3</v>
      </c>
      <c r="E680">
        <v>4</v>
      </c>
      <c r="F680">
        <v>31.274999999999999</v>
      </c>
      <c r="G680">
        <v>4</v>
      </c>
      <c r="H680">
        <v>2</v>
      </c>
      <c r="I680">
        <f>E680/$E$1</f>
        <v>0.05</v>
      </c>
      <c r="J680">
        <f>LOG10(F680+1)</f>
        <v>1.5088662509384578</v>
      </c>
      <c r="K680">
        <f t="shared" si="50"/>
        <v>0</v>
      </c>
      <c r="L680">
        <f t="shared" si="51"/>
        <v>0</v>
      </c>
      <c r="M680">
        <f>IF(B680="S",1,0)</f>
        <v>1</v>
      </c>
      <c r="N680">
        <f>IF(B680="C",1,0)</f>
        <v>0</v>
      </c>
      <c r="O680">
        <f t="shared" si="52"/>
        <v>1</v>
      </c>
      <c r="P680">
        <v>1</v>
      </c>
      <c r="V680" s="5">
        <v>3.5760770242229123E-2</v>
      </c>
      <c r="W680" s="5">
        <v>-0.98818000618825619</v>
      </c>
      <c r="X680" s="5">
        <f t="shared" si="53"/>
        <v>3.5760770242229123E-2</v>
      </c>
      <c r="Y680" s="5">
        <f t="shared" si="53"/>
        <v>0</v>
      </c>
      <c r="Z680" s="5">
        <f t="shared" si="54"/>
        <v>3.5760770242229123E-2</v>
      </c>
      <c r="AA680" s="5">
        <f>(Table134[[#This Row],[Survived]]-Z680)^2</f>
        <v>1.2788326883174999E-3</v>
      </c>
    </row>
    <row r="681" spans="1:27" x14ac:dyDescent="0.2">
      <c r="A681">
        <v>0</v>
      </c>
      <c r="B681" t="s">
        <v>10</v>
      </c>
      <c r="C681">
        <v>3</v>
      </c>
      <c r="D681" t="s">
        <v>3</v>
      </c>
      <c r="E681">
        <v>74</v>
      </c>
      <c r="F681">
        <v>7.7750000000000004</v>
      </c>
      <c r="G681">
        <v>0</v>
      </c>
      <c r="H681">
        <v>0</v>
      </c>
      <c r="I681">
        <f>E681/$E$1</f>
        <v>0.92500000000000004</v>
      </c>
      <c r="J681">
        <f>LOG10(F681+1)</f>
        <v>0.94324712513786169</v>
      </c>
      <c r="K681">
        <f t="shared" si="50"/>
        <v>0</v>
      </c>
      <c r="L681">
        <f t="shared" si="51"/>
        <v>0</v>
      </c>
      <c r="M681">
        <f>IF(B681="S",1,0)</f>
        <v>1</v>
      </c>
      <c r="N681">
        <f>IF(B681="C",1,0)</f>
        <v>0</v>
      </c>
      <c r="O681">
        <f t="shared" si="52"/>
        <v>1</v>
      </c>
      <c r="P681">
        <v>1</v>
      </c>
      <c r="V681" s="5">
        <v>-0.23900620606874801</v>
      </c>
      <c r="W681" s="5">
        <v>-0.81421569864698651</v>
      </c>
      <c r="X681" s="5">
        <f t="shared" si="53"/>
        <v>0</v>
      </c>
      <c r="Y681" s="5">
        <f t="shared" si="53"/>
        <v>0</v>
      </c>
      <c r="Z681" s="5">
        <f t="shared" si="54"/>
        <v>0</v>
      </c>
      <c r="AA681" s="5">
        <f>(Table134[[#This Row],[Survived]]-Z681)^2</f>
        <v>0</v>
      </c>
    </row>
    <row r="682" spans="1:27" x14ac:dyDescent="0.2">
      <c r="A682">
        <v>0</v>
      </c>
      <c r="B682" t="s">
        <v>11</v>
      </c>
      <c r="C682">
        <v>3</v>
      </c>
      <c r="D682" t="s">
        <v>4</v>
      </c>
      <c r="E682">
        <v>9</v>
      </c>
      <c r="F682">
        <v>15.245799999999999</v>
      </c>
      <c r="G682">
        <v>1</v>
      </c>
      <c r="H682">
        <v>1</v>
      </c>
      <c r="I682">
        <f>E682/$E$1</f>
        <v>0.1125</v>
      </c>
      <c r="J682">
        <f>LOG10(F682+1)</f>
        <v>1.2107411023865056</v>
      </c>
      <c r="K682">
        <f t="shared" si="50"/>
        <v>0</v>
      </c>
      <c r="L682">
        <f t="shared" si="51"/>
        <v>0</v>
      </c>
      <c r="M682">
        <f>IF(B682="S",1,0)</f>
        <v>0</v>
      </c>
      <c r="N682">
        <f>IF(B682="C",1,0)</f>
        <v>1</v>
      </c>
      <c r="O682">
        <f t="shared" si="52"/>
        <v>0</v>
      </c>
      <c r="P682">
        <v>1</v>
      </c>
      <c r="V682" s="5">
        <v>0.7289835076190847</v>
      </c>
      <c r="W682" s="5">
        <v>-0.88001953963096069</v>
      </c>
      <c r="X682" s="5">
        <f t="shared" si="53"/>
        <v>0.7289835076190847</v>
      </c>
      <c r="Y682" s="5">
        <f t="shared" si="53"/>
        <v>0</v>
      </c>
      <c r="Z682" s="5">
        <f t="shared" si="54"/>
        <v>0.7289835076190847</v>
      </c>
      <c r="AA682" s="5">
        <f>(Table134[[#This Row],[Survived]]-Z682)^2</f>
        <v>0.53141695438062408</v>
      </c>
    </row>
    <row r="683" spans="1:27" x14ac:dyDescent="0.2">
      <c r="A683">
        <v>1</v>
      </c>
      <c r="B683" t="s">
        <v>10</v>
      </c>
      <c r="C683">
        <v>1</v>
      </c>
      <c r="D683" t="s">
        <v>4</v>
      </c>
      <c r="E683">
        <v>16</v>
      </c>
      <c r="F683">
        <v>39.4</v>
      </c>
      <c r="G683">
        <v>0</v>
      </c>
      <c r="H683">
        <v>1</v>
      </c>
      <c r="I683">
        <f>E683/$E$1</f>
        <v>0.2</v>
      </c>
      <c r="J683">
        <f>LOG10(F683+1)</f>
        <v>1.6063813651106049</v>
      </c>
      <c r="K683">
        <f t="shared" si="50"/>
        <v>1</v>
      </c>
      <c r="L683">
        <f t="shared" si="51"/>
        <v>0</v>
      </c>
      <c r="M683">
        <f>IF(B683="S",1,0)</f>
        <v>1</v>
      </c>
      <c r="N683">
        <f>IF(B683="C",1,0)</f>
        <v>0</v>
      </c>
      <c r="O683">
        <f t="shared" si="52"/>
        <v>0</v>
      </c>
      <c r="P683">
        <v>1</v>
      </c>
      <c r="V683" s="5">
        <v>1.0613094134995684</v>
      </c>
      <c r="W683" s="5">
        <v>-1.2506479406451487</v>
      </c>
      <c r="X683" s="5">
        <f t="shared" si="53"/>
        <v>1.0613094134995684</v>
      </c>
      <c r="Y683" s="5">
        <f t="shared" si="53"/>
        <v>0</v>
      </c>
      <c r="Z683" s="5">
        <f t="shared" si="54"/>
        <v>1.0613094134995684</v>
      </c>
      <c r="AA683" s="5">
        <f>(Table134[[#This Row],[Survived]]-Z683)^2</f>
        <v>3.7588441836610624E-3</v>
      </c>
    </row>
    <row r="684" spans="1:27" x14ac:dyDescent="0.2">
      <c r="A684">
        <v>0</v>
      </c>
      <c r="B684" t="s">
        <v>10</v>
      </c>
      <c r="C684">
        <v>2</v>
      </c>
      <c r="D684" t="s">
        <v>4</v>
      </c>
      <c r="E684">
        <v>44</v>
      </c>
      <c r="F684">
        <v>26</v>
      </c>
      <c r="G684">
        <v>1</v>
      </c>
      <c r="H684">
        <v>0</v>
      </c>
      <c r="I684">
        <f>E684/$E$1</f>
        <v>0.55000000000000004</v>
      </c>
      <c r="J684">
        <f>LOG10(F684+1)</f>
        <v>1.4313637641589874</v>
      </c>
      <c r="K684">
        <f t="shared" si="50"/>
        <v>0</v>
      </c>
      <c r="L684">
        <f t="shared" si="51"/>
        <v>1</v>
      </c>
      <c r="M684">
        <f>IF(B684="S",1,0)</f>
        <v>1</v>
      </c>
      <c r="N684">
        <f>IF(B684="C",1,0)</f>
        <v>0</v>
      </c>
      <c r="O684">
        <f t="shared" si="52"/>
        <v>0</v>
      </c>
      <c r="P684">
        <v>1</v>
      </c>
      <c r="V684" s="5">
        <v>0.63144485475231094</v>
      </c>
      <c r="W684" s="5">
        <v>-1.1056627758699271</v>
      </c>
      <c r="X684" s="5">
        <f t="shared" si="53"/>
        <v>0.63144485475231094</v>
      </c>
      <c r="Y684" s="5">
        <f t="shared" si="53"/>
        <v>0</v>
      </c>
      <c r="Z684" s="5">
        <f t="shared" si="54"/>
        <v>0.63144485475231094</v>
      </c>
      <c r="AA684" s="5">
        <f>(Table134[[#This Row],[Survived]]-Z684)^2</f>
        <v>0.39872260459316705</v>
      </c>
    </row>
    <row r="685" spans="1:27" x14ac:dyDescent="0.2">
      <c r="A685">
        <v>1</v>
      </c>
      <c r="B685" t="s">
        <v>10</v>
      </c>
      <c r="C685">
        <v>3</v>
      </c>
      <c r="D685" t="s">
        <v>4</v>
      </c>
      <c r="E685">
        <v>18</v>
      </c>
      <c r="F685">
        <v>9.35</v>
      </c>
      <c r="G685">
        <v>0</v>
      </c>
      <c r="H685">
        <v>1</v>
      </c>
      <c r="I685">
        <f>E685/$E$1</f>
        <v>0.22500000000000001</v>
      </c>
      <c r="J685">
        <f>LOG10(F685+1)</f>
        <v>1.0149403497929366</v>
      </c>
      <c r="K685">
        <f t="shared" si="50"/>
        <v>0</v>
      </c>
      <c r="L685">
        <f t="shared" si="51"/>
        <v>0</v>
      </c>
      <c r="M685">
        <f>IF(B685="S",1,0)</f>
        <v>1</v>
      </c>
      <c r="N685">
        <f>IF(B685="C",1,0)</f>
        <v>0</v>
      </c>
      <c r="O685">
        <f t="shared" si="52"/>
        <v>0</v>
      </c>
      <c r="P685">
        <v>1</v>
      </c>
      <c r="V685" s="5">
        <v>0.64367029776339602</v>
      </c>
      <c r="W685" s="5">
        <v>-1.1911880169816595</v>
      </c>
      <c r="X685" s="5">
        <f t="shared" si="53"/>
        <v>0.64367029776339602</v>
      </c>
      <c r="Y685" s="5">
        <f t="shared" si="53"/>
        <v>0</v>
      </c>
      <c r="Z685" s="5">
        <f t="shared" si="54"/>
        <v>0.64367029776339602</v>
      </c>
      <c r="AA685" s="5">
        <f>(Table134[[#This Row],[Survived]]-Z685)^2</f>
        <v>0.12697085669602687</v>
      </c>
    </row>
    <row r="686" spans="1:27" x14ac:dyDescent="0.2">
      <c r="A686">
        <v>1</v>
      </c>
      <c r="B686" t="s">
        <v>10</v>
      </c>
      <c r="C686">
        <v>1</v>
      </c>
      <c r="D686" t="s">
        <v>4</v>
      </c>
      <c r="E686">
        <v>45</v>
      </c>
      <c r="F686">
        <v>164.86670000000001</v>
      </c>
      <c r="G686">
        <v>1</v>
      </c>
      <c r="H686">
        <v>1</v>
      </c>
      <c r="I686">
        <f>E686/$E$1</f>
        <v>0.5625</v>
      </c>
      <c r="J686">
        <f>LOG10(F686+1)</f>
        <v>2.2197592042409209</v>
      </c>
      <c r="K686">
        <f t="shared" si="50"/>
        <v>1</v>
      </c>
      <c r="L686">
        <f t="shared" si="51"/>
        <v>0</v>
      </c>
      <c r="M686">
        <f>IF(B686="S",1,0)</f>
        <v>1</v>
      </c>
      <c r="N686">
        <f>IF(B686="C",1,0)</f>
        <v>0</v>
      </c>
      <c r="O686">
        <f t="shared" si="52"/>
        <v>0</v>
      </c>
      <c r="P686">
        <v>1</v>
      </c>
      <c r="V686" s="5">
        <v>0.82351473748330839</v>
      </c>
      <c r="W686" s="5">
        <v>-1.1642175255216511</v>
      </c>
      <c r="X686" s="5">
        <f t="shared" si="53"/>
        <v>0.82351473748330839</v>
      </c>
      <c r="Y686" s="5">
        <f t="shared" si="53"/>
        <v>0</v>
      </c>
      <c r="Z686" s="5">
        <f t="shared" si="54"/>
        <v>0.82351473748330839</v>
      </c>
      <c r="AA686" s="5">
        <f>(Table134[[#This Row],[Survived]]-Z686)^2</f>
        <v>3.1147047885585553E-2</v>
      </c>
    </row>
    <row r="687" spans="1:27" x14ac:dyDescent="0.2">
      <c r="A687">
        <v>1</v>
      </c>
      <c r="B687" t="s">
        <v>10</v>
      </c>
      <c r="C687">
        <v>1</v>
      </c>
      <c r="D687" t="s">
        <v>3</v>
      </c>
      <c r="E687">
        <v>51</v>
      </c>
      <c r="F687">
        <v>26.55</v>
      </c>
      <c r="G687">
        <v>0</v>
      </c>
      <c r="H687">
        <v>0</v>
      </c>
      <c r="I687">
        <f>E687/$E$1</f>
        <v>0.63749999999999996</v>
      </c>
      <c r="J687">
        <f>LOG10(F687+1)</f>
        <v>1.4401216031878039</v>
      </c>
      <c r="K687">
        <f t="shared" si="50"/>
        <v>1</v>
      </c>
      <c r="L687">
        <f t="shared" si="51"/>
        <v>0</v>
      </c>
      <c r="M687">
        <f>IF(B687="S",1,0)</f>
        <v>1</v>
      </c>
      <c r="N687">
        <f>IF(B687="C",1,0)</f>
        <v>0</v>
      </c>
      <c r="O687">
        <f t="shared" si="52"/>
        <v>1</v>
      </c>
      <c r="P687">
        <v>1</v>
      </c>
      <c r="V687" s="5">
        <v>0.32610081883613351</v>
      </c>
      <c r="W687" s="5">
        <v>-0.91130626568407969</v>
      </c>
      <c r="X687" s="5">
        <f t="shared" si="53"/>
        <v>0.32610081883613351</v>
      </c>
      <c r="Y687" s="5">
        <f t="shared" si="53"/>
        <v>0</v>
      </c>
      <c r="Z687" s="5">
        <f t="shared" si="54"/>
        <v>0.32610081883613351</v>
      </c>
      <c r="AA687" s="5">
        <f>(Table134[[#This Row],[Survived]]-Z687)^2</f>
        <v>0.45414010637332974</v>
      </c>
    </row>
    <row r="688" spans="1:27" x14ac:dyDescent="0.2">
      <c r="A688">
        <v>1</v>
      </c>
      <c r="B688" t="s">
        <v>11</v>
      </c>
      <c r="C688">
        <v>3</v>
      </c>
      <c r="D688" t="s">
        <v>4</v>
      </c>
      <c r="E688">
        <v>24</v>
      </c>
      <c r="F688">
        <v>19.258299999999998</v>
      </c>
      <c r="G688">
        <v>0</v>
      </c>
      <c r="H688">
        <v>3</v>
      </c>
      <c r="I688">
        <f>E688/$E$1</f>
        <v>0.3</v>
      </c>
      <c r="J688">
        <f>LOG10(F688+1)</f>
        <v>1.3066029982011584</v>
      </c>
      <c r="K688">
        <f t="shared" si="50"/>
        <v>0</v>
      </c>
      <c r="L688">
        <f t="shared" si="51"/>
        <v>0</v>
      </c>
      <c r="M688">
        <f>IF(B688="S",1,0)</f>
        <v>0</v>
      </c>
      <c r="N688">
        <f>IF(B688="C",1,0)</f>
        <v>1</v>
      </c>
      <c r="O688">
        <f t="shared" si="52"/>
        <v>0</v>
      </c>
      <c r="P688">
        <v>1</v>
      </c>
      <c r="V688" s="5">
        <v>0.65251805149391318</v>
      </c>
      <c r="W688" s="5">
        <v>-1.4307629965271329</v>
      </c>
      <c r="X688" s="5">
        <f t="shared" si="53"/>
        <v>0.65251805149391318</v>
      </c>
      <c r="Y688" s="5">
        <f t="shared" si="53"/>
        <v>0</v>
      </c>
      <c r="Z688" s="5">
        <f t="shared" si="54"/>
        <v>0.65251805149391318</v>
      </c>
      <c r="AA688" s="5">
        <f>(Table134[[#This Row],[Survived]]-Z688)^2</f>
        <v>0.12074370453758677</v>
      </c>
    </row>
    <row r="689" spans="1:27" x14ac:dyDescent="0.2">
      <c r="A689">
        <v>0</v>
      </c>
      <c r="B689" t="s">
        <v>10</v>
      </c>
      <c r="C689">
        <v>3</v>
      </c>
      <c r="D689" t="s">
        <v>3</v>
      </c>
      <c r="E689">
        <v>41</v>
      </c>
      <c r="F689">
        <v>14.1083</v>
      </c>
      <c r="G689">
        <v>2</v>
      </c>
      <c r="H689">
        <v>0</v>
      </c>
      <c r="I689">
        <f>E689/$E$1</f>
        <v>0.51249999999999996</v>
      </c>
      <c r="J689">
        <f>LOG10(F689+1)</f>
        <v>1.1792155998681575</v>
      </c>
      <c r="K689">
        <f t="shared" si="50"/>
        <v>0</v>
      </c>
      <c r="L689">
        <f t="shared" si="51"/>
        <v>0</v>
      </c>
      <c r="M689">
        <f>IF(B689="S",1,0)</f>
        <v>1</v>
      </c>
      <c r="N689">
        <f>IF(B689="C",1,0)</f>
        <v>0</v>
      </c>
      <c r="O689">
        <f t="shared" si="52"/>
        <v>1</v>
      </c>
      <c r="P689">
        <v>1</v>
      </c>
      <c r="V689" s="5">
        <v>-0.10344531227764109</v>
      </c>
      <c r="W689" s="5">
        <v>-0.67166588022305784</v>
      </c>
      <c r="X689" s="5">
        <f t="shared" si="53"/>
        <v>0</v>
      </c>
      <c r="Y689" s="5">
        <f t="shared" si="53"/>
        <v>0</v>
      </c>
      <c r="Z689" s="5">
        <f t="shared" si="54"/>
        <v>0</v>
      </c>
      <c r="AA689" s="5">
        <f>(Table134[[#This Row],[Survived]]-Z689)^2</f>
        <v>0</v>
      </c>
    </row>
    <row r="690" spans="1:27" x14ac:dyDescent="0.2">
      <c r="A690">
        <v>0</v>
      </c>
      <c r="B690" t="s">
        <v>10</v>
      </c>
      <c r="C690">
        <v>2</v>
      </c>
      <c r="D690" t="s">
        <v>3</v>
      </c>
      <c r="E690">
        <v>21</v>
      </c>
      <c r="F690">
        <v>11.5</v>
      </c>
      <c r="G690">
        <v>1</v>
      </c>
      <c r="H690">
        <v>0</v>
      </c>
      <c r="I690">
        <f>E690/$E$1</f>
        <v>0.26250000000000001</v>
      </c>
      <c r="J690">
        <f>LOG10(F690+1)</f>
        <v>1.0969100130080565</v>
      </c>
      <c r="K690">
        <f t="shared" si="50"/>
        <v>0</v>
      </c>
      <c r="L690">
        <f t="shared" si="51"/>
        <v>1</v>
      </c>
      <c r="M690">
        <f>IF(B690="S",1,0)</f>
        <v>1</v>
      </c>
      <c r="N690">
        <f>IF(B690="C",1,0)</f>
        <v>0</v>
      </c>
      <c r="O690">
        <f t="shared" si="52"/>
        <v>1</v>
      </c>
      <c r="P690">
        <v>1</v>
      </c>
      <c r="V690" s="5">
        <v>0.29308876858067523</v>
      </c>
      <c r="W690" s="5">
        <v>-1.1046882832991014</v>
      </c>
      <c r="X690" s="5">
        <f t="shared" si="53"/>
        <v>0.29308876858067523</v>
      </c>
      <c r="Y690" s="5">
        <f t="shared" si="53"/>
        <v>0</v>
      </c>
      <c r="Z690" s="5">
        <f t="shared" si="54"/>
        <v>0.29308876858067523</v>
      </c>
      <c r="AA690" s="5">
        <f>(Table134[[#This Row],[Survived]]-Z690)^2</f>
        <v>8.5901026268136602E-2</v>
      </c>
    </row>
    <row r="691" spans="1:27" x14ac:dyDescent="0.2">
      <c r="A691">
        <v>1</v>
      </c>
      <c r="B691" t="s">
        <v>10</v>
      </c>
      <c r="C691">
        <v>1</v>
      </c>
      <c r="D691" t="s">
        <v>4</v>
      </c>
      <c r="E691">
        <v>48</v>
      </c>
      <c r="F691">
        <v>25.929200000000002</v>
      </c>
      <c r="G691">
        <v>0</v>
      </c>
      <c r="H691">
        <v>0</v>
      </c>
      <c r="I691">
        <f>E691/$E$1</f>
        <v>0.6</v>
      </c>
      <c r="J691">
        <f>LOG10(F691+1)</f>
        <v>1.4302234517870693</v>
      </c>
      <c r="K691">
        <f t="shared" si="50"/>
        <v>1</v>
      </c>
      <c r="L691">
        <f t="shared" si="51"/>
        <v>0</v>
      </c>
      <c r="M691">
        <f>IF(B691="S",1,0)</f>
        <v>1</v>
      </c>
      <c r="N691">
        <f>IF(B691="C",1,0)</f>
        <v>0</v>
      </c>
      <c r="O691">
        <f t="shared" si="52"/>
        <v>0</v>
      </c>
      <c r="P691">
        <v>1</v>
      </c>
      <c r="V691" s="5">
        <v>0.83613142472520852</v>
      </c>
      <c r="W691" s="5">
        <v>-0.90694121835457797</v>
      </c>
      <c r="X691" s="5">
        <f t="shared" si="53"/>
        <v>0.83613142472520852</v>
      </c>
      <c r="Y691" s="5">
        <f t="shared" si="53"/>
        <v>0</v>
      </c>
      <c r="Z691" s="5">
        <f t="shared" si="54"/>
        <v>0.83613142472520852</v>
      </c>
      <c r="AA691" s="5">
        <f>(Table134[[#This Row],[Survived]]-Z691)^2</f>
        <v>2.6852909962590002E-2</v>
      </c>
    </row>
    <row r="692" spans="1:27" x14ac:dyDescent="0.2">
      <c r="A692">
        <v>0</v>
      </c>
      <c r="B692" t="s">
        <v>10</v>
      </c>
      <c r="C692">
        <v>2</v>
      </c>
      <c r="D692" t="s">
        <v>3</v>
      </c>
      <c r="E692">
        <v>24</v>
      </c>
      <c r="F692">
        <v>13</v>
      </c>
      <c r="G692">
        <v>0</v>
      </c>
      <c r="H692">
        <v>0</v>
      </c>
      <c r="I692">
        <f>E692/$E$1</f>
        <v>0.3</v>
      </c>
      <c r="J692">
        <f>LOG10(F692+1)</f>
        <v>1.146128035678238</v>
      </c>
      <c r="K692">
        <f t="shared" si="50"/>
        <v>0</v>
      </c>
      <c r="L692">
        <f t="shared" si="51"/>
        <v>1</v>
      </c>
      <c r="M692">
        <f>IF(B692="S",1,0)</f>
        <v>1</v>
      </c>
      <c r="N692">
        <f>IF(B692="C",1,0)</f>
        <v>0</v>
      </c>
      <c r="O692">
        <f t="shared" si="52"/>
        <v>1</v>
      </c>
      <c r="P692">
        <v>1</v>
      </c>
      <c r="V692" s="5">
        <v>0.33104872813822966</v>
      </c>
      <c r="W692" s="5">
        <v>-1.2522499559930367</v>
      </c>
      <c r="X692" s="5">
        <f t="shared" si="53"/>
        <v>0.33104872813822966</v>
      </c>
      <c r="Y692" s="5">
        <f t="shared" si="53"/>
        <v>0</v>
      </c>
      <c r="Z692" s="5">
        <f t="shared" si="54"/>
        <v>0.33104872813822966</v>
      </c>
      <c r="AA692" s="5">
        <f>(Table134[[#This Row],[Survived]]-Z692)^2</f>
        <v>0.10959326040193949</v>
      </c>
    </row>
    <row r="693" spans="1:27" x14ac:dyDescent="0.2">
      <c r="A693">
        <v>1</v>
      </c>
      <c r="B693" t="s">
        <v>10</v>
      </c>
      <c r="C693">
        <v>2</v>
      </c>
      <c r="D693" t="s">
        <v>4</v>
      </c>
      <c r="E693">
        <v>42</v>
      </c>
      <c r="F693">
        <v>13</v>
      </c>
      <c r="G693">
        <v>0</v>
      </c>
      <c r="H693">
        <v>0</v>
      </c>
      <c r="I693">
        <f>E693/$E$1</f>
        <v>0.52500000000000002</v>
      </c>
      <c r="J693">
        <f>LOG10(F693+1)</f>
        <v>1.146128035678238</v>
      </c>
      <c r="K693">
        <f t="shared" si="50"/>
        <v>0</v>
      </c>
      <c r="L693">
        <f t="shared" si="51"/>
        <v>1</v>
      </c>
      <c r="M693">
        <f>IF(B693="S",1,0)</f>
        <v>1</v>
      </c>
      <c r="N693">
        <f>IF(B693="C",1,0)</f>
        <v>0</v>
      </c>
      <c r="O693">
        <f t="shared" si="52"/>
        <v>0</v>
      </c>
      <c r="P693">
        <v>1</v>
      </c>
      <c r="V693" s="5">
        <v>0.68954888494311273</v>
      </c>
      <c r="W693" s="5">
        <v>-1.1909079957698254</v>
      </c>
      <c r="X693" s="5">
        <f t="shared" si="53"/>
        <v>0.68954888494311273</v>
      </c>
      <c r="Y693" s="5">
        <f t="shared" si="53"/>
        <v>0</v>
      </c>
      <c r="Z693" s="5">
        <f t="shared" si="54"/>
        <v>0.68954888494311273</v>
      </c>
      <c r="AA693" s="5">
        <f>(Table134[[#This Row],[Survived]]-Z693)^2</f>
        <v>9.6379894840064664E-2</v>
      </c>
    </row>
    <row r="694" spans="1:27" x14ac:dyDescent="0.2">
      <c r="A694">
        <v>1</v>
      </c>
      <c r="B694" t="s">
        <v>11</v>
      </c>
      <c r="C694">
        <v>2</v>
      </c>
      <c r="D694" t="s">
        <v>4</v>
      </c>
      <c r="E694">
        <v>27</v>
      </c>
      <c r="F694">
        <v>13.8583</v>
      </c>
      <c r="G694">
        <v>1</v>
      </c>
      <c r="H694">
        <v>0</v>
      </c>
      <c r="I694">
        <f>E694/$E$1</f>
        <v>0.33750000000000002</v>
      </c>
      <c r="J694">
        <f>LOG10(F694+1)</f>
        <v>1.1719691228260605</v>
      </c>
      <c r="K694">
        <f t="shared" si="50"/>
        <v>0</v>
      </c>
      <c r="L694">
        <f t="shared" si="51"/>
        <v>1</v>
      </c>
      <c r="M694">
        <f>IF(B694="S",1,0)</f>
        <v>0</v>
      </c>
      <c r="N694">
        <f>IF(B694="C",1,0)</f>
        <v>1</v>
      </c>
      <c r="O694">
        <f t="shared" si="52"/>
        <v>0</v>
      </c>
      <c r="P694">
        <v>1</v>
      </c>
      <c r="V694" s="5">
        <v>0.81013723599360432</v>
      </c>
      <c r="W694" s="5">
        <v>-0.85782996212645934</v>
      </c>
      <c r="X694" s="5">
        <f t="shared" si="53"/>
        <v>0.81013723599360432</v>
      </c>
      <c r="Y694" s="5">
        <f t="shared" si="53"/>
        <v>0</v>
      </c>
      <c r="Z694" s="5">
        <f t="shared" si="54"/>
        <v>0.81013723599360432</v>
      </c>
      <c r="AA694" s="5">
        <f>(Table134[[#This Row],[Survived]]-Z694)^2</f>
        <v>3.6047869156148299E-2</v>
      </c>
    </row>
    <row r="695" spans="1:27" x14ac:dyDescent="0.2">
      <c r="A695">
        <v>0</v>
      </c>
      <c r="B695" t="s">
        <v>10</v>
      </c>
      <c r="C695">
        <v>1</v>
      </c>
      <c r="D695" t="s">
        <v>3</v>
      </c>
      <c r="E695">
        <v>31</v>
      </c>
      <c r="F695">
        <v>50.495800000000003</v>
      </c>
      <c r="G695">
        <v>0</v>
      </c>
      <c r="H695">
        <v>0</v>
      </c>
      <c r="I695">
        <f>E695/$E$1</f>
        <v>0.38750000000000001</v>
      </c>
      <c r="J695">
        <f>LOG10(F695+1)</f>
        <v>1.7117718094061185</v>
      </c>
      <c r="K695">
        <f t="shared" si="50"/>
        <v>1</v>
      </c>
      <c r="L695">
        <f t="shared" si="51"/>
        <v>0</v>
      </c>
      <c r="M695">
        <f>IF(B695="S",1,0)</f>
        <v>1</v>
      </c>
      <c r="N695">
        <f>IF(B695="C",1,0)</f>
        <v>0</v>
      </c>
      <c r="O695">
        <f t="shared" si="52"/>
        <v>1</v>
      </c>
      <c r="P695">
        <v>1</v>
      </c>
      <c r="V695" s="5">
        <v>0.48390210801820877</v>
      </c>
      <c r="W695" s="5">
        <v>-1.0297945746905373</v>
      </c>
      <c r="X695" s="5">
        <f t="shared" si="53"/>
        <v>0.48390210801820877</v>
      </c>
      <c r="Y695" s="5">
        <f t="shared" si="53"/>
        <v>0</v>
      </c>
      <c r="Z695" s="5">
        <f t="shared" si="54"/>
        <v>0.48390210801820877</v>
      </c>
      <c r="AA695" s="5">
        <f>(Table134[[#This Row],[Survived]]-Z695)^2</f>
        <v>0.23416125014446618</v>
      </c>
    </row>
    <row r="696" spans="1:27" x14ac:dyDescent="0.2">
      <c r="A696">
        <v>1</v>
      </c>
      <c r="B696" t="s">
        <v>10</v>
      </c>
      <c r="C696">
        <v>3</v>
      </c>
      <c r="D696" t="s">
        <v>3</v>
      </c>
      <c r="E696">
        <v>4</v>
      </c>
      <c r="F696">
        <v>11.1333</v>
      </c>
      <c r="G696">
        <v>1</v>
      </c>
      <c r="H696">
        <v>1</v>
      </c>
      <c r="I696">
        <f>E696/$E$1</f>
        <v>0.05</v>
      </c>
      <c r="J696">
        <f>LOG10(F696+1)</f>
        <v>1.0839789358110461</v>
      </c>
      <c r="K696">
        <f t="shared" si="50"/>
        <v>0</v>
      </c>
      <c r="L696">
        <f t="shared" si="51"/>
        <v>0</v>
      </c>
      <c r="M696">
        <f>IF(B696="S",1,0)</f>
        <v>1</v>
      </c>
      <c r="N696">
        <f>IF(B696="C",1,0)</f>
        <v>0</v>
      </c>
      <c r="O696">
        <f t="shared" si="52"/>
        <v>1</v>
      </c>
      <c r="P696">
        <v>1</v>
      </c>
      <c r="V696" s="5">
        <v>0.2022158840506259</v>
      </c>
      <c r="W696" s="5">
        <v>-1.1122431060896143</v>
      </c>
      <c r="X696" s="5">
        <f t="shared" si="53"/>
        <v>0.2022158840506259</v>
      </c>
      <c r="Y696" s="5">
        <f t="shared" si="53"/>
        <v>0</v>
      </c>
      <c r="Z696" s="5">
        <f t="shared" si="54"/>
        <v>0.2022158840506259</v>
      </c>
      <c r="AA696" s="5">
        <f>(Table134[[#This Row],[Survived]]-Z696)^2</f>
        <v>0.63645949566112447</v>
      </c>
    </row>
    <row r="697" spans="1:27" x14ac:dyDescent="0.2">
      <c r="A697">
        <v>0</v>
      </c>
      <c r="B697" t="s">
        <v>10</v>
      </c>
      <c r="C697">
        <v>3</v>
      </c>
      <c r="D697" t="s">
        <v>3</v>
      </c>
      <c r="E697">
        <v>26</v>
      </c>
      <c r="F697">
        <v>7.8958000000000004</v>
      </c>
      <c r="G697">
        <v>0</v>
      </c>
      <c r="H697">
        <v>0</v>
      </c>
      <c r="I697">
        <f>E697/$E$1</f>
        <v>0.32500000000000001</v>
      </c>
      <c r="J697">
        <f>LOG10(F697+1)</f>
        <v>0.94918501031343461</v>
      </c>
      <c r="K697">
        <f t="shared" si="50"/>
        <v>0</v>
      </c>
      <c r="L697">
        <f t="shared" si="51"/>
        <v>0</v>
      </c>
      <c r="M697">
        <f>IF(B697="S",1,0)</f>
        <v>1</v>
      </c>
      <c r="N697">
        <f>IF(B697="C",1,0)</f>
        <v>0</v>
      </c>
      <c r="O697">
        <f t="shared" si="52"/>
        <v>1</v>
      </c>
      <c r="P697">
        <v>1</v>
      </c>
      <c r="V697" s="5">
        <v>0.10871957283658251</v>
      </c>
      <c r="W697" s="5">
        <v>-0.95097495819354827</v>
      </c>
      <c r="X697" s="5">
        <f t="shared" si="53"/>
        <v>0.10871957283658251</v>
      </c>
      <c r="Y697" s="5">
        <f t="shared" si="53"/>
        <v>0</v>
      </c>
      <c r="Z697" s="5">
        <f t="shared" si="54"/>
        <v>0.10871957283658251</v>
      </c>
      <c r="AA697" s="5">
        <f>(Table134[[#This Row],[Survived]]-Z697)^2</f>
        <v>1.181994551776897E-2</v>
      </c>
    </row>
    <row r="698" spans="1:27" x14ac:dyDescent="0.2">
      <c r="A698">
        <v>1</v>
      </c>
      <c r="B698" t="s">
        <v>10</v>
      </c>
      <c r="C698">
        <v>1</v>
      </c>
      <c r="D698" t="s">
        <v>4</v>
      </c>
      <c r="E698">
        <v>47</v>
      </c>
      <c r="F698">
        <v>52.554200000000002</v>
      </c>
      <c r="G698">
        <v>1</v>
      </c>
      <c r="H698">
        <v>1</v>
      </c>
      <c r="I698">
        <f>E698/$E$1</f>
        <v>0.58750000000000002</v>
      </c>
      <c r="J698">
        <f>LOG10(F698+1)</f>
        <v>1.7287935361444735</v>
      </c>
      <c r="K698">
        <f t="shared" si="50"/>
        <v>1</v>
      </c>
      <c r="L698">
        <f t="shared" si="51"/>
        <v>0</v>
      </c>
      <c r="M698">
        <f>IF(B698="S",1,0)</f>
        <v>1</v>
      </c>
      <c r="N698">
        <f>IF(B698="C",1,0)</f>
        <v>0</v>
      </c>
      <c r="O698">
        <f t="shared" si="52"/>
        <v>0</v>
      </c>
      <c r="P698">
        <v>1</v>
      </c>
      <c r="V698" s="5">
        <v>0.78548062765004645</v>
      </c>
      <c r="W698" s="5">
        <v>-1.0463927481356299</v>
      </c>
      <c r="X698" s="5">
        <f t="shared" si="53"/>
        <v>0.78548062765004645</v>
      </c>
      <c r="Y698" s="5">
        <f t="shared" si="53"/>
        <v>0</v>
      </c>
      <c r="Z698" s="5">
        <f t="shared" si="54"/>
        <v>0.78548062765004645</v>
      </c>
      <c r="AA698" s="5">
        <f>(Table134[[#This Row],[Survived]]-Z698)^2</f>
        <v>4.6018561113418018E-2</v>
      </c>
    </row>
    <row r="699" spans="1:27" x14ac:dyDescent="0.2">
      <c r="A699">
        <v>0</v>
      </c>
      <c r="B699" t="s">
        <v>10</v>
      </c>
      <c r="C699">
        <v>1</v>
      </c>
      <c r="D699" t="s">
        <v>3</v>
      </c>
      <c r="E699">
        <v>33</v>
      </c>
      <c r="F699">
        <v>5</v>
      </c>
      <c r="G699">
        <v>0</v>
      </c>
      <c r="H699">
        <v>0</v>
      </c>
      <c r="I699">
        <f>E699/$E$1</f>
        <v>0.41249999999999998</v>
      </c>
      <c r="J699">
        <f>LOG10(F699+1)</f>
        <v>0.77815125038364363</v>
      </c>
      <c r="K699">
        <f t="shared" si="50"/>
        <v>1</v>
      </c>
      <c r="L699">
        <f t="shared" si="51"/>
        <v>0</v>
      </c>
      <c r="M699">
        <f>IF(B699="S",1,0)</f>
        <v>1</v>
      </c>
      <c r="N699">
        <f>IF(B699="C",1,0)</f>
        <v>0</v>
      </c>
      <c r="O699">
        <f t="shared" si="52"/>
        <v>1</v>
      </c>
      <c r="P699">
        <v>1</v>
      </c>
      <c r="V699" s="5">
        <v>0.42462862832149184</v>
      </c>
      <c r="W699" s="5">
        <v>-0.81082554214296176</v>
      </c>
      <c r="X699" s="5">
        <f t="shared" si="53"/>
        <v>0.42462862832149184</v>
      </c>
      <c r="Y699" s="5">
        <f t="shared" si="53"/>
        <v>0</v>
      </c>
      <c r="Z699" s="5">
        <f t="shared" si="54"/>
        <v>0.42462862832149184</v>
      </c>
      <c r="AA699" s="5">
        <f>(Table134[[#This Row],[Survived]]-Z699)^2</f>
        <v>0.18030947199019165</v>
      </c>
    </row>
    <row r="700" spans="1:27" x14ac:dyDescent="0.2">
      <c r="A700">
        <v>0</v>
      </c>
      <c r="B700" t="s">
        <v>10</v>
      </c>
      <c r="C700">
        <v>3</v>
      </c>
      <c r="D700" t="s">
        <v>3</v>
      </c>
      <c r="E700">
        <v>47</v>
      </c>
      <c r="F700">
        <v>9</v>
      </c>
      <c r="G700">
        <v>0</v>
      </c>
      <c r="H700">
        <v>0</v>
      </c>
      <c r="I700">
        <f>E700/$E$1</f>
        <v>0.58750000000000002</v>
      </c>
      <c r="J700">
        <f>LOG10(F700+1)</f>
        <v>1</v>
      </c>
      <c r="K700">
        <f t="shared" si="50"/>
        <v>0</v>
      </c>
      <c r="L700">
        <f t="shared" si="51"/>
        <v>0</v>
      </c>
      <c r="M700">
        <f>IF(B700="S",1,0)</f>
        <v>1</v>
      </c>
      <c r="N700">
        <f>IF(B700="C",1,0)</f>
        <v>0</v>
      </c>
      <c r="O700">
        <f t="shared" si="52"/>
        <v>1</v>
      </c>
      <c r="P700">
        <v>1</v>
      </c>
      <c r="V700" s="5">
        <v>-4.0847613489622292E-2</v>
      </c>
      <c r="W700" s="5">
        <v>-0.90334732216726121</v>
      </c>
      <c r="X700" s="5">
        <f t="shared" si="53"/>
        <v>0</v>
      </c>
      <c r="Y700" s="5">
        <f t="shared" si="53"/>
        <v>0</v>
      </c>
      <c r="Z700" s="5">
        <f t="shared" si="54"/>
        <v>0</v>
      </c>
      <c r="AA700" s="5">
        <f>(Table134[[#This Row],[Survived]]-Z700)^2</f>
        <v>0</v>
      </c>
    </row>
    <row r="701" spans="1:27" x14ac:dyDescent="0.2">
      <c r="A701">
        <v>1</v>
      </c>
      <c r="B701" t="s">
        <v>11</v>
      </c>
      <c r="C701">
        <v>2</v>
      </c>
      <c r="D701" t="s">
        <v>4</v>
      </c>
      <c r="E701">
        <v>28</v>
      </c>
      <c r="F701">
        <v>24</v>
      </c>
      <c r="G701">
        <v>1</v>
      </c>
      <c r="H701">
        <v>0</v>
      </c>
      <c r="I701">
        <f>E701/$E$1</f>
        <v>0.35</v>
      </c>
      <c r="J701">
        <f>LOG10(F701+1)</f>
        <v>1.3979400086720377</v>
      </c>
      <c r="K701">
        <f t="shared" si="50"/>
        <v>0</v>
      </c>
      <c r="L701">
        <f t="shared" si="51"/>
        <v>1</v>
      </c>
      <c r="M701">
        <f>IF(B701="S",1,0)</f>
        <v>0</v>
      </c>
      <c r="N701">
        <f>IF(B701="C",1,0)</f>
        <v>1</v>
      </c>
      <c r="O701">
        <f t="shared" si="52"/>
        <v>0</v>
      </c>
      <c r="P701">
        <v>1</v>
      </c>
      <c r="V701" s="5">
        <v>0.81374137003387581</v>
      </c>
      <c r="W701" s="5">
        <v>-0.90664220569061604</v>
      </c>
      <c r="X701" s="5">
        <f t="shared" si="53"/>
        <v>0.81374137003387581</v>
      </c>
      <c r="Y701" s="5">
        <f t="shared" si="53"/>
        <v>0</v>
      </c>
      <c r="Z701" s="5">
        <f t="shared" si="54"/>
        <v>0.81374137003387581</v>
      </c>
      <c r="AA701" s="5">
        <f>(Table134[[#This Row],[Survived]]-Z701)^2</f>
        <v>3.4692277236857576E-2</v>
      </c>
    </row>
    <row r="702" spans="1:27" x14ac:dyDescent="0.2">
      <c r="A702">
        <v>1</v>
      </c>
      <c r="B702" t="s">
        <v>11</v>
      </c>
      <c r="C702">
        <v>3</v>
      </c>
      <c r="D702" t="s">
        <v>4</v>
      </c>
      <c r="E702">
        <v>15</v>
      </c>
      <c r="F702">
        <v>7.2249999999999996</v>
      </c>
      <c r="G702">
        <v>0</v>
      </c>
      <c r="H702">
        <v>0</v>
      </c>
      <c r="I702">
        <f>E702/$E$1</f>
        <v>0.1875</v>
      </c>
      <c r="J702">
        <f>LOG10(F702+1)</f>
        <v>0.91513590662201194</v>
      </c>
      <c r="K702">
        <f t="shared" si="50"/>
        <v>0</v>
      </c>
      <c r="L702">
        <f t="shared" si="51"/>
        <v>0</v>
      </c>
      <c r="M702">
        <f>IF(B702="S",1,0)</f>
        <v>0</v>
      </c>
      <c r="N702">
        <f>IF(B702="C",1,0)</f>
        <v>1</v>
      </c>
      <c r="O702">
        <f t="shared" si="52"/>
        <v>0</v>
      </c>
      <c r="P702">
        <v>1</v>
      </c>
      <c r="V702" s="5">
        <v>0.74358480818225903</v>
      </c>
      <c r="W702" s="5">
        <v>-0.72714104540158531</v>
      </c>
      <c r="X702" s="5">
        <f t="shared" si="53"/>
        <v>0.74358480818225903</v>
      </c>
      <c r="Y702" s="5">
        <f t="shared" si="53"/>
        <v>0</v>
      </c>
      <c r="Z702" s="5">
        <f t="shared" si="54"/>
        <v>0.74358480818225903</v>
      </c>
      <c r="AA702" s="5">
        <f>(Table134[[#This Row],[Survived]]-Z702)^2</f>
        <v>6.5748750594928893E-2</v>
      </c>
    </row>
    <row r="703" spans="1:27" x14ac:dyDescent="0.2">
      <c r="A703">
        <v>0</v>
      </c>
      <c r="B703" t="s">
        <v>10</v>
      </c>
      <c r="C703">
        <v>3</v>
      </c>
      <c r="D703" t="s">
        <v>3</v>
      </c>
      <c r="E703">
        <v>20</v>
      </c>
      <c r="F703">
        <v>9.8458000000000006</v>
      </c>
      <c r="G703">
        <v>0</v>
      </c>
      <c r="H703">
        <v>0</v>
      </c>
      <c r="I703">
        <f>E703/$E$1</f>
        <v>0.25</v>
      </c>
      <c r="J703">
        <f>LOG10(F703+1)</f>
        <v>1.0352615916449619</v>
      </c>
      <c r="K703">
        <f t="shared" si="50"/>
        <v>0</v>
      </c>
      <c r="L703">
        <f t="shared" si="51"/>
        <v>0</v>
      </c>
      <c r="M703">
        <f>IF(B703="S",1,0)</f>
        <v>1</v>
      </c>
      <c r="N703">
        <f>IF(B703="C",1,0)</f>
        <v>0</v>
      </c>
      <c r="O703">
        <f t="shared" si="52"/>
        <v>1</v>
      </c>
      <c r="P703">
        <v>1</v>
      </c>
      <c r="V703" s="5">
        <v>0.15627978905309603</v>
      </c>
      <c r="W703" s="5">
        <v>-0.98756830338350543</v>
      </c>
      <c r="X703" s="5">
        <f t="shared" si="53"/>
        <v>0.15627978905309603</v>
      </c>
      <c r="Y703" s="5">
        <f t="shared" si="53"/>
        <v>0</v>
      </c>
      <c r="Z703" s="5">
        <f t="shared" si="54"/>
        <v>0.15627978905309603</v>
      </c>
      <c r="AA703" s="5">
        <f>(Table134[[#This Row],[Survived]]-Z703)^2</f>
        <v>2.4423372466480193E-2</v>
      </c>
    </row>
    <row r="704" spans="1:27" x14ac:dyDescent="0.2">
      <c r="A704">
        <v>0</v>
      </c>
      <c r="B704" t="s">
        <v>10</v>
      </c>
      <c r="C704">
        <v>3</v>
      </c>
      <c r="D704" t="s">
        <v>3</v>
      </c>
      <c r="E704">
        <v>19</v>
      </c>
      <c r="F704">
        <v>7.8958000000000004</v>
      </c>
      <c r="G704">
        <v>0</v>
      </c>
      <c r="H704">
        <v>0</v>
      </c>
      <c r="I704">
        <f>E704/$E$1</f>
        <v>0.23749999999999999</v>
      </c>
      <c r="J704">
        <f>LOG10(F704+1)</f>
        <v>0.94918501031343461</v>
      </c>
      <c r="K704">
        <f t="shared" si="50"/>
        <v>0</v>
      </c>
      <c r="L704">
        <f t="shared" si="51"/>
        <v>0</v>
      </c>
      <c r="M704">
        <f>IF(B704="S",1,0)</f>
        <v>1</v>
      </c>
      <c r="N704">
        <f>IF(B704="C",1,0)</f>
        <v>0</v>
      </c>
      <c r="O704">
        <f t="shared" si="52"/>
        <v>1</v>
      </c>
      <c r="P704">
        <v>1</v>
      </c>
      <c r="V704" s="5">
        <v>0.1593880328409728</v>
      </c>
      <c r="W704" s="5">
        <v>-0.97072115389490976</v>
      </c>
      <c r="X704" s="5">
        <f t="shared" si="53"/>
        <v>0.1593880328409728</v>
      </c>
      <c r="Y704" s="5">
        <f t="shared" si="53"/>
        <v>0</v>
      </c>
      <c r="Z704" s="5">
        <f t="shared" si="54"/>
        <v>0.1593880328409728</v>
      </c>
      <c r="AA704" s="5">
        <f>(Table134[[#This Row],[Survived]]-Z704)^2</f>
        <v>2.5404545012915024E-2</v>
      </c>
    </row>
    <row r="705" spans="1:27" x14ac:dyDescent="0.2">
      <c r="A705">
        <v>1</v>
      </c>
      <c r="B705" t="s">
        <v>11</v>
      </c>
      <c r="C705">
        <v>1</v>
      </c>
      <c r="D705" t="s">
        <v>4</v>
      </c>
      <c r="E705">
        <v>56</v>
      </c>
      <c r="F705">
        <v>83.158299999999997</v>
      </c>
      <c r="G705">
        <v>0</v>
      </c>
      <c r="H705">
        <v>1</v>
      </c>
      <c r="I705">
        <f>E705/$E$1</f>
        <v>0.7</v>
      </c>
      <c r="J705">
        <f>LOG10(F705+1)</f>
        <v>1.9250969541376577</v>
      </c>
      <c r="K705">
        <f t="shared" si="50"/>
        <v>1</v>
      </c>
      <c r="L705">
        <f t="shared" si="51"/>
        <v>0</v>
      </c>
      <c r="M705">
        <f>IF(B705="S",1,0)</f>
        <v>0</v>
      </c>
      <c r="N705">
        <f>IF(B705="C",1,0)</f>
        <v>1</v>
      </c>
      <c r="O705">
        <f t="shared" si="52"/>
        <v>0</v>
      </c>
      <c r="P705">
        <v>1</v>
      </c>
      <c r="V705" s="5">
        <v>0.85515452151950466</v>
      </c>
      <c r="W705" s="5">
        <v>-0.97411974584793204</v>
      </c>
      <c r="X705" s="5">
        <f t="shared" si="53"/>
        <v>0.85515452151950466</v>
      </c>
      <c r="Y705" s="5">
        <f t="shared" si="53"/>
        <v>0</v>
      </c>
      <c r="Z705" s="5">
        <f t="shared" si="54"/>
        <v>0.85515452151950466</v>
      </c>
      <c r="AA705" s="5">
        <f>(Table134[[#This Row],[Survived]]-Z705)^2</f>
        <v>2.0980212636243639E-2</v>
      </c>
    </row>
    <row r="706" spans="1:27" x14ac:dyDescent="0.2">
      <c r="A706">
        <v>1</v>
      </c>
      <c r="B706" t="s">
        <v>10</v>
      </c>
      <c r="C706">
        <v>2</v>
      </c>
      <c r="D706" t="s">
        <v>4</v>
      </c>
      <c r="E706">
        <v>25</v>
      </c>
      <c r="F706">
        <v>26</v>
      </c>
      <c r="G706">
        <v>0</v>
      </c>
      <c r="H706">
        <v>1</v>
      </c>
      <c r="I706">
        <f>E706/$E$1</f>
        <v>0.3125</v>
      </c>
      <c r="J706">
        <f>LOG10(F706+1)</f>
        <v>1.4313637641589874</v>
      </c>
      <c r="K706">
        <f t="shared" si="50"/>
        <v>0</v>
      </c>
      <c r="L706">
        <f t="shared" si="51"/>
        <v>1</v>
      </c>
      <c r="M706">
        <f>IF(B706="S",1,0)</f>
        <v>1</v>
      </c>
      <c r="N706">
        <f>IF(B706="C",1,0)</f>
        <v>0</v>
      </c>
      <c r="O706">
        <f t="shared" si="52"/>
        <v>0</v>
      </c>
      <c r="P706">
        <v>1</v>
      </c>
      <c r="V706" s="5">
        <v>0.81138535007605583</v>
      </c>
      <c r="W706" s="5">
        <v>-1.5172251340205756</v>
      </c>
      <c r="X706" s="5">
        <f t="shared" si="53"/>
        <v>0.81138535007605583</v>
      </c>
      <c r="Y706" s="5">
        <f t="shared" si="53"/>
        <v>0</v>
      </c>
      <c r="Z706" s="5">
        <f t="shared" si="54"/>
        <v>0.81138535007605583</v>
      </c>
      <c r="AA706" s="5">
        <f>(Table134[[#This Row],[Survived]]-Z706)^2</f>
        <v>3.5575486165932015E-2</v>
      </c>
    </row>
    <row r="707" spans="1:27" x14ac:dyDescent="0.2">
      <c r="A707">
        <v>0</v>
      </c>
      <c r="B707" t="s">
        <v>10</v>
      </c>
      <c r="C707">
        <v>3</v>
      </c>
      <c r="D707" t="s">
        <v>3</v>
      </c>
      <c r="E707">
        <v>33</v>
      </c>
      <c r="F707">
        <v>7.8958000000000004</v>
      </c>
      <c r="G707">
        <v>0</v>
      </c>
      <c r="H707">
        <v>0</v>
      </c>
      <c r="I707">
        <f>E707/$E$1</f>
        <v>0.41249999999999998</v>
      </c>
      <c r="J707">
        <f>LOG10(F707+1)</f>
        <v>0.94918501031343461</v>
      </c>
      <c r="K707">
        <f t="shared" si="50"/>
        <v>0</v>
      </c>
      <c r="L707">
        <f t="shared" si="51"/>
        <v>0</v>
      </c>
      <c r="M707">
        <f>IF(B707="S",1,0)</f>
        <v>1</v>
      </c>
      <c r="N707">
        <f>IF(B707="C",1,0)</f>
        <v>0</v>
      </c>
      <c r="O707">
        <f t="shared" si="52"/>
        <v>1</v>
      </c>
      <c r="P707">
        <v>1</v>
      </c>
      <c r="V707" s="5">
        <v>5.8051112832192109E-2</v>
      </c>
      <c r="W707" s="5">
        <v>-0.93122876249218689</v>
      </c>
      <c r="X707" s="5">
        <f t="shared" si="53"/>
        <v>5.8051112832192109E-2</v>
      </c>
      <c r="Y707" s="5">
        <f t="shared" si="53"/>
        <v>0</v>
      </c>
      <c r="Z707" s="5">
        <f t="shared" si="54"/>
        <v>5.8051112832192109E-2</v>
      </c>
      <c r="AA707" s="5">
        <f>(Table134[[#This Row],[Survived]]-Z707)^2</f>
        <v>3.3699317010558992E-3</v>
      </c>
    </row>
    <row r="708" spans="1:27" x14ac:dyDescent="0.2">
      <c r="A708">
        <v>0</v>
      </c>
      <c r="B708" t="s">
        <v>10</v>
      </c>
      <c r="C708">
        <v>3</v>
      </c>
      <c r="D708" t="s">
        <v>4</v>
      </c>
      <c r="E708">
        <v>22</v>
      </c>
      <c r="F708">
        <v>10.5167</v>
      </c>
      <c r="G708">
        <v>0</v>
      </c>
      <c r="H708">
        <v>0</v>
      </c>
      <c r="I708">
        <f>E708/$E$1</f>
        <v>0.27500000000000002</v>
      </c>
      <c r="J708">
        <f>LOG10(F708+1)</f>
        <v>1.0613280539915777</v>
      </c>
      <c r="K708">
        <f t="shared" si="50"/>
        <v>0</v>
      </c>
      <c r="L708">
        <f t="shared" si="51"/>
        <v>0</v>
      </c>
      <c r="M708">
        <f>IF(B708="S",1,0)</f>
        <v>1</v>
      </c>
      <c r="N708">
        <f>IF(B708="C",1,0)</f>
        <v>0</v>
      </c>
      <c r="O708">
        <f t="shared" si="52"/>
        <v>0</v>
      </c>
      <c r="P708">
        <v>1</v>
      </c>
      <c r="V708" s="5">
        <v>0.631844284002816</v>
      </c>
      <c r="W708" s="5">
        <v>-0.97731655082274049</v>
      </c>
      <c r="X708" s="5">
        <f t="shared" si="53"/>
        <v>0.631844284002816</v>
      </c>
      <c r="Y708" s="5">
        <f t="shared" si="53"/>
        <v>0</v>
      </c>
      <c r="Z708" s="5">
        <f t="shared" si="54"/>
        <v>0.631844284002816</v>
      </c>
      <c r="AA708" s="5">
        <f>(Table134[[#This Row],[Survived]]-Z708)^2</f>
        <v>0.3992271992270312</v>
      </c>
    </row>
    <row r="709" spans="1:27" x14ac:dyDescent="0.2">
      <c r="A709">
        <v>0</v>
      </c>
      <c r="B709" t="s">
        <v>10</v>
      </c>
      <c r="C709">
        <v>2</v>
      </c>
      <c r="D709" t="s">
        <v>3</v>
      </c>
      <c r="E709">
        <v>28</v>
      </c>
      <c r="F709">
        <v>10.5</v>
      </c>
      <c r="G709">
        <v>0</v>
      </c>
      <c r="H709">
        <v>0</v>
      </c>
      <c r="I709">
        <f>E709/$E$1</f>
        <v>0.35</v>
      </c>
      <c r="J709">
        <f>LOG10(F709+1)</f>
        <v>1.0606978403536116</v>
      </c>
      <c r="K709">
        <f t="shared" ref="K709:K715" si="55">IF(C709=1,1,0)</f>
        <v>0</v>
      </c>
      <c r="L709">
        <f t="shared" ref="L709:L715" si="56">IF(C709=2,1,0)</f>
        <v>1</v>
      </c>
      <c r="M709">
        <f>IF(B709="S",1,0)</f>
        <v>1</v>
      </c>
      <c r="N709">
        <f>IF(B709="C",1,0)</f>
        <v>0</v>
      </c>
      <c r="O709">
        <f t="shared" ref="O709:O715" si="57">IF(D709="male",1,0)</f>
        <v>1</v>
      </c>
      <c r="P709">
        <v>1</v>
      </c>
      <c r="V709" s="5">
        <v>0.29799622953168747</v>
      </c>
      <c r="W709" s="5">
        <v>-1.2214460767198267</v>
      </c>
      <c r="X709" s="5">
        <f t="shared" ref="X709:Y715" si="58">IF(V709&lt;0,0,V709)</f>
        <v>0.29799622953168747</v>
      </c>
      <c r="Y709" s="5">
        <f t="shared" si="58"/>
        <v>0</v>
      </c>
      <c r="Z709" s="5">
        <f t="shared" ref="Z709:Z715" si="59">X709+Y709</f>
        <v>0.29799622953168747</v>
      </c>
      <c r="AA709" s="5">
        <f>(Table134[[#This Row],[Survived]]-Z709)^2</f>
        <v>8.8801752815102164E-2</v>
      </c>
    </row>
    <row r="710" spans="1:27" x14ac:dyDescent="0.2">
      <c r="A710">
        <v>0</v>
      </c>
      <c r="B710" t="s">
        <v>10</v>
      </c>
      <c r="C710">
        <v>3</v>
      </c>
      <c r="D710" t="s">
        <v>3</v>
      </c>
      <c r="E710">
        <v>25</v>
      </c>
      <c r="F710">
        <v>7.05</v>
      </c>
      <c r="G710">
        <v>0</v>
      </c>
      <c r="H710">
        <v>0</v>
      </c>
      <c r="I710">
        <f>E710/$E$1</f>
        <v>0.3125</v>
      </c>
      <c r="J710">
        <f>LOG10(F710+1)</f>
        <v>0.90579588036786851</v>
      </c>
      <c r="K710">
        <f t="shared" si="55"/>
        <v>0</v>
      </c>
      <c r="L710">
        <f t="shared" si="56"/>
        <v>0</v>
      </c>
      <c r="M710">
        <f>IF(B710="S",1,0)</f>
        <v>1</v>
      </c>
      <c r="N710">
        <f>IF(B710="C",1,0)</f>
        <v>0</v>
      </c>
      <c r="O710">
        <f t="shared" si="57"/>
        <v>1</v>
      </c>
      <c r="P710">
        <v>1</v>
      </c>
      <c r="V710" s="5">
        <v>0.11387603655176648</v>
      </c>
      <c r="W710" s="5">
        <v>-0.94388166111612959</v>
      </c>
      <c r="X710" s="5">
        <f t="shared" si="58"/>
        <v>0.11387603655176648</v>
      </c>
      <c r="Y710" s="5">
        <f t="shared" si="58"/>
        <v>0</v>
      </c>
      <c r="Z710" s="5">
        <f t="shared" si="59"/>
        <v>0.11387603655176648</v>
      </c>
      <c r="AA710" s="5">
        <f>(Table134[[#This Row],[Survived]]-Z710)^2</f>
        <v>1.2967751700739256E-2</v>
      </c>
    </row>
    <row r="711" spans="1:27" x14ac:dyDescent="0.2">
      <c r="A711">
        <v>0</v>
      </c>
      <c r="B711" t="s">
        <v>12</v>
      </c>
      <c r="C711">
        <v>3</v>
      </c>
      <c r="D711" t="s">
        <v>4</v>
      </c>
      <c r="E711">
        <v>39</v>
      </c>
      <c r="F711">
        <v>29.125</v>
      </c>
      <c r="G711">
        <v>0</v>
      </c>
      <c r="H711">
        <v>5</v>
      </c>
      <c r="I711">
        <f>E711/$E$1</f>
        <v>0.48749999999999999</v>
      </c>
      <c r="J711">
        <f>LOG10(F711+1)</f>
        <v>1.4789270555829248</v>
      </c>
      <c r="K711">
        <f t="shared" si="55"/>
        <v>0</v>
      </c>
      <c r="L711">
        <f t="shared" si="56"/>
        <v>0</v>
      </c>
      <c r="M711">
        <f>IF(B711="S",1,0)</f>
        <v>0</v>
      </c>
      <c r="N711">
        <f>IF(B711="C",1,0)</f>
        <v>0</v>
      </c>
      <c r="O711">
        <f t="shared" si="57"/>
        <v>0</v>
      </c>
      <c r="P711">
        <v>1</v>
      </c>
      <c r="V711" s="5">
        <v>0.41294927319326907</v>
      </c>
      <c r="W711" s="5">
        <v>-2.208072550651647</v>
      </c>
      <c r="X711" s="5">
        <f t="shared" si="58"/>
        <v>0.41294927319326907</v>
      </c>
      <c r="Y711" s="5">
        <f t="shared" si="58"/>
        <v>0</v>
      </c>
      <c r="Z711" s="5">
        <f t="shared" si="59"/>
        <v>0.41294927319326907</v>
      </c>
      <c r="AA711" s="5">
        <f>(Table134[[#This Row],[Survived]]-Z711)^2</f>
        <v>0.17052710223084919</v>
      </c>
    </row>
    <row r="712" spans="1:27" x14ac:dyDescent="0.2">
      <c r="A712">
        <v>0</v>
      </c>
      <c r="B712" t="s">
        <v>10</v>
      </c>
      <c r="C712">
        <v>2</v>
      </c>
      <c r="D712" t="s">
        <v>3</v>
      </c>
      <c r="E712">
        <v>27</v>
      </c>
      <c r="F712">
        <v>13</v>
      </c>
      <c r="G712">
        <v>0</v>
      </c>
      <c r="H712">
        <v>0</v>
      </c>
      <c r="I712">
        <f>E712/$E$1</f>
        <v>0.33750000000000002</v>
      </c>
      <c r="J712">
        <f>LOG10(F712+1)</f>
        <v>1.146128035678238</v>
      </c>
      <c r="K712">
        <f t="shared" si="55"/>
        <v>0</v>
      </c>
      <c r="L712">
        <f t="shared" si="56"/>
        <v>1</v>
      </c>
      <c r="M712">
        <f>IF(B712="S",1,0)</f>
        <v>1</v>
      </c>
      <c r="N712">
        <f>IF(B712="C",1,0)</f>
        <v>0</v>
      </c>
      <c r="O712">
        <f t="shared" si="57"/>
        <v>1</v>
      </c>
      <c r="P712">
        <v>1</v>
      </c>
      <c r="V712" s="5">
        <v>0.30933367385063382</v>
      </c>
      <c r="W712" s="5">
        <v>-1.2437873006924531</v>
      </c>
      <c r="X712" s="5">
        <f t="shared" si="58"/>
        <v>0.30933367385063382</v>
      </c>
      <c r="Y712" s="5">
        <f t="shared" si="58"/>
        <v>0</v>
      </c>
      <c r="Z712" s="5">
        <f t="shared" si="59"/>
        <v>0.30933367385063382</v>
      </c>
      <c r="AA712" s="5">
        <f>(Table134[[#This Row],[Survived]]-Z712)^2</f>
        <v>9.5687321777930295E-2</v>
      </c>
    </row>
    <row r="713" spans="1:27" x14ac:dyDescent="0.2">
      <c r="A713">
        <v>1</v>
      </c>
      <c r="B713" t="s">
        <v>10</v>
      </c>
      <c r="C713">
        <v>1</v>
      </c>
      <c r="D713" t="s">
        <v>4</v>
      </c>
      <c r="E713">
        <v>19</v>
      </c>
      <c r="F713">
        <v>30</v>
      </c>
      <c r="G713">
        <v>0</v>
      </c>
      <c r="H713">
        <v>0</v>
      </c>
      <c r="I713">
        <f>E713/$E$1</f>
        <v>0.23749999999999999</v>
      </c>
      <c r="J713">
        <f>LOG10(F713+1)</f>
        <v>1.4913616938342726</v>
      </c>
      <c r="K713">
        <f t="shared" si="55"/>
        <v>1</v>
      </c>
      <c r="L713">
        <f t="shared" si="56"/>
        <v>0</v>
      </c>
      <c r="M713">
        <f>IF(B713="S",1,0)</f>
        <v>1</v>
      </c>
      <c r="N713">
        <f>IF(B713="C",1,0)</f>
        <v>0</v>
      </c>
      <c r="O713">
        <f t="shared" si="57"/>
        <v>0</v>
      </c>
      <c r="P713">
        <v>1</v>
      </c>
      <c r="V713" s="5">
        <v>1.0489771378889103</v>
      </c>
      <c r="W713" s="5">
        <v>-1.002716644824988</v>
      </c>
      <c r="X713" s="5">
        <f t="shared" si="58"/>
        <v>1.0489771378889103</v>
      </c>
      <c r="Y713" s="5">
        <f t="shared" si="58"/>
        <v>0</v>
      </c>
      <c r="Z713" s="5">
        <f t="shared" si="59"/>
        <v>1.0489771378889103</v>
      </c>
      <c r="AA713" s="5">
        <f>(Table134[[#This Row],[Survived]]-Z713)^2</f>
        <v>2.3987600357893366E-3</v>
      </c>
    </row>
    <row r="714" spans="1:27" x14ac:dyDescent="0.2">
      <c r="A714">
        <v>1</v>
      </c>
      <c r="B714" t="s">
        <v>11</v>
      </c>
      <c r="C714">
        <v>1</v>
      </c>
      <c r="D714" t="s">
        <v>3</v>
      </c>
      <c r="E714">
        <v>26</v>
      </c>
      <c r="F714">
        <v>30</v>
      </c>
      <c r="G714">
        <v>0</v>
      </c>
      <c r="H714">
        <v>0</v>
      </c>
      <c r="I714">
        <f>E714/$E$1</f>
        <v>0.32500000000000001</v>
      </c>
      <c r="J714">
        <f>LOG10(F714+1)</f>
        <v>1.4913616938342726</v>
      </c>
      <c r="K714">
        <f t="shared" si="55"/>
        <v>1</v>
      </c>
      <c r="L714">
        <f t="shared" si="56"/>
        <v>0</v>
      </c>
      <c r="M714">
        <f>IF(B714="S",1,0)</f>
        <v>0</v>
      </c>
      <c r="N714">
        <f>IF(B714="C",1,0)</f>
        <v>1</v>
      </c>
      <c r="O714">
        <f t="shared" si="57"/>
        <v>1</v>
      </c>
      <c r="P714">
        <v>1</v>
      </c>
      <c r="V714" s="5">
        <v>0.57760481907146854</v>
      </c>
      <c r="W714" s="5">
        <v>-0.7570188936219876</v>
      </c>
      <c r="X714" s="5">
        <f t="shared" si="58"/>
        <v>0.57760481907146854</v>
      </c>
      <c r="Y714" s="5">
        <f t="shared" si="58"/>
        <v>0</v>
      </c>
      <c r="Z714" s="5">
        <f t="shared" si="59"/>
        <v>0.57760481907146854</v>
      </c>
      <c r="AA714" s="5">
        <f>(Table134[[#This Row],[Survived]]-Z714)^2</f>
        <v>0.17841768887164683</v>
      </c>
    </row>
    <row r="715" spans="1:27" x14ac:dyDescent="0.2">
      <c r="A715">
        <v>0</v>
      </c>
      <c r="B715" t="s">
        <v>12</v>
      </c>
      <c r="C715">
        <v>3</v>
      </c>
      <c r="D715" t="s">
        <v>3</v>
      </c>
      <c r="E715">
        <v>32</v>
      </c>
      <c r="F715">
        <v>7.75</v>
      </c>
      <c r="G715">
        <v>0</v>
      </c>
      <c r="H715">
        <v>0</v>
      </c>
      <c r="I715">
        <f>E715/$E$1</f>
        <v>0.4</v>
      </c>
      <c r="J715">
        <f>LOG10(F715+1)</f>
        <v>0.94200805302231327</v>
      </c>
      <c r="K715">
        <f t="shared" si="55"/>
        <v>0</v>
      </c>
      <c r="L715">
        <f t="shared" si="56"/>
        <v>0</v>
      </c>
      <c r="M715">
        <f>IF(B715="S",1,0)</f>
        <v>0</v>
      </c>
      <c r="N715">
        <f>IF(B715="C",1,0)</f>
        <v>0</v>
      </c>
      <c r="O715">
        <f t="shared" si="57"/>
        <v>1</v>
      </c>
      <c r="P715">
        <v>1</v>
      </c>
      <c r="V715" s="5">
        <v>2.3573057430857358E-2</v>
      </c>
      <c r="W715" s="5">
        <v>-1.0497653486064027</v>
      </c>
      <c r="X715" s="5">
        <f t="shared" si="58"/>
        <v>2.3573057430857358E-2</v>
      </c>
      <c r="Y715" s="5">
        <f t="shared" si="58"/>
        <v>0</v>
      </c>
      <c r="Z715" s="5">
        <f t="shared" si="59"/>
        <v>2.3573057430857358E-2</v>
      </c>
      <c r="AA715" s="5">
        <f>(Table134[[#This Row],[Survived]]-Z715)^2</f>
        <v>5.5568903663849936E-4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2751-8157-2C4A-8959-10A9F9CFEB4D}">
  <dimension ref="A1:AH715"/>
  <sheetViews>
    <sheetView topLeftCell="H1" workbookViewId="0">
      <selection activeCell="Y9" sqref="Y9"/>
    </sheetView>
  </sheetViews>
  <sheetFormatPr baseColWidth="10" defaultRowHeight="16" x14ac:dyDescent="0.2"/>
  <cols>
    <col min="2" max="2" width="12" bestFit="1" customWidth="1"/>
    <col min="3" max="3" width="8.6640625" bestFit="1" customWidth="1"/>
    <col min="4" max="4" width="7" bestFit="1" customWidth="1"/>
    <col min="5" max="5" width="6.83203125" bestFit="1" customWidth="1"/>
    <col min="6" max="6" width="9.1640625" bestFit="1" customWidth="1"/>
    <col min="7" max="8" width="8.1640625" bestFit="1" customWidth="1"/>
    <col min="9" max="9" width="9.1640625" bestFit="1" customWidth="1"/>
    <col min="10" max="10" width="12.1640625" bestFit="1" customWidth="1"/>
    <col min="11" max="12" width="10.6640625" bestFit="1" customWidth="1"/>
    <col min="13" max="14" width="12" bestFit="1" customWidth="1"/>
    <col min="15" max="16" width="7.83203125" bestFit="1" customWidth="1"/>
  </cols>
  <sheetData>
    <row r="1" spans="1:34" x14ac:dyDescent="0.2">
      <c r="A1" s="4" t="s">
        <v>25</v>
      </c>
      <c r="D1" t="s">
        <v>16</v>
      </c>
      <c r="E1">
        <f>MAX(E4:E715)</f>
        <v>80</v>
      </c>
      <c r="R1" s="4" t="s">
        <v>26</v>
      </c>
      <c r="AC1" s="4" t="s">
        <v>27</v>
      </c>
      <c r="AD1" s="4"/>
      <c r="AE1" s="4"/>
      <c r="AF1" s="4"/>
      <c r="AG1" s="7" t="s">
        <v>28</v>
      </c>
      <c r="AH1">
        <f>AVERAGE(AH4:AH715)</f>
        <v>0.14385955509939424</v>
      </c>
    </row>
    <row r="3" spans="1:34" x14ac:dyDescent="0.2">
      <c r="A3" t="s">
        <v>0</v>
      </c>
      <c r="B3" t="s">
        <v>9</v>
      </c>
      <c r="C3" t="s">
        <v>1</v>
      </c>
      <c r="D3" t="s">
        <v>2</v>
      </c>
      <c r="E3" t="s">
        <v>5</v>
      </c>
      <c r="F3" t="s">
        <v>8</v>
      </c>
      <c r="G3" t="s">
        <v>6</v>
      </c>
      <c r="H3" t="s">
        <v>7</v>
      </c>
      <c r="I3" t="s">
        <v>17</v>
      </c>
      <c r="J3" t="s">
        <v>21</v>
      </c>
      <c r="K3" t="s">
        <v>13</v>
      </c>
      <c r="L3" t="s">
        <v>14</v>
      </c>
      <c r="M3" t="s">
        <v>18</v>
      </c>
      <c r="N3" t="s">
        <v>19</v>
      </c>
      <c r="O3" t="s">
        <v>15</v>
      </c>
      <c r="P3" t="s">
        <v>20</v>
      </c>
      <c r="R3" s="1" t="s">
        <v>6</v>
      </c>
      <c r="S3" s="1" t="s">
        <v>7</v>
      </c>
      <c r="T3" s="1" t="s">
        <v>17</v>
      </c>
      <c r="U3" s="1" t="s">
        <v>21</v>
      </c>
      <c r="V3" s="1" t="s">
        <v>13</v>
      </c>
      <c r="W3" s="1" t="s">
        <v>14</v>
      </c>
      <c r="X3" s="1" t="s">
        <v>18</v>
      </c>
      <c r="Y3" s="1" t="s">
        <v>19</v>
      </c>
      <c r="Z3" s="1" t="s">
        <v>15</v>
      </c>
      <c r="AA3" s="2" t="s">
        <v>24</v>
      </c>
      <c r="AC3" s="1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3" t="s">
        <v>23</v>
      </c>
    </row>
    <row r="4" spans="1:34" x14ac:dyDescent="0.2">
      <c r="A4">
        <v>0</v>
      </c>
      <c r="B4" t="s">
        <v>10</v>
      </c>
      <c r="C4">
        <v>3</v>
      </c>
      <c r="D4" t="s">
        <v>3</v>
      </c>
      <c r="E4">
        <v>22</v>
      </c>
      <c r="F4">
        <v>7.25</v>
      </c>
      <c r="G4">
        <v>1</v>
      </c>
      <c r="H4">
        <v>0</v>
      </c>
      <c r="I4">
        <f>E4/$E$1</f>
        <v>0.27500000000000002</v>
      </c>
      <c r="J4">
        <f>LOG10(F4+1)</f>
        <v>0.91645394854992512</v>
      </c>
      <c r="K4">
        <f>IF(C4=1,1,0)</f>
        <v>0</v>
      </c>
      <c r="L4">
        <f>IF(C4=2,1,0)</f>
        <v>0</v>
      </c>
      <c r="M4">
        <f>IF(B4="S",1,0)</f>
        <v>1</v>
      </c>
      <c r="N4">
        <f>IF(B4="C",1,0)</f>
        <v>0</v>
      </c>
      <c r="O4">
        <f>IF(D4="male",1,0)</f>
        <v>1</v>
      </c>
      <c r="P4">
        <v>1</v>
      </c>
      <c r="R4">
        <v>-0.15009013216889067</v>
      </c>
      <c r="S4">
        <v>5.9168753519892751E-2</v>
      </c>
      <c r="T4">
        <v>0.22767646217436824</v>
      </c>
      <c r="U4">
        <v>-0.1557603428265304</v>
      </c>
      <c r="V4">
        <v>-0.11261589666969099</v>
      </c>
      <c r="W4">
        <v>4.2692895087009484E-2</v>
      </c>
      <c r="X4">
        <v>0.14939689533254996</v>
      </c>
      <c r="Y4">
        <v>0.3081476489352869</v>
      </c>
      <c r="Z4">
        <v>-0.33106371348604813</v>
      </c>
      <c r="AA4">
        <v>-0.68580759995485097</v>
      </c>
      <c r="AC4" s="5">
        <f>SUMPRODUCT(Table13[[#This Row],[SibSp]:[Ones]],$R$4:$AA$4)</f>
        <v>-1.0977007043901523</v>
      </c>
      <c r="AD4" s="5">
        <f>SUMPRODUCT(Table13[[#This Row],[SibSp]:[Ones]],$R$5:$AA$5)</f>
        <v>7.8787880778029562E-2</v>
      </c>
      <c r="AE4" s="5">
        <f>IF(AC4&lt;0,0,AC4)</f>
        <v>0</v>
      </c>
      <c r="AF4" s="5">
        <f>IF(AD4&lt;0,0,AD4)</f>
        <v>7.8787880778029562E-2</v>
      </c>
      <c r="AG4" s="5">
        <f>AE4+AF4</f>
        <v>7.8787880778029562E-2</v>
      </c>
      <c r="AH4" s="5">
        <f>(Table13[[#This Row],[Survived]]-AG4)^2</f>
        <v>6.2075301574929997E-3</v>
      </c>
    </row>
    <row r="5" spans="1:34" x14ac:dyDescent="0.2">
      <c r="A5">
        <v>1</v>
      </c>
      <c r="B5" t="s">
        <v>11</v>
      </c>
      <c r="C5">
        <v>1</v>
      </c>
      <c r="D5" t="s">
        <v>4</v>
      </c>
      <c r="E5">
        <v>38</v>
      </c>
      <c r="F5">
        <v>71.283299999999997</v>
      </c>
      <c r="G5">
        <v>1</v>
      </c>
      <c r="H5">
        <v>0</v>
      </c>
      <c r="I5">
        <f>E5/$E$1</f>
        <v>0.47499999999999998</v>
      </c>
      <c r="J5">
        <f>LOG10(F5+1)</f>
        <v>1.8590379714909278</v>
      </c>
      <c r="K5">
        <f t="shared" ref="K5:K68" si="0">IF(C5=1,1,0)</f>
        <v>1</v>
      </c>
      <c r="L5">
        <f t="shared" ref="L5:L68" si="1">IF(C5=2,1,0)</f>
        <v>0</v>
      </c>
      <c r="M5">
        <f>IF(B5="S",1,0)</f>
        <v>0</v>
      </c>
      <c r="N5">
        <f>IF(B5="C",1,0)</f>
        <v>1</v>
      </c>
      <c r="O5">
        <f t="shared" ref="O5:O68" si="2">IF(D5="male",1,0)</f>
        <v>0</v>
      </c>
      <c r="P5">
        <v>1</v>
      </c>
      <c r="R5">
        <v>-5.7314422101768743E-2</v>
      </c>
      <c r="S5">
        <v>-1.4902108557577922E-2</v>
      </c>
      <c r="T5">
        <v>-0.5790682815845164</v>
      </c>
      <c r="U5">
        <v>4.7985771490705112E-2</v>
      </c>
      <c r="V5">
        <v>0.37478217139495745</v>
      </c>
      <c r="W5">
        <v>0.19840212209862582</v>
      </c>
      <c r="X5">
        <v>4.1371013563203475E-2</v>
      </c>
      <c r="Y5">
        <v>0.1094569497564752</v>
      </c>
      <c r="Z5">
        <v>-0.48879085049570009</v>
      </c>
      <c r="AA5">
        <v>0.69878916749116582</v>
      </c>
      <c r="AC5" s="5">
        <f>SUMPRODUCT(Table13[[#This Row],[SibSp]:[Ones]],$R$4:$AA$4)</f>
        <v>-0.82178405209228533</v>
      </c>
      <c r="AD5" s="5">
        <f>SUMPRODUCT(Table13[[#This Row],[SibSp]:[Ones]],$R$5:$AA$5)</f>
        <v>0.93986380408069203</v>
      </c>
      <c r="AE5" s="5">
        <f t="shared" ref="AE5:AE68" si="3">IF(AC5&lt;0,0,AC5)</f>
        <v>0</v>
      </c>
      <c r="AF5" s="5">
        <f t="shared" ref="AF5:AF68" si="4">IF(AD5&lt;0,0,AD5)</f>
        <v>0.93986380408069203</v>
      </c>
      <c r="AG5" s="5">
        <f t="shared" ref="AG5:AG68" si="5">AE5+AF5</f>
        <v>0.93986380408069203</v>
      </c>
      <c r="AH5" s="5">
        <f>(Table13[[#This Row],[Survived]]-AG5)^2</f>
        <v>3.6163620596453921E-3</v>
      </c>
    </row>
    <row r="6" spans="1:34" x14ac:dyDescent="0.2">
      <c r="A6">
        <v>1</v>
      </c>
      <c r="B6" t="s">
        <v>10</v>
      </c>
      <c r="C6">
        <v>3</v>
      </c>
      <c r="D6" t="s">
        <v>4</v>
      </c>
      <c r="E6">
        <v>26</v>
      </c>
      <c r="F6">
        <v>7.9249999999999998</v>
      </c>
      <c r="G6">
        <v>0</v>
      </c>
      <c r="H6">
        <v>0</v>
      </c>
      <c r="I6">
        <f>E6/$E$1</f>
        <v>0.32500000000000001</v>
      </c>
      <c r="J6">
        <f>LOG10(F6+1)</f>
        <v>0.95060822478423079</v>
      </c>
      <c r="K6">
        <f t="shared" si="0"/>
        <v>0</v>
      </c>
      <c r="L6">
        <f t="shared" si="1"/>
        <v>0</v>
      </c>
      <c r="M6">
        <f>IF(B6="S",1,0)</f>
        <v>1</v>
      </c>
      <c r="N6">
        <f>IF(B6="C",1,0)</f>
        <v>0</v>
      </c>
      <c r="O6">
        <f t="shared" si="2"/>
        <v>0</v>
      </c>
      <c r="P6">
        <v>1</v>
      </c>
      <c r="AC6" s="5">
        <f>SUMPRODUCT(Table13[[#This Row],[SibSp]:[Ones]],$R$4:$AA$4)</f>
        <v>-0.61048291740174254</v>
      </c>
      <c r="AD6" s="5">
        <f>SUMPRODUCT(Table13[[#This Row],[SibSp]:[Ones]],$R$5:$AA$5)</f>
        <v>0.59757865859108239</v>
      </c>
      <c r="AE6" s="5">
        <f t="shared" si="3"/>
        <v>0</v>
      </c>
      <c r="AF6" s="5">
        <f t="shared" si="4"/>
        <v>0.59757865859108239</v>
      </c>
      <c r="AG6" s="5">
        <f t="shared" si="5"/>
        <v>0.59757865859108239</v>
      </c>
      <c r="AH6" s="5">
        <f>(Table13[[#This Row],[Survived]]-AG6)^2</f>
        <v>0.16194293602135262</v>
      </c>
    </row>
    <row r="7" spans="1:34" x14ac:dyDescent="0.2">
      <c r="A7">
        <v>1</v>
      </c>
      <c r="B7" t="s">
        <v>10</v>
      </c>
      <c r="C7">
        <v>1</v>
      </c>
      <c r="D7" t="s">
        <v>4</v>
      </c>
      <c r="E7">
        <v>35</v>
      </c>
      <c r="F7">
        <v>53.1</v>
      </c>
      <c r="G7">
        <v>1</v>
      </c>
      <c r="H7">
        <v>0</v>
      </c>
      <c r="I7">
        <f>E7/$E$1</f>
        <v>0.4375</v>
      </c>
      <c r="J7">
        <f>LOG10(F7+1)</f>
        <v>1.7331972651065695</v>
      </c>
      <c r="K7">
        <f t="shared" si="0"/>
        <v>1</v>
      </c>
      <c r="L7">
        <f t="shared" si="1"/>
        <v>0</v>
      </c>
      <c r="M7">
        <f>IF(B7="S",1,0)</f>
        <v>1</v>
      </c>
      <c r="N7">
        <f>IF(B7="C",1,0)</f>
        <v>0</v>
      </c>
      <c r="O7">
        <f t="shared" si="2"/>
        <v>0</v>
      </c>
      <c r="P7">
        <v>1</v>
      </c>
      <c r="AC7" s="5">
        <f>SUMPRODUCT(Table13[[#This Row],[SibSp]:[Ones]],$R$4:$AA$4)</f>
        <v>-0.96947168145860074</v>
      </c>
      <c r="AD7" s="5">
        <f>SUMPRODUCT(Table13[[#This Row],[SibSp]:[Ones]],$R$5:$AA$5)</f>
        <v>0.88745436506605091</v>
      </c>
      <c r="AE7" s="5">
        <f t="shared" si="3"/>
        <v>0</v>
      </c>
      <c r="AF7" s="5">
        <f t="shared" si="4"/>
        <v>0.88745436506605091</v>
      </c>
      <c r="AG7" s="5">
        <f t="shared" si="5"/>
        <v>0.88745436506605091</v>
      </c>
      <c r="AH7" s="5">
        <f>(Table13[[#This Row],[Survived]]-AG7)^2</f>
        <v>1.2666519942685741E-2</v>
      </c>
    </row>
    <row r="8" spans="1:34" x14ac:dyDescent="0.2">
      <c r="A8">
        <v>0</v>
      </c>
      <c r="B8" t="s">
        <v>10</v>
      </c>
      <c r="C8">
        <v>3</v>
      </c>
      <c r="D8" t="s">
        <v>3</v>
      </c>
      <c r="E8">
        <v>35</v>
      </c>
      <c r="F8">
        <v>8.0500000000000007</v>
      </c>
      <c r="G8">
        <v>0</v>
      </c>
      <c r="H8">
        <v>0</v>
      </c>
      <c r="I8">
        <f>E8/$E$1</f>
        <v>0.4375</v>
      </c>
      <c r="J8">
        <f>LOG10(F8+1)</f>
        <v>0.9566485792052033</v>
      </c>
      <c r="K8">
        <f t="shared" si="0"/>
        <v>0</v>
      </c>
      <c r="L8">
        <f t="shared" si="1"/>
        <v>0</v>
      </c>
      <c r="M8">
        <f>IF(B8="S",1,0)</f>
        <v>1</v>
      </c>
      <c r="N8">
        <f>IF(B8="C",1,0)</f>
        <v>0</v>
      </c>
      <c r="O8">
        <f t="shared" si="2"/>
        <v>1</v>
      </c>
      <c r="P8">
        <v>1</v>
      </c>
      <c r="AC8" s="5">
        <f>SUMPRODUCT(Table13[[#This Row],[SibSp]:[Ones]],$R$4:$AA$4)</f>
        <v>-0.91687387656857866</v>
      </c>
      <c r="AD8" s="5">
        <f>SUMPRODUCT(Table13[[#This Row],[SibSp]:[Ones]],$R$5:$AA$5)</f>
        <v>4.3932477484091792E-2</v>
      </c>
      <c r="AE8" s="5">
        <f t="shared" si="3"/>
        <v>0</v>
      </c>
      <c r="AF8" s="5">
        <f t="shared" si="4"/>
        <v>4.3932477484091792E-2</v>
      </c>
      <c r="AG8" s="5">
        <f t="shared" si="5"/>
        <v>4.3932477484091792E-2</v>
      </c>
      <c r="AH8" s="5">
        <f>(Table13[[#This Row],[Survived]]-AG8)^2</f>
        <v>1.9300625778902322E-3</v>
      </c>
    </row>
    <row r="9" spans="1:34" x14ac:dyDescent="0.2">
      <c r="A9">
        <v>0</v>
      </c>
      <c r="B9" t="s">
        <v>10</v>
      </c>
      <c r="C9">
        <v>1</v>
      </c>
      <c r="D9" t="s">
        <v>3</v>
      </c>
      <c r="E9">
        <v>54</v>
      </c>
      <c r="F9">
        <v>51.862499999999997</v>
      </c>
      <c r="G9">
        <v>0</v>
      </c>
      <c r="H9">
        <v>0</v>
      </c>
      <c r="I9">
        <f>E9/$E$1</f>
        <v>0.67500000000000004</v>
      </c>
      <c r="J9">
        <f>LOG10(F9+1)</f>
        <v>1.7231476981549567</v>
      </c>
      <c r="K9">
        <f t="shared" si="0"/>
        <v>1</v>
      </c>
      <c r="L9">
        <f t="shared" si="1"/>
        <v>0</v>
      </c>
      <c r="M9">
        <f>IF(B9="S",1,0)</f>
        <v>1</v>
      </c>
      <c r="N9">
        <f>IF(B9="C",1,0)</f>
        <v>0</v>
      </c>
      <c r="O9">
        <f t="shared" si="2"/>
        <v>1</v>
      </c>
      <c r="P9">
        <v>1</v>
      </c>
      <c r="AC9" s="5">
        <f>SUMPRODUCT(Table13[[#This Row],[SibSp]:[Ones]],$R$4:$AA$4)</f>
        <v>-1.0948067790157043</v>
      </c>
      <c r="AD9" s="5">
        <f>SUMPRODUCT(Table13[[#This Row],[SibSp]:[Ones]],$R$5:$AA$5)</f>
        <v>0.31796698357247632</v>
      </c>
      <c r="AE9" s="5">
        <f t="shared" si="3"/>
        <v>0</v>
      </c>
      <c r="AF9" s="5">
        <f t="shared" si="4"/>
        <v>0.31796698357247632</v>
      </c>
      <c r="AG9" s="5">
        <f t="shared" si="5"/>
        <v>0.31796698357247632</v>
      </c>
      <c r="AH9" s="5">
        <f>(Table13[[#This Row],[Survived]]-AG9)^2</f>
        <v>0.10110300264217943</v>
      </c>
    </row>
    <row r="10" spans="1:34" x14ac:dyDescent="0.2">
      <c r="A10">
        <v>0</v>
      </c>
      <c r="B10" t="s">
        <v>10</v>
      </c>
      <c r="C10">
        <v>3</v>
      </c>
      <c r="D10" t="s">
        <v>3</v>
      </c>
      <c r="E10">
        <v>2</v>
      </c>
      <c r="F10">
        <v>21.074999999999999</v>
      </c>
      <c r="G10">
        <v>3</v>
      </c>
      <c r="H10">
        <v>1</v>
      </c>
      <c r="I10">
        <f>E10/$E$1</f>
        <v>2.5000000000000001E-2</v>
      </c>
      <c r="J10">
        <f>LOG10(F10+1)</f>
        <v>1.3439007122496063</v>
      </c>
      <c r="K10">
        <f t="shared" si="0"/>
        <v>0</v>
      </c>
      <c r="L10">
        <f t="shared" si="1"/>
        <v>0</v>
      </c>
      <c r="M10">
        <f>IF(B10="S",1,0)</f>
        <v>1</v>
      </c>
      <c r="N10">
        <f>IF(B10="C",1,0)</f>
        <v>0</v>
      </c>
      <c r="O10">
        <f t="shared" si="2"/>
        <v>1</v>
      </c>
      <c r="P10">
        <v>1</v>
      </c>
      <c r="AC10" s="5">
        <f>SUMPRODUCT(Table13[[#This Row],[SibSp]:[Ones]],$R$4:$AA$4)</f>
        <v>-1.4622105852055862</v>
      </c>
      <c r="AD10" s="5">
        <f>SUMPRODUCT(Table13[[#This Row],[SibSp]:[Ones]],$R$5:$AA$5)</f>
        <v>0.11453536114037755</v>
      </c>
      <c r="AE10" s="5">
        <f t="shared" si="3"/>
        <v>0</v>
      </c>
      <c r="AF10" s="5">
        <f t="shared" si="4"/>
        <v>0.11453536114037755</v>
      </c>
      <c r="AG10" s="5">
        <f t="shared" si="5"/>
        <v>0.11453536114037755</v>
      </c>
      <c r="AH10" s="5">
        <f>(Table13[[#This Row],[Survived]]-AG10)^2</f>
        <v>1.3118348951556707E-2</v>
      </c>
    </row>
    <row r="11" spans="1:34" x14ac:dyDescent="0.2">
      <c r="A11">
        <v>1</v>
      </c>
      <c r="B11" t="s">
        <v>10</v>
      </c>
      <c r="C11">
        <v>3</v>
      </c>
      <c r="D11" t="s">
        <v>4</v>
      </c>
      <c r="E11">
        <v>27</v>
      </c>
      <c r="F11">
        <v>11.1333</v>
      </c>
      <c r="G11">
        <v>0</v>
      </c>
      <c r="H11">
        <v>2</v>
      </c>
      <c r="I11">
        <f>E11/$E$1</f>
        <v>0.33750000000000002</v>
      </c>
      <c r="J11">
        <f>LOG10(F11+1)</f>
        <v>1.0839789358110461</v>
      </c>
      <c r="K11">
        <f t="shared" si="0"/>
        <v>0</v>
      </c>
      <c r="L11">
        <f t="shared" si="1"/>
        <v>0</v>
      </c>
      <c r="M11">
        <f>IF(B11="S",1,0)</f>
        <v>1</v>
      </c>
      <c r="N11">
        <f>IF(B11="C",1,0)</f>
        <v>0</v>
      </c>
      <c r="O11">
        <f t="shared" si="2"/>
        <v>0</v>
      </c>
      <c r="P11">
        <v>1</v>
      </c>
      <c r="AC11" s="5">
        <f>SUMPRODUCT(Table13[[#This Row],[SibSp]:[Ones]],$R$4:$AA$4)</f>
        <v>-0.51007332225733237</v>
      </c>
      <c r="AD11" s="5">
        <f>SUMPRODUCT(Table13[[#This Row],[SibSp]:[Ones]],$R$5:$AA$5)</f>
        <v>0.56693598441900572</v>
      </c>
      <c r="AE11" s="5">
        <f t="shared" si="3"/>
        <v>0</v>
      </c>
      <c r="AF11" s="5">
        <f t="shared" si="4"/>
        <v>0.56693598441900572</v>
      </c>
      <c r="AG11" s="5">
        <f t="shared" si="5"/>
        <v>0.56693598441900572</v>
      </c>
      <c r="AH11" s="5">
        <f>(Table13[[#This Row],[Survived]]-AG11)^2</f>
        <v>0.18754444159113565</v>
      </c>
    </row>
    <row r="12" spans="1:34" x14ac:dyDescent="0.2">
      <c r="A12">
        <v>1</v>
      </c>
      <c r="B12" t="s">
        <v>11</v>
      </c>
      <c r="C12">
        <v>2</v>
      </c>
      <c r="D12" t="s">
        <v>4</v>
      </c>
      <c r="E12">
        <v>14</v>
      </c>
      <c r="F12">
        <v>30.070799999999998</v>
      </c>
      <c r="G12">
        <v>1</v>
      </c>
      <c r="H12">
        <v>0</v>
      </c>
      <c r="I12">
        <f>E12/$E$1</f>
        <v>0.17499999999999999</v>
      </c>
      <c r="J12">
        <f>LOG10(F12+1)</f>
        <v>1.492352435460081</v>
      </c>
      <c r="K12">
        <f t="shared" si="0"/>
        <v>0</v>
      </c>
      <c r="L12">
        <f t="shared" si="1"/>
        <v>1</v>
      </c>
      <c r="M12">
        <f>IF(B12="S",1,0)</f>
        <v>0</v>
      </c>
      <c r="N12">
        <f>IF(B12="C",1,0)</f>
        <v>1</v>
      </c>
      <c r="O12">
        <f t="shared" si="2"/>
        <v>0</v>
      </c>
      <c r="P12">
        <v>1</v>
      </c>
      <c r="AC12" s="5">
        <f>SUMPRODUCT(Table13[[#This Row],[SibSp]:[Ones]],$R$4:$AA$4)</f>
        <v>-0.67766313418620061</v>
      </c>
      <c r="AD12" s="5">
        <f>SUMPRODUCT(Table13[[#This Row],[SibSp]:[Ones]],$R$5:$AA$5)</f>
        <v>0.91960855091879246</v>
      </c>
      <c r="AE12" s="5">
        <f t="shared" si="3"/>
        <v>0</v>
      </c>
      <c r="AF12" s="5">
        <f t="shared" si="4"/>
        <v>0.91960855091879246</v>
      </c>
      <c r="AG12" s="5">
        <f t="shared" si="5"/>
        <v>0.91960855091879246</v>
      </c>
      <c r="AH12" s="5">
        <f>(Table13[[#This Row],[Survived]]-AG12)^2</f>
        <v>6.4627850853763852E-3</v>
      </c>
    </row>
    <row r="13" spans="1:34" x14ac:dyDescent="0.2">
      <c r="A13">
        <v>1</v>
      </c>
      <c r="B13" t="s">
        <v>10</v>
      </c>
      <c r="C13">
        <v>3</v>
      </c>
      <c r="D13" t="s">
        <v>4</v>
      </c>
      <c r="E13">
        <v>4</v>
      </c>
      <c r="F13">
        <v>16.7</v>
      </c>
      <c r="G13">
        <v>1</v>
      </c>
      <c r="H13">
        <v>1</v>
      </c>
      <c r="I13">
        <f>E13/$E$1</f>
        <v>0.05</v>
      </c>
      <c r="J13">
        <f>LOG10(F13+1)</f>
        <v>1.2479732663618066</v>
      </c>
      <c r="K13">
        <f t="shared" si="0"/>
        <v>0</v>
      </c>
      <c r="L13">
        <f t="shared" si="1"/>
        <v>0</v>
      </c>
      <c r="M13">
        <f>IF(B13="S",1,0)</f>
        <v>1</v>
      </c>
      <c r="N13">
        <f>IF(B13="C",1,0)</f>
        <v>0</v>
      </c>
      <c r="O13">
        <f t="shared" si="2"/>
        <v>0</v>
      </c>
      <c r="P13">
        <v>1</v>
      </c>
      <c r="AC13" s="5">
        <f>SUMPRODUCT(Table13[[#This Row],[SibSp]:[Ones]],$R$4:$AA$4)</f>
        <v>-0.81033300396944041</v>
      </c>
      <c r="AD13" s="5">
        <f>SUMPRODUCT(Table13[[#This Row],[SibSp]:[Ones]],$R$5:$AA$5)</f>
        <v>0.69887519630194328</v>
      </c>
      <c r="AE13" s="5">
        <f t="shared" si="3"/>
        <v>0</v>
      </c>
      <c r="AF13" s="5">
        <f t="shared" si="4"/>
        <v>0.69887519630194328</v>
      </c>
      <c r="AG13" s="5">
        <f t="shared" si="5"/>
        <v>0.69887519630194328</v>
      </c>
      <c r="AH13" s="5">
        <f>(Table13[[#This Row],[Survived]]-AG13)^2</f>
        <v>9.0676147402193194E-2</v>
      </c>
    </row>
    <row r="14" spans="1:34" x14ac:dyDescent="0.2">
      <c r="A14">
        <v>1</v>
      </c>
      <c r="B14" t="s">
        <v>10</v>
      </c>
      <c r="C14">
        <v>1</v>
      </c>
      <c r="D14" t="s">
        <v>4</v>
      </c>
      <c r="E14">
        <v>58</v>
      </c>
      <c r="F14">
        <v>26.55</v>
      </c>
      <c r="G14">
        <v>0</v>
      </c>
      <c r="H14">
        <v>0</v>
      </c>
      <c r="I14">
        <f>E14/$E$1</f>
        <v>0.72499999999999998</v>
      </c>
      <c r="J14">
        <f>LOG10(F14+1)</f>
        <v>1.4401216031878039</v>
      </c>
      <c r="K14">
        <f t="shared" si="0"/>
        <v>1</v>
      </c>
      <c r="L14">
        <f t="shared" si="1"/>
        <v>0</v>
      </c>
      <c r="M14">
        <f>IF(B14="S",1,0)</f>
        <v>1</v>
      </c>
      <c r="N14">
        <f>IF(B14="C",1,0)</f>
        <v>0</v>
      </c>
      <c r="O14">
        <f t="shared" si="2"/>
        <v>0</v>
      </c>
      <c r="P14">
        <v>1</v>
      </c>
      <c r="AC14" s="5">
        <f>SUMPRODUCT(Table13[[#This Row],[SibSp]:[Ones]],$R$4:$AA$4)</f>
        <v>-0.70827500083999995</v>
      </c>
      <c r="AD14" s="5">
        <f>SUMPRODUCT(Table13[[#This Row],[SibSp]:[Ones]],$R$5:$AA$5)</f>
        <v>0.76422319446995024</v>
      </c>
      <c r="AE14" s="5">
        <f t="shared" si="3"/>
        <v>0</v>
      </c>
      <c r="AF14" s="5">
        <f t="shared" si="4"/>
        <v>0.76422319446995024</v>
      </c>
      <c r="AG14" s="5">
        <f t="shared" si="5"/>
        <v>0.76422319446995024</v>
      </c>
      <c r="AH14" s="5">
        <f>(Table13[[#This Row],[Survived]]-AG14)^2</f>
        <v>5.5590702025954904E-2</v>
      </c>
    </row>
    <row r="15" spans="1:34" x14ac:dyDescent="0.2">
      <c r="A15">
        <v>0</v>
      </c>
      <c r="B15" t="s">
        <v>10</v>
      </c>
      <c r="C15">
        <v>3</v>
      </c>
      <c r="D15" t="s">
        <v>3</v>
      </c>
      <c r="E15">
        <v>20</v>
      </c>
      <c r="F15">
        <v>8.0500000000000007</v>
      </c>
      <c r="G15">
        <v>0</v>
      </c>
      <c r="H15">
        <v>0</v>
      </c>
      <c r="I15">
        <f>E15/$E$1</f>
        <v>0.25</v>
      </c>
      <c r="J15">
        <f>LOG10(F15+1)</f>
        <v>0.9566485792052033</v>
      </c>
      <c r="K15">
        <f t="shared" si="0"/>
        <v>0</v>
      </c>
      <c r="L15">
        <f t="shared" si="1"/>
        <v>0</v>
      </c>
      <c r="M15">
        <f>IF(B15="S",1,0)</f>
        <v>1</v>
      </c>
      <c r="N15">
        <f>IF(B15="C",1,0)</f>
        <v>0</v>
      </c>
      <c r="O15">
        <f t="shared" si="2"/>
        <v>1</v>
      </c>
      <c r="P15">
        <v>1</v>
      </c>
      <c r="AC15" s="5">
        <f>SUMPRODUCT(Table13[[#This Row],[SibSp]:[Ones]],$R$4:$AA$4)</f>
        <v>-0.9595632132262728</v>
      </c>
      <c r="AD15" s="5">
        <f>SUMPRODUCT(Table13[[#This Row],[SibSp]:[Ones]],$R$5:$AA$5)</f>
        <v>0.15250778028118872</v>
      </c>
      <c r="AE15" s="5">
        <f t="shared" si="3"/>
        <v>0</v>
      </c>
      <c r="AF15" s="5">
        <f t="shared" si="4"/>
        <v>0.15250778028118872</v>
      </c>
      <c r="AG15" s="5">
        <f t="shared" si="5"/>
        <v>0.15250778028118872</v>
      </c>
      <c r="AH15" s="5">
        <f>(Table13[[#This Row],[Survived]]-AG15)^2</f>
        <v>2.3258623046295335E-2</v>
      </c>
    </row>
    <row r="16" spans="1:34" x14ac:dyDescent="0.2">
      <c r="A16">
        <v>0</v>
      </c>
      <c r="B16" t="s">
        <v>10</v>
      </c>
      <c r="C16">
        <v>3</v>
      </c>
      <c r="D16" t="s">
        <v>3</v>
      </c>
      <c r="E16">
        <v>39</v>
      </c>
      <c r="F16">
        <v>31.274999999999999</v>
      </c>
      <c r="G16">
        <v>1</v>
      </c>
      <c r="H16">
        <v>5</v>
      </c>
      <c r="I16">
        <f>E16/$E$1</f>
        <v>0.48749999999999999</v>
      </c>
      <c r="J16">
        <f>LOG10(F16+1)</f>
        <v>1.5088662509384578</v>
      </c>
      <c r="K16">
        <f t="shared" si="0"/>
        <v>0</v>
      </c>
      <c r="L16">
        <f t="shared" si="1"/>
        <v>0</v>
      </c>
      <c r="M16">
        <f>IF(B16="S",1,0)</f>
        <v>1</v>
      </c>
      <c r="N16">
        <f>IF(B16="C",1,0)</f>
        <v>0</v>
      </c>
      <c r="O16">
        <f t="shared" si="2"/>
        <v>1</v>
      </c>
      <c r="P16">
        <v>1</v>
      </c>
      <c r="AC16" s="5">
        <f>SUMPRODUCT(Table13[[#This Row],[SibSp]:[Ones]],$R$4:$AA$4)</f>
        <v>-0.84575003189332743</v>
      </c>
      <c r="AD16" s="5">
        <f>SUMPRODUCT(Table13[[#This Row],[SibSp]:[Ones]],$R$5:$AA$5)</f>
        <v>-9.0347310475871079E-2</v>
      </c>
      <c r="AE16" s="5">
        <f t="shared" si="3"/>
        <v>0</v>
      </c>
      <c r="AF16" s="5">
        <f t="shared" si="4"/>
        <v>0</v>
      </c>
      <c r="AG16" s="5">
        <f t="shared" si="5"/>
        <v>0</v>
      </c>
      <c r="AH16" s="5">
        <f>(Table13[[#This Row],[Survived]]-AG16)^2</f>
        <v>0</v>
      </c>
    </row>
    <row r="17" spans="1:34" x14ac:dyDescent="0.2">
      <c r="A17">
        <v>0</v>
      </c>
      <c r="B17" t="s">
        <v>10</v>
      </c>
      <c r="C17">
        <v>3</v>
      </c>
      <c r="D17" t="s">
        <v>4</v>
      </c>
      <c r="E17">
        <v>14</v>
      </c>
      <c r="F17">
        <v>7.8541999999999996</v>
      </c>
      <c r="G17">
        <v>0</v>
      </c>
      <c r="H17">
        <v>0</v>
      </c>
      <c r="I17">
        <f>E17/$E$1</f>
        <v>0.17499999999999999</v>
      </c>
      <c r="J17">
        <f>LOG10(F17+1)</f>
        <v>0.94714932766263737</v>
      </c>
      <c r="K17">
        <f t="shared" si="0"/>
        <v>0</v>
      </c>
      <c r="L17">
        <f t="shared" si="1"/>
        <v>0</v>
      </c>
      <c r="M17">
        <f>IF(B17="S",1,0)</f>
        <v>1</v>
      </c>
      <c r="N17">
        <f>IF(B17="C",1,0)</f>
        <v>0</v>
      </c>
      <c r="O17">
        <f t="shared" si="2"/>
        <v>0</v>
      </c>
      <c r="P17">
        <v>1</v>
      </c>
      <c r="AC17" s="5">
        <f>SUMPRODUCT(Table13[[#This Row],[SibSp]:[Ones]],$R$4:$AA$4)</f>
        <v>-0.64409562772643669</v>
      </c>
      <c r="AD17" s="5">
        <f>SUMPRODUCT(Table13[[#This Row],[SibSp]:[Ones]],$R$5:$AA$5)</f>
        <v>0.68427292298187326</v>
      </c>
      <c r="AE17" s="5">
        <f t="shared" si="3"/>
        <v>0</v>
      </c>
      <c r="AF17" s="5">
        <f t="shared" si="4"/>
        <v>0.68427292298187326</v>
      </c>
      <c r="AG17" s="5">
        <f t="shared" si="5"/>
        <v>0.68427292298187326</v>
      </c>
      <c r="AH17" s="5">
        <f>(Table13[[#This Row],[Survived]]-AG17)^2</f>
        <v>0.46822943312615667</v>
      </c>
    </row>
    <row r="18" spans="1:34" x14ac:dyDescent="0.2">
      <c r="A18">
        <v>1</v>
      </c>
      <c r="B18" t="s">
        <v>10</v>
      </c>
      <c r="C18">
        <v>2</v>
      </c>
      <c r="D18" t="s">
        <v>4</v>
      </c>
      <c r="E18">
        <v>55</v>
      </c>
      <c r="F18">
        <v>16</v>
      </c>
      <c r="G18">
        <v>0</v>
      </c>
      <c r="H18">
        <v>0</v>
      </c>
      <c r="I18">
        <f>E18/$E$1</f>
        <v>0.6875</v>
      </c>
      <c r="J18">
        <f>LOG10(F18+1)</f>
        <v>1.2304489213782739</v>
      </c>
      <c r="K18">
        <f t="shared" si="0"/>
        <v>0</v>
      </c>
      <c r="L18">
        <f t="shared" si="1"/>
        <v>1</v>
      </c>
      <c r="M18">
        <f>IF(B18="S",1,0)</f>
        <v>1</v>
      </c>
      <c r="N18">
        <f>IF(B18="C",1,0)</f>
        <v>0</v>
      </c>
      <c r="O18">
        <f t="shared" si="2"/>
        <v>0</v>
      </c>
      <c r="P18">
        <v>1</v>
      </c>
      <c r="AC18" s="5">
        <f>SUMPRODUCT(Table13[[#This Row],[SibSp]:[Ones]],$R$4:$AA$4)</f>
        <v>-0.5288453876148278</v>
      </c>
      <c r="AD18" s="5">
        <f>SUMPRODUCT(Table13[[#This Row],[SibSp]:[Ones]],$R$5:$AA$5)</f>
        <v>0.59949690033588254</v>
      </c>
      <c r="AE18" s="5">
        <f t="shared" si="3"/>
        <v>0</v>
      </c>
      <c r="AF18" s="5">
        <f t="shared" si="4"/>
        <v>0.59949690033588254</v>
      </c>
      <c r="AG18" s="5">
        <f t="shared" si="5"/>
        <v>0.59949690033588254</v>
      </c>
      <c r="AH18" s="5">
        <f>(Table13[[#This Row],[Survived]]-AG18)^2</f>
        <v>0.160402732840566</v>
      </c>
    </row>
    <row r="19" spans="1:34" x14ac:dyDescent="0.2">
      <c r="A19">
        <v>0</v>
      </c>
      <c r="B19" t="s">
        <v>12</v>
      </c>
      <c r="C19">
        <v>3</v>
      </c>
      <c r="D19" t="s">
        <v>3</v>
      </c>
      <c r="E19">
        <v>2</v>
      </c>
      <c r="F19">
        <v>29.125</v>
      </c>
      <c r="G19">
        <v>4</v>
      </c>
      <c r="H19">
        <v>1</v>
      </c>
      <c r="I19">
        <f>E19/$E$1</f>
        <v>2.5000000000000001E-2</v>
      </c>
      <c r="J19">
        <f>LOG10(F19+1)</f>
        <v>1.4789270555829248</v>
      </c>
      <c r="K19">
        <f t="shared" si="0"/>
        <v>0</v>
      </c>
      <c r="L19">
        <f t="shared" si="1"/>
        <v>0</v>
      </c>
      <c r="M19">
        <f>IF(B19="S",1,0)</f>
        <v>0</v>
      </c>
      <c r="N19">
        <f>IF(B19="C",1,0)</f>
        <v>0</v>
      </c>
      <c r="O19">
        <f t="shared" si="2"/>
        <v>1</v>
      </c>
      <c r="P19">
        <v>1</v>
      </c>
      <c r="AC19" s="5">
        <f>SUMPRODUCT(Table13[[#This Row],[SibSp]:[Ones]],$R$4:$AA$4)</f>
        <v>-1.7827293622352374</v>
      </c>
      <c r="AD19" s="5">
        <f>SUMPRODUCT(Table13[[#This Row],[SibSp]:[Ones]],$R$5:$AA$5)</f>
        <v>2.2329268731823504E-2</v>
      </c>
      <c r="AE19" s="5">
        <f t="shared" si="3"/>
        <v>0</v>
      </c>
      <c r="AF19" s="5">
        <f t="shared" si="4"/>
        <v>2.2329268731823504E-2</v>
      </c>
      <c r="AG19" s="5">
        <f t="shared" si="5"/>
        <v>2.2329268731823504E-2</v>
      </c>
      <c r="AH19" s="5">
        <f>(Table13[[#This Row],[Survived]]-AG19)^2</f>
        <v>4.9859624209799087E-4</v>
      </c>
    </row>
    <row r="20" spans="1:34" x14ac:dyDescent="0.2">
      <c r="A20">
        <v>0</v>
      </c>
      <c r="B20" t="s">
        <v>10</v>
      </c>
      <c r="C20">
        <v>3</v>
      </c>
      <c r="D20" t="s">
        <v>4</v>
      </c>
      <c r="E20">
        <v>31</v>
      </c>
      <c r="F20">
        <v>18</v>
      </c>
      <c r="G20">
        <v>1</v>
      </c>
      <c r="H20">
        <v>0</v>
      </c>
      <c r="I20">
        <f>E20/$E$1</f>
        <v>0.38750000000000001</v>
      </c>
      <c r="J20">
        <f>LOG10(F20+1)</f>
        <v>1.2787536009528289</v>
      </c>
      <c r="K20">
        <f t="shared" si="0"/>
        <v>0</v>
      </c>
      <c r="L20">
        <f t="shared" si="1"/>
        <v>0</v>
      </c>
      <c r="M20">
        <f>IF(B20="S",1,0)</f>
        <v>1</v>
      </c>
      <c r="N20">
        <f>IF(B20="C",1,0)</f>
        <v>0</v>
      </c>
      <c r="O20">
        <f t="shared" si="2"/>
        <v>0</v>
      </c>
      <c r="P20">
        <v>1</v>
      </c>
      <c r="AC20" s="5">
        <f>SUMPRODUCT(Table13[[#This Row],[SibSp]:[Ones]],$R$4:$AA$4)</f>
        <v>-0.79745530697369693</v>
      </c>
      <c r="AD20" s="5">
        <f>SUMPRODUCT(Table13[[#This Row],[SibSp]:[Ones]],$R$5:$AA$5)</f>
        <v>0.51981877792683917</v>
      </c>
      <c r="AE20" s="5">
        <f t="shared" si="3"/>
        <v>0</v>
      </c>
      <c r="AF20" s="5">
        <f t="shared" si="4"/>
        <v>0.51981877792683917</v>
      </c>
      <c r="AG20" s="5">
        <f t="shared" si="5"/>
        <v>0.51981877792683917</v>
      </c>
      <c r="AH20" s="5">
        <f>(Table13[[#This Row],[Survived]]-AG20)^2</f>
        <v>0.27021156188535256</v>
      </c>
    </row>
    <row r="21" spans="1:34" x14ac:dyDescent="0.2">
      <c r="A21">
        <v>0</v>
      </c>
      <c r="B21" t="s">
        <v>10</v>
      </c>
      <c r="C21">
        <v>2</v>
      </c>
      <c r="D21" t="s">
        <v>3</v>
      </c>
      <c r="E21">
        <v>35</v>
      </c>
      <c r="F21">
        <v>26</v>
      </c>
      <c r="G21">
        <v>0</v>
      </c>
      <c r="H21">
        <v>0</v>
      </c>
      <c r="I21">
        <f>E21/$E$1</f>
        <v>0.4375</v>
      </c>
      <c r="J21">
        <f>LOG10(F21+1)</f>
        <v>1.4313637641589874</v>
      </c>
      <c r="K21">
        <f t="shared" si="0"/>
        <v>0</v>
      </c>
      <c r="L21">
        <f t="shared" si="1"/>
        <v>1</v>
      </c>
      <c r="M21">
        <f>IF(B21="S",1,0)</f>
        <v>1</v>
      </c>
      <c r="N21">
        <f>IF(B21="C",1,0)</f>
        <v>0</v>
      </c>
      <c r="O21">
        <f t="shared" si="2"/>
        <v>1</v>
      </c>
      <c r="P21">
        <v>1</v>
      </c>
      <c r="AC21" s="5">
        <f>SUMPRODUCT(Table13[[#This Row],[SibSp]:[Ones]],$R$4:$AA$4)</f>
        <v>-0.94812278143493045</v>
      </c>
      <c r="AD21" s="5">
        <f>SUMPRODUCT(Table13[[#This Row],[SibSp]:[Ones]],$R$5:$AA$5)</f>
        <v>0.26511417397107778</v>
      </c>
      <c r="AE21" s="5">
        <f t="shared" si="3"/>
        <v>0</v>
      </c>
      <c r="AF21" s="5">
        <f t="shared" si="4"/>
        <v>0.26511417397107778</v>
      </c>
      <c r="AG21" s="5">
        <f t="shared" si="5"/>
        <v>0.26511417397107778</v>
      </c>
      <c r="AH21" s="5">
        <f>(Table13[[#This Row],[Survived]]-AG21)^2</f>
        <v>7.0285525240366895E-2</v>
      </c>
    </row>
    <row r="22" spans="1:34" x14ac:dyDescent="0.2">
      <c r="A22">
        <v>1</v>
      </c>
      <c r="B22" t="s">
        <v>10</v>
      </c>
      <c r="C22">
        <v>2</v>
      </c>
      <c r="D22" t="s">
        <v>3</v>
      </c>
      <c r="E22">
        <v>34</v>
      </c>
      <c r="F22">
        <v>13</v>
      </c>
      <c r="G22">
        <v>0</v>
      </c>
      <c r="H22">
        <v>0</v>
      </c>
      <c r="I22">
        <f>E22/$E$1</f>
        <v>0.42499999999999999</v>
      </c>
      <c r="J22">
        <f>LOG10(F22+1)</f>
        <v>1.146128035678238</v>
      </c>
      <c r="K22">
        <f t="shared" si="0"/>
        <v>0</v>
      </c>
      <c r="L22">
        <f t="shared" si="1"/>
        <v>1</v>
      </c>
      <c r="M22">
        <f>IF(B22="S",1,0)</f>
        <v>1</v>
      </c>
      <c r="N22">
        <f>IF(B22="C",1,0)</f>
        <v>0</v>
      </c>
      <c r="O22">
        <f t="shared" si="2"/>
        <v>1</v>
      </c>
      <c r="P22">
        <v>1</v>
      </c>
      <c r="AC22" s="5">
        <f>SUMPRODUCT(Table13[[#This Row],[SibSp]:[Ones]],$R$4:$AA$4)</f>
        <v>-0.90654032235757331</v>
      </c>
      <c r="AD22" s="5">
        <f>SUMPRODUCT(Table13[[#This Row],[SibSp]:[Ones]],$R$5:$AA$5)</f>
        <v>0.25866527100302222</v>
      </c>
      <c r="AE22" s="5">
        <f t="shared" si="3"/>
        <v>0</v>
      </c>
      <c r="AF22" s="5">
        <f t="shared" si="4"/>
        <v>0.25866527100302222</v>
      </c>
      <c r="AG22" s="5">
        <f t="shared" si="5"/>
        <v>0.25866527100302222</v>
      </c>
      <c r="AH22" s="5">
        <f>(Table13[[#This Row],[Survived]]-AG22)^2</f>
        <v>0.54957718041702253</v>
      </c>
    </row>
    <row r="23" spans="1:34" x14ac:dyDescent="0.2">
      <c r="A23">
        <v>1</v>
      </c>
      <c r="B23" t="s">
        <v>12</v>
      </c>
      <c r="C23">
        <v>3</v>
      </c>
      <c r="D23" t="s">
        <v>4</v>
      </c>
      <c r="E23">
        <v>15</v>
      </c>
      <c r="F23">
        <v>8.0291999999999994</v>
      </c>
      <c r="G23">
        <v>0</v>
      </c>
      <c r="H23">
        <v>0</v>
      </c>
      <c r="I23">
        <f>E23/$E$1</f>
        <v>0.1875</v>
      </c>
      <c r="J23">
        <f>LOG10(F23+1)</f>
        <v>0.95564927290744683</v>
      </c>
      <c r="K23">
        <f t="shared" si="0"/>
        <v>0</v>
      </c>
      <c r="L23">
        <f t="shared" si="1"/>
        <v>0</v>
      </c>
      <c r="M23">
        <f>IF(B23="S",1,0)</f>
        <v>0</v>
      </c>
      <c r="N23">
        <f>IF(B23="C",1,0)</f>
        <v>0</v>
      </c>
      <c r="O23">
        <f t="shared" si="2"/>
        <v>0</v>
      </c>
      <c r="P23">
        <v>1</v>
      </c>
      <c r="AC23" s="5">
        <f>SUMPRODUCT(Table13[[#This Row],[SibSp]:[Ones]],$R$4:$AA$4)</f>
        <v>-0.79197052166714532</v>
      </c>
      <c r="AD23" s="5">
        <f>SUMPRODUCT(Table13[[#This Row],[SibSp]:[Ones]],$R$5:$AA$5)</f>
        <v>0.63607143232906427</v>
      </c>
      <c r="AE23" s="5">
        <f t="shared" si="3"/>
        <v>0</v>
      </c>
      <c r="AF23" s="5">
        <f t="shared" si="4"/>
        <v>0.63607143232906427</v>
      </c>
      <c r="AG23" s="5">
        <f t="shared" si="5"/>
        <v>0.63607143232906427</v>
      </c>
      <c r="AH23" s="5">
        <f>(Table13[[#This Row],[Survived]]-AG23)^2</f>
        <v>0.13244400236701884</v>
      </c>
    </row>
    <row r="24" spans="1:34" x14ac:dyDescent="0.2">
      <c r="A24">
        <v>1</v>
      </c>
      <c r="B24" t="s">
        <v>10</v>
      </c>
      <c r="C24">
        <v>1</v>
      </c>
      <c r="D24" t="s">
        <v>3</v>
      </c>
      <c r="E24">
        <v>28</v>
      </c>
      <c r="F24">
        <v>35.5</v>
      </c>
      <c r="G24">
        <v>0</v>
      </c>
      <c r="H24">
        <v>0</v>
      </c>
      <c r="I24">
        <f>E24/$E$1</f>
        <v>0.35</v>
      </c>
      <c r="J24">
        <f>LOG10(F24+1)</f>
        <v>1.5622928644564746</v>
      </c>
      <c r="K24">
        <f t="shared" si="0"/>
        <v>1</v>
      </c>
      <c r="L24">
        <f t="shared" si="1"/>
        <v>0</v>
      </c>
      <c r="M24">
        <f>IF(B24="S",1,0)</f>
        <v>1</v>
      </c>
      <c r="N24">
        <f>IF(B24="C",1,0)</f>
        <v>0</v>
      </c>
      <c r="O24">
        <f t="shared" si="2"/>
        <v>1</v>
      </c>
      <c r="P24">
        <v>1</v>
      </c>
      <c r="AC24" s="5">
        <f>SUMPRODUCT(Table13[[#This Row],[SibSp]:[Ones]],$R$4:$AA$4)</f>
        <v>-1.1437468251801939</v>
      </c>
      <c r="AD24" s="5">
        <f>SUMPRODUCT(Table13[[#This Row],[SibSp]:[Ones]],$R$5:$AA$5)</f>
        <v>0.49844543179441347</v>
      </c>
      <c r="AE24" s="5">
        <f t="shared" si="3"/>
        <v>0</v>
      </c>
      <c r="AF24" s="5">
        <f t="shared" si="4"/>
        <v>0.49844543179441347</v>
      </c>
      <c r="AG24" s="5">
        <f t="shared" si="5"/>
        <v>0.49844543179441347</v>
      </c>
      <c r="AH24" s="5">
        <f>(Table13[[#This Row],[Survived]]-AG24)^2</f>
        <v>0.25155698488789235</v>
      </c>
    </row>
    <row r="25" spans="1:34" x14ac:dyDescent="0.2">
      <c r="A25">
        <v>0</v>
      </c>
      <c r="B25" t="s">
        <v>10</v>
      </c>
      <c r="C25">
        <v>3</v>
      </c>
      <c r="D25" t="s">
        <v>4</v>
      </c>
      <c r="E25">
        <v>8</v>
      </c>
      <c r="F25">
        <v>21.074999999999999</v>
      </c>
      <c r="G25">
        <v>3</v>
      </c>
      <c r="H25">
        <v>1</v>
      </c>
      <c r="I25">
        <f>E25/$E$1</f>
        <v>0.1</v>
      </c>
      <c r="J25">
        <f>LOG10(F25+1)</f>
        <v>1.3439007122496063</v>
      </c>
      <c r="K25">
        <f t="shared" si="0"/>
        <v>0</v>
      </c>
      <c r="L25">
        <f t="shared" si="1"/>
        <v>0</v>
      </c>
      <c r="M25">
        <f>IF(B25="S",1,0)</f>
        <v>1</v>
      </c>
      <c r="N25">
        <f>IF(B25="C",1,0)</f>
        <v>0</v>
      </c>
      <c r="O25">
        <f t="shared" si="2"/>
        <v>0</v>
      </c>
      <c r="P25">
        <v>1</v>
      </c>
      <c r="AC25" s="5">
        <f>SUMPRODUCT(Table13[[#This Row],[SibSp]:[Ones]],$R$4:$AA$4)</f>
        <v>-1.1140711370564604</v>
      </c>
      <c r="AD25" s="5">
        <f>SUMPRODUCT(Table13[[#This Row],[SibSp]:[Ones]],$R$5:$AA$5)</f>
        <v>0.55989609051723899</v>
      </c>
      <c r="AE25" s="5">
        <f t="shared" si="3"/>
        <v>0</v>
      </c>
      <c r="AF25" s="5">
        <f t="shared" si="4"/>
        <v>0.55989609051723899</v>
      </c>
      <c r="AG25" s="5">
        <f t="shared" si="5"/>
        <v>0.55989609051723899</v>
      </c>
      <c r="AH25" s="5">
        <f>(Table13[[#This Row],[Survived]]-AG25)^2</f>
        <v>0.31348363217648828</v>
      </c>
    </row>
    <row r="26" spans="1:34" x14ac:dyDescent="0.2">
      <c r="A26">
        <v>1</v>
      </c>
      <c r="B26" t="s">
        <v>10</v>
      </c>
      <c r="C26">
        <v>3</v>
      </c>
      <c r="D26" t="s">
        <v>4</v>
      </c>
      <c r="E26">
        <v>38</v>
      </c>
      <c r="F26">
        <v>31.387499999999999</v>
      </c>
      <c r="G26">
        <v>1</v>
      </c>
      <c r="H26">
        <v>5</v>
      </c>
      <c r="I26">
        <f>E26/$E$1</f>
        <v>0.47499999999999998</v>
      </c>
      <c r="J26">
        <f>LOG10(F26+1)</f>
        <v>1.5103774259938814</v>
      </c>
      <c r="K26">
        <f t="shared" si="0"/>
        <v>0</v>
      </c>
      <c r="L26">
        <f t="shared" si="1"/>
        <v>0</v>
      </c>
      <c r="M26">
        <f>IF(B26="S",1,0)</f>
        <v>1</v>
      </c>
      <c r="N26">
        <f>IF(B26="C",1,0)</f>
        <v>0</v>
      </c>
      <c r="O26">
        <f t="shared" si="2"/>
        <v>0</v>
      </c>
      <c r="P26">
        <v>1</v>
      </c>
      <c r="AC26" s="5">
        <f>SUMPRODUCT(Table13[[#This Row],[SibSp]:[Ones]],$R$4:$AA$4)</f>
        <v>-0.51776765532916247</v>
      </c>
      <c r="AD26" s="5">
        <f>SUMPRODUCT(Table13[[#This Row],[SibSp]:[Ones]],$R$5:$AA$5)</f>
        <v>0.4057544084405274</v>
      </c>
      <c r="AE26" s="5">
        <f t="shared" si="3"/>
        <v>0</v>
      </c>
      <c r="AF26" s="5">
        <f t="shared" si="4"/>
        <v>0.4057544084405274</v>
      </c>
      <c r="AG26" s="5">
        <f t="shared" si="5"/>
        <v>0.4057544084405274</v>
      </c>
      <c r="AH26" s="5">
        <f>(Table13[[#This Row],[Survived]]-AG26)^2</f>
        <v>0.35312782308786761</v>
      </c>
    </row>
    <row r="27" spans="1:34" x14ac:dyDescent="0.2">
      <c r="A27">
        <v>0</v>
      </c>
      <c r="B27" t="s">
        <v>10</v>
      </c>
      <c r="C27">
        <v>1</v>
      </c>
      <c r="D27" t="s">
        <v>3</v>
      </c>
      <c r="E27">
        <v>19</v>
      </c>
      <c r="F27">
        <v>263</v>
      </c>
      <c r="G27">
        <v>3</v>
      </c>
      <c r="H27">
        <v>2</v>
      </c>
      <c r="I27">
        <f>E27/$E$1</f>
        <v>0.23749999999999999</v>
      </c>
      <c r="J27">
        <f>LOG10(F27+1)</f>
        <v>2.4216039268698313</v>
      </c>
      <c r="K27">
        <f t="shared" si="0"/>
        <v>1</v>
      </c>
      <c r="L27">
        <f t="shared" si="1"/>
        <v>0</v>
      </c>
      <c r="M27">
        <f>IF(B27="S",1,0)</f>
        <v>1</v>
      </c>
      <c r="N27">
        <f>IF(B27="C",1,0)</f>
        <v>0</v>
      </c>
      <c r="O27">
        <f t="shared" si="2"/>
        <v>1</v>
      </c>
      <c r="P27">
        <v>1</v>
      </c>
      <c r="AC27" s="5">
        <f>SUMPRODUCT(Table13[[#This Row],[SibSp]:[Ones]],$R$4:$AA$4)</f>
        <v>-1.6351399023178312</v>
      </c>
      <c r="AD27" s="5">
        <f>SUMPRODUCT(Table13[[#This Row],[SibSp]:[Ones]],$R$5:$AA$5)</f>
        <v>0.4030778343326118</v>
      </c>
      <c r="AE27" s="5">
        <f t="shared" si="3"/>
        <v>0</v>
      </c>
      <c r="AF27" s="5">
        <f t="shared" si="4"/>
        <v>0.4030778343326118</v>
      </c>
      <c r="AG27" s="5">
        <f t="shared" si="5"/>
        <v>0.4030778343326118</v>
      </c>
      <c r="AH27" s="5">
        <f>(Table13[[#This Row],[Survived]]-AG27)^2</f>
        <v>0.16247174053026844</v>
      </c>
    </row>
    <row r="28" spans="1:34" x14ac:dyDescent="0.2">
      <c r="A28">
        <v>0</v>
      </c>
      <c r="B28" t="s">
        <v>11</v>
      </c>
      <c r="C28">
        <v>1</v>
      </c>
      <c r="D28" t="s">
        <v>3</v>
      </c>
      <c r="E28">
        <v>40</v>
      </c>
      <c r="F28">
        <v>27.720800000000001</v>
      </c>
      <c r="G28">
        <v>0</v>
      </c>
      <c r="H28">
        <v>0</v>
      </c>
      <c r="I28">
        <f>E28/$E$1</f>
        <v>0.5</v>
      </c>
      <c r="J28">
        <f>LOG10(F28+1)</f>
        <v>1.4581965327411079</v>
      </c>
      <c r="K28">
        <f t="shared" si="0"/>
        <v>1</v>
      </c>
      <c r="L28">
        <f t="shared" si="1"/>
        <v>0</v>
      </c>
      <c r="M28">
        <f>IF(B28="S",1,0)</f>
        <v>0</v>
      </c>
      <c r="N28">
        <f>IF(B28="C",1,0)</f>
        <v>1</v>
      </c>
      <c r="O28">
        <f t="shared" si="2"/>
        <v>1</v>
      </c>
      <c r="P28">
        <v>1</v>
      </c>
      <c r="AC28" s="5">
        <f>SUMPRODUCT(Table13[[#This Row],[SibSp]:[Ones]],$R$4:$AA$4)</f>
        <v>-0.934630521936332</v>
      </c>
      <c r="AD28" s="5">
        <f>SUMPRODUCT(Table13[[#This Row],[SibSp]:[Ones]],$R$5:$AA$5)</f>
        <v>0.4746759829632935</v>
      </c>
      <c r="AE28" s="5">
        <f t="shared" si="3"/>
        <v>0</v>
      </c>
      <c r="AF28" s="5">
        <f t="shared" si="4"/>
        <v>0.4746759829632935</v>
      </c>
      <c r="AG28" s="5">
        <f t="shared" si="5"/>
        <v>0.4746759829632935</v>
      </c>
      <c r="AH28" s="5">
        <f>(Table13[[#This Row],[Survived]]-AG28)^2</f>
        <v>0.22531728880216889</v>
      </c>
    </row>
    <row r="29" spans="1:34" x14ac:dyDescent="0.2">
      <c r="A29">
        <v>0</v>
      </c>
      <c r="B29" t="s">
        <v>10</v>
      </c>
      <c r="C29">
        <v>2</v>
      </c>
      <c r="D29" t="s">
        <v>3</v>
      </c>
      <c r="E29">
        <v>66</v>
      </c>
      <c r="F29">
        <v>10.5</v>
      </c>
      <c r="G29">
        <v>0</v>
      </c>
      <c r="H29">
        <v>0</v>
      </c>
      <c r="I29">
        <f>E29/$E$1</f>
        <v>0.82499999999999996</v>
      </c>
      <c r="J29">
        <f>LOG10(F29+1)</f>
        <v>1.0606978403536116</v>
      </c>
      <c r="K29">
        <f t="shared" si="0"/>
        <v>0</v>
      </c>
      <c r="L29">
        <f t="shared" si="1"/>
        <v>1</v>
      </c>
      <c r="M29">
        <f>IF(B29="S",1,0)</f>
        <v>1</v>
      </c>
      <c r="N29">
        <f>IF(B29="C",1,0)</f>
        <v>0</v>
      </c>
      <c r="O29">
        <f t="shared" si="2"/>
        <v>1</v>
      </c>
      <c r="P29">
        <v>1</v>
      </c>
      <c r="AC29" s="5">
        <f>SUMPRODUCT(Table13[[#This Row],[SibSp]:[Ones]],$R$4:$AA$4)</f>
        <v>-0.80216310097632482</v>
      </c>
      <c r="AD29" s="5">
        <f>SUMPRODUCT(Table13[[#This Row],[SibSp]:[Ones]],$R$5:$AA$5)</f>
        <v>2.2938524537961857E-2</v>
      </c>
      <c r="AE29" s="5">
        <f t="shared" si="3"/>
        <v>0</v>
      </c>
      <c r="AF29" s="5">
        <f t="shared" si="4"/>
        <v>2.2938524537961857E-2</v>
      </c>
      <c r="AG29" s="5">
        <f t="shared" si="5"/>
        <v>2.2938524537961857E-2</v>
      </c>
      <c r="AH29" s="5">
        <f>(Table13[[#This Row],[Survived]]-AG29)^2</f>
        <v>5.2617590797867828E-4</v>
      </c>
    </row>
    <row r="30" spans="1:34" x14ac:dyDescent="0.2">
      <c r="A30">
        <v>0</v>
      </c>
      <c r="B30" t="s">
        <v>11</v>
      </c>
      <c r="C30">
        <v>1</v>
      </c>
      <c r="D30" t="s">
        <v>3</v>
      </c>
      <c r="E30">
        <v>28</v>
      </c>
      <c r="F30">
        <v>82.1708</v>
      </c>
      <c r="G30">
        <v>1</v>
      </c>
      <c r="H30">
        <v>0</v>
      </c>
      <c r="I30">
        <f>E30/$E$1</f>
        <v>0.35</v>
      </c>
      <c r="J30">
        <f>LOG10(F30+1)</f>
        <v>1.9199708788780554</v>
      </c>
      <c r="K30">
        <f t="shared" si="0"/>
        <v>1</v>
      </c>
      <c r="L30">
        <f t="shared" si="1"/>
        <v>0</v>
      </c>
      <c r="M30">
        <f>IF(B30="S",1,0)</f>
        <v>0</v>
      </c>
      <c r="N30">
        <f>IF(B30="C",1,0)</f>
        <v>1</v>
      </c>
      <c r="O30">
        <f t="shared" si="2"/>
        <v>1</v>
      </c>
      <c r="P30">
        <v>1</v>
      </c>
      <c r="AC30" s="5">
        <f>SUMPRODUCT(Table13[[#This Row],[SibSp]:[Ones]],$R$4:$AA$4)</f>
        <v>-1.1907982538941657</v>
      </c>
      <c r="AD30" s="5">
        <f>SUMPRODUCT(Table13[[#This Row],[SibSp]:[Ones]],$R$5:$AA$5)</f>
        <v>0.52638040135319952</v>
      </c>
      <c r="AE30" s="5">
        <f t="shared" si="3"/>
        <v>0</v>
      </c>
      <c r="AF30" s="5">
        <f t="shared" si="4"/>
        <v>0.52638040135319952</v>
      </c>
      <c r="AG30" s="5">
        <f t="shared" si="5"/>
        <v>0.52638040135319952</v>
      </c>
      <c r="AH30" s="5">
        <f>(Table13[[#This Row],[Survived]]-AG30)^2</f>
        <v>0.27707632692875539</v>
      </c>
    </row>
    <row r="31" spans="1:34" x14ac:dyDescent="0.2">
      <c r="A31">
        <v>0</v>
      </c>
      <c r="B31" t="s">
        <v>10</v>
      </c>
      <c r="C31">
        <v>1</v>
      </c>
      <c r="D31" t="s">
        <v>3</v>
      </c>
      <c r="E31">
        <v>42</v>
      </c>
      <c r="F31">
        <v>52</v>
      </c>
      <c r="G31">
        <v>1</v>
      </c>
      <c r="H31">
        <v>0</v>
      </c>
      <c r="I31">
        <f>E31/$E$1</f>
        <v>0.52500000000000002</v>
      </c>
      <c r="J31">
        <f>LOG10(F31+1)</f>
        <v>1.7242758696007889</v>
      </c>
      <c r="K31">
        <f t="shared" si="0"/>
        <v>1</v>
      </c>
      <c r="L31">
        <f t="shared" si="1"/>
        <v>0</v>
      </c>
      <c r="M31">
        <f>IF(B31="S",1,0)</f>
        <v>1</v>
      </c>
      <c r="N31">
        <f>IF(B31="C",1,0)</f>
        <v>0</v>
      </c>
      <c r="O31">
        <f t="shared" si="2"/>
        <v>1</v>
      </c>
      <c r="P31">
        <v>1</v>
      </c>
      <c r="AC31" s="5">
        <f>SUMPRODUCT(Table13[[#This Row],[SibSp]:[Ones]],$R$4:$AA$4)</f>
        <v>-1.2792241048819202</v>
      </c>
      <c r="AD31" s="5">
        <f>SUMPRODUCT(Table13[[#This Row],[SibSp]:[Ones]],$R$5:$AA$5)</f>
        <v>0.34756693988558707</v>
      </c>
      <c r="AE31" s="5">
        <f t="shared" si="3"/>
        <v>0</v>
      </c>
      <c r="AF31" s="5">
        <f t="shared" si="4"/>
        <v>0.34756693988558707</v>
      </c>
      <c r="AG31" s="5">
        <f t="shared" si="5"/>
        <v>0.34756693988558707</v>
      </c>
      <c r="AH31" s="5">
        <f>(Table13[[#This Row],[Survived]]-AG31)^2</f>
        <v>0.12080277770143129</v>
      </c>
    </row>
    <row r="32" spans="1:34" x14ac:dyDescent="0.2">
      <c r="A32">
        <v>0</v>
      </c>
      <c r="B32" t="s">
        <v>10</v>
      </c>
      <c r="C32">
        <v>3</v>
      </c>
      <c r="D32" t="s">
        <v>3</v>
      </c>
      <c r="E32">
        <v>21</v>
      </c>
      <c r="F32">
        <v>8.0500000000000007</v>
      </c>
      <c r="G32">
        <v>0</v>
      </c>
      <c r="H32">
        <v>0</v>
      </c>
      <c r="I32">
        <f>E32/$E$1</f>
        <v>0.26250000000000001</v>
      </c>
      <c r="J32">
        <f>LOG10(F32+1)</f>
        <v>0.9566485792052033</v>
      </c>
      <c r="K32">
        <f t="shared" si="0"/>
        <v>0</v>
      </c>
      <c r="L32">
        <f t="shared" si="1"/>
        <v>0</v>
      </c>
      <c r="M32">
        <f>IF(B32="S",1,0)</f>
        <v>1</v>
      </c>
      <c r="N32">
        <f>IF(B32="C",1,0)</f>
        <v>0</v>
      </c>
      <c r="O32">
        <f t="shared" si="2"/>
        <v>1</v>
      </c>
      <c r="P32">
        <v>1</v>
      </c>
      <c r="AC32" s="5">
        <f>SUMPRODUCT(Table13[[#This Row],[SibSp]:[Ones]],$R$4:$AA$4)</f>
        <v>-0.95671725744909319</v>
      </c>
      <c r="AD32" s="5">
        <f>SUMPRODUCT(Table13[[#This Row],[SibSp]:[Ones]],$R$5:$AA$5)</f>
        <v>0.14526942676138221</v>
      </c>
      <c r="AE32" s="5">
        <f t="shared" si="3"/>
        <v>0</v>
      </c>
      <c r="AF32" s="5">
        <f t="shared" si="4"/>
        <v>0.14526942676138221</v>
      </c>
      <c r="AG32" s="5">
        <f t="shared" si="5"/>
        <v>0.14526942676138221</v>
      </c>
      <c r="AH32" s="5">
        <f>(Table13[[#This Row],[Survived]]-AG32)^2</f>
        <v>2.110320635158059E-2</v>
      </c>
    </row>
    <row r="33" spans="1:34" x14ac:dyDescent="0.2">
      <c r="A33">
        <v>0</v>
      </c>
      <c r="B33" t="s">
        <v>10</v>
      </c>
      <c r="C33">
        <v>3</v>
      </c>
      <c r="D33" t="s">
        <v>4</v>
      </c>
      <c r="E33">
        <v>18</v>
      </c>
      <c r="F33">
        <v>18</v>
      </c>
      <c r="G33">
        <v>2</v>
      </c>
      <c r="H33">
        <v>0</v>
      </c>
      <c r="I33">
        <f>E33/$E$1</f>
        <v>0.22500000000000001</v>
      </c>
      <c r="J33">
        <f>LOG10(F33+1)</f>
        <v>1.2787536009528289</v>
      </c>
      <c r="K33">
        <f t="shared" si="0"/>
        <v>0</v>
      </c>
      <c r="L33">
        <f t="shared" si="1"/>
        <v>0</v>
      </c>
      <c r="M33">
        <f>IF(B33="S",1,0)</f>
        <v>1</v>
      </c>
      <c r="N33">
        <f>IF(B33="C",1,0)</f>
        <v>0</v>
      </c>
      <c r="O33">
        <f t="shared" si="2"/>
        <v>0</v>
      </c>
      <c r="P33">
        <v>1</v>
      </c>
      <c r="AC33" s="5">
        <f>SUMPRODUCT(Table13[[#This Row],[SibSp]:[Ones]],$R$4:$AA$4)</f>
        <v>-0.98454286424592241</v>
      </c>
      <c r="AD33" s="5">
        <f>SUMPRODUCT(Table13[[#This Row],[SibSp]:[Ones]],$R$5:$AA$5)</f>
        <v>0.55660295158255435</v>
      </c>
      <c r="AE33" s="5">
        <f t="shared" si="3"/>
        <v>0</v>
      </c>
      <c r="AF33" s="5">
        <f t="shared" si="4"/>
        <v>0.55660295158255435</v>
      </c>
      <c r="AG33" s="5">
        <f t="shared" si="5"/>
        <v>0.55660295158255435</v>
      </c>
      <c r="AH33" s="5">
        <f>(Table13[[#This Row],[Survived]]-AG33)^2</f>
        <v>0.30980684571041134</v>
      </c>
    </row>
    <row r="34" spans="1:34" x14ac:dyDescent="0.2">
      <c r="A34">
        <v>1</v>
      </c>
      <c r="B34" t="s">
        <v>11</v>
      </c>
      <c r="C34">
        <v>3</v>
      </c>
      <c r="D34" t="s">
        <v>4</v>
      </c>
      <c r="E34">
        <v>14</v>
      </c>
      <c r="F34">
        <v>11.2417</v>
      </c>
      <c r="G34">
        <v>1</v>
      </c>
      <c r="H34">
        <v>0</v>
      </c>
      <c r="I34">
        <f>E34/$E$1</f>
        <v>0.17499999999999999</v>
      </c>
      <c r="J34">
        <f>LOG10(F34+1)</f>
        <v>1.0878417322991751</v>
      </c>
      <c r="K34">
        <f t="shared" si="0"/>
        <v>0</v>
      </c>
      <c r="L34">
        <f t="shared" si="1"/>
        <v>0</v>
      </c>
      <c r="M34">
        <f>IF(B34="S",1,0)</f>
        <v>0</v>
      </c>
      <c r="N34">
        <f>IF(B34="C",1,0)</f>
        <v>1</v>
      </c>
      <c r="O34">
        <f t="shared" si="2"/>
        <v>0</v>
      </c>
      <c r="P34">
        <v>1</v>
      </c>
      <c r="AC34" s="5">
        <f>SUMPRODUCT(Table13[[#This Row],[SibSp]:[Ones]],$R$4:$AA$4)</f>
        <v>-0.65734930347186649</v>
      </c>
      <c r="AD34" s="5">
        <f>SUMPRODUCT(Table13[[#This Row],[SibSp]:[Ones]],$R$5:$AA$5)</f>
        <v>0.70179567065274295</v>
      </c>
      <c r="AE34" s="5">
        <f t="shared" si="3"/>
        <v>0</v>
      </c>
      <c r="AF34" s="5">
        <f t="shared" si="4"/>
        <v>0.70179567065274295</v>
      </c>
      <c r="AG34" s="5">
        <f t="shared" si="5"/>
        <v>0.70179567065274295</v>
      </c>
      <c r="AH34" s="5">
        <f>(Table13[[#This Row],[Survived]]-AG34)^2</f>
        <v>8.8925822041447347E-2</v>
      </c>
    </row>
    <row r="35" spans="1:34" x14ac:dyDescent="0.2">
      <c r="A35">
        <v>0</v>
      </c>
      <c r="B35" t="s">
        <v>10</v>
      </c>
      <c r="C35">
        <v>3</v>
      </c>
      <c r="D35" t="s">
        <v>4</v>
      </c>
      <c r="E35">
        <v>40</v>
      </c>
      <c r="F35">
        <v>9.4749999999999996</v>
      </c>
      <c r="G35">
        <v>1</v>
      </c>
      <c r="H35">
        <v>0</v>
      </c>
      <c r="I35">
        <f>E35/$E$1</f>
        <v>0.5</v>
      </c>
      <c r="J35">
        <f>LOG10(F35+1)</f>
        <v>1.0201540316383328</v>
      </c>
      <c r="K35">
        <f t="shared" si="0"/>
        <v>0</v>
      </c>
      <c r="L35">
        <f t="shared" si="1"/>
        <v>0</v>
      </c>
      <c r="M35">
        <f>IF(B35="S",1,0)</f>
        <v>1</v>
      </c>
      <c r="N35">
        <f>IF(B35="C",1,0)</f>
        <v>0</v>
      </c>
      <c r="O35">
        <f t="shared" si="2"/>
        <v>0</v>
      </c>
      <c r="P35">
        <v>1</v>
      </c>
      <c r="AC35" s="5">
        <f>SUMPRODUCT(Table13[[#This Row],[SibSp]:[Ones]],$R$4:$AA$4)</f>
        <v>-0.73156214740786141</v>
      </c>
      <c r="AD35" s="5">
        <f>SUMPRODUCT(Table13[[#This Row],[SibSp]:[Ones]],$R$5:$AA$5)</f>
        <v>0.44226449640786097</v>
      </c>
      <c r="AE35" s="5">
        <f t="shared" si="3"/>
        <v>0</v>
      </c>
      <c r="AF35" s="5">
        <f t="shared" si="4"/>
        <v>0.44226449640786097</v>
      </c>
      <c r="AG35" s="5">
        <f t="shared" si="5"/>
        <v>0.44226449640786097</v>
      </c>
      <c r="AH35" s="5">
        <f>(Table13[[#This Row],[Survived]]-AG35)^2</f>
        <v>0.19559788478289888</v>
      </c>
    </row>
    <row r="36" spans="1:34" x14ac:dyDescent="0.2">
      <c r="A36">
        <v>0</v>
      </c>
      <c r="B36" t="s">
        <v>10</v>
      </c>
      <c r="C36">
        <v>2</v>
      </c>
      <c r="D36" t="s">
        <v>4</v>
      </c>
      <c r="E36">
        <v>27</v>
      </c>
      <c r="F36">
        <v>21</v>
      </c>
      <c r="G36">
        <v>1</v>
      </c>
      <c r="H36">
        <v>0</v>
      </c>
      <c r="I36">
        <f>E36/$E$1</f>
        <v>0.33750000000000002</v>
      </c>
      <c r="J36">
        <f>LOG10(F36+1)</f>
        <v>1.3424226808222062</v>
      </c>
      <c r="K36">
        <f t="shared" si="0"/>
        <v>0</v>
      </c>
      <c r="L36">
        <f t="shared" si="1"/>
        <v>1</v>
      </c>
      <c r="M36">
        <f>IF(B36="S",1,0)</f>
        <v>1</v>
      </c>
      <c r="N36">
        <f>IF(B36="C",1,0)</f>
        <v>0</v>
      </c>
      <c r="O36">
        <f t="shared" si="2"/>
        <v>0</v>
      </c>
      <c r="P36">
        <v>1</v>
      </c>
      <c r="AC36" s="5">
        <f>SUMPRODUCT(Table13[[#This Row],[SibSp]:[Ones]],$R$4:$AA$4)</f>
        <v>-0.77606335270330973</v>
      </c>
      <c r="AD36" s="5">
        <f>SUMPRODUCT(Table13[[#This Row],[SibSp]:[Ones]],$R$5:$AA$5)</f>
        <v>0.75022952402232623</v>
      </c>
      <c r="AE36" s="5">
        <f t="shared" si="3"/>
        <v>0</v>
      </c>
      <c r="AF36" s="5">
        <f t="shared" si="4"/>
        <v>0.75022952402232623</v>
      </c>
      <c r="AG36" s="5">
        <f t="shared" si="5"/>
        <v>0.75022952402232623</v>
      </c>
      <c r="AH36" s="5">
        <f>(Table13[[#This Row],[Survived]]-AG36)^2</f>
        <v>0.56284433871476613</v>
      </c>
    </row>
    <row r="37" spans="1:34" x14ac:dyDescent="0.2">
      <c r="A37">
        <v>1</v>
      </c>
      <c r="B37" t="s">
        <v>11</v>
      </c>
      <c r="C37">
        <v>2</v>
      </c>
      <c r="D37" t="s">
        <v>4</v>
      </c>
      <c r="E37">
        <v>3</v>
      </c>
      <c r="F37">
        <v>41.5792</v>
      </c>
      <c r="G37">
        <v>1</v>
      </c>
      <c r="H37">
        <v>2</v>
      </c>
      <c r="I37">
        <f>E37/$E$1</f>
        <v>3.7499999999999999E-2</v>
      </c>
      <c r="J37">
        <f>LOG10(F37+1)</f>
        <v>1.6291974974299364</v>
      </c>
      <c r="K37">
        <f t="shared" si="0"/>
        <v>0</v>
      </c>
      <c r="L37">
        <f t="shared" si="1"/>
        <v>1</v>
      </c>
      <c r="M37">
        <f>IF(B37="S",1,0)</f>
        <v>0</v>
      </c>
      <c r="N37">
        <f>IF(B37="C",1,0)</f>
        <v>1</v>
      </c>
      <c r="O37">
        <f t="shared" si="2"/>
        <v>0</v>
      </c>
      <c r="P37">
        <v>1</v>
      </c>
      <c r="AC37" s="5">
        <f>SUMPRODUCT(Table13[[#This Row],[SibSp]:[Ones]],$R$4:$AA$4)</f>
        <v>-0.61194617446193322</v>
      </c>
      <c r="AD37" s="5">
        <f>SUMPRODUCT(Table13[[#This Row],[SibSp]:[Ones]],$R$5:$AA$5)</f>
        <v>0.97599283839482442</v>
      </c>
      <c r="AE37" s="5">
        <f t="shared" si="3"/>
        <v>0</v>
      </c>
      <c r="AF37" s="5">
        <f t="shared" si="4"/>
        <v>0.97599283839482442</v>
      </c>
      <c r="AG37" s="5">
        <f t="shared" si="5"/>
        <v>0.97599283839482442</v>
      </c>
      <c r="AH37" s="5">
        <f>(Table13[[#This Row],[Survived]]-AG37)^2</f>
        <v>5.7634380833701635E-4</v>
      </c>
    </row>
    <row r="38" spans="1:34" x14ac:dyDescent="0.2">
      <c r="A38">
        <v>1</v>
      </c>
      <c r="B38" t="s">
        <v>12</v>
      </c>
      <c r="C38">
        <v>3</v>
      </c>
      <c r="D38" t="s">
        <v>4</v>
      </c>
      <c r="E38">
        <v>19</v>
      </c>
      <c r="F38">
        <v>7.8792</v>
      </c>
      <c r="G38">
        <v>0</v>
      </c>
      <c r="H38">
        <v>0</v>
      </c>
      <c r="I38">
        <f>E38/$E$1</f>
        <v>0.23749999999999999</v>
      </c>
      <c r="J38">
        <f>LOG10(F38+1)</f>
        <v>0.94837383838707923</v>
      </c>
      <c r="K38">
        <f t="shared" si="0"/>
        <v>0</v>
      </c>
      <c r="L38">
        <f t="shared" si="1"/>
        <v>0</v>
      </c>
      <c r="M38">
        <f>IF(B38="S",1,0)</f>
        <v>0</v>
      </c>
      <c r="N38">
        <f>IF(B38="C",1,0)</f>
        <v>0</v>
      </c>
      <c r="O38">
        <f t="shared" si="2"/>
        <v>0</v>
      </c>
      <c r="P38">
        <v>1</v>
      </c>
      <c r="AC38" s="5">
        <f>SUMPRODUCT(Table13[[#This Row],[SibSp]:[Ones]],$R$4:$AA$4)</f>
        <v>-0.77945347438332246</v>
      </c>
      <c r="AD38" s="5">
        <f>SUMPRODUCT(Table13[[#This Row],[SibSp]:[Ones]],$R$5:$AA$5)</f>
        <v>0.60676890091144842</v>
      </c>
      <c r="AE38" s="5">
        <f t="shared" si="3"/>
        <v>0</v>
      </c>
      <c r="AF38" s="5">
        <f t="shared" si="4"/>
        <v>0.60676890091144842</v>
      </c>
      <c r="AG38" s="5">
        <f t="shared" si="5"/>
        <v>0.60676890091144842</v>
      </c>
      <c r="AH38" s="5">
        <f>(Table13[[#This Row],[Survived]]-AG38)^2</f>
        <v>0.15463069729039028</v>
      </c>
    </row>
    <row r="39" spans="1:34" x14ac:dyDescent="0.2">
      <c r="A39">
        <v>0</v>
      </c>
      <c r="B39" t="s">
        <v>10</v>
      </c>
      <c r="C39">
        <v>3</v>
      </c>
      <c r="D39" t="s">
        <v>4</v>
      </c>
      <c r="E39">
        <v>18</v>
      </c>
      <c r="F39">
        <v>17.8</v>
      </c>
      <c r="G39">
        <v>1</v>
      </c>
      <c r="H39">
        <v>0</v>
      </c>
      <c r="I39">
        <f>E39/$E$1</f>
        <v>0.22500000000000001</v>
      </c>
      <c r="J39">
        <f>LOG10(F39+1)</f>
        <v>1.2741578492636798</v>
      </c>
      <c r="K39">
        <f t="shared" si="0"/>
        <v>0</v>
      </c>
      <c r="L39">
        <f t="shared" si="1"/>
        <v>0</v>
      </c>
      <c r="M39">
        <f>IF(B39="S",1,0)</f>
        <v>1</v>
      </c>
      <c r="N39">
        <f>IF(B39="C",1,0)</f>
        <v>0</v>
      </c>
      <c r="O39">
        <f t="shared" si="2"/>
        <v>0</v>
      </c>
      <c r="P39">
        <v>1</v>
      </c>
      <c r="AC39" s="5">
        <f>SUMPRODUCT(Table13[[#This Row],[SibSp]:[Ones]],$R$4:$AA$4)</f>
        <v>-0.8337368962183842</v>
      </c>
      <c r="AD39" s="5">
        <f>SUMPRODUCT(Table13[[#This Row],[SibSp]:[Ones]],$R$5:$AA$5)</f>
        <v>0.61369684299393956</v>
      </c>
      <c r="AE39" s="5">
        <f t="shared" si="3"/>
        <v>0</v>
      </c>
      <c r="AF39" s="5">
        <f t="shared" si="4"/>
        <v>0.61369684299393956</v>
      </c>
      <c r="AG39" s="5">
        <f t="shared" si="5"/>
        <v>0.61369684299393956</v>
      </c>
      <c r="AH39" s="5">
        <f>(Table13[[#This Row],[Survived]]-AG39)^2</f>
        <v>0.37662381510072812</v>
      </c>
    </row>
    <row r="40" spans="1:34" x14ac:dyDescent="0.2">
      <c r="A40">
        <v>0</v>
      </c>
      <c r="B40" t="s">
        <v>10</v>
      </c>
      <c r="C40">
        <v>3</v>
      </c>
      <c r="D40" t="s">
        <v>3</v>
      </c>
      <c r="E40">
        <v>7</v>
      </c>
      <c r="F40">
        <v>39.6875</v>
      </c>
      <c r="G40">
        <v>4</v>
      </c>
      <c r="H40">
        <v>1</v>
      </c>
      <c r="I40">
        <f>E40/$E$1</f>
        <v>8.7499999999999994E-2</v>
      </c>
      <c r="J40">
        <f>LOG10(F40+1)</f>
        <v>1.6094610059122672</v>
      </c>
      <c r="K40">
        <f t="shared" si="0"/>
        <v>0</v>
      </c>
      <c r="L40">
        <f t="shared" si="1"/>
        <v>0</v>
      </c>
      <c r="M40">
        <f>IF(B40="S",1,0)</f>
        <v>1</v>
      </c>
      <c r="N40">
        <f>IF(B40="C",1,0)</f>
        <v>0</v>
      </c>
      <c r="O40">
        <f t="shared" si="2"/>
        <v>1</v>
      </c>
      <c r="P40">
        <v>1</v>
      </c>
      <c r="AC40" s="5">
        <f>SUMPRODUCT(Table13[[#This Row],[SibSp]:[Ones]],$R$4:$AA$4)</f>
        <v>-1.639434700870589</v>
      </c>
      <c r="AD40" s="5">
        <f>SUMPRODUCT(Table13[[#This Row],[SibSp]:[Ones]],$R$5:$AA$5)</f>
        <v>3.3772287008277613E-2</v>
      </c>
      <c r="AE40" s="5">
        <f t="shared" si="3"/>
        <v>0</v>
      </c>
      <c r="AF40" s="5">
        <f t="shared" si="4"/>
        <v>3.3772287008277613E-2</v>
      </c>
      <c r="AG40" s="5">
        <f t="shared" si="5"/>
        <v>3.3772287008277613E-2</v>
      </c>
      <c r="AH40" s="5">
        <f>(Table13[[#This Row],[Survived]]-AG40)^2</f>
        <v>1.1405673697694769E-3</v>
      </c>
    </row>
    <row r="41" spans="1:34" x14ac:dyDescent="0.2">
      <c r="A41">
        <v>0</v>
      </c>
      <c r="B41" t="s">
        <v>10</v>
      </c>
      <c r="C41">
        <v>3</v>
      </c>
      <c r="D41" t="s">
        <v>3</v>
      </c>
      <c r="E41">
        <v>21</v>
      </c>
      <c r="F41">
        <v>7.8</v>
      </c>
      <c r="G41">
        <v>0</v>
      </c>
      <c r="H41">
        <v>0</v>
      </c>
      <c r="I41">
        <f>E41/$E$1</f>
        <v>0.26250000000000001</v>
      </c>
      <c r="J41">
        <f>LOG10(F41+1)</f>
        <v>0.94448267215016868</v>
      </c>
      <c r="K41">
        <f t="shared" si="0"/>
        <v>0</v>
      </c>
      <c r="L41">
        <f t="shared" si="1"/>
        <v>0</v>
      </c>
      <c r="M41">
        <f>IF(B41="S",1,0)</f>
        <v>1</v>
      </c>
      <c r="N41">
        <f>IF(B41="C",1,0)</f>
        <v>0</v>
      </c>
      <c r="O41">
        <f t="shared" si="2"/>
        <v>1</v>
      </c>
      <c r="P41">
        <v>1</v>
      </c>
      <c r="AC41" s="5">
        <f>SUMPRODUCT(Table13[[#This Row],[SibSp]:[Ones]],$R$4:$AA$4)</f>
        <v>-0.95482229159540521</v>
      </c>
      <c r="AD41" s="5">
        <f>SUMPRODUCT(Table13[[#This Row],[SibSp]:[Ones]],$R$5:$AA$5)</f>
        <v>0.14468563632546216</v>
      </c>
      <c r="AE41" s="5">
        <f t="shared" si="3"/>
        <v>0</v>
      </c>
      <c r="AF41" s="5">
        <f t="shared" si="4"/>
        <v>0.14468563632546216</v>
      </c>
      <c r="AG41" s="5">
        <f t="shared" si="5"/>
        <v>0.14468563632546216</v>
      </c>
      <c r="AH41" s="5">
        <f>(Table13[[#This Row],[Survived]]-AG41)^2</f>
        <v>2.0933933358903898E-2</v>
      </c>
    </row>
    <row r="42" spans="1:34" x14ac:dyDescent="0.2">
      <c r="A42">
        <v>1</v>
      </c>
      <c r="B42" t="s">
        <v>11</v>
      </c>
      <c r="C42">
        <v>1</v>
      </c>
      <c r="D42" t="s">
        <v>4</v>
      </c>
      <c r="E42">
        <v>49</v>
      </c>
      <c r="F42">
        <v>76.729200000000006</v>
      </c>
      <c r="G42">
        <v>1</v>
      </c>
      <c r="H42">
        <v>0</v>
      </c>
      <c r="I42">
        <f>E42/$E$1</f>
        <v>0.61250000000000004</v>
      </c>
      <c r="J42">
        <f>LOG10(F42+1)</f>
        <v>1.8905841979078102</v>
      </c>
      <c r="K42">
        <f t="shared" si="0"/>
        <v>1</v>
      </c>
      <c r="L42">
        <f t="shared" si="1"/>
        <v>0</v>
      </c>
      <c r="M42">
        <f>IF(B42="S",1,0)</f>
        <v>0</v>
      </c>
      <c r="N42">
        <f>IF(B42="C",1,0)</f>
        <v>1</v>
      </c>
      <c r="O42">
        <f t="shared" si="2"/>
        <v>0</v>
      </c>
      <c r="P42">
        <v>1</v>
      </c>
      <c r="AC42" s="5">
        <f>SUMPRODUCT(Table13[[#This Row],[SibSp]:[Ones]],$R$4:$AA$4)</f>
        <v>-0.79539218958488667</v>
      </c>
      <c r="AD42" s="5">
        <f>SUMPRODUCT(Table13[[#This Row],[SibSp]:[Ones]],$R$5:$AA$5)</f>
        <v>0.86175568537505565</v>
      </c>
      <c r="AE42" s="5">
        <f t="shared" si="3"/>
        <v>0</v>
      </c>
      <c r="AF42" s="5">
        <f t="shared" si="4"/>
        <v>0.86175568537505565</v>
      </c>
      <c r="AG42" s="5">
        <f t="shared" si="5"/>
        <v>0.86175568537505565</v>
      </c>
      <c r="AH42" s="5">
        <f>(Table13[[#This Row],[Survived]]-AG42)^2</f>
        <v>1.9111490526120604E-2</v>
      </c>
    </row>
    <row r="43" spans="1:34" x14ac:dyDescent="0.2">
      <c r="A43">
        <v>1</v>
      </c>
      <c r="B43" t="s">
        <v>10</v>
      </c>
      <c r="C43">
        <v>2</v>
      </c>
      <c r="D43" t="s">
        <v>4</v>
      </c>
      <c r="E43">
        <v>29</v>
      </c>
      <c r="F43">
        <v>26</v>
      </c>
      <c r="G43">
        <v>1</v>
      </c>
      <c r="H43">
        <v>0</v>
      </c>
      <c r="I43">
        <f>E43/$E$1</f>
        <v>0.36249999999999999</v>
      </c>
      <c r="J43">
        <f>LOG10(F43+1)</f>
        <v>1.4313637641589874</v>
      </c>
      <c r="K43">
        <f t="shared" si="0"/>
        <v>0</v>
      </c>
      <c r="L43">
        <f t="shared" si="1"/>
        <v>1</v>
      </c>
      <c r="M43">
        <f>IF(B43="S",1,0)</f>
        <v>1</v>
      </c>
      <c r="N43">
        <f>IF(B43="C",1,0)</f>
        <v>0</v>
      </c>
      <c r="O43">
        <f t="shared" si="2"/>
        <v>0</v>
      </c>
      <c r="P43">
        <v>1</v>
      </c>
      <c r="AC43" s="5">
        <f>SUMPRODUCT(Table13[[#This Row],[SibSp]:[Ones]],$R$4:$AA$4)</f>
        <v>-0.78422493478085054</v>
      </c>
      <c r="AD43" s="5">
        <f>SUMPRODUCT(Table13[[#This Row],[SibSp]:[Ones]],$R$5:$AA$5)</f>
        <v>0.74002072348384784</v>
      </c>
      <c r="AE43" s="5">
        <f t="shared" si="3"/>
        <v>0</v>
      </c>
      <c r="AF43" s="5">
        <f t="shared" si="4"/>
        <v>0.74002072348384784</v>
      </c>
      <c r="AG43" s="5">
        <f t="shared" si="5"/>
        <v>0.74002072348384784</v>
      </c>
      <c r="AH43" s="5">
        <f>(Table13[[#This Row],[Survived]]-AG43)^2</f>
        <v>6.7589224217861898E-2</v>
      </c>
    </row>
    <row r="44" spans="1:34" x14ac:dyDescent="0.2">
      <c r="A44">
        <v>0</v>
      </c>
      <c r="B44" t="s">
        <v>11</v>
      </c>
      <c r="C44">
        <v>1</v>
      </c>
      <c r="D44" t="s">
        <v>3</v>
      </c>
      <c r="E44">
        <v>65</v>
      </c>
      <c r="F44">
        <v>61.979199999999999</v>
      </c>
      <c r="G44">
        <v>0</v>
      </c>
      <c r="H44">
        <v>1</v>
      </c>
      <c r="I44">
        <f>E44/$E$1</f>
        <v>0.8125</v>
      </c>
      <c r="J44">
        <f>LOG10(F44+1)</f>
        <v>1.7991971396636215</v>
      </c>
      <c r="K44">
        <f t="shared" si="0"/>
        <v>1</v>
      </c>
      <c r="L44">
        <f t="shared" si="1"/>
        <v>0</v>
      </c>
      <c r="M44">
        <f>IF(B44="S",1,0)</f>
        <v>0</v>
      </c>
      <c r="N44">
        <f>IF(B44="C",1,0)</f>
        <v>1</v>
      </c>
      <c r="O44">
        <f t="shared" si="2"/>
        <v>1</v>
      </c>
      <c r="P44">
        <v>1</v>
      </c>
      <c r="AC44" s="5">
        <f>SUMPRODUCT(Table13[[#This Row],[SibSp]:[Ones]],$R$4:$AA$4)</f>
        <v>-0.85742724542525472</v>
      </c>
      <c r="AD44" s="5">
        <f>SUMPRODUCT(Table13[[#This Row],[SibSp]:[Ones]],$R$5:$AA$5)</f>
        <v>0.29517821361252966</v>
      </c>
      <c r="AE44" s="5">
        <f t="shared" si="3"/>
        <v>0</v>
      </c>
      <c r="AF44" s="5">
        <f t="shared" si="4"/>
        <v>0.29517821361252966</v>
      </c>
      <c r="AG44" s="5">
        <f t="shared" si="5"/>
        <v>0.29517821361252966</v>
      </c>
      <c r="AH44" s="5">
        <f>(Table13[[#This Row],[Survived]]-AG44)^2</f>
        <v>8.7130177791484187E-2</v>
      </c>
    </row>
    <row r="45" spans="1:34" x14ac:dyDescent="0.2">
      <c r="A45">
        <v>1</v>
      </c>
      <c r="B45" t="s">
        <v>10</v>
      </c>
      <c r="C45">
        <v>2</v>
      </c>
      <c r="D45" t="s">
        <v>4</v>
      </c>
      <c r="E45">
        <v>21</v>
      </c>
      <c r="F45">
        <v>10.5</v>
      </c>
      <c r="G45">
        <v>0</v>
      </c>
      <c r="H45">
        <v>0</v>
      </c>
      <c r="I45">
        <f>E45/$E$1</f>
        <v>0.26250000000000001</v>
      </c>
      <c r="J45">
        <f>LOG10(F45+1)</f>
        <v>1.0606978403536116</v>
      </c>
      <c r="K45">
        <f t="shared" si="0"/>
        <v>0</v>
      </c>
      <c r="L45">
        <f t="shared" si="1"/>
        <v>1</v>
      </c>
      <c r="M45">
        <f>IF(B45="S",1,0)</f>
        <v>1</v>
      </c>
      <c r="N45">
        <f>IF(B45="C",1,0)</f>
        <v>0</v>
      </c>
      <c r="O45">
        <f t="shared" si="2"/>
        <v>0</v>
      </c>
      <c r="P45">
        <v>1</v>
      </c>
      <c r="AC45" s="5">
        <f>SUMPRODUCT(Table13[[#This Row],[SibSp]:[Ones]],$R$4:$AA$4)</f>
        <v>-0.59916739746335879</v>
      </c>
      <c r="AD45" s="5">
        <f>SUMPRODUCT(Table13[[#This Row],[SibSp]:[Ones]],$R$5:$AA$5)</f>
        <v>0.83745528342495235</v>
      </c>
      <c r="AE45" s="5">
        <f t="shared" si="3"/>
        <v>0</v>
      </c>
      <c r="AF45" s="5">
        <f t="shared" si="4"/>
        <v>0.83745528342495235</v>
      </c>
      <c r="AG45" s="5">
        <f t="shared" si="5"/>
        <v>0.83745528342495235</v>
      </c>
      <c r="AH45" s="5">
        <f>(Table13[[#This Row],[Survived]]-AG45)^2</f>
        <v>2.6420784886462573E-2</v>
      </c>
    </row>
    <row r="46" spans="1:34" x14ac:dyDescent="0.2">
      <c r="A46">
        <v>0</v>
      </c>
      <c r="B46" t="s">
        <v>11</v>
      </c>
      <c r="C46">
        <v>3</v>
      </c>
      <c r="D46" t="s">
        <v>3</v>
      </c>
      <c r="E46">
        <v>28.5</v>
      </c>
      <c r="F46">
        <v>7.2291999999999996</v>
      </c>
      <c r="G46">
        <v>0</v>
      </c>
      <c r="H46">
        <v>0</v>
      </c>
      <c r="I46">
        <f>E46/$E$1</f>
        <v>0.35625000000000001</v>
      </c>
      <c r="J46">
        <f>LOG10(F46+1)</f>
        <v>0.91535761741483168</v>
      </c>
      <c r="K46">
        <f t="shared" si="0"/>
        <v>0</v>
      </c>
      <c r="L46">
        <f t="shared" si="1"/>
        <v>0</v>
      </c>
      <c r="M46">
        <f>IF(B46="S",1,0)</f>
        <v>0</v>
      </c>
      <c r="N46">
        <f>IF(B46="C",1,0)</f>
        <v>1</v>
      </c>
      <c r="O46">
        <f t="shared" si="2"/>
        <v>1</v>
      </c>
      <c r="P46">
        <v>1</v>
      </c>
      <c r="AC46" s="5">
        <f>SUMPRODUCT(Table13[[#This Row],[SibSp]:[Ones]],$R$4:$AA$4)</f>
        <v>-0.77019034115340368</v>
      </c>
      <c r="AD46" s="5">
        <f>SUMPRODUCT(Table13[[#This Row],[SibSp]:[Ones]],$R$5:$AA$5)</f>
        <v>0.15708633289900131</v>
      </c>
      <c r="AE46" s="5">
        <f t="shared" si="3"/>
        <v>0</v>
      </c>
      <c r="AF46" s="5">
        <f t="shared" si="4"/>
        <v>0.15708633289900131</v>
      </c>
      <c r="AG46" s="5">
        <f t="shared" si="5"/>
        <v>0.15708633289900131</v>
      </c>
      <c r="AH46" s="5">
        <f>(Table13[[#This Row],[Survived]]-AG46)^2</f>
        <v>2.4676115983655864E-2</v>
      </c>
    </row>
    <row r="47" spans="1:34" x14ac:dyDescent="0.2">
      <c r="A47">
        <v>1</v>
      </c>
      <c r="B47" t="s">
        <v>10</v>
      </c>
      <c r="C47">
        <v>2</v>
      </c>
      <c r="D47" t="s">
        <v>4</v>
      </c>
      <c r="E47">
        <v>5</v>
      </c>
      <c r="F47">
        <v>27.75</v>
      </c>
      <c r="G47">
        <v>1</v>
      </c>
      <c r="H47">
        <v>2</v>
      </c>
      <c r="I47">
        <f>E47/$E$1</f>
        <v>6.25E-2</v>
      </c>
      <c r="J47">
        <f>LOG10(F47+1)</f>
        <v>1.4586378490256493</v>
      </c>
      <c r="K47">
        <f t="shared" si="0"/>
        <v>0</v>
      </c>
      <c r="L47">
        <f t="shared" si="1"/>
        <v>1</v>
      </c>
      <c r="M47">
        <f>IF(B47="S",1,0)</f>
        <v>1</v>
      </c>
      <c r="N47">
        <f>IF(B47="C",1,0)</f>
        <v>0</v>
      </c>
      <c r="O47">
        <f t="shared" si="2"/>
        <v>0</v>
      </c>
      <c r="P47">
        <v>1</v>
      </c>
      <c r="AC47" s="5">
        <f>SUMPRODUCT(Table13[[#This Row],[SibSp]:[Ones]],$R$4:$AA$4)</f>
        <v>-0.73843858720248667</v>
      </c>
      <c r="AD47" s="5">
        <f>SUMPRODUCT(Table13[[#This Row],[SibSp]:[Ones]],$R$5:$AA$5)</f>
        <v>0.88524575884807666</v>
      </c>
      <c r="AE47" s="5">
        <f t="shared" si="3"/>
        <v>0</v>
      </c>
      <c r="AF47" s="5">
        <f t="shared" si="4"/>
        <v>0.88524575884807666</v>
      </c>
      <c r="AG47" s="5">
        <f t="shared" si="5"/>
        <v>0.88524575884807666</v>
      </c>
      <c r="AH47" s="5">
        <f>(Table13[[#This Row],[Survived]]-AG47)^2</f>
        <v>1.3168535862353777E-2</v>
      </c>
    </row>
    <row r="48" spans="1:34" x14ac:dyDescent="0.2">
      <c r="A48">
        <v>0</v>
      </c>
      <c r="B48" t="s">
        <v>10</v>
      </c>
      <c r="C48">
        <v>3</v>
      </c>
      <c r="D48" t="s">
        <v>3</v>
      </c>
      <c r="E48">
        <v>11</v>
      </c>
      <c r="F48">
        <v>46.9</v>
      </c>
      <c r="G48">
        <v>5</v>
      </c>
      <c r="H48">
        <v>2</v>
      </c>
      <c r="I48">
        <f>E48/$E$1</f>
        <v>0.13750000000000001</v>
      </c>
      <c r="J48">
        <f>LOG10(F48+1)</f>
        <v>1.6803355134145632</v>
      </c>
      <c r="K48">
        <f t="shared" si="0"/>
        <v>0</v>
      </c>
      <c r="L48">
        <f t="shared" si="1"/>
        <v>0</v>
      </c>
      <c r="M48">
        <f>IF(B48="S",1,0)</f>
        <v>1</v>
      </c>
      <c r="N48">
        <f>IF(B48="C",1,0)</f>
        <v>0</v>
      </c>
      <c r="O48">
        <f t="shared" si="2"/>
        <v>1</v>
      </c>
      <c r="P48">
        <v>1</v>
      </c>
      <c r="AC48" s="5">
        <f>SUMPRODUCT(Table13[[#This Row],[SibSp]:[Ones]],$R$4:$AA$4)</f>
        <v>-1.7300116939970878</v>
      </c>
      <c r="AD48" s="5">
        <f>SUMPRODUCT(Table13[[#This Row],[SibSp]:[Ones]],$R$5:$AA$5)</f>
        <v>-6.3996689808773488E-2</v>
      </c>
      <c r="AE48" s="5">
        <f t="shared" si="3"/>
        <v>0</v>
      </c>
      <c r="AF48" s="5">
        <f t="shared" si="4"/>
        <v>0</v>
      </c>
      <c r="AG48" s="5">
        <f t="shared" si="5"/>
        <v>0</v>
      </c>
      <c r="AH48" s="5">
        <f>(Table13[[#This Row],[Survived]]-AG48)^2</f>
        <v>0</v>
      </c>
    </row>
    <row r="49" spans="1:34" x14ac:dyDescent="0.2">
      <c r="A49">
        <v>0</v>
      </c>
      <c r="B49" t="s">
        <v>11</v>
      </c>
      <c r="C49">
        <v>3</v>
      </c>
      <c r="D49" t="s">
        <v>3</v>
      </c>
      <c r="E49">
        <v>22</v>
      </c>
      <c r="F49">
        <v>7.2291999999999996</v>
      </c>
      <c r="G49">
        <v>0</v>
      </c>
      <c r="H49">
        <v>0</v>
      </c>
      <c r="I49">
        <f>E49/$E$1</f>
        <v>0.27500000000000002</v>
      </c>
      <c r="J49">
        <f>LOG10(F49+1)</f>
        <v>0.91535761741483168</v>
      </c>
      <c r="K49">
        <f t="shared" si="0"/>
        <v>0</v>
      </c>
      <c r="L49">
        <f t="shared" si="1"/>
        <v>0</v>
      </c>
      <c r="M49">
        <f>IF(B49="S",1,0)</f>
        <v>0</v>
      </c>
      <c r="N49">
        <f>IF(B49="C",1,0)</f>
        <v>1</v>
      </c>
      <c r="O49">
        <f t="shared" si="2"/>
        <v>1</v>
      </c>
      <c r="P49">
        <v>1</v>
      </c>
      <c r="AC49" s="5">
        <f>SUMPRODUCT(Table13[[#This Row],[SibSp]:[Ones]],$R$4:$AA$4)</f>
        <v>-0.78868905370507114</v>
      </c>
      <c r="AD49" s="5">
        <f>SUMPRODUCT(Table13[[#This Row],[SibSp]:[Ones]],$R$5:$AA$5)</f>
        <v>0.20413563077774327</v>
      </c>
      <c r="AE49" s="5">
        <f t="shared" si="3"/>
        <v>0</v>
      </c>
      <c r="AF49" s="5">
        <f t="shared" si="4"/>
        <v>0.20413563077774327</v>
      </c>
      <c r="AG49" s="5">
        <f t="shared" si="5"/>
        <v>0.20413563077774327</v>
      </c>
      <c r="AH49" s="5">
        <f>(Table13[[#This Row],[Survived]]-AG49)^2</f>
        <v>4.1671355753027127E-2</v>
      </c>
    </row>
    <row r="50" spans="1:34" x14ac:dyDescent="0.2">
      <c r="A50">
        <v>0</v>
      </c>
      <c r="B50" t="s">
        <v>10</v>
      </c>
      <c r="C50">
        <v>1</v>
      </c>
      <c r="D50" t="s">
        <v>3</v>
      </c>
      <c r="E50">
        <v>45</v>
      </c>
      <c r="F50">
        <v>83.474999999999994</v>
      </c>
      <c r="G50">
        <v>1</v>
      </c>
      <c r="H50">
        <v>0</v>
      </c>
      <c r="I50">
        <f>E50/$E$1</f>
        <v>0.5625</v>
      </c>
      <c r="J50">
        <f>LOG10(F50+1)</f>
        <v>1.9267282004469339</v>
      </c>
      <c r="K50">
        <f t="shared" si="0"/>
        <v>1</v>
      </c>
      <c r="L50">
        <f t="shared" si="1"/>
        <v>0</v>
      </c>
      <c r="M50">
        <f>IF(B50="S",1,0)</f>
        <v>1</v>
      </c>
      <c r="N50">
        <f>IF(B50="C",1,0)</f>
        <v>0</v>
      </c>
      <c r="O50">
        <f t="shared" si="2"/>
        <v>1</v>
      </c>
      <c r="P50">
        <v>1</v>
      </c>
      <c r="AC50" s="5">
        <f>SUMPRODUCT(Table13[[#This Row],[SibSp]:[Ones]],$R$4:$AA$4)</f>
        <v>-1.302220282009007</v>
      </c>
      <c r="AD50" s="5">
        <f>SUMPRODUCT(Table13[[#This Row],[SibSp]:[Ones]],$R$5:$AA$5)</f>
        <v>0.33556671061191157</v>
      </c>
      <c r="AE50" s="5">
        <f t="shared" si="3"/>
        <v>0</v>
      </c>
      <c r="AF50" s="5">
        <f t="shared" si="4"/>
        <v>0.33556671061191157</v>
      </c>
      <c r="AG50" s="5">
        <f t="shared" si="5"/>
        <v>0.33556671061191157</v>
      </c>
      <c r="AH50" s="5">
        <f>(Table13[[#This Row],[Survived]]-AG50)^2</f>
        <v>0.1126050172708984</v>
      </c>
    </row>
    <row r="51" spans="1:34" x14ac:dyDescent="0.2">
      <c r="A51">
        <v>0</v>
      </c>
      <c r="B51" t="s">
        <v>10</v>
      </c>
      <c r="C51">
        <v>3</v>
      </c>
      <c r="D51" t="s">
        <v>3</v>
      </c>
      <c r="E51">
        <v>4</v>
      </c>
      <c r="F51">
        <v>27.9</v>
      </c>
      <c r="G51">
        <v>3</v>
      </c>
      <c r="H51">
        <v>2</v>
      </c>
      <c r="I51">
        <f>E51/$E$1</f>
        <v>0.05</v>
      </c>
      <c r="J51">
        <f>LOG10(F51+1)</f>
        <v>1.4608978427565478</v>
      </c>
      <c r="K51">
        <f t="shared" si="0"/>
        <v>0</v>
      </c>
      <c r="L51">
        <f t="shared" si="1"/>
        <v>0</v>
      </c>
      <c r="M51">
        <f>IF(B51="S",1,0)</f>
        <v>1</v>
      </c>
      <c r="N51">
        <f>IF(B51="C",1,0)</f>
        <v>0</v>
      </c>
      <c r="O51">
        <f t="shared" si="2"/>
        <v>1</v>
      </c>
      <c r="P51">
        <v>1</v>
      </c>
      <c r="AC51" s="5">
        <f>SUMPRODUCT(Table13[[#This Row],[SibSp]:[Ones]],$R$4:$AA$4)</f>
        <v>-1.4155734332888157</v>
      </c>
      <c r="AD51" s="5">
        <f>SUMPRODUCT(Table13[[#This Row],[SibSp]:[Ones]],$R$5:$AA$5)</f>
        <v>9.077074311276101E-2</v>
      </c>
      <c r="AE51" s="5">
        <f t="shared" si="3"/>
        <v>0</v>
      </c>
      <c r="AF51" s="5">
        <f t="shared" si="4"/>
        <v>9.077074311276101E-2</v>
      </c>
      <c r="AG51" s="5">
        <f t="shared" si="5"/>
        <v>9.077074311276101E-2</v>
      </c>
      <c r="AH51" s="5">
        <f>(Table13[[#This Row],[Survived]]-AG51)^2</f>
        <v>8.239327805242851E-3</v>
      </c>
    </row>
    <row r="52" spans="1:34" x14ac:dyDescent="0.2">
      <c r="A52">
        <v>1</v>
      </c>
      <c r="B52" t="s">
        <v>10</v>
      </c>
      <c r="C52">
        <v>2</v>
      </c>
      <c r="D52" t="s">
        <v>4</v>
      </c>
      <c r="E52">
        <v>29</v>
      </c>
      <c r="F52">
        <v>10.5</v>
      </c>
      <c r="G52">
        <v>0</v>
      </c>
      <c r="H52">
        <v>0</v>
      </c>
      <c r="I52">
        <f>E52/$E$1</f>
        <v>0.36249999999999999</v>
      </c>
      <c r="J52">
        <f>LOG10(F52+1)</f>
        <v>1.0606978403536116</v>
      </c>
      <c r="K52">
        <f t="shared" si="0"/>
        <v>0</v>
      </c>
      <c r="L52">
        <f t="shared" si="1"/>
        <v>1</v>
      </c>
      <c r="M52">
        <f>IF(B52="S",1,0)</f>
        <v>1</v>
      </c>
      <c r="N52">
        <f>IF(B52="C",1,0)</f>
        <v>0</v>
      </c>
      <c r="O52">
        <f t="shared" si="2"/>
        <v>0</v>
      </c>
      <c r="P52">
        <v>1</v>
      </c>
      <c r="AC52" s="5">
        <f>SUMPRODUCT(Table13[[#This Row],[SibSp]:[Ones]],$R$4:$AA$4)</f>
        <v>-0.57639975124592202</v>
      </c>
      <c r="AD52" s="5">
        <f>SUMPRODUCT(Table13[[#This Row],[SibSp]:[Ones]],$R$5:$AA$5)</f>
        <v>0.77954845526650074</v>
      </c>
      <c r="AE52" s="5">
        <f t="shared" si="3"/>
        <v>0</v>
      </c>
      <c r="AF52" s="5">
        <f t="shared" si="4"/>
        <v>0.77954845526650074</v>
      </c>
      <c r="AG52" s="5">
        <f t="shared" si="5"/>
        <v>0.77954845526650074</v>
      </c>
      <c r="AH52" s="5">
        <f>(Table13[[#This Row],[Survived]]-AG52)^2</f>
        <v>4.8598883575386026E-2</v>
      </c>
    </row>
    <row r="53" spans="1:34" x14ac:dyDescent="0.2">
      <c r="A53">
        <v>0</v>
      </c>
      <c r="B53" t="s">
        <v>10</v>
      </c>
      <c r="C53">
        <v>3</v>
      </c>
      <c r="D53" t="s">
        <v>3</v>
      </c>
      <c r="E53">
        <v>19</v>
      </c>
      <c r="F53">
        <v>8.1583000000000006</v>
      </c>
      <c r="G53">
        <v>0</v>
      </c>
      <c r="H53">
        <v>0</v>
      </c>
      <c r="I53">
        <f>E53/$E$1</f>
        <v>0.23749999999999999</v>
      </c>
      <c r="J53">
        <f>LOG10(F53+1)</f>
        <v>0.96181486568333707</v>
      </c>
      <c r="K53">
        <f t="shared" si="0"/>
        <v>0</v>
      </c>
      <c r="L53">
        <f t="shared" si="1"/>
        <v>0</v>
      </c>
      <c r="M53">
        <f>IF(B53="S",1,0)</f>
        <v>1</v>
      </c>
      <c r="N53">
        <f>IF(B53="C",1,0)</f>
        <v>0</v>
      </c>
      <c r="O53">
        <f t="shared" si="2"/>
        <v>1</v>
      </c>
      <c r="P53">
        <v>1</v>
      </c>
      <c r="AC53" s="5">
        <f>SUMPRODUCT(Table13[[#This Row],[SibSp]:[Ones]],$R$4:$AA$4)</f>
        <v>-0.96321387155642657</v>
      </c>
      <c r="AD53" s="5">
        <f>SUMPRODUCT(Table13[[#This Row],[SibSp]:[Ones]],$R$5:$AA$5)</f>
        <v>0.15999404204339041</v>
      </c>
      <c r="AE53" s="5">
        <f t="shared" si="3"/>
        <v>0</v>
      </c>
      <c r="AF53" s="5">
        <f t="shared" si="4"/>
        <v>0.15999404204339041</v>
      </c>
      <c r="AG53" s="5">
        <f t="shared" si="5"/>
        <v>0.15999404204339041</v>
      </c>
      <c r="AH53" s="5">
        <f>(Table13[[#This Row],[Survived]]-AG53)^2</f>
        <v>2.5598093489382176E-2</v>
      </c>
    </row>
    <row r="54" spans="1:34" x14ac:dyDescent="0.2">
      <c r="A54">
        <v>1</v>
      </c>
      <c r="B54" t="s">
        <v>10</v>
      </c>
      <c r="C54">
        <v>3</v>
      </c>
      <c r="D54" t="s">
        <v>4</v>
      </c>
      <c r="E54">
        <v>17</v>
      </c>
      <c r="F54">
        <v>7.9249999999999998</v>
      </c>
      <c r="G54">
        <v>4</v>
      </c>
      <c r="H54">
        <v>2</v>
      </c>
      <c r="I54">
        <f>E54/$E$1</f>
        <v>0.21249999999999999</v>
      </c>
      <c r="J54">
        <f>LOG10(F54+1)</f>
        <v>0.95060822478423079</v>
      </c>
      <c r="K54">
        <f t="shared" si="0"/>
        <v>0</v>
      </c>
      <c r="L54">
        <f t="shared" si="1"/>
        <v>0</v>
      </c>
      <c r="M54">
        <f>IF(B54="S",1,0)</f>
        <v>1</v>
      </c>
      <c r="N54">
        <f>IF(B54="C",1,0)</f>
        <v>0</v>
      </c>
      <c r="O54">
        <f t="shared" si="2"/>
        <v>0</v>
      </c>
      <c r="P54">
        <v>1</v>
      </c>
      <c r="AC54" s="5">
        <f>SUMPRODUCT(Table13[[#This Row],[SibSp]:[Ones]],$R$4:$AA$4)</f>
        <v>-1.1181195410321361</v>
      </c>
      <c r="AD54" s="5">
        <f>SUMPRODUCT(Table13[[#This Row],[SibSp]:[Ones]],$R$5:$AA$5)</f>
        <v>0.40366193474710976</v>
      </c>
      <c r="AE54" s="5">
        <f t="shared" si="3"/>
        <v>0</v>
      </c>
      <c r="AF54" s="5">
        <f t="shared" si="4"/>
        <v>0.40366193474710976</v>
      </c>
      <c r="AG54" s="5">
        <f t="shared" si="5"/>
        <v>0.40366193474710976</v>
      </c>
      <c r="AH54" s="5">
        <f>(Table13[[#This Row],[Survived]]-AG54)^2</f>
        <v>0.35561908806956039</v>
      </c>
    </row>
    <row r="55" spans="1:34" x14ac:dyDescent="0.2">
      <c r="A55">
        <v>0</v>
      </c>
      <c r="B55" t="s">
        <v>10</v>
      </c>
      <c r="C55">
        <v>3</v>
      </c>
      <c r="D55" t="s">
        <v>3</v>
      </c>
      <c r="E55">
        <v>26</v>
      </c>
      <c r="F55">
        <v>8.6624999999999996</v>
      </c>
      <c r="G55">
        <v>2</v>
      </c>
      <c r="H55">
        <v>0</v>
      </c>
      <c r="I55">
        <f>E55/$E$1</f>
        <v>0.32500000000000001</v>
      </c>
      <c r="J55">
        <f>LOG10(F55+1)</f>
        <v>0.98508950692638131</v>
      </c>
      <c r="K55">
        <f t="shared" si="0"/>
        <v>0</v>
      </c>
      <c r="L55">
        <f t="shared" si="1"/>
        <v>0</v>
      </c>
      <c r="M55">
        <f>IF(B55="S",1,0)</f>
        <v>1</v>
      </c>
      <c r="N55">
        <f>IF(B55="C",1,0)</f>
        <v>0</v>
      </c>
      <c r="O55">
        <f t="shared" si="2"/>
        <v>1</v>
      </c>
      <c r="P55">
        <v>1</v>
      </c>
      <c r="AC55" s="5">
        <f>SUMPRODUCT(Table13[[#This Row],[SibSp]:[Ones]],$R$4:$AA$4)</f>
        <v>-1.2470977115531316</v>
      </c>
      <c r="AD55" s="5">
        <f>SUMPRODUCT(Table13[[#This Row],[SibSp]:[Ones]],$R$5:$AA$5)</f>
        <v>-4.1864251825753929E-3</v>
      </c>
      <c r="AE55" s="5">
        <f t="shared" si="3"/>
        <v>0</v>
      </c>
      <c r="AF55" s="5">
        <f t="shared" si="4"/>
        <v>0</v>
      </c>
      <c r="AG55" s="5">
        <f t="shared" si="5"/>
        <v>0</v>
      </c>
      <c r="AH55" s="5">
        <f>(Table13[[#This Row],[Survived]]-AG55)^2</f>
        <v>0</v>
      </c>
    </row>
    <row r="56" spans="1:34" x14ac:dyDescent="0.2">
      <c r="A56">
        <v>0</v>
      </c>
      <c r="B56" t="s">
        <v>10</v>
      </c>
      <c r="C56">
        <v>2</v>
      </c>
      <c r="D56" t="s">
        <v>3</v>
      </c>
      <c r="E56">
        <v>32</v>
      </c>
      <c r="F56">
        <v>10.5</v>
      </c>
      <c r="G56">
        <v>0</v>
      </c>
      <c r="H56">
        <v>0</v>
      </c>
      <c r="I56">
        <f>E56/$E$1</f>
        <v>0.4</v>
      </c>
      <c r="J56">
        <f>LOG10(F56+1)</f>
        <v>1.0606978403536116</v>
      </c>
      <c r="K56">
        <f t="shared" si="0"/>
        <v>0</v>
      </c>
      <c r="L56">
        <f t="shared" si="1"/>
        <v>1</v>
      </c>
      <c r="M56">
        <f>IF(B56="S",1,0)</f>
        <v>1</v>
      </c>
      <c r="N56">
        <f>IF(B56="C",1,0)</f>
        <v>0</v>
      </c>
      <c r="O56">
        <f t="shared" si="2"/>
        <v>1</v>
      </c>
      <c r="P56">
        <v>1</v>
      </c>
      <c r="AC56" s="5">
        <f>SUMPRODUCT(Table13[[#This Row],[SibSp]:[Ones]],$R$4:$AA$4)</f>
        <v>-0.89892559740043132</v>
      </c>
      <c r="AD56" s="5">
        <f>SUMPRODUCT(Table13[[#This Row],[SibSp]:[Ones]],$R$5:$AA$5)</f>
        <v>0.2690425442113813</v>
      </c>
      <c r="AE56" s="5">
        <f t="shared" si="3"/>
        <v>0</v>
      </c>
      <c r="AF56" s="5">
        <f t="shared" si="4"/>
        <v>0.2690425442113813</v>
      </c>
      <c r="AG56" s="5">
        <f t="shared" si="5"/>
        <v>0.2690425442113813</v>
      </c>
      <c r="AH56" s="5">
        <f>(Table13[[#This Row],[Survived]]-AG56)^2</f>
        <v>7.2383890595733053E-2</v>
      </c>
    </row>
    <row r="57" spans="1:34" x14ac:dyDescent="0.2">
      <c r="A57">
        <v>0</v>
      </c>
      <c r="B57" t="s">
        <v>10</v>
      </c>
      <c r="C57">
        <v>3</v>
      </c>
      <c r="D57" t="s">
        <v>4</v>
      </c>
      <c r="E57">
        <v>16</v>
      </c>
      <c r="F57">
        <v>46.9</v>
      </c>
      <c r="G57">
        <v>5</v>
      </c>
      <c r="H57">
        <v>2</v>
      </c>
      <c r="I57">
        <f>E57/$E$1</f>
        <v>0.2</v>
      </c>
      <c r="J57">
        <f>LOG10(F57+1)</f>
        <v>1.6803355134145632</v>
      </c>
      <c r="K57">
        <f t="shared" si="0"/>
        <v>0</v>
      </c>
      <c r="L57">
        <f t="shared" si="1"/>
        <v>0</v>
      </c>
      <c r="M57">
        <f>IF(B57="S",1,0)</f>
        <v>1</v>
      </c>
      <c r="N57">
        <f>IF(B57="C",1,0)</f>
        <v>0</v>
      </c>
      <c r="O57">
        <f t="shared" si="2"/>
        <v>0</v>
      </c>
      <c r="P57">
        <v>1</v>
      </c>
      <c r="AC57" s="5">
        <f>SUMPRODUCT(Table13[[#This Row],[SibSp]:[Ones]],$R$4:$AA$4)</f>
        <v>-1.3847182016251416</v>
      </c>
      <c r="AD57" s="5">
        <f>SUMPRODUCT(Table13[[#This Row],[SibSp]:[Ones]],$R$5:$AA$5)</f>
        <v>0.38860239308789435</v>
      </c>
      <c r="AE57" s="5">
        <f t="shared" si="3"/>
        <v>0</v>
      </c>
      <c r="AF57" s="5">
        <f t="shared" si="4"/>
        <v>0.38860239308789435</v>
      </c>
      <c r="AG57" s="5">
        <f t="shared" si="5"/>
        <v>0.38860239308789435</v>
      </c>
      <c r="AH57" s="5">
        <f>(Table13[[#This Row],[Survived]]-AG57)^2</f>
        <v>0.15101181991363835</v>
      </c>
    </row>
    <row r="58" spans="1:34" x14ac:dyDescent="0.2">
      <c r="A58">
        <v>0</v>
      </c>
      <c r="B58" t="s">
        <v>10</v>
      </c>
      <c r="C58">
        <v>2</v>
      </c>
      <c r="D58" t="s">
        <v>3</v>
      </c>
      <c r="E58">
        <v>21</v>
      </c>
      <c r="F58">
        <v>73.5</v>
      </c>
      <c r="G58">
        <v>0</v>
      </c>
      <c r="H58">
        <v>0</v>
      </c>
      <c r="I58">
        <f>E58/$E$1</f>
        <v>0.26250000000000001</v>
      </c>
      <c r="J58">
        <f>LOG10(F58+1)</f>
        <v>1.8721562727482928</v>
      </c>
      <c r="K58">
        <f t="shared" si="0"/>
        <v>0</v>
      </c>
      <c r="L58">
        <f t="shared" si="1"/>
        <v>1</v>
      </c>
      <c r="M58">
        <f>IF(B58="S",1,0)</f>
        <v>1</v>
      </c>
      <c r="N58">
        <f>IF(B58="C",1,0)</f>
        <v>0</v>
      </c>
      <c r="O58">
        <f t="shared" si="2"/>
        <v>1</v>
      </c>
      <c r="P58">
        <v>1</v>
      </c>
      <c r="AC58" s="5">
        <f>SUMPRODUCT(Table13[[#This Row],[SibSp]:[Ones]],$R$4:$AA$4)</f>
        <v>-1.0566241545686814</v>
      </c>
      <c r="AD58" s="5">
        <f>SUMPRODUCT(Table13[[#This Row],[SibSp]:[Ones]],$R$5:$AA$5)</f>
        <v>0.38760289184034924</v>
      </c>
      <c r="AE58" s="5">
        <f t="shared" si="3"/>
        <v>0</v>
      </c>
      <c r="AF58" s="5">
        <f t="shared" si="4"/>
        <v>0.38760289184034924</v>
      </c>
      <c r="AG58" s="5">
        <f t="shared" si="5"/>
        <v>0.38760289184034924</v>
      </c>
      <c r="AH58" s="5">
        <f>(Table13[[#This Row],[Survived]]-AG58)^2</f>
        <v>0.15023600176300148</v>
      </c>
    </row>
    <row r="59" spans="1:34" x14ac:dyDescent="0.2">
      <c r="A59">
        <v>0</v>
      </c>
      <c r="B59" t="s">
        <v>11</v>
      </c>
      <c r="C59">
        <v>3</v>
      </c>
      <c r="D59" t="s">
        <v>3</v>
      </c>
      <c r="E59">
        <v>26</v>
      </c>
      <c r="F59">
        <v>14.4542</v>
      </c>
      <c r="G59">
        <v>1</v>
      </c>
      <c r="H59">
        <v>0</v>
      </c>
      <c r="I59">
        <f>E59/$E$1</f>
        <v>0.32500000000000001</v>
      </c>
      <c r="J59">
        <f>LOG10(F59+1)</f>
        <v>1.1890465283525415</v>
      </c>
      <c r="K59">
        <f t="shared" si="0"/>
        <v>0</v>
      </c>
      <c r="L59">
        <f t="shared" si="1"/>
        <v>0</v>
      </c>
      <c r="M59">
        <f>IF(B59="S",1,0)</f>
        <v>0</v>
      </c>
      <c r="N59">
        <f>IF(B59="C",1,0)</f>
        <v>1</v>
      </c>
      <c r="O59">
        <f t="shared" si="2"/>
        <v>1</v>
      </c>
      <c r="P59">
        <v>1</v>
      </c>
      <c r="AC59" s="5">
        <f>SUMPRODUCT(Table13[[#This Row],[SibSp]:[Ones]],$R$4:$AA$4)</f>
        <v>-0.97002524136072088</v>
      </c>
      <c r="AD59" s="5">
        <f>SUMPRODUCT(Table13[[#This Row],[SibSp]:[Ones]],$R$5:$AA$5)</f>
        <v>0.1310009681365456</v>
      </c>
      <c r="AE59" s="5">
        <f t="shared" si="3"/>
        <v>0</v>
      </c>
      <c r="AF59" s="5">
        <f t="shared" si="4"/>
        <v>0.1310009681365456</v>
      </c>
      <c r="AG59" s="5">
        <f t="shared" si="5"/>
        <v>0.1310009681365456</v>
      </c>
      <c r="AH59" s="5">
        <f>(Table13[[#This Row],[Survived]]-AG59)^2</f>
        <v>1.7161253652712236E-2</v>
      </c>
    </row>
    <row r="60" spans="1:34" x14ac:dyDescent="0.2">
      <c r="A60">
        <v>1</v>
      </c>
      <c r="B60" t="s">
        <v>10</v>
      </c>
      <c r="C60">
        <v>3</v>
      </c>
      <c r="D60" t="s">
        <v>3</v>
      </c>
      <c r="E60">
        <v>32</v>
      </c>
      <c r="F60">
        <v>56.495800000000003</v>
      </c>
      <c r="G60">
        <v>0</v>
      </c>
      <c r="H60">
        <v>0</v>
      </c>
      <c r="I60">
        <f>E60/$E$1</f>
        <v>0.4</v>
      </c>
      <c r="J60">
        <f>LOG10(F60+1)</f>
        <v>1.7596361211514699</v>
      </c>
      <c r="K60">
        <f t="shared" si="0"/>
        <v>0</v>
      </c>
      <c r="L60">
        <f t="shared" si="1"/>
        <v>0</v>
      </c>
      <c r="M60">
        <f>IF(B60="S",1,0)</f>
        <v>1</v>
      </c>
      <c r="N60">
        <f>IF(B60="C",1,0)</f>
        <v>0</v>
      </c>
      <c r="O60">
        <f t="shared" si="2"/>
        <v>1</v>
      </c>
      <c r="P60">
        <v>1</v>
      </c>
      <c r="AC60" s="5">
        <f>SUMPRODUCT(Table13[[#This Row],[SibSp]:[Ones]],$R$4:$AA$4)</f>
        <v>-1.050485358719101</v>
      </c>
      <c r="AD60" s="5">
        <f>SUMPRODUCT(Table13[[#This Row],[SibSp]:[Ones]],$R$5:$AA$5)</f>
        <v>0.10417951474122777</v>
      </c>
      <c r="AE60" s="5">
        <f t="shared" si="3"/>
        <v>0</v>
      </c>
      <c r="AF60" s="5">
        <f t="shared" si="4"/>
        <v>0.10417951474122777</v>
      </c>
      <c r="AG60" s="5">
        <f t="shared" si="5"/>
        <v>0.10417951474122777</v>
      </c>
      <c r="AH60" s="5">
        <f>(Table13[[#This Row],[Survived]]-AG60)^2</f>
        <v>0.80249434180926216</v>
      </c>
    </row>
    <row r="61" spans="1:34" x14ac:dyDescent="0.2">
      <c r="A61">
        <v>0</v>
      </c>
      <c r="B61" t="s">
        <v>10</v>
      </c>
      <c r="C61">
        <v>3</v>
      </c>
      <c r="D61" t="s">
        <v>3</v>
      </c>
      <c r="E61">
        <v>25</v>
      </c>
      <c r="F61">
        <v>7.65</v>
      </c>
      <c r="G61">
        <v>0</v>
      </c>
      <c r="H61">
        <v>0</v>
      </c>
      <c r="I61">
        <f>E61/$E$1</f>
        <v>0.3125</v>
      </c>
      <c r="J61">
        <f>LOG10(F61+1)</f>
        <v>0.93701610746481423</v>
      </c>
      <c r="K61">
        <f t="shared" si="0"/>
        <v>0</v>
      </c>
      <c r="L61">
        <f t="shared" si="1"/>
        <v>0</v>
      </c>
      <c r="M61">
        <f>IF(B61="S",1,0)</f>
        <v>1</v>
      </c>
      <c r="N61">
        <f>IF(B61="C",1,0)</f>
        <v>0</v>
      </c>
      <c r="O61">
        <f t="shared" si="2"/>
        <v>1</v>
      </c>
      <c r="P61">
        <v>1</v>
      </c>
      <c r="AC61" s="5">
        <f>SUMPRODUCT(Table13[[#This Row],[SibSp]:[Ones]],$R$4:$AA$4)</f>
        <v>-0.94227547381155952</v>
      </c>
      <c r="AD61" s="5">
        <f>SUMPRODUCT(Table13[[#This Row],[SibSp]:[Ones]],$R$5:$AA$5)</f>
        <v>0.11537393337942436</v>
      </c>
      <c r="AE61" s="5">
        <f t="shared" si="3"/>
        <v>0</v>
      </c>
      <c r="AF61" s="5">
        <f t="shared" si="4"/>
        <v>0.11537393337942436</v>
      </c>
      <c r="AG61" s="5">
        <f t="shared" si="5"/>
        <v>0.11537393337942436</v>
      </c>
      <c r="AH61" s="5">
        <f>(Table13[[#This Row],[Survived]]-AG61)^2</f>
        <v>1.3311144503439851E-2</v>
      </c>
    </row>
    <row r="62" spans="1:34" x14ac:dyDescent="0.2">
      <c r="A62">
        <v>1</v>
      </c>
      <c r="B62" t="s">
        <v>10</v>
      </c>
      <c r="C62">
        <v>2</v>
      </c>
      <c r="D62" t="s">
        <v>3</v>
      </c>
      <c r="E62">
        <v>0.83</v>
      </c>
      <c r="F62">
        <v>29</v>
      </c>
      <c r="G62">
        <v>0</v>
      </c>
      <c r="H62">
        <v>2</v>
      </c>
      <c r="I62">
        <f>E62/$E$1</f>
        <v>1.0374999999999999E-2</v>
      </c>
      <c r="J62">
        <f>LOG10(F62+1)</f>
        <v>1.4771212547196624</v>
      </c>
      <c r="K62">
        <f t="shared" si="0"/>
        <v>0</v>
      </c>
      <c r="L62">
        <f t="shared" si="1"/>
        <v>1</v>
      </c>
      <c r="M62">
        <f>IF(B62="S",1,0)</f>
        <v>1</v>
      </c>
      <c r="N62">
        <f>IF(B62="C",1,0)</f>
        <v>0</v>
      </c>
      <c r="O62">
        <f t="shared" si="2"/>
        <v>1</v>
      </c>
      <c r="P62">
        <v>1</v>
      </c>
      <c r="AC62" s="5">
        <f>SUMPRODUCT(Table13[[#This Row],[SibSp]:[Ones]],$R$4:$AA$4)</f>
        <v>-0.93415878571798439</v>
      </c>
      <c r="AD62" s="5">
        <f>SUMPRODUCT(Table13[[#This Row],[SibSp]:[Ones]],$R$5:$AA$5)</f>
        <v>0.48484020511374115</v>
      </c>
      <c r="AE62" s="5">
        <f t="shared" si="3"/>
        <v>0</v>
      </c>
      <c r="AF62" s="5">
        <f t="shared" si="4"/>
        <v>0.48484020511374115</v>
      </c>
      <c r="AG62" s="5">
        <f t="shared" si="5"/>
        <v>0.48484020511374115</v>
      </c>
      <c r="AH62" s="5">
        <f>(Table13[[#This Row],[Survived]]-AG62)^2</f>
        <v>0.26538961426725227</v>
      </c>
    </row>
    <row r="63" spans="1:34" x14ac:dyDescent="0.2">
      <c r="A63">
        <v>1</v>
      </c>
      <c r="B63" t="s">
        <v>10</v>
      </c>
      <c r="C63">
        <v>3</v>
      </c>
      <c r="D63" t="s">
        <v>4</v>
      </c>
      <c r="E63">
        <v>30</v>
      </c>
      <c r="F63">
        <v>12.475</v>
      </c>
      <c r="G63">
        <v>0</v>
      </c>
      <c r="H63">
        <v>0</v>
      </c>
      <c r="I63">
        <f>E63/$E$1</f>
        <v>0.375</v>
      </c>
      <c r="J63">
        <f>LOG10(F63+1)</f>
        <v>1.1295287738587763</v>
      </c>
      <c r="K63">
        <f t="shared" si="0"/>
        <v>0</v>
      </c>
      <c r="L63">
        <f t="shared" si="1"/>
        <v>0</v>
      </c>
      <c r="M63">
        <f>IF(B63="S",1,0)</f>
        <v>1</v>
      </c>
      <c r="N63">
        <f>IF(B63="C",1,0)</f>
        <v>0</v>
      </c>
      <c r="O63">
        <f t="shared" si="2"/>
        <v>0</v>
      </c>
      <c r="P63">
        <v>1</v>
      </c>
      <c r="AC63" s="5">
        <f>SUMPRODUCT(Table13[[#This Row],[SibSp]:[Ones]],$R$4:$AA$4)</f>
        <v>-0.6269678203555864</v>
      </c>
      <c r="AD63" s="5">
        <f>SUMPRODUCT(Table13[[#This Row],[SibSp]:[Ones]],$R$5:$AA$5)</f>
        <v>0.57721088509473928</v>
      </c>
      <c r="AE63" s="5">
        <f t="shared" si="3"/>
        <v>0</v>
      </c>
      <c r="AF63" s="5">
        <f t="shared" si="4"/>
        <v>0.57721088509473928</v>
      </c>
      <c r="AG63" s="5">
        <f t="shared" si="5"/>
        <v>0.57721088509473928</v>
      </c>
      <c r="AH63" s="5">
        <f>(Table13[[#This Row],[Survived]]-AG63)^2</f>
        <v>0.17875063568237376</v>
      </c>
    </row>
    <row r="64" spans="1:34" x14ac:dyDescent="0.2">
      <c r="A64">
        <v>0</v>
      </c>
      <c r="B64" t="s">
        <v>10</v>
      </c>
      <c r="C64">
        <v>3</v>
      </c>
      <c r="D64" t="s">
        <v>3</v>
      </c>
      <c r="E64">
        <v>22</v>
      </c>
      <c r="F64">
        <v>9</v>
      </c>
      <c r="G64">
        <v>0</v>
      </c>
      <c r="H64">
        <v>0</v>
      </c>
      <c r="I64">
        <f>E64/$E$1</f>
        <v>0.27500000000000002</v>
      </c>
      <c r="J64">
        <f>LOG10(F64+1)</f>
        <v>1</v>
      </c>
      <c r="K64">
        <f t="shared" si="0"/>
        <v>0</v>
      </c>
      <c r="L64">
        <f t="shared" si="1"/>
        <v>0</v>
      </c>
      <c r="M64">
        <f>IF(B64="S",1,0)</f>
        <v>1</v>
      </c>
      <c r="N64">
        <f>IF(B64="C",1,0)</f>
        <v>0</v>
      </c>
      <c r="O64">
        <f t="shared" si="2"/>
        <v>1</v>
      </c>
      <c r="P64">
        <v>1</v>
      </c>
      <c r="AC64" s="5">
        <f>SUMPRODUCT(Table13[[#This Row],[SibSp]:[Ones]],$R$4:$AA$4)</f>
        <v>-0.96062373383692823</v>
      </c>
      <c r="AD64" s="5">
        <f>SUMPRODUCT(Table13[[#This Row],[SibSp]:[Ones]],$R$5:$AA$5)</f>
        <v>0.14011132461363229</v>
      </c>
      <c r="AE64" s="5">
        <f t="shared" si="3"/>
        <v>0</v>
      </c>
      <c r="AF64" s="5">
        <f t="shared" si="4"/>
        <v>0.14011132461363229</v>
      </c>
      <c r="AG64" s="5">
        <f t="shared" si="5"/>
        <v>0.14011132461363229</v>
      </c>
      <c r="AH64" s="5">
        <f>(Table13[[#This Row],[Survived]]-AG64)^2</f>
        <v>1.9631183284986642E-2</v>
      </c>
    </row>
    <row r="65" spans="1:34" x14ac:dyDescent="0.2">
      <c r="A65">
        <v>1</v>
      </c>
      <c r="B65" t="s">
        <v>10</v>
      </c>
      <c r="C65">
        <v>3</v>
      </c>
      <c r="D65" t="s">
        <v>3</v>
      </c>
      <c r="E65">
        <v>29</v>
      </c>
      <c r="F65">
        <v>9.5</v>
      </c>
      <c r="G65">
        <v>0</v>
      </c>
      <c r="H65">
        <v>0</v>
      </c>
      <c r="I65">
        <f>E65/$E$1</f>
        <v>0.36249999999999999</v>
      </c>
      <c r="J65">
        <f>LOG10(F65+1)</f>
        <v>1.0211892990699381</v>
      </c>
      <c r="K65">
        <f t="shared" si="0"/>
        <v>0</v>
      </c>
      <c r="L65">
        <f t="shared" si="1"/>
        <v>0</v>
      </c>
      <c r="M65">
        <f>IF(B65="S",1,0)</f>
        <v>1</v>
      </c>
      <c r="N65">
        <f>IF(B65="C",1,0)</f>
        <v>0</v>
      </c>
      <c r="O65">
        <f t="shared" si="2"/>
        <v>1</v>
      </c>
      <c r="P65">
        <v>1</v>
      </c>
      <c r="AC65" s="5">
        <f>SUMPRODUCT(Table13[[#This Row],[SibSp]:[Ones]],$R$4:$AA$4)</f>
        <v>-0.94400249588405849</v>
      </c>
      <c r="AD65" s="5">
        <f>SUMPRODUCT(Table13[[#This Row],[SibSp]:[Ones]],$R$5:$AA$5)</f>
        <v>9.0459634838205405E-2</v>
      </c>
      <c r="AE65" s="5">
        <f t="shared" si="3"/>
        <v>0</v>
      </c>
      <c r="AF65" s="5">
        <f t="shared" si="4"/>
        <v>9.0459634838205405E-2</v>
      </c>
      <c r="AG65" s="5">
        <f t="shared" si="5"/>
        <v>9.0459634838205405E-2</v>
      </c>
      <c r="AH65" s="5">
        <f>(Table13[[#This Row],[Survived]]-AG65)^2</f>
        <v>0.82726367585865068</v>
      </c>
    </row>
    <row r="66" spans="1:34" x14ac:dyDescent="0.2">
      <c r="A66">
        <v>0</v>
      </c>
      <c r="B66" t="s">
        <v>10</v>
      </c>
      <c r="C66">
        <v>1</v>
      </c>
      <c r="D66" t="s">
        <v>3</v>
      </c>
      <c r="E66">
        <v>28</v>
      </c>
      <c r="F66">
        <v>47.1</v>
      </c>
      <c r="G66">
        <v>0</v>
      </c>
      <c r="H66">
        <v>0</v>
      </c>
      <c r="I66">
        <f>E66/$E$1</f>
        <v>0.35</v>
      </c>
      <c r="J66">
        <f>LOG10(F66+1)</f>
        <v>1.6821450763738317</v>
      </c>
      <c r="K66">
        <f t="shared" si="0"/>
        <v>1</v>
      </c>
      <c r="L66">
        <f t="shared" si="1"/>
        <v>0</v>
      </c>
      <c r="M66">
        <f>IF(B66="S",1,0)</f>
        <v>1</v>
      </c>
      <c r="N66">
        <f>IF(B66="C",1,0)</f>
        <v>0</v>
      </c>
      <c r="O66">
        <f t="shared" si="2"/>
        <v>1</v>
      </c>
      <c r="P66">
        <v>1</v>
      </c>
      <c r="AC66" s="5">
        <f>SUMPRODUCT(Table13[[#This Row],[SibSp]:[Ones]],$R$4:$AA$4)</f>
        <v>-1.1624150467969594</v>
      </c>
      <c r="AD66" s="5">
        <f>SUMPRODUCT(Table13[[#This Row],[SibSp]:[Ones]],$R$5:$AA$5)</f>
        <v>0.5041966326481353</v>
      </c>
      <c r="AE66" s="5">
        <f t="shared" si="3"/>
        <v>0</v>
      </c>
      <c r="AF66" s="5">
        <f t="shared" si="4"/>
        <v>0.5041966326481353</v>
      </c>
      <c r="AG66" s="5">
        <f t="shared" si="5"/>
        <v>0.5041966326481353</v>
      </c>
      <c r="AH66" s="5">
        <f>(Table13[[#This Row],[Survived]]-AG66)^2</f>
        <v>0.2542142443737187</v>
      </c>
    </row>
    <row r="67" spans="1:34" x14ac:dyDescent="0.2">
      <c r="A67">
        <v>1</v>
      </c>
      <c r="B67" t="s">
        <v>10</v>
      </c>
      <c r="C67">
        <v>2</v>
      </c>
      <c r="D67" t="s">
        <v>4</v>
      </c>
      <c r="E67">
        <v>17</v>
      </c>
      <c r="F67">
        <v>10.5</v>
      </c>
      <c r="G67">
        <v>0</v>
      </c>
      <c r="H67">
        <v>0</v>
      </c>
      <c r="I67">
        <f>E67/$E$1</f>
        <v>0.21249999999999999</v>
      </c>
      <c r="J67">
        <f>LOG10(F67+1)</f>
        <v>1.0606978403536116</v>
      </c>
      <c r="K67">
        <f t="shared" si="0"/>
        <v>0</v>
      </c>
      <c r="L67">
        <f t="shared" si="1"/>
        <v>1</v>
      </c>
      <c r="M67">
        <f>IF(B67="S",1,0)</f>
        <v>1</v>
      </c>
      <c r="N67">
        <f>IF(B67="C",1,0)</f>
        <v>0</v>
      </c>
      <c r="O67">
        <f t="shared" si="2"/>
        <v>0</v>
      </c>
      <c r="P67">
        <v>1</v>
      </c>
      <c r="AC67" s="5">
        <f>SUMPRODUCT(Table13[[#This Row],[SibSp]:[Ones]],$R$4:$AA$4)</f>
        <v>-0.61055122057207722</v>
      </c>
      <c r="AD67" s="5">
        <f>SUMPRODUCT(Table13[[#This Row],[SibSp]:[Ones]],$R$5:$AA$5)</f>
        <v>0.86640869750417815</v>
      </c>
      <c r="AE67" s="5">
        <f t="shared" si="3"/>
        <v>0</v>
      </c>
      <c r="AF67" s="5">
        <f t="shared" si="4"/>
        <v>0.86640869750417815</v>
      </c>
      <c r="AG67" s="5">
        <f t="shared" si="5"/>
        <v>0.86640869750417815</v>
      </c>
      <c r="AH67" s="5">
        <f>(Table13[[#This Row],[Survived]]-AG67)^2</f>
        <v>1.7846636102530178E-2</v>
      </c>
    </row>
    <row r="68" spans="1:34" x14ac:dyDescent="0.2">
      <c r="A68">
        <v>1</v>
      </c>
      <c r="B68" t="s">
        <v>10</v>
      </c>
      <c r="C68">
        <v>3</v>
      </c>
      <c r="D68" t="s">
        <v>4</v>
      </c>
      <c r="E68">
        <v>33</v>
      </c>
      <c r="F68">
        <v>15.85</v>
      </c>
      <c r="G68">
        <v>3</v>
      </c>
      <c r="H68">
        <v>0</v>
      </c>
      <c r="I68">
        <f>E68/$E$1</f>
        <v>0.41249999999999998</v>
      </c>
      <c r="J68">
        <f>LOG10(F68+1)</f>
        <v>1.2265999052073575</v>
      </c>
      <c r="K68">
        <f t="shared" si="0"/>
        <v>0</v>
      </c>
      <c r="L68">
        <f t="shared" si="1"/>
        <v>0</v>
      </c>
      <c r="M68">
        <f>IF(B68="S",1,0)</f>
        <v>1</v>
      </c>
      <c r="N68">
        <f>IF(B68="C",1,0)</f>
        <v>0</v>
      </c>
      <c r="O68">
        <f t="shared" si="2"/>
        <v>0</v>
      </c>
      <c r="P68">
        <v>1</v>
      </c>
      <c r="AC68" s="5">
        <f>SUMPRODUCT(Table13[[#This Row],[SibSp]:[Ones]],$R$4:$AA$4)</f>
        <v>-1.0838201822281337</v>
      </c>
      <c r="AD68" s="5">
        <f>SUMPRODUCT(Table13[[#This Row],[SibSp]:[Ones]],$R$5:$AA$5)</f>
        <v>0.38821059135725089</v>
      </c>
      <c r="AE68" s="5">
        <f t="shared" si="3"/>
        <v>0</v>
      </c>
      <c r="AF68" s="5">
        <f t="shared" si="4"/>
        <v>0.38821059135725089</v>
      </c>
      <c r="AG68" s="5">
        <f t="shared" si="5"/>
        <v>0.38821059135725089</v>
      </c>
      <c r="AH68" s="5">
        <f>(Table13[[#This Row],[Survived]]-AG68)^2</f>
        <v>0.37428628052744467</v>
      </c>
    </row>
    <row r="69" spans="1:34" x14ac:dyDescent="0.2">
      <c r="A69">
        <v>0</v>
      </c>
      <c r="B69" t="s">
        <v>10</v>
      </c>
      <c r="C69">
        <v>3</v>
      </c>
      <c r="D69" t="s">
        <v>3</v>
      </c>
      <c r="E69">
        <v>16</v>
      </c>
      <c r="F69">
        <v>34.375</v>
      </c>
      <c r="G69">
        <v>1</v>
      </c>
      <c r="H69">
        <v>3</v>
      </c>
      <c r="I69">
        <f>E69/$E$1</f>
        <v>0.2</v>
      </c>
      <c r="J69">
        <f>LOG10(F69+1)</f>
        <v>1.5486964485323467</v>
      </c>
      <c r="K69">
        <f t="shared" ref="K69:K132" si="6">IF(C69=1,1,0)</f>
        <v>0</v>
      </c>
      <c r="L69">
        <f t="shared" ref="L69:L132" si="7">IF(C69=2,1,0)</f>
        <v>0</v>
      </c>
      <c r="M69">
        <f>IF(B69="S",1,0)</f>
        <v>1</v>
      </c>
      <c r="N69">
        <f>IF(B69="C",1,0)</f>
        <v>0</v>
      </c>
      <c r="O69">
        <f t="shared" ref="O69:O132" si="8">IF(D69="male",1,0)</f>
        <v>1</v>
      </c>
      <c r="P69">
        <v>1</v>
      </c>
      <c r="AC69" s="5">
        <f>SUMPRODUCT(Table13[[#This Row],[SibSp]:[Ones]],$R$4:$AA$4)</f>
        <v>-1.0357484870403164</v>
      </c>
      <c r="AD69" s="5">
        <f>SUMPRODUCT(Table13[[#This Row],[SibSp]:[Ones]],$R$5:$AA$5)</f>
        <v>0.10785032035500308</v>
      </c>
      <c r="AE69" s="5">
        <f t="shared" ref="AE69:AE132" si="9">IF(AC69&lt;0,0,AC69)</f>
        <v>0</v>
      </c>
      <c r="AF69" s="5">
        <f t="shared" ref="AF69:AF132" si="10">IF(AD69&lt;0,0,AD69)</f>
        <v>0.10785032035500308</v>
      </c>
      <c r="AG69" s="5">
        <f t="shared" ref="AG69:AG132" si="11">AE69+AF69</f>
        <v>0.10785032035500308</v>
      </c>
      <c r="AH69" s="5">
        <f>(Table13[[#This Row],[Survived]]-AG69)^2</f>
        <v>1.1631691600676793E-2</v>
      </c>
    </row>
    <row r="70" spans="1:34" x14ac:dyDescent="0.2">
      <c r="A70">
        <v>1</v>
      </c>
      <c r="B70" t="s">
        <v>10</v>
      </c>
      <c r="C70">
        <v>1</v>
      </c>
      <c r="D70" t="s">
        <v>4</v>
      </c>
      <c r="E70">
        <v>23</v>
      </c>
      <c r="F70">
        <v>263</v>
      </c>
      <c r="G70">
        <v>3</v>
      </c>
      <c r="H70">
        <v>2</v>
      </c>
      <c r="I70">
        <f>E70/$E$1</f>
        <v>0.28749999999999998</v>
      </c>
      <c r="J70">
        <f>LOG10(F70+1)</f>
        <v>2.4216039268698313</v>
      </c>
      <c r="K70">
        <f t="shared" si="6"/>
        <v>1</v>
      </c>
      <c r="L70">
        <f t="shared" si="7"/>
        <v>0</v>
      </c>
      <c r="M70">
        <f>IF(B70="S",1,0)</f>
        <v>1</v>
      </c>
      <c r="N70">
        <f>IF(B70="C",1,0)</f>
        <v>0</v>
      </c>
      <c r="O70">
        <f t="shared" si="8"/>
        <v>0</v>
      </c>
      <c r="P70">
        <v>1</v>
      </c>
      <c r="AC70" s="5">
        <f>SUMPRODUCT(Table13[[#This Row],[SibSp]:[Ones]],$R$4:$AA$4)</f>
        <v>-1.2926923657230649</v>
      </c>
      <c r="AD70" s="5">
        <f>SUMPRODUCT(Table13[[#This Row],[SibSp]:[Ones]],$R$5:$AA$5)</f>
        <v>0.86291527074908614</v>
      </c>
      <c r="AE70" s="5">
        <f t="shared" si="9"/>
        <v>0</v>
      </c>
      <c r="AF70" s="5">
        <f t="shared" si="10"/>
        <v>0.86291527074908614</v>
      </c>
      <c r="AG70" s="5">
        <f t="shared" si="11"/>
        <v>0.86291527074908614</v>
      </c>
      <c r="AH70" s="5">
        <f>(Table13[[#This Row],[Survived]]-AG70)^2</f>
        <v>1.8792222993796358E-2</v>
      </c>
    </row>
    <row r="71" spans="1:34" x14ac:dyDescent="0.2">
      <c r="A71">
        <v>0</v>
      </c>
      <c r="B71" t="s">
        <v>10</v>
      </c>
      <c r="C71">
        <v>3</v>
      </c>
      <c r="D71" t="s">
        <v>3</v>
      </c>
      <c r="E71">
        <v>24</v>
      </c>
      <c r="F71">
        <v>8.0500000000000007</v>
      </c>
      <c r="G71">
        <v>0</v>
      </c>
      <c r="H71">
        <v>0</v>
      </c>
      <c r="I71">
        <f>E71/$E$1</f>
        <v>0.3</v>
      </c>
      <c r="J71">
        <f>LOG10(F71+1)</f>
        <v>0.9566485792052033</v>
      </c>
      <c r="K71">
        <f t="shared" si="6"/>
        <v>0</v>
      </c>
      <c r="L71">
        <f t="shared" si="7"/>
        <v>0</v>
      </c>
      <c r="M71">
        <f>IF(B71="S",1,0)</f>
        <v>1</v>
      </c>
      <c r="N71">
        <f>IF(B71="C",1,0)</f>
        <v>0</v>
      </c>
      <c r="O71">
        <f t="shared" si="8"/>
        <v>1</v>
      </c>
      <c r="P71">
        <v>1</v>
      </c>
      <c r="AC71" s="5">
        <f>SUMPRODUCT(Table13[[#This Row],[SibSp]:[Ones]],$R$4:$AA$4)</f>
        <v>-0.94817939011755437</v>
      </c>
      <c r="AD71" s="5">
        <f>SUMPRODUCT(Table13[[#This Row],[SibSp]:[Ones]],$R$5:$AA$5)</f>
        <v>0.12355436620196292</v>
      </c>
      <c r="AE71" s="5">
        <f t="shared" si="9"/>
        <v>0</v>
      </c>
      <c r="AF71" s="5">
        <f t="shared" si="10"/>
        <v>0.12355436620196292</v>
      </c>
      <c r="AG71" s="5">
        <f t="shared" si="11"/>
        <v>0.12355436620196292</v>
      </c>
      <c r="AH71" s="5">
        <f>(Table13[[#This Row],[Survived]]-AG71)^2</f>
        <v>1.5265681407568756E-2</v>
      </c>
    </row>
    <row r="72" spans="1:34" x14ac:dyDescent="0.2">
      <c r="A72">
        <v>0</v>
      </c>
      <c r="B72" t="s">
        <v>10</v>
      </c>
      <c r="C72">
        <v>3</v>
      </c>
      <c r="D72" t="s">
        <v>3</v>
      </c>
      <c r="E72">
        <v>29</v>
      </c>
      <c r="F72">
        <v>8.0500000000000007</v>
      </c>
      <c r="G72">
        <v>0</v>
      </c>
      <c r="H72">
        <v>0</v>
      </c>
      <c r="I72">
        <f>E72/$E$1</f>
        <v>0.36249999999999999</v>
      </c>
      <c r="J72">
        <f>LOG10(F72+1)</f>
        <v>0.9566485792052033</v>
      </c>
      <c r="K72">
        <f t="shared" si="6"/>
        <v>0</v>
      </c>
      <c r="L72">
        <f t="shared" si="7"/>
        <v>0</v>
      </c>
      <c r="M72">
        <f>IF(B72="S",1,0)</f>
        <v>1</v>
      </c>
      <c r="N72">
        <f>IF(B72="C",1,0)</f>
        <v>0</v>
      </c>
      <c r="O72">
        <f t="shared" si="8"/>
        <v>1</v>
      </c>
      <c r="P72">
        <v>1</v>
      </c>
      <c r="AC72" s="5">
        <f>SUMPRODUCT(Table13[[#This Row],[SibSp]:[Ones]],$R$4:$AA$4)</f>
        <v>-0.93394961123165632</v>
      </c>
      <c r="AD72" s="5">
        <f>SUMPRODUCT(Table13[[#This Row],[SibSp]:[Ones]],$R$5:$AA$5)</f>
        <v>8.7362598602930608E-2</v>
      </c>
      <c r="AE72" s="5">
        <f t="shared" si="9"/>
        <v>0</v>
      </c>
      <c r="AF72" s="5">
        <f t="shared" si="10"/>
        <v>8.7362598602930608E-2</v>
      </c>
      <c r="AG72" s="5">
        <f t="shared" si="11"/>
        <v>8.7362598602930608E-2</v>
      </c>
      <c r="AH72" s="5">
        <f>(Table13[[#This Row],[Survived]]-AG72)^2</f>
        <v>7.6322236346567729E-3</v>
      </c>
    </row>
    <row r="73" spans="1:34" x14ac:dyDescent="0.2">
      <c r="A73">
        <v>0</v>
      </c>
      <c r="B73" t="s">
        <v>10</v>
      </c>
      <c r="C73">
        <v>3</v>
      </c>
      <c r="D73" t="s">
        <v>3</v>
      </c>
      <c r="E73">
        <v>20</v>
      </c>
      <c r="F73">
        <v>7.8541999999999996</v>
      </c>
      <c r="G73">
        <v>0</v>
      </c>
      <c r="H73">
        <v>0</v>
      </c>
      <c r="I73">
        <f>E73/$E$1</f>
        <v>0.25</v>
      </c>
      <c r="J73">
        <f>LOG10(F73+1)</f>
        <v>0.94714932766263737</v>
      </c>
      <c r="K73">
        <f t="shared" si="6"/>
        <v>0</v>
      </c>
      <c r="L73">
        <f t="shared" si="7"/>
        <v>0</v>
      </c>
      <c r="M73">
        <f>IF(B73="S",1,0)</f>
        <v>1</v>
      </c>
      <c r="N73">
        <f>IF(B73="C",1,0)</f>
        <v>0</v>
      </c>
      <c r="O73">
        <f t="shared" si="8"/>
        <v>1</v>
      </c>
      <c r="P73">
        <v>1</v>
      </c>
      <c r="AC73" s="5">
        <f>SUMPRODUCT(Table13[[#This Row],[SibSp]:[Ones]],$R$4:$AA$4)</f>
        <v>-0.95808360654940727</v>
      </c>
      <c r="AD73" s="5">
        <f>SUMPRODUCT(Table13[[#This Row],[SibSp]:[Ones]],$R$5:$AA$5)</f>
        <v>0.1520519513673344</v>
      </c>
      <c r="AE73" s="5">
        <f t="shared" si="9"/>
        <v>0</v>
      </c>
      <c r="AF73" s="5">
        <f t="shared" si="10"/>
        <v>0.1520519513673344</v>
      </c>
      <c r="AG73" s="5">
        <f t="shared" si="11"/>
        <v>0.1520519513673344</v>
      </c>
      <c r="AH73" s="5">
        <f>(Table13[[#This Row],[Survived]]-AG73)^2</f>
        <v>2.3119795914614227E-2</v>
      </c>
    </row>
    <row r="74" spans="1:34" x14ac:dyDescent="0.2">
      <c r="A74">
        <v>0</v>
      </c>
      <c r="B74" t="s">
        <v>10</v>
      </c>
      <c r="C74">
        <v>1</v>
      </c>
      <c r="D74" t="s">
        <v>3</v>
      </c>
      <c r="E74">
        <v>46</v>
      </c>
      <c r="F74">
        <v>61.174999999999997</v>
      </c>
      <c r="G74">
        <v>1</v>
      </c>
      <c r="H74">
        <v>0</v>
      </c>
      <c r="I74">
        <f>E74/$E$1</f>
        <v>0.57499999999999996</v>
      </c>
      <c r="J74">
        <f>LOG10(F74+1)</f>
        <v>1.7936157939419737</v>
      </c>
      <c r="K74">
        <f t="shared" si="6"/>
        <v>1</v>
      </c>
      <c r="L74">
        <f t="shared" si="7"/>
        <v>0</v>
      </c>
      <c r="M74">
        <f>IF(B74="S",1,0)</f>
        <v>1</v>
      </c>
      <c r="N74">
        <f>IF(B74="C",1,0)</f>
        <v>0</v>
      </c>
      <c r="O74">
        <f t="shared" si="8"/>
        <v>1</v>
      </c>
      <c r="P74">
        <v>1</v>
      </c>
      <c r="AC74" s="5">
        <f>SUMPRODUCT(Table13[[#This Row],[SibSp]:[Ones]],$R$4:$AA$4)</f>
        <v>-1.2786406921601503</v>
      </c>
      <c r="AD74" s="5">
        <f>SUMPRODUCT(Table13[[#This Row],[SibSp]:[Ones]],$R$5:$AA$5)</f>
        <v>0.32194085557098018</v>
      </c>
      <c r="AE74" s="5">
        <f t="shared" si="9"/>
        <v>0</v>
      </c>
      <c r="AF74" s="5">
        <f t="shared" si="10"/>
        <v>0.32194085557098018</v>
      </c>
      <c r="AG74" s="5">
        <f t="shared" si="11"/>
        <v>0.32194085557098018</v>
      </c>
      <c r="AH74" s="5">
        <f>(Table13[[#This Row],[Survived]]-AG74)^2</f>
        <v>0.10364591448577472</v>
      </c>
    </row>
    <row r="75" spans="1:34" x14ac:dyDescent="0.2">
      <c r="A75">
        <v>0</v>
      </c>
      <c r="B75" t="s">
        <v>10</v>
      </c>
      <c r="C75">
        <v>3</v>
      </c>
      <c r="D75" t="s">
        <v>3</v>
      </c>
      <c r="E75">
        <v>26</v>
      </c>
      <c r="F75">
        <v>20.574999999999999</v>
      </c>
      <c r="G75">
        <v>1</v>
      </c>
      <c r="H75">
        <v>2</v>
      </c>
      <c r="I75">
        <f>E75/$E$1</f>
        <v>0.32500000000000001</v>
      </c>
      <c r="J75">
        <f>LOG10(F75+1)</f>
        <v>1.3339508043872472</v>
      </c>
      <c r="K75">
        <f t="shared" si="6"/>
        <v>0</v>
      </c>
      <c r="L75">
        <f t="shared" si="7"/>
        <v>0</v>
      </c>
      <c r="M75">
        <f>IF(B75="S",1,0)</f>
        <v>1</v>
      </c>
      <c r="N75">
        <f>IF(B75="C",1,0)</f>
        <v>0</v>
      </c>
      <c r="O75">
        <f t="shared" si="8"/>
        <v>1</v>
      </c>
      <c r="P75">
        <v>1</v>
      </c>
      <c r="AC75" s="5">
        <f>SUMPRODUCT(Table13[[#This Row],[SibSp]:[Ones]],$R$4:$AA$4)</f>
        <v>-1.0330088276358682</v>
      </c>
      <c r="AD75" s="5">
        <f>SUMPRODUCT(Table13[[#This Row],[SibSp]:[Ones]],$R$5:$AA$5)</f>
        <v>4.0064158305945452E-2</v>
      </c>
      <c r="AE75" s="5">
        <f t="shared" si="9"/>
        <v>0</v>
      </c>
      <c r="AF75" s="5">
        <f t="shared" si="10"/>
        <v>4.0064158305945452E-2</v>
      </c>
      <c r="AG75" s="5">
        <f t="shared" si="11"/>
        <v>4.0064158305945452E-2</v>
      </c>
      <c r="AH75" s="5">
        <f>(Table13[[#This Row],[Survived]]-AG75)^2</f>
        <v>1.6051367807638579E-3</v>
      </c>
    </row>
    <row r="76" spans="1:34" x14ac:dyDescent="0.2">
      <c r="A76">
        <v>0</v>
      </c>
      <c r="B76" t="s">
        <v>10</v>
      </c>
      <c r="C76">
        <v>3</v>
      </c>
      <c r="D76" t="s">
        <v>3</v>
      </c>
      <c r="E76">
        <v>59</v>
      </c>
      <c r="F76">
        <v>7.25</v>
      </c>
      <c r="G76">
        <v>0</v>
      </c>
      <c r="H76">
        <v>0</v>
      </c>
      <c r="I76">
        <f>E76/$E$1</f>
        <v>0.73750000000000004</v>
      </c>
      <c r="J76">
        <f>LOG10(F76+1)</f>
        <v>0.91645394854992512</v>
      </c>
      <c r="K76">
        <f t="shared" si="6"/>
        <v>0</v>
      </c>
      <c r="L76">
        <f t="shared" si="7"/>
        <v>0</v>
      </c>
      <c r="M76">
        <f>IF(B76="S",1,0)</f>
        <v>1</v>
      </c>
      <c r="N76">
        <f>IF(B76="C",1,0)</f>
        <v>0</v>
      </c>
      <c r="O76">
        <f t="shared" si="8"/>
        <v>1</v>
      </c>
      <c r="P76">
        <v>1</v>
      </c>
      <c r="AC76" s="5">
        <f>SUMPRODUCT(Table13[[#This Row],[SibSp]:[Ones]],$R$4:$AA$4)</f>
        <v>-0.84231020846561633</v>
      </c>
      <c r="AD76" s="5">
        <f>SUMPRODUCT(Table13[[#This Row],[SibSp]:[Ones]],$R$5:$AA$5)</f>
        <v>-0.13171677735304055</v>
      </c>
      <c r="AE76" s="5">
        <f t="shared" si="9"/>
        <v>0</v>
      </c>
      <c r="AF76" s="5">
        <f t="shared" si="10"/>
        <v>0</v>
      </c>
      <c r="AG76" s="5">
        <f t="shared" si="11"/>
        <v>0</v>
      </c>
      <c r="AH76" s="5">
        <f>(Table13[[#This Row],[Survived]]-AG76)^2</f>
        <v>0</v>
      </c>
    </row>
    <row r="77" spans="1:34" x14ac:dyDescent="0.2">
      <c r="A77">
        <v>0</v>
      </c>
      <c r="B77" t="s">
        <v>11</v>
      </c>
      <c r="C77">
        <v>1</v>
      </c>
      <c r="D77" t="s">
        <v>3</v>
      </c>
      <c r="E77">
        <v>71</v>
      </c>
      <c r="F77">
        <v>34.654200000000003</v>
      </c>
      <c r="G77">
        <v>0</v>
      </c>
      <c r="H77">
        <v>0</v>
      </c>
      <c r="I77">
        <f>E77/$E$1</f>
        <v>0.88749999999999996</v>
      </c>
      <c r="J77">
        <f>LOG10(F77+1)</f>
        <v>1.5521106963024893</v>
      </c>
      <c r="K77">
        <f t="shared" si="6"/>
        <v>1</v>
      </c>
      <c r="L77">
        <f t="shared" si="7"/>
        <v>0</v>
      </c>
      <c r="M77">
        <f>IF(B77="S",1,0)</f>
        <v>0</v>
      </c>
      <c r="N77">
        <f>IF(B77="C",1,0)</f>
        <v>1</v>
      </c>
      <c r="O77">
        <f t="shared" si="8"/>
        <v>1</v>
      </c>
      <c r="P77">
        <v>1</v>
      </c>
      <c r="AC77" s="5">
        <f>SUMPRODUCT(Table13[[#This Row],[SibSp]:[Ones]],$R$4:$AA$4)</f>
        <v>-0.86103399515635193</v>
      </c>
      <c r="AD77" s="5">
        <f>SUMPRODUCT(Table13[[#This Row],[SibSp]:[Ones]],$R$5:$AA$5)</f>
        <v>0.25479356744169052</v>
      </c>
      <c r="AE77" s="5">
        <f t="shared" si="9"/>
        <v>0</v>
      </c>
      <c r="AF77" s="5">
        <f t="shared" si="10"/>
        <v>0.25479356744169052</v>
      </c>
      <c r="AG77" s="5">
        <f t="shared" si="11"/>
        <v>0.25479356744169052</v>
      </c>
      <c r="AH77" s="5">
        <f>(Table13[[#This Row],[Survived]]-AG77)^2</f>
        <v>6.491976200966329E-2</v>
      </c>
    </row>
    <row r="78" spans="1:34" x14ac:dyDescent="0.2">
      <c r="A78">
        <v>1</v>
      </c>
      <c r="B78" t="s">
        <v>11</v>
      </c>
      <c r="C78">
        <v>1</v>
      </c>
      <c r="D78" t="s">
        <v>3</v>
      </c>
      <c r="E78">
        <v>23</v>
      </c>
      <c r="F78">
        <v>63.3583</v>
      </c>
      <c r="G78">
        <v>0</v>
      </c>
      <c r="H78">
        <v>1</v>
      </c>
      <c r="I78">
        <f>E78/$E$1</f>
        <v>0.28749999999999998</v>
      </c>
      <c r="J78">
        <f>LOG10(F78+1)</f>
        <v>1.808604563855051</v>
      </c>
      <c r="K78">
        <f t="shared" si="6"/>
        <v>1</v>
      </c>
      <c r="L78">
        <f t="shared" si="7"/>
        <v>0</v>
      </c>
      <c r="M78">
        <f>IF(B78="S",1,0)</f>
        <v>0</v>
      </c>
      <c r="N78">
        <f>IF(B78="C",1,0)</f>
        <v>1</v>
      </c>
      <c r="O78">
        <f t="shared" si="8"/>
        <v>1</v>
      </c>
      <c r="P78">
        <v>1</v>
      </c>
      <c r="AC78" s="5">
        <f>SUMPRODUCT(Table13[[#This Row],[SibSp]:[Ones]],$R$4:$AA$4)</f>
        <v>-0.97842269168396978</v>
      </c>
      <c r="AD78" s="5">
        <f>SUMPRODUCT(Table13[[#This Row],[SibSp]:[Ones]],$R$5:$AA$5)</f>
        <v>0.5996404839519669</v>
      </c>
      <c r="AE78" s="5">
        <f t="shared" si="9"/>
        <v>0</v>
      </c>
      <c r="AF78" s="5">
        <f t="shared" si="10"/>
        <v>0.5996404839519669</v>
      </c>
      <c r="AG78" s="5">
        <f t="shared" si="11"/>
        <v>0.5996404839519669</v>
      </c>
      <c r="AH78" s="5">
        <f>(Table13[[#This Row],[Survived]]-AG78)^2</f>
        <v>0.16028774209021526</v>
      </c>
    </row>
    <row r="79" spans="1:34" x14ac:dyDescent="0.2">
      <c r="A79">
        <v>1</v>
      </c>
      <c r="B79" t="s">
        <v>10</v>
      </c>
      <c r="C79">
        <v>2</v>
      </c>
      <c r="D79" t="s">
        <v>4</v>
      </c>
      <c r="E79">
        <v>34</v>
      </c>
      <c r="F79">
        <v>23</v>
      </c>
      <c r="G79">
        <v>0</v>
      </c>
      <c r="H79">
        <v>1</v>
      </c>
      <c r="I79">
        <f>E79/$E$1</f>
        <v>0.42499999999999999</v>
      </c>
      <c r="J79">
        <f>LOG10(F79+1)</f>
        <v>1.3802112417116059</v>
      </c>
      <c r="K79">
        <f t="shared" si="6"/>
        <v>0</v>
      </c>
      <c r="L79">
        <f t="shared" si="7"/>
        <v>1</v>
      </c>
      <c r="M79">
        <f>IF(B79="S",1,0)</f>
        <v>1</v>
      </c>
      <c r="N79">
        <f>IF(B79="C",1,0)</f>
        <v>0</v>
      </c>
      <c r="O79">
        <f t="shared" si="8"/>
        <v>0</v>
      </c>
      <c r="P79">
        <v>1</v>
      </c>
      <c r="AC79" s="5">
        <f>SUMPRODUCT(Table13[[#This Row],[SibSp]:[Ones]],$R$4:$AA$4)</f>
        <v>-0.55276873577332319</v>
      </c>
      <c r="AD79" s="5">
        <f>SUMPRODUCT(Table13[[#This Row],[SibSp]:[Ones]],$R$5:$AA$5)</f>
        <v>0.74378667617567318</v>
      </c>
      <c r="AE79" s="5">
        <f t="shared" si="9"/>
        <v>0</v>
      </c>
      <c r="AF79" s="5">
        <f t="shared" si="10"/>
        <v>0.74378667617567318</v>
      </c>
      <c r="AG79" s="5">
        <f t="shared" si="11"/>
        <v>0.74378667617567318</v>
      </c>
      <c r="AH79" s="5">
        <f>(Table13[[#This Row],[Survived]]-AG79)^2</f>
        <v>6.5645267305109362E-2</v>
      </c>
    </row>
    <row r="80" spans="1:34" x14ac:dyDescent="0.2">
      <c r="A80">
        <v>0</v>
      </c>
      <c r="B80" t="s">
        <v>10</v>
      </c>
      <c r="C80">
        <v>2</v>
      </c>
      <c r="D80" t="s">
        <v>3</v>
      </c>
      <c r="E80">
        <v>34</v>
      </c>
      <c r="F80">
        <v>26</v>
      </c>
      <c r="G80">
        <v>1</v>
      </c>
      <c r="H80">
        <v>0</v>
      </c>
      <c r="I80">
        <f>E80/$E$1</f>
        <v>0.42499999999999999</v>
      </c>
      <c r="J80">
        <f>LOG10(F80+1)</f>
        <v>1.4313637641589874</v>
      </c>
      <c r="K80">
        <f t="shared" si="6"/>
        <v>0</v>
      </c>
      <c r="L80">
        <f t="shared" si="7"/>
        <v>1</v>
      </c>
      <c r="M80">
        <f>IF(B80="S",1,0)</f>
        <v>1</v>
      </c>
      <c r="N80">
        <f>IF(B80="C",1,0)</f>
        <v>0</v>
      </c>
      <c r="O80">
        <f t="shared" si="8"/>
        <v>1</v>
      </c>
      <c r="P80">
        <v>1</v>
      </c>
      <c r="AC80" s="5">
        <f>SUMPRODUCT(Table13[[#This Row],[SibSp]:[Ones]],$R$4:$AA$4)</f>
        <v>-1.1010588693810006</v>
      </c>
      <c r="AD80" s="5">
        <f>SUMPRODUCT(Table13[[#This Row],[SibSp]:[Ones]],$R$5:$AA$5)</f>
        <v>0.2150381053891155</v>
      </c>
      <c r="AE80" s="5">
        <f t="shared" si="9"/>
        <v>0</v>
      </c>
      <c r="AF80" s="5">
        <f t="shared" si="10"/>
        <v>0.2150381053891155</v>
      </c>
      <c r="AG80" s="5">
        <f t="shared" si="11"/>
        <v>0.2150381053891155</v>
      </c>
      <c r="AH80" s="5">
        <f>(Table13[[#This Row],[Survived]]-AG80)^2</f>
        <v>4.6241386769340344E-2</v>
      </c>
    </row>
    <row r="81" spans="1:34" x14ac:dyDescent="0.2">
      <c r="A81">
        <v>0</v>
      </c>
      <c r="B81" t="s">
        <v>10</v>
      </c>
      <c r="C81">
        <v>3</v>
      </c>
      <c r="D81" t="s">
        <v>4</v>
      </c>
      <c r="E81">
        <v>28</v>
      </c>
      <c r="F81">
        <v>7.8958000000000004</v>
      </c>
      <c r="G81">
        <v>0</v>
      </c>
      <c r="H81">
        <v>0</v>
      </c>
      <c r="I81">
        <f>E81/$E$1</f>
        <v>0.35</v>
      </c>
      <c r="J81">
        <f>LOG10(F81+1)</f>
        <v>0.94918501031343461</v>
      </c>
      <c r="K81">
        <f t="shared" si="6"/>
        <v>0</v>
      </c>
      <c r="L81">
        <f t="shared" si="7"/>
        <v>0</v>
      </c>
      <c r="M81">
        <f>IF(B81="S",1,0)</f>
        <v>1</v>
      </c>
      <c r="N81">
        <f>IF(B81="C",1,0)</f>
        <v>0</v>
      </c>
      <c r="O81">
        <f t="shared" si="8"/>
        <v>0</v>
      </c>
      <c r="P81">
        <v>1</v>
      </c>
      <c r="AC81" s="5">
        <f>SUMPRODUCT(Table13[[#This Row],[SibSp]:[Ones]],$R$4:$AA$4)</f>
        <v>-0.60456932547349651</v>
      </c>
      <c r="AD81" s="5">
        <f>SUMPRODUCT(Table13[[#This Row],[SibSp]:[Ones]],$R$5:$AA$5)</f>
        <v>0.58303365750709157</v>
      </c>
      <c r="AE81" s="5">
        <f t="shared" si="9"/>
        <v>0</v>
      </c>
      <c r="AF81" s="5">
        <f t="shared" si="10"/>
        <v>0.58303365750709157</v>
      </c>
      <c r="AG81" s="5">
        <f t="shared" si="11"/>
        <v>0.58303365750709157</v>
      </c>
      <c r="AH81" s="5">
        <f>(Table13[[#This Row],[Survived]]-AG81)^2</f>
        <v>0.33992824578609654</v>
      </c>
    </row>
    <row r="82" spans="1:34" x14ac:dyDescent="0.2">
      <c r="A82">
        <v>0</v>
      </c>
      <c r="B82" t="s">
        <v>10</v>
      </c>
      <c r="C82">
        <v>1</v>
      </c>
      <c r="D82" t="s">
        <v>3</v>
      </c>
      <c r="E82">
        <v>21</v>
      </c>
      <c r="F82">
        <v>77.287499999999994</v>
      </c>
      <c r="G82">
        <v>0</v>
      </c>
      <c r="H82">
        <v>1</v>
      </c>
      <c r="I82">
        <f>E82/$E$1</f>
        <v>0.26250000000000001</v>
      </c>
      <c r="J82">
        <f>LOG10(F82+1)</f>
        <v>1.8936924247093643</v>
      </c>
      <c r="K82">
        <f t="shared" si="6"/>
        <v>1</v>
      </c>
      <c r="L82">
        <f t="shared" si="7"/>
        <v>0</v>
      </c>
      <c r="M82">
        <f>IF(B82="S",1,0)</f>
        <v>1</v>
      </c>
      <c r="N82">
        <f>IF(B82="C",1,0)</f>
        <v>0</v>
      </c>
      <c r="O82">
        <f t="shared" si="8"/>
        <v>1</v>
      </c>
      <c r="P82">
        <v>1</v>
      </c>
      <c r="AC82" s="5">
        <f>SUMPRODUCT(Table13[[#This Row],[SibSp]:[Ones]],$R$4:$AA$4)</f>
        <v>-1.15611867121811</v>
      </c>
      <c r="AD82" s="5">
        <f>SUMPRODUCT(Table13[[#This Row],[SibSp]:[Ones]],$R$5:$AA$5)</f>
        <v>0.55011426144589604</v>
      </c>
      <c r="AE82" s="5">
        <f t="shared" si="9"/>
        <v>0</v>
      </c>
      <c r="AF82" s="5">
        <f t="shared" si="10"/>
        <v>0.55011426144589604</v>
      </c>
      <c r="AG82" s="5">
        <f t="shared" si="11"/>
        <v>0.55011426144589604</v>
      </c>
      <c r="AH82" s="5">
        <f>(Table13[[#This Row],[Survived]]-AG82)^2</f>
        <v>0.30262570064616368</v>
      </c>
    </row>
    <row r="83" spans="1:34" x14ac:dyDescent="0.2">
      <c r="A83">
        <v>0</v>
      </c>
      <c r="B83" t="s">
        <v>10</v>
      </c>
      <c r="C83">
        <v>3</v>
      </c>
      <c r="D83" t="s">
        <v>3</v>
      </c>
      <c r="E83">
        <v>33</v>
      </c>
      <c r="F83">
        <v>8.6541999999999994</v>
      </c>
      <c r="G83">
        <v>0</v>
      </c>
      <c r="H83">
        <v>0</v>
      </c>
      <c r="I83">
        <f>E83/$E$1</f>
        <v>0.41249999999999998</v>
      </c>
      <c r="J83">
        <f>LOG10(F83+1)</f>
        <v>0.98471629158197649</v>
      </c>
      <c r="K83">
        <f t="shared" si="6"/>
        <v>0</v>
      </c>
      <c r="L83">
        <f t="shared" si="7"/>
        <v>0</v>
      </c>
      <c r="M83">
        <f>IF(B83="S",1,0)</f>
        <v>1</v>
      </c>
      <c r="N83">
        <f>IF(B83="C",1,0)</f>
        <v>0</v>
      </c>
      <c r="O83">
        <f t="shared" si="8"/>
        <v>1</v>
      </c>
      <c r="P83">
        <v>1</v>
      </c>
      <c r="AC83" s="5">
        <f>SUMPRODUCT(Table13[[#This Row],[SibSp]:[Ones]],$R$4:$AA$4)</f>
        <v>-0.92693762462510054</v>
      </c>
      <c r="AD83" s="5">
        <f>SUMPRODUCT(Table13[[#This Row],[SibSp]:[Ones]],$R$5:$AA$5)</f>
        <v>5.9756035356083426E-2</v>
      </c>
      <c r="AE83" s="5">
        <f t="shared" si="9"/>
        <v>0</v>
      </c>
      <c r="AF83" s="5">
        <f t="shared" si="10"/>
        <v>5.9756035356083426E-2</v>
      </c>
      <c r="AG83" s="5">
        <f t="shared" si="11"/>
        <v>5.9756035356083426E-2</v>
      </c>
      <c r="AH83" s="5">
        <f>(Table13[[#This Row],[Survived]]-AG83)^2</f>
        <v>3.5707837614774923E-3</v>
      </c>
    </row>
    <row r="84" spans="1:34" x14ac:dyDescent="0.2">
      <c r="A84">
        <v>0</v>
      </c>
      <c r="B84" t="s">
        <v>10</v>
      </c>
      <c r="C84">
        <v>3</v>
      </c>
      <c r="D84" t="s">
        <v>3</v>
      </c>
      <c r="E84">
        <v>37</v>
      </c>
      <c r="F84">
        <v>7.9249999999999998</v>
      </c>
      <c r="G84">
        <v>2</v>
      </c>
      <c r="H84">
        <v>0</v>
      </c>
      <c r="I84">
        <f>E84/$E$1</f>
        <v>0.46250000000000002</v>
      </c>
      <c r="J84">
        <f>LOG10(F84+1)</f>
        <v>0.95060822478423079</v>
      </c>
      <c r="K84">
        <f t="shared" si="6"/>
        <v>0</v>
      </c>
      <c r="L84">
        <f t="shared" si="7"/>
        <v>0</v>
      </c>
      <c r="M84">
        <f>IF(B84="S",1,0)</f>
        <v>1</v>
      </c>
      <c r="N84">
        <f>IF(B84="C",1,0)</f>
        <v>0</v>
      </c>
      <c r="O84">
        <f t="shared" si="8"/>
        <v>1</v>
      </c>
      <c r="P84">
        <v>1</v>
      </c>
      <c r="AC84" s="5">
        <f>SUMPRODUCT(Table13[[#This Row],[SibSp]:[Ones]],$R$4:$AA$4)</f>
        <v>-1.2104213816765963</v>
      </c>
      <c r="AD84" s="5">
        <f>SUMPRODUCT(Table13[[#This Row],[SibSp]:[Ones]],$R$5:$AA$5)</f>
        <v>-8.5462924826026132E-2</v>
      </c>
      <c r="AE84" s="5">
        <f t="shared" si="9"/>
        <v>0</v>
      </c>
      <c r="AF84" s="5">
        <f t="shared" si="10"/>
        <v>0</v>
      </c>
      <c r="AG84" s="5">
        <f t="shared" si="11"/>
        <v>0</v>
      </c>
      <c r="AH84" s="5">
        <f>(Table13[[#This Row],[Survived]]-AG84)^2</f>
        <v>0</v>
      </c>
    </row>
    <row r="85" spans="1:34" x14ac:dyDescent="0.2">
      <c r="A85">
        <v>0</v>
      </c>
      <c r="B85" t="s">
        <v>10</v>
      </c>
      <c r="C85">
        <v>3</v>
      </c>
      <c r="D85" t="s">
        <v>3</v>
      </c>
      <c r="E85">
        <v>28</v>
      </c>
      <c r="F85">
        <v>7.8958000000000004</v>
      </c>
      <c r="G85">
        <v>0</v>
      </c>
      <c r="H85">
        <v>0</v>
      </c>
      <c r="I85">
        <f>E85/$E$1</f>
        <v>0.35</v>
      </c>
      <c r="J85">
        <f>LOG10(F85+1)</f>
        <v>0.94918501031343461</v>
      </c>
      <c r="K85">
        <f t="shared" si="6"/>
        <v>0</v>
      </c>
      <c r="L85">
        <f t="shared" si="7"/>
        <v>0</v>
      </c>
      <c r="M85">
        <f>IF(B85="S",1,0)</f>
        <v>1</v>
      </c>
      <c r="N85">
        <f>IF(B85="C",1,0)</f>
        <v>0</v>
      </c>
      <c r="O85">
        <f t="shared" si="8"/>
        <v>1</v>
      </c>
      <c r="P85">
        <v>1</v>
      </c>
      <c r="AC85" s="5">
        <f>SUMPRODUCT(Table13[[#This Row],[SibSp]:[Ones]],$R$4:$AA$4)</f>
        <v>-0.93563303895954464</v>
      </c>
      <c r="AD85" s="5">
        <f>SUMPRODUCT(Table13[[#This Row],[SibSp]:[Ones]],$R$5:$AA$5)</f>
        <v>9.4242807011391538E-2</v>
      </c>
      <c r="AE85" s="5">
        <f t="shared" si="9"/>
        <v>0</v>
      </c>
      <c r="AF85" s="5">
        <f t="shared" si="10"/>
        <v>9.4242807011391538E-2</v>
      </c>
      <c r="AG85" s="5">
        <f t="shared" si="11"/>
        <v>9.4242807011391538E-2</v>
      </c>
      <c r="AH85" s="5">
        <f>(Table13[[#This Row],[Survived]]-AG85)^2</f>
        <v>8.8817066733863897E-3</v>
      </c>
    </row>
    <row r="86" spans="1:34" x14ac:dyDescent="0.2">
      <c r="A86">
        <v>1</v>
      </c>
      <c r="B86" t="s">
        <v>10</v>
      </c>
      <c r="C86">
        <v>3</v>
      </c>
      <c r="D86" t="s">
        <v>4</v>
      </c>
      <c r="E86">
        <v>21</v>
      </c>
      <c r="F86">
        <v>7.65</v>
      </c>
      <c r="G86">
        <v>0</v>
      </c>
      <c r="H86">
        <v>0</v>
      </c>
      <c r="I86">
        <f>E86/$E$1</f>
        <v>0.26250000000000001</v>
      </c>
      <c r="J86">
        <f>LOG10(F86+1)</f>
        <v>0.93701610746481423</v>
      </c>
      <c r="K86">
        <f t="shared" si="6"/>
        <v>0</v>
      </c>
      <c r="L86">
        <f t="shared" si="7"/>
        <v>0</v>
      </c>
      <c r="M86">
        <f>IF(B86="S",1,0)</f>
        <v>1</v>
      </c>
      <c r="N86">
        <f>IF(B86="C",1,0)</f>
        <v>0</v>
      </c>
      <c r="O86">
        <f t="shared" si="8"/>
        <v>0</v>
      </c>
      <c r="P86">
        <v>1</v>
      </c>
      <c r="AC86" s="5">
        <f>SUMPRODUCT(Table13[[#This Row],[SibSp]:[Ones]],$R$4:$AA$4)</f>
        <v>-0.62259558343422983</v>
      </c>
      <c r="AD86" s="5">
        <f>SUMPRODUCT(Table13[[#This Row],[SibSp]:[Ones]],$R$5:$AA$5)</f>
        <v>0.63311819795435031</v>
      </c>
      <c r="AE86" s="5">
        <f t="shared" si="9"/>
        <v>0</v>
      </c>
      <c r="AF86" s="5">
        <f t="shared" si="10"/>
        <v>0.63311819795435031</v>
      </c>
      <c r="AG86" s="5">
        <f t="shared" si="11"/>
        <v>0.63311819795435031</v>
      </c>
      <c r="AH86" s="5">
        <f>(Table13[[#This Row],[Survived]]-AG86)^2</f>
        <v>0.13460225667226328</v>
      </c>
    </row>
    <row r="87" spans="1:34" x14ac:dyDescent="0.2">
      <c r="A87">
        <v>0</v>
      </c>
      <c r="B87" t="s">
        <v>10</v>
      </c>
      <c r="C87">
        <v>3</v>
      </c>
      <c r="D87" t="s">
        <v>3</v>
      </c>
      <c r="E87">
        <v>38</v>
      </c>
      <c r="F87">
        <v>7.8958000000000004</v>
      </c>
      <c r="G87">
        <v>0</v>
      </c>
      <c r="H87">
        <v>0</v>
      </c>
      <c r="I87">
        <f>E87/$E$1</f>
        <v>0.47499999999999998</v>
      </c>
      <c r="J87">
        <f>LOG10(F87+1)</f>
        <v>0.94918501031343461</v>
      </c>
      <c r="K87">
        <f t="shared" si="6"/>
        <v>0</v>
      </c>
      <c r="L87">
        <f t="shared" si="7"/>
        <v>0</v>
      </c>
      <c r="M87">
        <f>IF(B87="S",1,0)</f>
        <v>1</v>
      </c>
      <c r="N87">
        <f>IF(B87="C",1,0)</f>
        <v>0</v>
      </c>
      <c r="O87">
        <f t="shared" si="8"/>
        <v>1</v>
      </c>
      <c r="P87">
        <v>1</v>
      </c>
      <c r="AC87" s="5">
        <f>SUMPRODUCT(Table13[[#This Row],[SibSp]:[Ones]],$R$4:$AA$4)</f>
        <v>-0.90717348118774854</v>
      </c>
      <c r="AD87" s="5">
        <f>SUMPRODUCT(Table13[[#This Row],[SibSp]:[Ones]],$R$5:$AA$5)</f>
        <v>2.1859271813326919E-2</v>
      </c>
      <c r="AE87" s="5">
        <f t="shared" si="9"/>
        <v>0</v>
      </c>
      <c r="AF87" s="5">
        <f t="shared" si="10"/>
        <v>2.1859271813326919E-2</v>
      </c>
      <c r="AG87" s="5">
        <f t="shared" si="11"/>
        <v>2.1859271813326919E-2</v>
      </c>
      <c r="AH87" s="5">
        <f>(Table13[[#This Row],[Survived]]-AG87)^2</f>
        <v>4.7782776420890872E-4</v>
      </c>
    </row>
    <row r="88" spans="1:34" x14ac:dyDescent="0.2">
      <c r="A88">
        <v>0</v>
      </c>
      <c r="B88" t="s">
        <v>10</v>
      </c>
      <c r="C88">
        <v>1</v>
      </c>
      <c r="D88" t="s">
        <v>3</v>
      </c>
      <c r="E88">
        <v>47</v>
      </c>
      <c r="F88">
        <v>52</v>
      </c>
      <c r="G88">
        <v>0</v>
      </c>
      <c r="H88">
        <v>0</v>
      </c>
      <c r="I88">
        <f>E88/$E$1</f>
        <v>0.58750000000000002</v>
      </c>
      <c r="J88">
        <f>LOG10(F88+1)</f>
        <v>1.7242758696007889</v>
      </c>
      <c r="K88">
        <f t="shared" si="6"/>
        <v>1</v>
      </c>
      <c r="L88">
        <f t="shared" si="7"/>
        <v>0</v>
      </c>
      <c r="M88">
        <f>IF(B88="S",1,0)</f>
        <v>1</v>
      </c>
      <c r="N88">
        <f>IF(B88="C",1,0)</f>
        <v>0</v>
      </c>
      <c r="O88">
        <f t="shared" si="8"/>
        <v>1</v>
      </c>
      <c r="P88">
        <v>1</v>
      </c>
      <c r="AC88" s="5">
        <f>SUMPRODUCT(Table13[[#This Row],[SibSp]:[Ones]],$R$4:$AA$4)</f>
        <v>-1.1149041938271314</v>
      </c>
      <c r="AD88" s="5">
        <f>SUMPRODUCT(Table13[[#This Row],[SibSp]:[Ones]],$R$5:$AA$5)</f>
        <v>0.36868959438832349</v>
      </c>
      <c r="AE88" s="5">
        <f t="shared" si="9"/>
        <v>0</v>
      </c>
      <c r="AF88" s="5">
        <f t="shared" si="10"/>
        <v>0.36868959438832349</v>
      </c>
      <c r="AG88" s="5">
        <f t="shared" si="11"/>
        <v>0.36868959438832349</v>
      </c>
      <c r="AH88" s="5">
        <f>(Table13[[#This Row],[Survived]]-AG88)^2</f>
        <v>0.1359320170102265</v>
      </c>
    </row>
    <row r="89" spans="1:34" x14ac:dyDescent="0.2">
      <c r="A89">
        <v>0</v>
      </c>
      <c r="B89" t="s">
        <v>11</v>
      </c>
      <c r="C89">
        <v>3</v>
      </c>
      <c r="D89" t="s">
        <v>4</v>
      </c>
      <c r="E89">
        <v>14.5</v>
      </c>
      <c r="F89">
        <v>14.4542</v>
      </c>
      <c r="G89">
        <v>1</v>
      </c>
      <c r="H89">
        <v>0</v>
      </c>
      <c r="I89">
        <f>E89/$E$1</f>
        <v>0.18124999999999999</v>
      </c>
      <c r="J89">
        <f>LOG10(F89+1)</f>
        <v>1.1890465283525415</v>
      </c>
      <c r="K89">
        <f t="shared" si="6"/>
        <v>0</v>
      </c>
      <c r="L89">
        <f t="shared" si="7"/>
        <v>0</v>
      </c>
      <c r="M89">
        <f>IF(B89="S",1,0)</f>
        <v>0</v>
      </c>
      <c r="N89">
        <f>IF(B89="C",1,0)</f>
        <v>1</v>
      </c>
      <c r="O89">
        <f t="shared" si="8"/>
        <v>0</v>
      </c>
      <c r="P89">
        <v>1</v>
      </c>
      <c r="AC89" s="5">
        <f>SUMPRODUCT(Table13[[#This Row],[SibSp]:[Ones]],$R$4:$AA$4)</f>
        <v>-0.67169001931223815</v>
      </c>
      <c r="AD89" s="5">
        <f>SUMPRODUCT(Table13[[#This Row],[SibSp]:[Ones]],$R$5:$AA$5)</f>
        <v>0.70303288411001996</v>
      </c>
      <c r="AE89" s="5">
        <f t="shared" si="9"/>
        <v>0</v>
      </c>
      <c r="AF89" s="5">
        <f t="shared" si="10"/>
        <v>0.70303288411001996</v>
      </c>
      <c r="AG89" s="5">
        <f t="shared" si="11"/>
        <v>0.70303288411001996</v>
      </c>
      <c r="AH89" s="5">
        <f>(Table13[[#This Row],[Survived]]-AG89)^2</f>
        <v>0.49425523614005273</v>
      </c>
    </row>
    <row r="90" spans="1:34" x14ac:dyDescent="0.2">
      <c r="A90">
        <v>0</v>
      </c>
      <c r="B90" t="s">
        <v>10</v>
      </c>
      <c r="C90">
        <v>3</v>
      </c>
      <c r="D90" t="s">
        <v>3</v>
      </c>
      <c r="E90">
        <v>22</v>
      </c>
      <c r="F90">
        <v>8.0500000000000007</v>
      </c>
      <c r="G90">
        <v>0</v>
      </c>
      <c r="H90">
        <v>0</v>
      </c>
      <c r="I90">
        <f>E90/$E$1</f>
        <v>0.27500000000000002</v>
      </c>
      <c r="J90">
        <f>LOG10(F90+1)</f>
        <v>0.9566485792052033</v>
      </c>
      <c r="K90">
        <f t="shared" si="6"/>
        <v>0</v>
      </c>
      <c r="L90">
        <f t="shared" si="7"/>
        <v>0</v>
      </c>
      <c r="M90">
        <f>IF(B90="S",1,0)</f>
        <v>1</v>
      </c>
      <c r="N90">
        <f>IF(B90="C",1,0)</f>
        <v>0</v>
      </c>
      <c r="O90">
        <f t="shared" si="8"/>
        <v>1</v>
      </c>
      <c r="P90">
        <v>1</v>
      </c>
      <c r="AC90" s="5">
        <f>SUMPRODUCT(Table13[[#This Row],[SibSp]:[Ones]],$R$4:$AA$4)</f>
        <v>-0.95387130167191359</v>
      </c>
      <c r="AD90" s="5">
        <f>SUMPRODUCT(Table13[[#This Row],[SibSp]:[Ones]],$R$5:$AA$5)</f>
        <v>0.13803107324157582</v>
      </c>
      <c r="AE90" s="5">
        <f t="shared" si="9"/>
        <v>0</v>
      </c>
      <c r="AF90" s="5">
        <f t="shared" si="10"/>
        <v>0.13803107324157582</v>
      </c>
      <c r="AG90" s="5">
        <f t="shared" si="11"/>
        <v>0.13803107324157582</v>
      </c>
      <c r="AH90" s="5">
        <f>(Table13[[#This Row],[Survived]]-AG90)^2</f>
        <v>1.905257718022127E-2</v>
      </c>
    </row>
    <row r="91" spans="1:34" x14ac:dyDescent="0.2">
      <c r="A91">
        <v>0</v>
      </c>
      <c r="B91" t="s">
        <v>10</v>
      </c>
      <c r="C91">
        <v>3</v>
      </c>
      <c r="D91" t="s">
        <v>4</v>
      </c>
      <c r="E91">
        <v>20</v>
      </c>
      <c r="F91">
        <v>9.8249999999999993</v>
      </c>
      <c r="G91">
        <v>1</v>
      </c>
      <c r="H91">
        <v>0</v>
      </c>
      <c r="I91">
        <f>E91/$E$1</f>
        <v>0.25</v>
      </c>
      <c r="J91">
        <f>LOG10(F91+1)</f>
        <v>1.034427905025403</v>
      </c>
      <c r="K91">
        <f t="shared" si="6"/>
        <v>0</v>
      </c>
      <c r="L91">
        <f t="shared" si="7"/>
        <v>0</v>
      </c>
      <c r="M91">
        <f>IF(B91="S",1,0)</f>
        <v>1</v>
      </c>
      <c r="N91">
        <f>IF(B91="C",1,0)</f>
        <v>0</v>
      </c>
      <c r="O91">
        <f t="shared" si="8"/>
        <v>0</v>
      </c>
      <c r="P91">
        <v>1</v>
      </c>
      <c r="AC91" s="5">
        <f>SUMPRODUCT(Table13[[#This Row],[SibSp]:[Ones]],$R$4:$AA$4)</f>
        <v>-0.79070456636368602</v>
      </c>
      <c r="AD91" s="5">
        <f>SUMPRODUCT(Table13[[#This Row],[SibSp]:[Ones]],$R$5:$AA$5)</f>
        <v>0.58771650963062927</v>
      </c>
      <c r="AE91" s="5">
        <f t="shared" si="9"/>
        <v>0</v>
      </c>
      <c r="AF91" s="5">
        <f t="shared" si="10"/>
        <v>0.58771650963062927</v>
      </c>
      <c r="AG91" s="5">
        <f t="shared" si="11"/>
        <v>0.58771650963062927</v>
      </c>
      <c r="AH91" s="5">
        <f>(Table13[[#This Row],[Survived]]-AG91)^2</f>
        <v>0.34541069569240956</v>
      </c>
    </row>
    <row r="92" spans="1:34" x14ac:dyDescent="0.2">
      <c r="A92">
        <v>0</v>
      </c>
      <c r="B92" t="s">
        <v>11</v>
      </c>
      <c r="C92">
        <v>3</v>
      </c>
      <c r="D92" t="s">
        <v>4</v>
      </c>
      <c r="E92">
        <v>17</v>
      </c>
      <c r="F92">
        <v>14.458299999999999</v>
      </c>
      <c r="G92">
        <v>0</v>
      </c>
      <c r="H92">
        <v>0</v>
      </c>
      <c r="I92">
        <f>E92/$E$1</f>
        <v>0.21249999999999999</v>
      </c>
      <c r="J92">
        <f>LOG10(F92+1)</f>
        <v>1.1891617314183722</v>
      </c>
      <c r="K92">
        <f t="shared" si="6"/>
        <v>0</v>
      </c>
      <c r="L92">
        <f t="shared" si="7"/>
        <v>0</v>
      </c>
      <c r="M92">
        <f>IF(B92="S",1,0)</f>
        <v>0</v>
      </c>
      <c r="N92">
        <f>IF(B92="C",1,0)</f>
        <v>1</v>
      </c>
      <c r="O92">
        <f t="shared" si="8"/>
        <v>0</v>
      </c>
      <c r="P92">
        <v>1</v>
      </c>
      <c r="AC92" s="5">
        <f>SUMPRODUCT(Table13[[#This Row],[SibSp]:[Ones]],$R$4:$AA$4)</f>
        <v>-0.5145029417694269</v>
      </c>
      <c r="AD92" s="5">
        <f>SUMPRODUCT(Table13[[#This Row],[SibSp]:[Ones]],$R$5:$AA$5)</f>
        <v>0.74225695052026452</v>
      </c>
      <c r="AE92" s="5">
        <f t="shared" si="9"/>
        <v>0</v>
      </c>
      <c r="AF92" s="5">
        <f t="shared" si="10"/>
        <v>0.74225695052026452</v>
      </c>
      <c r="AG92" s="5">
        <f t="shared" si="11"/>
        <v>0.74225695052026452</v>
      </c>
      <c r="AH92" s="5">
        <f>(Table13[[#This Row],[Survived]]-AG92)^2</f>
        <v>0.55094538059564246</v>
      </c>
    </row>
    <row r="93" spans="1:34" x14ac:dyDescent="0.2">
      <c r="A93">
        <v>0</v>
      </c>
      <c r="B93" t="s">
        <v>10</v>
      </c>
      <c r="C93">
        <v>3</v>
      </c>
      <c r="D93" t="s">
        <v>3</v>
      </c>
      <c r="E93">
        <v>21</v>
      </c>
      <c r="F93">
        <v>7.9249999999999998</v>
      </c>
      <c r="G93">
        <v>0</v>
      </c>
      <c r="H93">
        <v>0</v>
      </c>
      <c r="I93">
        <f>E93/$E$1</f>
        <v>0.26250000000000001</v>
      </c>
      <c r="J93">
        <f>LOG10(F93+1)</f>
        <v>0.95060822478423079</v>
      </c>
      <c r="K93">
        <f t="shared" si="6"/>
        <v>0</v>
      </c>
      <c r="L93">
        <f t="shared" si="7"/>
        <v>0</v>
      </c>
      <c r="M93">
        <f>IF(B93="S",1,0)</f>
        <v>1</v>
      </c>
      <c r="N93">
        <f>IF(B93="C",1,0)</f>
        <v>0</v>
      </c>
      <c r="O93">
        <f t="shared" si="8"/>
        <v>1</v>
      </c>
      <c r="P93">
        <v>1</v>
      </c>
      <c r="AC93" s="5">
        <f>SUMPRODUCT(Table13[[#This Row],[SibSp]:[Ones]],$R$4:$AA$4)</f>
        <v>-0.95577640977368872</v>
      </c>
      <c r="AD93" s="5">
        <f>SUMPRODUCT(Table13[[#This Row],[SibSp]:[Ones]],$R$5:$AA$5)</f>
        <v>0.14497957569441455</v>
      </c>
      <c r="AE93" s="5">
        <f t="shared" si="9"/>
        <v>0</v>
      </c>
      <c r="AF93" s="5">
        <f t="shared" si="10"/>
        <v>0.14497957569441455</v>
      </c>
      <c r="AG93" s="5">
        <f t="shared" si="11"/>
        <v>0.14497957569441455</v>
      </c>
      <c r="AH93" s="5">
        <f>(Table13[[#This Row],[Survived]]-AG93)^2</f>
        <v>2.1019077368532479E-2</v>
      </c>
    </row>
    <row r="94" spans="1:34" x14ac:dyDescent="0.2">
      <c r="A94">
        <v>0</v>
      </c>
      <c r="B94" t="s">
        <v>12</v>
      </c>
      <c r="C94">
        <v>3</v>
      </c>
      <c r="D94" t="s">
        <v>3</v>
      </c>
      <c r="E94">
        <v>70.5</v>
      </c>
      <c r="F94">
        <v>7.75</v>
      </c>
      <c r="G94">
        <v>0</v>
      </c>
      <c r="H94">
        <v>0</v>
      </c>
      <c r="I94">
        <f>E94/$E$1</f>
        <v>0.88124999999999998</v>
      </c>
      <c r="J94">
        <f>LOG10(F94+1)</f>
        <v>0.94200805302231327</v>
      </c>
      <c r="K94">
        <f t="shared" si="6"/>
        <v>0</v>
      </c>
      <c r="L94">
        <f t="shared" si="7"/>
        <v>0</v>
      </c>
      <c r="M94">
        <f>IF(B94="S",1,0)</f>
        <v>0</v>
      </c>
      <c r="N94">
        <f>IF(B94="C",1,0)</f>
        <v>0</v>
      </c>
      <c r="O94">
        <f t="shared" si="8"/>
        <v>1</v>
      </c>
      <c r="P94">
        <v>1</v>
      </c>
      <c r="AC94" s="5">
        <f>SUMPRODUCT(Table13[[#This Row],[SibSp]:[Ones]],$R$4:$AA$4)</f>
        <v>-0.96295892843384501</v>
      </c>
      <c r="AD94" s="5">
        <f>SUMPRODUCT(Table13[[#This Row],[SibSp]:[Ones]],$R$5:$AA$5)</f>
        <v>-0.2551026229761566</v>
      </c>
      <c r="AE94" s="5">
        <f t="shared" si="9"/>
        <v>0</v>
      </c>
      <c r="AF94" s="5">
        <f t="shared" si="10"/>
        <v>0</v>
      </c>
      <c r="AG94" s="5">
        <f t="shared" si="11"/>
        <v>0</v>
      </c>
      <c r="AH94" s="5">
        <f>(Table13[[#This Row],[Survived]]-AG94)^2</f>
        <v>0</v>
      </c>
    </row>
    <row r="95" spans="1:34" x14ac:dyDescent="0.2">
      <c r="A95">
        <v>0</v>
      </c>
      <c r="B95" t="s">
        <v>10</v>
      </c>
      <c r="C95">
        <v>2</v>
      </c>
      <c r="D95" t="s">
        <v>3</v>
      </c>
      <c r="E95">
        <v>29</v>
      </c>
      <c r="F95">
        <v>21</v>
      </c>
      <c r="G95">
        <v>1</v>
      </c>
      <c r="H95">
        <v>0</v>
      </c>
      <c r="I95">
        <f>E95/$E$1</f>
        <v>0.36249999999999999</v>
      </c>
      <c r="J95">
        <f>LOG10(F95+1)</f>
        <v>1.3424226808222062</v>
      </c>
      <c r="K95">
        <f t="shared" si="6"/>
        <v>0</v>
      </c>
      <c r="L95">
        <f t="shared" si="7"/>
        <v>1</v>
      </c>
      <c r="M95">
        <f>IF(B95="S",1,0)</f>
        <v>1</v>
      </c>
      <c r="N95">
        <f>IF(B95="C",1,0)</f>
        <v>0</v>
      </c>
      <c r="O95">
        <f t="shared" si="8"/>
        <v>1</v>
      </c>
      <c r="P95">
        <v>1</v>
      </c>
      <c r="AC95" s="5">
        <f>SUMPRODUCT(Table13[[#This Row],[SibSp]:[Ones]],$R$4:$AA$4)</f>
        <v>-1.1014351546349985</v>
      </c>
      <c r="AD95" s="5">
        <f>SUMPRODUCT(Table13[[#This Row],[SibSp]:[Ones]],$R$5:$AA$5)</f>
        <v>0.24696196648701324</v>
      </c>
      <c r="AE95" s="5">
        <f t="shared" si="9"/>
        <v>0</v>
      </c>
      <c r="AF95" s="5">
        <f t="shared" si="10"/>
        <v>0.24696196648701324</v>
      </c>
      <c r="AG95" s="5">
        <f t="shared" si="11"/>
        <v>0.24696196648701324</v>
      </c>
      <c r="AH95" s="5">
        <f>(Table13[[#This Row],[Survived]]-AG95)^2</f>
        <v>6.0990212891132649E-2</v>
      </c>
    </row>
    <row r="96" spans="1:34" x14ac:dyDescent="0.2">
      <c r="A96">
        <v>0</v>
      </c>
      <c r="B96" t="s">
        <v>11</v>
      </c>
      <c r="C96">
        <v>1</v>
      </c>
      <c r="D96" t="s">
        <v>3</v>
      </c>
      <c r="E96">
        <v>24</v>
      </c>
      <c r="F96">
        <v>247.52080000000001</v>
      </c>
      <c r="G96">
        <v>0</v>
      </c>
      <c r="H96">
        <v>1</v>
      </c>
      <c r="I96">
        <f>E96/$E$1</f>
        <v>0.3</v>
      </c>
      <c r="J96">
        <f>LOG10(F96+1)</f>
        <v>2.3953627429574396</v>
      </c>
      <c r="K96">
        <f t="shared" si="6"/>
        <v>1</v>
      </c>
      <c r="L96">
        <f t="shared" si="7"/>
        <v>0</v>
      </c>
      <c r="M96">
        <f>IF(B96="S",1,0)</f>
        <v>0</v>
      </c>
      <c r="N96">
        <f>IF(B96="C",1,0)</f>
        <v>1</v>
      </c>
      <c r="O96">
        <f t="shared" si="8"/>
        <v>1</v>
      </c>
      <c r="P96">
        <v>1</v>
      </c>
      <c r="AC96" s="5">
        <f>SUMPRODUCT(Table13[[#This Row],[SibSp]:[Ones]],$R$4:$AA$4)</f>
        <v>-1.066970391040049</v>
      </c>
      <c r="AD96" s="5">
        <f>SUMPRODUCT(Table13[[#This Row],[SibSp]:[Ones]],$R$5:$AA$5)</f>
        <v>0.62055817433486982</v>
      </c>
      <c r="AE96" s="5">
        <f t="shared" si="9"/>
        <v>0</v>
      </c>
      <c r="AF96" s="5">
        <f t="shared" si="10"/>
        <v>0.62055817433486982</v>
      </c>
      <c r="AG96" s="5">
        <f t="shared" si="11"/>
        <v>0.62055817433486982</v>
      </c>
      <c r="AH96" s="5">
        <f>(Table13[[#This Row],[Survived]]-AG96)^2</f>
        <v>0.38509244773382667</v>
      </c>
    </row>
    <row r="97" spans="1:34" x14ac:dyDescent="0.2">
      <c r="A97">
        <v>0</v>
      </c>
      <c r="B97" t="s">
        <v>10</v>
      </c>
      <c r="C97">
        <v>3</v>
      </c>
      <c r="D97" t="s">
        <v>4</v>
      </c>
      <c r="E97">
        <v>2</v>
      </c>
      <c r="F97">
        <v>31.274999999999999</v>
      </c>
      <c r="G97">
        <v>4</v>
      </c>
      <c r="H97">
        <v>2</v>
      </c>
      <c r="I97">
        <f>E97/$E$1</f>
        <v>2.5000000000000001E-2</v>
      </c>
      <c r="J97">
        <f>LOG10(F97+1)</f>
        <v>1.5088662509384578</v>
      </c>
      <c r="K97">
        <f t="shared" si="6"/>
        <v>0</v>
      </c>
      <c r="L97">
        <f t="shared" si="7"/>
        <v>0</v>
      </c>
      <c r="M97">
        <f>IF(B97="S",1,0)</f>
        <v>1</v>
      </c>
      <c r="N97">
        <f>IF(B97="C",1,0)</f>
        <v>0</v>
      </c>
      <c r="O97">
        <f t="shared" si="8"/>
        <v>0</v>
      </c>
      <c r="P97">
        <v>1</v>
      </c>
      <c r="AC97" s="5">
        <f>SUMPRODUCT(Table13[[#This Row],[SibSp]:[Ones]],$R$4:$AA$4)</f>
        <v>-1.2477633392292748</v>
      </c>
      <c r="AD97" s="5">
        <f>SUMPRODUCT(Table13[[#This Row],[SibSp]:[Ones]],$R$5:$AA$5)</f>
        <v>0.5390256796200954</v>
      </c>
      <c r="AE97" s="5">
        <f t="shared" si="9"/>
        <v>0</v>
      </c>
      <c r="AF97" s="5">
        <f t="shared" si="10"/>
        <v>0.5390256796200954</v>
      </c>
      <c r="AG97" s="5">
        <f t="shared" si="11"/>
        <v>0.5390256796200954</v>
      </c>
      <c r="AH97" s="5">
        <f>(Table13[[#This Row],[Survived]]-AG97)^2</f>
        <v>0.29054868328990574</v>
      </c>
    </row>
    <row r="98" spans="1:34" x14ac:dyDescent="0.2">
      <c r="A98">
        <v>0</v>
      </c>
      <c r="B98" t="s">
        <v>10</v>
      </c>
      <c r="C98">
        <v>2</v>
      </c>
      <c r="D98" t="s">
        <v>3</v>
      </c>
      <c r="E98">
        <v>21</v>
      </c>
      <c r="F98">
        <v>73.5</v>
      </c>
      <c r="G98">
        <v>2</v>
      </c>
      <c r="H98">
        <v>0</v>
      </c>
      <c r="I98">
        <f>E98/$E$1</f>
        <v>0.26250000000000001</v>
      </c>
      <c r="J98">
        <f>LOG10(F98+1)</f>
        <v>1.8721562727482928</v>
      </c>
      <c r="K98">
        <f t="shared" si="6"/>
        <v>0</v>
      </c>
      <c r="L98">
        <f t="shared" si="7"/>
        <v>1</v>
      </c>
      <c r="M98">
        <f>IF(B98="S",1,0)</f>
        <v>1</v>
      </c>
      <c r="N98">
        <f>IF(B98="C",1,0)</f>
        <v>0</v>
      </c>
      <c r="O98">
        <f t="shared" si="8"/>
        <v>1</v>
      </c>
      <c r="P98">
        <v>1</v>
      </c>
      <c r="AC98" s="5">
        <f>SUMPRODUCT(Table13[[#This Row],[SibSp]:[Ones]],$R$4:$AA$4)</f>
        <v>-1.3568044189064628</v>
      </c>
      <c r="AD98" s="5">
        <f>SUMPRODUCT(Table13[[#This Row],[SibSp]:[Ones]],$R$5:$AA$5)</f>
        <v>0.27297404763681177</v>
      </c>
      <c r="AE98" s="5">
        <f t="shared" si="9"/>
        <v>0</v>
      </c>
      <c r="AF98" s="5">
        <f t="shared" si="10"/>
        <v>0.27297404763681177</v>
      </c>
      <c r="AG98" s="5">
        <f t="shared" si="11"/>
        <v>0.27297404763681177</v>
      </c>
      <c r="AH98" s="5">
        <f>(Table13[[#This Row],[Survived]]-AG98)^2</f>
        <v>7.4514830683224384E-2</v>
      </c>
    </row>
    <row r="99" spans="1:34" x14ac:dyDescent="0.2">
      <c r="A99">
        <v>0</v>
      </c>
      <c r="B99" t="s">
        <v>11</v>
      </c>
      <c r="C99">
        <v>2</v>
      </c>
      <c r="D99" t="s">
        <v>3</v>
      </c>
      <c r="E99">
        <v>32.5</v>
      </c>
      <c r="F99">
        <v>30.070799999999998</v>
      </c>
      <c r="G99">
        <v>1</v>
      </c>
      <c r="H99">
        <v>0</v>
      </c>
      <c r="I99">
        <f>E99/$E$1</f>
        <v>0.40625</v>
      </c>
      <c r="J99">
        <f>LOG10(F99+1)</f>
        <v>1.492352435460081</v>
      </c>
      <c r="K99">
        <f t="shared" si="6"/>
        <v>0</v>
      </c>
      <c r="L99">
        <f t="shared" si="7"/>
        <v>1</v>
      </c>
      <c r="M99">
        <f>IF(B99="S",1,0)</f>
        <v>0</v>
      </c>
      <c r="N99">
        <f>IF(B99="C",1,0)</f>
        <v>1</v>
      </c>
      <c r="O99">
        <f t="shared" si="8"/>
        <v>1</v>
      </c>
      <c r="P99">
        <v>1</v>
      </c>
      <c r="AC99" s="5">
        <f>SUMPRODUCT(Table13[[#This Row],[SibSp]:[Ones]],$R$4:$AA$4)</f>
        <v>-0.95607666579442607</v>
      </c>
      <c r="AD99" s="5">
        <f>SUMPRODUCT(Table13[[#This Row],[SibSp]:[Ones]],$R$5:$AA$5)</f>
        <v>0.29690816030667294</v>
      </c>
      <c r="AE99" s="5">
        <f t="shared" si="9"/>
        <v>0</v>
      </c>
      <c r="AF99" s="5">
        <f t="shared" si="10"/>
        <v>0.29690816030667294</v>
      </c>
      <c r="AG99" s="5">
        <f t="shared" si="11"/>
        <v>0.29690816030667294</v>
      </c>
      <c r="AH99" s="5">
        <f>(Table13[[#This Row],[Survived]]-AG99)^2</f>
        <v>8.8154455656692998E-2</v>
      </c>
    </row>
    <row r="100" spans="1:34" x14ac:dyDescent="0.2">
      <c r="A100">
        <v>1</v>
      </c>
      <c r="B100" t="s">
        <v>10</v>
      </c>
      <c r="C100">
        <v>2</v>
      </c>
      <c r="D100" t="s">
        <v>4</v>
      </c>
      <c r="E100">
        <v>32.5</v>
      </c>
      <c r="F100">
        <v>13</v>
      </c>
      <c r="G100">
        <v>0</v>
      </c>
      <c r="H100">
        <v>0</v>
      </c>
      <c r="I100">
        <f>E100/$E$1</f>
        <v>0.40625</v>
      </c>
      <c r="J100">
        <f>LOG10(F100+1)</f>
        <v>1.146128035678238</v>
      </c>
      <c r="K100">
        <f t="shared" si="6"/>
        <v>0</v>
      </c>
      <c r="L100">
        <f t="shared" si="7"/>
        <v>1</v>
      </c>
      <c r="M100">
        <f>IF(B100="S",1,0)</f>
        <v>1</v>
      </c>
      <c r="N100">
        <f>IF(B100="C",1,0)</f>
        <v>0</v>
      </c>
      <c r="O100">
        <f t="shared" si="8"/>
        <v>0</v>
      </c>
      <c r="P100">
        <v>1</v>
      </c>
      <c r="AC100" s="5">
        <f>SUMPRODUCT(Table13[[#This Row],[SibSp]:[Ones]],$R$4:$AA$4)</f>
        <v>-0.5797455425372946</v>
      </c>
      <c r="AD100" s="5">
        <f>SUMPRODUCT(Table13[[#This Row],[SibSp]:[Ones]],$R$5:$AA$5)</f>
        <v>0.75831365177843202</v>
      </c>
      <c r="AE100" s="5">
        <f t="shared" si="9"/>
        <v>0</v>
      </c>
      <c r="AF100" s="5">
        <f t="shared" si="10"/>
        <v>0.75831365177843202</v>
      </c>
      <c r="AG100" s="5">
        <f t="shared" si="11"/>
        <v>0.75831365177843202</v>
      </c>
      <c r="AH100" s="5">
        <f>(Table13[[#This Row],[Survived]]-AG100)^2</f>
        <v>5.8412290916677018E-2</v>
      </c>
    </row>
    <row r="101" spans="1:34" x14ac:dyDescent="0.2">
      <c r="A101">
        <v>0</v>
      </c>
      <c r="B101" t="s">
        <v>10</v>
      </c>
      <c r="C101">
        <v>1</v>
      </c>
      <c r="D101" t="s">
        <v>3</v>
      </c>
      <c r="E101">
        <v>54</v>
      </c>
      <c r="F101">
        <v>77.287499999999994</v>
      </c>
      <c r="G101">
        <v>0</v>
      </c>
      <c r="H101">
        <v>1</v>
      </c>
      <c r="I101">
        <f>E101/$E$1</f>
        <v>0.67500000000000004</v>
      </c>
      <c r="J101">
        <f>LOG10(F101+1)</f>
        <v>1.8936924247093643</v>
      </c>
      <c r="K101">
        <f t="shared" si="6"/>
        <v>1</v>
      </c>
      <c r="L101">
        <f t="shared" si="7"/>
        <v>0</v>
      </c>
      <c r="M101">
        <f>IF(B101="S",1,0)</f>
        <v>1</v>
      </c>
      <c r="N101">
        <f>IF(B101="C",1,0)</f>
        <v>0</v>
      </c>
      <c r="O101">
        <f t="shared" si="8"/>
        <v>1</v>
      </c>
      <c r="P101">
        <v>1</v>
      </c>
      <c r="AC101" s="5">
        <f>SUMPRODUCT(Table13[[#This Row],[SibSp]:[Ones]],$R$4:$AA$4)</f>
        <v>-1.0622021305711828</v>
      </c>
      <c r="AD101" s="5">
        <f>SUMPRODUCT(Table13[[#This Row],[SibSp]:[Ones]],$R$5:$AA$5)</f>
        <v>0.31124859529228299</v>
      </c>
      <c r="AE101" s="5">
        <f t="shared" si="9"/>
        <v>0</v>
      </c>
      <c r="AF101" s="5">
        <f t="shared" si="10"/>
        <v>0.31124859529228299</v>
      </c>
      <c r="AG101" s="5">
        <f t="shared" si="11"/>
        <v>0.31124859529228299</v>
      </c>
      <c r="AH101" s="5">
        <f>(Table13[[#This Row],[Survived]]-AG101)^2</f>
        <v>9.6875688071419372E-2</v>
      </c>
    </row>
    <row r="102" spans="1:34" x14ac:dyDescent="0.2">
      <c r="A102">
        <v>1</v>
      </c>
      <c r="B102" t="s">
        <v>11</v>
      </c>
      <c r="C102">
        <v>3</v>
      </c>
      <c r="D102" t="s">
        <v>3</v>
      </c>
      <c r="E102">
        <v>12</v>
      </c>
      <c r="F102">
        <v>11.2417</v>
      </c>
      <c r="G102">
        <v>1</v>
      </c>
      <c r="H102">
        <v>0</v>
      </c>
      <c r="I102">
        <f>E102/$E$1</f>
        <v>0.15</v>
      </c>
      <c r="J102">
        <f>LOG10(F102+1)</f>
        <v>1.0878417322991751</v>
      </c>
      <c r="K102">
        <f t="shared" si="6"/>
        <v>0</v>
      </c>
      <c r="L102">
        <f t="shared" si="7"/>
        <v>0</v>
      </c>
      <c r="M102">
        <f>IF(B102="S",1,0)</f>
        <v>0</v>
      </c>
      <c r="N102">
        <f>IF(B102="C",1,0)</f>
        <v>1</v>
      </c>
      <c r="O102">
        <f t="shared" si="8"/>
        <v>1</v>
      </c>
      <c r="P102">
        <v>1</v>
      </c>
      <c r="AC102" s="5">
        <f>SUMPRODUCT(Table13[[#This Row],[SibSp]:[Ones]],$R$4:$AA$4)</f>
        <v>-0.99410492851227383</v>
      </c>
      <c r="AD102" s="5">
        <f>SUMPRODUCT(Table13[[#This Row],[SibSp]:[Ones]],$R$5:$AA$5)</f>
        <v>0.22748152719665576</v>
      </c>
      <c r="AE102" s="5">
        <f t="shared" si="9"/>
        <v>0</v>
      </c>
      <c r="AF102" s="5">
        <f t="shared" si="10"/>
        <v>0.22748152719665576</v>
      </c>
      <c r="AG102" s="5">
        <f t="shared" si="11"/>
        <v>0.22748152719665576</v>
      </c>
      <c r="AH102" s="5">
        <f>(Table13[[#This Row],[Survived]]-AG102)^2</f>
        <v>0.59678479082241143</v>
      </c>
    </row>
    <row r="103" spans="1:34" x14ac:dyDescent="0.2">
      <c r="A103">
        <v>1</v>
      </c>
      <c r="B103" t="s">
        <v>10</v>
      </c>
      <c r="C103">
        <v>3</v>
      </c>
      <c r="D103" t="s">
        <v>3</v>
      </c>
      <c r="E103">
        <v>24</v>
      </c>
      <c r="F103">
        <v>7.1417000000000002</v>
      </c>
      <c r="G103">
        <v>0</v>
      </c>
      <c r="H103">
        <v>0</v>
      </c>
      <c r="I103">
        <f>E103/$E$1</f>
        <v>0.3</v>
      </c>
      <c r="J103">
        <f>LOG10(F103+1)</f>
        <v>0.9107150957411293</v>
      </c>
      <c r="K103">
        <f t="shared" si="6"/>
        <v>0</v>
      </c>
      <c r="L103">
        <f t="shared" si="7"/>
        <v>0</v>
      </c>
      <c r="M103">
        <f>IF(B103="S",1,0)</f>
        <v>1</v>
      </c>
      <c r="N103">
        <f>IF(B103="C",1,0)</f>
        <v>0</v>
      </c>
      <c r="O103">
        <f t="shared" si="8"/>
        <v>1</v>
      </c>
      <c r="P103">
        <v>1</v>
      </c>
      <c r="AC103" s="5">
        <f>SUMPRODUCT(Table13[[#This Row],[SibSp]:[Ones]],$R$4:$AA$4)</f>
        <v>-0.94102477498597348</v>
      </c>
      <c r="AD103" s="5">
        <f>SUMPRODUCT(Table13[[#This Row],[SibSp]:[Ones]],$R$5:$AA$5)</f>
        <v>0.12135021256068379</v>
      </c>
      <c r="AE103" s="5">
        <f t="shared" si="9"/>
        <v>0</v>
      </c>
      <c r="AF103" s="5">
        <f t="shared" si="10"/>
        <v>0.12135021256068379</v>
      </c>
      <c r="AG103" s="5">
        <f t="shared" si="11"/>
        <v>0.12135021256068379</v>
      </c>
      <c r="AH103" s="5">
        <f>(Table13[[#This Row],[Survived]]-AG103)^2</f>
        <v>0.77202544896715553</v>
      </c>
    </row>
    <row r="104" spans="1:34" x14ac:dyDescent="0.2">
      <c r="A104">
        <v>0</v>
      </c>
      <c r="B104" t="s">
        <v>10</v>
      </c>
      <c r="C104">
        <v>3</v>
      </c>
      <c r="D104" t="s">
        <v>3</v>
      </c>
      <c r="E104">
        <v>45</v>
      </c>
      <c r="F104">
        <v>6.9749999999999996</v>
      </c>
      <c r="G104">
        <v>0</v>
      </c>
      <c r="H104">
        <v>0</v>
      </c>
      <c r="I104">
        <f>E104/$E$1</f>
        <v>0.5625</v>
      </c>
      <c r="J104">
        <f>LOG10(F104+1)</f>
        <v>0.90173069172921871</v>
      </c>
      <c r="K104">
        <f t="shared" si="6"/>
        <v>0</v>
      </c>
      <c r="L104">
        <f t="shared" si="7"/>
        <v>0</v>
      </c>
      <c r="M104">
        <f>IF(B104="S",1,0)</f>
        <v>1</v>
      </c>
      <c r="N104">
        <f>IF(B104="C",1,0)</f>
        <v>0</v>
      </c>
      <c r="O104">
        <f t="shared" si="8"/>
        <v>1</v>
      </c>
      <c r="P104">
        <v>1</v>
      </c>
      <c r="AC104" s="5">
        <f>SUMPRODUCT(Table13[[#This Row],[SibSp]:[Ones]],$R$4:$AA$4)</f>
        <v>-0.87986028981621445</v>
      </c>
      <c r="AD104" s="5">
        <f>SUMPRODUCT(Table13[[#This Row],[SibSp]:[Ones]],$R$5:$AA$5)</f>
        <v>-3.1086334913147495E-2</v>
      </c>
      <c r="AE104" s="5">
        <f t="shared" si="9"/>
        <v>0</v>
      </c>
      <c r="AF104" s="5">
        <f t="shared" si="10"/>
        <v>0</v>
      </c>
      <c r="AG104" s="5">
        <f t="shared" si="11"/>
        <v>0</v>
      </c>
      <c r="AH104" s="5">
        <f>(Table13[[#This Row],[Survived]]-AG104)^2</f>
        <v>0</v>
      </c>
    </row>
    <row r="105" spans="1:34" x14ac:dyDescent="0.2">
      <c r="A105">
        <v>0</v>
      </c>
      <c r="B105" t="s">
        <v>11</v>
      </c>
      <c r="C105">
        <v>3</v>
      </c>
      <c r="D105" t="s">
        <v>3</v>
      </c>
      <c r="E105">
        <v>33</v>
      </c>
      <c r="F105">
        <v>7.8958000000000004</v>
      </c>
      <c r="G105">
        <v>0</v>
      </c>
      <c r="H105">
        <v>0</v>
      </c>
      <c r="I105">
        <f>E105/$E$1</f>
        <v>0.41249999999999998</v>
      </c>
      <c r="J105">
        <f>LOG10(F105+1)</f>
        <v>0.94918501031343461</v>
      </c>
      <c r="K105">
        <f t="shared" si="6"/>
        <v>0</v>
      </c>
      <c r="L105">
        <f t="shared" si="7"/>
        <v>0</v>
      </c>
      <c r="M105">
        <f>IF(B105="S",1,0)</f>
        <v>0</v>
      </c>
      <c r="N105">
        <f>IF(B105="C",1,0)</f>
        <v>1</v>
      </c>
      <c r="O105">
        <f t="shared" si="8"/>
        <v>1</v>
      </c>
      <c r="P105">
        <v>1</v>
      </c>
      <c r="AC105" s="5">
        <f>SUMPRODUCT(Table13[[#This Row],[SibSp]:[Ones]],$R$4:$AA$4)</f>
        <v>-0.76265250647090965</v>
      </c>
      <c r="AD105" s="5">
        <f>SUMPRODUCT(Table13[[#This Row],[SibSp]:[Ones]],$R$5:$AA$5)</f>
        <v>0.12613697560563097</v>
      </c>
      <c r="AE105" s="5">
        <f t="shared" si="9"/>
        <v>0</v>
      </c>
      <c r="AF105" s="5">
        <f t="shared" si="10"/>
        <v>0.12613697560563097</v>
      </c>
      <c r="AG105" s="5">
        <f t="shared" si="11"/>
        <v>0.12613697560563097</v>
      </c>
      <c r="AH105" s="5">
        <f>(Table13[[#This Row],[Survived]]-AG105)^2</f>
        <v>1.5910536614935543E-2</v>
      </c>
    </row>
    <row r="106" spans="1:34" x14ac:dyDescent="0.2">
      <c r="A106">
        <v>0</v>
      </c>
      <c r="B106" t="s">
        <v>10</v>
      </c>
      <c r="C106">
        <v>3</v>
      </c>
      <c r="D106" t="s">
        <v>3</v>
      </c>
      <c r="E106">
        <v>20</v>
      </c>
      <c r="F106">
        <v>7.05</v>
      </c>
      <c r="G106">
        <v>0</v>
      </c>
      <c r="H106">
        <v>0</v>
      </c>
      <c r="I106">
        <f>E106/$E$1</f>
        <v>0.25</v>
      </c>
      <c r="J106">
        <f>LOG10(F106+1)</f>
        <v>0.90579588036786851</v>
      </c>
      <c r="K106">
        <f t="shared" si="6"/>
        <v>0</v>
      </c>
      <c r="L106">
        <f t="shared" si="7"/>
        <v>0</v>
      </c>
      <c r="M106">
        <f>IF(B106="S",1,0)</f>
        <v>1</v>
      </c>
      <c r="N106">
        <f>IF(B106="C",1,0)</f>
        <v>0</v>
      </c>
      <c r="O106">
        <f t="shared" si="8"/>
        <v>1</v>
      </c>
      <c r="P106">
        <v>1</v>
      </c>
      <c r="AC106" s="5">
        <f>SUMPRODUCT(Table13[[#This Row],[SibSp]:[Ones]],$R$4:$AA$4)</f>
        <v>-0.95164237942171526</v>
      </c>
      <c r="AD106" s="5">
        <f>SUMPRODUCT(Table13[[#This Row],[SibSp]:[Ones]],$R$5:$AA$5)</f>
        <v>0.15006757429509476</v>
      </c>
      <c r="AE106" s="5">
        <f t="shared" si="9"/>
        <v>0</v>
      </c>
      <c r="AF106" s="5">
        <f t="shared" si="10"/>
        <v>0.15006757429509476</v>
      </c>
      <c r="AG106" s="5">
        <f t="shared" si="11"/>
        <v>0.15006757429509476</v>
      </c>
      <c r="AH106" s="5">
        <f>(Table13[[#This Row],[Survived]]-AG106)^2</f>
        <v>2.2520276854813788E-2</v>
      </c>
    </row>
    <row r="107" spans="1:34" x14ac:dyDescent="0.2">
      <c r="A107">
        <v>0</v>
      </c>
      <c r="B107" t="s">
        <v>10</v>
      </c>
      <c r="C107">
        <v>3</v>
      </c>
      <c r="D107" t="s">
        <v>4</v>
      </c>
      <c r="E107">
        <v>47</v>
      </c>
      <c r="F107">
        <v>14.5</v>
      </c>
      <c r="G107">
        <v>1</v>
      </c>
      <c r="H107">
        <v>0</v>
      </c>
      <c r="I107">
        <f>E107/$E$1</f>
        <v>0.58750000000000002</v>
      </c>
      <c r="J107">
        <f>LOG10(F107+1)</f>
        <v>1.1903316981702914</v>
      </c>
      <c r="K107">
        <f t="shared" si="6"/>
        <v>0</v>
      </c>
      <c r="L107">
        <f t="shared" si="7"/>
        <v>0</v>
      </c>
      <c r="M107">
        <f>IF(B107="S",1,0)</f>
        <v>1</v>
      </c>
      <c r="N107">
        <f>IF(B107="C",1,0)</f>
        <v>0</v>
      </c>
      <c r="O107">
        <f t="shared" si="8"/>
        <v>0</v>
      </c>
      <c r="P107">
        <v>1</v>
      </c>
      <c r="AC107" s="5">
        <f>SUMPRODUCT(Table13[[#This Row],[SibSp]:[Ones]],$R$4:$AA$4)</f>
        <v>-0.73814738864804097</v>
      </c>
      <c r="AD107" s="5">
        <f>SUMPRODUCT(Table13[[#This Row],[SibSp]:[Ones]],$R$5:$AA$5)</f>
        <v>0.39976212838823977</v>
      </c>
      <c r="AE107" s="5">
        <f t="shared" si="9"/>
        <v>0</v>
      </c>
      <c r="AF107" s="5">
        <f t="shared" si="10"/>
        <v>0.39976212838823977</v>
      </c>
      <c r="AG107" s="5">
        <f t="shared" si="11"/>
        <v>0.39976212838823977</v>
      </c>
      <c r="AH107" s="5">
        <f>(Table13[[#This Row],[Survived]]-AG107)^2</f>
        <v>0.1598097592934955</v>
      </c>
    </row>
    <row r="108" spans="1:34" x14ac:dyDescent="0.2">
      <c r="A108">
        <v>1</v>
      </c>
      <c r="B108" t="s">
        <v>10</v>
      </c>
      <c r="C108">
        <v>2</v>
      </c>
      <c r="D108" t="s">
        <v>4</v>
      </c>
      <c r="E108">
        <v>29</v>
      </c>
      <c r="F108">
        <v>26</v>
      </c>
      <c r="G108">
        <v>1</v>
      </c>
      <c r="H108">
        <v>0</v>
      </c>
      <c r="I108">
        <f>E108/$E$1</f>
        <v>0.36249999999999999</v>
      </c>
      <c r="J108">
        <f>LOG10(F108+1)</f>
        <v>1.4313637641589874</v>
      </c>
      <c r="K108">
        <f t="shared" si="6"/>
        <v>0</v>
      </c>
      <c r="L108">
        <f t="shared" si="7"/>
        <v>1</v>
      </c>
      <c r="M108">
        <f>IF(B108="S",1,0)</f>
        <v>1</v>
      </c>
      <c r="N108">
        <f>IF(B108="C",1,0)</f>
        <v>0</v>
      </c>
      <c r="O108">
        <f t="shared" si="8"/>
        <v>0</v>
      </c>
      <c r="P108">
        <v>1</v>
      </c>
      <c r="AC108" s="5">
        <f>SUMPRODUCT(Table13[[#This Row],[SibSp]:[Ones]],$R$4:$AA$4)</f>
        <v>-0.78422493478085054</v>
      </c>
      <c r="AD108" s="5">
        <f>SUMPRODUCT(Table13[[#This Row],[SibSp]:[Ones]],$R$5:$AA$5)</f>
        <v>0.74002072348384784</v>
      </c>
      <c r="AE108" s="5">
        <f t="shared" si="9"/>
        <v>0</v>
      </c>
      <c r="AF108" s="5">
        <f t="shared" si="10"/>
        <v>0.74002072348384784</v>
      </c>
      <c r="AG108" s="5">
        <f t="shared" si="11"/>
        <v>0.74002072348384784</v>
      </c>
      <c r="AH108" s="5">
        <f>(Table13[[#This Row],[Survived]]-AG108)^2</f>
        <v>6.7589224217861898E-2</v>
      </c>
    </row>
    <row r="109" spans="1:34" x14ac:dyDescent="0.2">
      <c r="A109">
        <v>0</v>
      </c>
      <c r="B109" t="s">
        <v>10</v>
      </c>
      <c r="C109">
        <v>2</v>
      </c>
      <c r="D109" t="s">
        <v>3</v>
      </c>
      <c r="E109">
        <v>25</v>
      </c>
      <c r="F109">
        <v>13</v>
      </c>
      <c r="G109">
        <v>0</v>
      </c>
      <c r="H109">
        <v>0</v>
      </c>
      <c r="I109">
        <f>E109/$E$1</f>
        <v>0.3125</v>
      </c>
      <c r="J109">
        <f>LOG10(F109+1)</f>
        <v>1.146128035678238</v>
      </c>
      <c r="K109">
        <f t="shared" si="6"/>
        <v>0</v>
      </c>
      <c r="L109">
        <f t="shared" si="7"/>
        <v>1</v>
      </c>
      <c r="M109">
        <f>IF(B109="S",1,0)</f>
        <v>1</v>
      </c>
      <c r="N109">
        <f>IF(B109="C",1,0)</f>
        <v>0</v>
      </c>
      <c r="O109">
        <f t="shared" si="8"/>
        <v>1</v>
      </c>
      <c r="P109">
        <v>1</v>
      </c>
      <c r="AC109" s="5">
        <f>SUMPRODUCT(Table13[[#This Row],[SibSp]:[Ones]],$R$4:$AA$4)</f>
        <v>-0.9321539243521898</v>
      </c>
      <c r="AD109" s="5">
        <f>SUMPRODUCT(Table13[[#This Row],[SibSp]:[Ones]],$R$5:$AA$5)</f>
        <v>0.32381045268128028</v>
      </c>
      <c r="AE109" s="5">
        <f t="shared" si="9"/>
        <v>0</v>
      </c>
      <c r="AF109" s="5">
        <f t="shared" si="10"/>
        <v>0.32381045268128028</v>
      </c>
      <c r="AG109" s="5">
        <f t="shared" si="11"/>
        <v>0.32381045268128028</v>
      </c>
      <c r="AH109" s="5">
        <f>(Table13[[#This Row],[Survived]]-AG109)^2</f>
        <v>0.10485320926565565</v>
      </c>
    </row>
    <row r="110" spans="1:34" x14ac:dyDescent="0.2">
      <c r="A110">
        <v>0</v>
      </c>
      <c r="B110" t="s">
        <v>11</v>
      </c>
      <c r="C110">
        <v>2</v>
      </c>
      <c r="D110" t="s">
        <v>3</v>
      </c>
      <c r="E110">
        <v>23</v>
      </c>
      <c r="F110">
        <v>15.0458</v>
      </c>
      <c r="G110">
        <v>0</v>
      </c>
      <c r="H110">
        <v>0</v>
      </c>
      <c r="I110">
        <f>E110/$E$1</f>
        <v>0.28749999999999998</v>
      </c>
      <c r="J110">
        <f>LOG10(F110+1)</f>
        <v>1.2053613747144323</v>
      </c>
      <c r="K110">
        <f t="shared" si="6"/>
        <v>0</v>
      </c>
      <c r="L110">
        <f t="shared" si="7"/>
        <v>1</v>
      </c>
      <c r="M110">
        <f>IF(B110="S",1,0)</f>
        <v>0</v>
      </c>
      <c r="N110">
        <f>IF(B110="C",1,0)</f>
        <v>1</v>
      </c>
      <c r="O110">
        <f t="shared" si="8"/>
        <v>1</v>
      </c>
      <c r="P110">
        <v>1</v>
      </c>
      <c r="AC110" s="5">
        <f>SUMPRODUCT(Table13[[#This Row],[SibSp]:[Ones]],$R$4:$AA$4)</f>
        <v>-0.78832128749884978</v>
      </c>
      <c r="AD110" s="5">
        <f>SUMPRODUCT(Table13[[#This Row],[SibSp]:[Ones]],$R$5:$AA$5)</f>
        <v>0.40921545338578724</v>
      </c>
      <c r="AE110" s="5">
        <f t="shared" si="9"/>
        <v>0</v>
      </c>
      <c r="AF110" s="5">
        <f t="shared" si="10"/>
        <v>0.40921545338578724</v>
      </c>
      <c r="AG110" s="5">
        <f t="shared" si="11"/>
        <v>0.40921545338578724</v>
      </c>
      <c r="AH110" s="5">
        <f>(Table13[[#This Row],[Survived]]-AG110)^2</f>
        <v>0.16745728728973541</v>
      </c>
    </row>
    <row r="111" spans="1:34" x14ac:dyDescent="0.2">
      <c r="A111">
        <v>1</v>
      </c>
      <c r="B111" t="s">
        <v>10</v>
      </c>
      <c r="C111">
        <v>1</v>
      </c>
      <c r="D111" t="s">
        <v>4</v>
      </c>
      <c r="E111">
        <v>19</v>
      </c>
      <c r="F111">
        <v>26.283300000000001</v>
      </c>
      <c r="G111">
        <v>0</v>
      </c>
      <c r="H111">
        <v>2</v>
      </c>
      <c r="I111">
        <f>E111/$E$1</f>
        <v>0.23749999999999999</v>
      </c>
      <c r="J111">
        <f>LOG10(F111+1)</f>
        <v>1.4358968984299505</v>
      </c>
      <c r="K111">
        <f t="shared" si="6"/>
        <v>1</v>
      </c>
      <c r="L111">
        <f t="shared" si="7"/>
        <v>0</v>
      </c>
      <c r="M111">
        <f>IF(B111="S",1,0)</f>
        <v>1</v>
      </c>
      <c r="N111">
        <f>IF(B111="C",1,0)</f>
        <v>0</v>
      </c>
      <c r="O111">
        <f t="shared" si="8"/>
        <v>0</v>
      </c>
      <c r="P111">
        <v>1</v>
      </c>
      <c r="AC111" s="5">
        <f>SUMPRODUCT(Table13[[#This Row],[SibSp]:[Ones]],$R$4:$AA$4)</f>
        <v>-0.70027172764879486</v>
      </c>
      <c r="AD111" s="5">
        <f>SUMPRODUCT(Table13[[#This Row],[SibSp]:[Ones]],$R$5:$AA$5)</f>
        <v>1.0165120389101201</v>
      </c>
      <c r="AE111" s="5">
        <f t="shared" si="9"/>
        <v>0</v>
      </c>
      <c r="AF111" s="5">
        <f t="shared" si="10"/>
        <v>1.0165120389101201</v>
      </c>
      <c r="AG111" s="5">
        <f t="shared" si="11"/>
        <v>1.0165120389101201</v>
      </c>
      <c r="AH111" s="5">
        <f>(Table13[[#This Row],[Survived]]-AG111)^2</f>
        <v>2.7264742896932007E-4</v>
      </c>
    </row>
    <row r="112" spans="1:34" x14ac:dyDescent="0.2">
      <c r="A112">
        <v>0</v>
      </c>
      <c r="B112" t="s">
        <v>10</v>
      </c>
      <c r="C112">
        <v>1</v>
      </c>
      <c r="D112" t="s">
        <v>3</v>
      </c>
      <c r="E112">
        <v>37</v>
      </c>
      <c r="F112">
        <v>53.1</v>
      </c>
      <c r="G112">
        <v>1</v>
      </c>
      <c r="H112">
        <v>0</v>
      </c>
      <c r="I112">
        <f>E112/$E$1</f>
        <v>0.46250000000000002</v>
      </c>
      <c r="J112">
        <f>LOG10(F112+1)</f>
        <v>1.7331972651065695</v>
      </c>
      <c r="K112">
        <f t="shared" si="6"/>
        <v>1</v>
      </c>
      <c r="L112">
        <f t="shared" si="7"/>
        <v>0</v>
      </c>
      <c r="M112">
        <f>IF(B112="S",1,0)</f>
        <v>1</v>
      </c>
      <c r="N112">
        <f>IF(B112="C",1,0)</f>
        <v>0</v>
      </c>
      <c r="O112">
        <f t="shared" si="8"/>
        <v>1</v>
      </c>
      <c r="P112">
        <v>1</v>
      </c>
      <c r="AC112" s="5">
        <f>SUMPRODUCT(Table13[[#This Row],[SibSp]:[Ones]],$R$4:$AA$4)</f>
        <v>-1.2948434833902898</v>
      </c>
      <c r="AD112" s="5">
        <f>SUMPRODUCT(Table13[[#This Row],[SibSp]:[Ones]],$R$5:$AA$5)</f>
        <v>0.38418680753073797</v>
      </c>
      <c r="AE112" s="5">
        <f t="shared" si="9"/>
        <v>0</v>
      </c>
      <c r="AF112" s="5">
        <f t="shared" si="10"/>
        <v>0.38418680753073797</v>
      </c>
      <c r="AG112" s="5">
        <f t="shared" si="11"/>
        <v>0.38418680753073797</v>
      </c>
      <c r="AH112" s="5">
        <f>(Table13[[#This Row],[Survived]]-AG112)^2</f>
        <v>0.1475995030806603</v>
      </c>
    </row>
    <row r="113" spans="1:34" x14ac:dyDescent="0.2">
      <c r="A113">
        <v>0</v>
      </c>
      <c r="B113" t="s">
        <v>10</v>
      </c>
      <c r="C113">
        <v>3</v>
      </c>
      <c r="D113" t="s">
        <v>3</v>
      </c>
      <c r="E113">
        <v>16</v>
      </c>
      <c r="F113">
        <v>9.2166999999999994</v>
      </c>
      <c r="G113">
        <v>0</v>
      </c>
      <c r="H113">
        <v>0</v>
      </c>
      <c r="I113">
        <f>E113/$E$1</f>
        <v>0.2</v>
      </c>
      <c r="J113">
        <f>LOG10(F113+1)</f>
        <v>1.0093106410801986</v>
      </c>
      <c r="K113">
        <f t="shared" si="6"/>
        <v>0</v>
      </c>
      <c r="L113">
        <f t="shared" si="7"/>
        <v>0</v>
      </c>
      <c r="M113">
        <f>IF(B113="S",1,0)</f>
        <v>1</v>
      </c>
      <c r="N113">
        <f>IF(B113="C",1,0)</f>
        <v>0</v>
      </c>
      <c r="O113">
        <f t="shared" si="8"/>
        <v>1</v>
      </c>
      <c r="P113">
        <v>1</v>
      </c>
      <c r="AC113" s="5">
        <f>SUMPRODUCT(Table13[[#This Row],[SibSp]:[Ones]],$R$4:$AA$4)</f>
        <v>-0.97914969714659239</v>
      </c>
      <c r="AD113" s="5">
        <f>SUMPRODUCT(Table13[[#This Row],[SibSp]:[Ones]],$R$5:$AA$5)</f>
        <v>0.18398822402777737</v>
      </c>
      <c r="AE113" s="5">
        <f t="shared" si="9"/>
        <v>0</v>
      </c>
      <c r="AF113" s="5">
        <f t="shared" si="10"/>
        <v>0.18398822402777737</v>
      </c>
      <c r="AG113" s="5">
        <f t="shared" si="11"/>
        <v>0.18398822402777737</v>
      </c>
      <c r="AH113" s="5">
        <f>(Table13[[#This Row],[Survived]]-AG113)^2</f>
        <v>3.3851666580895591E-2</v>
      </c>
    </row>
    <row r="114" spans="1:34" x14ac:dyDescent="0.2">
      <c r="A114">
        <v>0</v>
      </c>
      <c r="B114" t="s">
        <v>11</v>
      </c>
      <c r="C114">
        <v>1</v>
      </c>
      <c r="D114" t="s">
        <v>3</v>
      </c>
      <c r="E114">
        <v>24</v>
      </c>
      <c r="F114">
        <v>79.2</v>
      </c>
      <c r="G114">
        <v>0</v>
      </c>
      <c r="H114">
        <v>0</v>
      </c>
      <c r="I114">
        <f>E114/$E$1</f>
        <v>0.3</v>
      </c>
      <c r="J114">
        <f>LOG10(F114+1)</f>
        <v>1.9041743682841634</v>
      </c>
      <c r="K114">
        <f t="shared" si="6"/>
        <v>1</v>
      </c>
      <c r="L114">
        <f t="shared" si="7"/>
        <v>0</v>
      </c>
      <c r="M114">
        <f>IF(B114="S",1,0)</f>
        <v>0</v>
      </c>
      <c r="N114">
        <f>IF(B114="C",1,0)</f>
        <v>1</v>
      </c>
      <c r="O114">
        <f t="shared" si="8"/>
        <v>1</v>
      </c>
      <c r="P114">
        <v>1</v>
      </c>
      <c r="AC114" s="5">
        <f>SUMPRODUCT(Table13[[#This Row],[SibSp]:[Ones]],$R$4:$AA$4)</f>
        <v>-1.0496314749284261</v>
      </c>
      <c r="AD114" s="5">
        <f>SUMPRODUCT(Table13[[#This Row],[SibSp]:[Ones]],$R$5:$AA$5)</f>
        <v>0.61189022978648511</v>
      </c>
      <c r="AE114" s="5">
        <f t="shared" si="9"/>
        <v>0</v>
      </c>
      <c r="AF114" s="5">
        <f t="shared" si="10"/>
        <v>0.61189022978648511</v>
      </c>
      <c r="AG114" s="5">
        <f t="shared" si="11"/>
        <v>0.61189022978648511</v>
      </c>
      <c r="AH114" s="5">
        <f>(Table13[[#This Row],[Survived]]-AG114)^2</f>
        <v>0.37440965330815756</v>
      </c>
    </row>
    <row r="115" spans="1:34" x14ac:dyDescent="0.2">
      <c r="A115">
        <v>1</v>
      </c>
      <c r="B115" t="s">
        <v>10</v>
      </c>
      <c r="C115">
        <v>3</v>
      </c>
      <c r="D115" t="s">
        <v>4</v>
      </c>
      <c r="E115">
        <v>22</v>
      </c>
      <c r="F115">
        <v>7.75</v>
      </c>
      <c r="G115">
        <v>0</v>
      </c>
      <c r="H115">
        <v>0</v>
      </c>
      <c r="I115">
        <f>E115/$E$1</f>
        <v>0.27500000000000002</v>
      </c>
      <c r="J115">
        <f>LOG10(F115+1)</f>
        <v>0.94200805302231327</v>
      </c>
      <c r="K115">
        <f t="shared" si="6"/>
        <v>0</v>
      </c>
      <c r="L115">
        <f t="shared" si="7"/>
        <v>0</v>
      </c>
      <c r="M115">
        <f>IF(B115="S",1,0)</f>
        <v>1</v>
      </c>
      <c r="N115">
        <f>IF(B115="C",1,0)</f>
        <v>0</v>
      </c>
      <c r="O115">
        <f t="shared" si="8"/>
        <v>0</v>
      </c>
      <c r="P115">
        <v>1</v>
      </c>
      <c r="AC115" s="5">
        <f>SUMPRODUCT(Table13[[#This Row],[SibSp]:[Ones]],$R$4:$AA$4)</f>
        <v>-0.62052717480845765</v>
      </c>
      <c r="AD115" s="5">
        <f>SUMPRODUCT(Table13[[#This Row],[SibSp]:[Ones]],$R$5:$AA$5)</f>
        <v>0.62611938679335999</v>
      </c>
      <c r="AE115" s="5">
        <f t="shared" si="9"/>
        <v>0</v>
      </c>
      <c r="AF115" s="5">
        <f t="shared" si="10"/>
        <v>0.62611938679335999</v>
      </c>
      <c r="AG115" s="5">
        <f t="shared" si="11"/>
        <v>0.62611938679335999</v>
      </c>
      <c r="AH115" s="5">
        <f>(Table13[[#This Row],[Survived]]-AG115)^2</f>
        <v>0.13978671293177317</v>
      </c>
    </row>
    <row r="116" spans="1:34" x14ac:dyDescent="0.2">
      <c r="A116">
        <v>1</v>
      </c>
      <c r="B116" t="s">
        <v>10</v>
      </c>
      <c r="C116">
        <v>3</v>
      </c>
      <c r="D116" t="s">
        <v>4</v>
      </c>
      <c r="E116">
        <v>24</v>
      </c>
      <c r="F116">
        <v>15.85</v>
      </c>
      <c r="G116">
        <v>1</v>
      </c>
      <c r="H116">
        <v>0</v>
      </c>
      <c r="I116">
        <f>E116/$E$1</f>
        <v>0.3</v>
      </c>
      <c r="J116">
        <f>LOG10(F116+1)</f>
        <v>1.2265999052073575</v>
      </c>
      <c r="K116">
        <f t="shared" si="6"/>
        <v>0</v>
      </c>
      <c r="L116">
        <f t="shared" si="7"/>
        <v>0</v>
      </c>
      <c r="M116">
        <f>IF(B116="S",1,0)</f>
        <v>1</v>
      </c>
      <c r="N116">
        <f>IF(B116="C",1,0)</f>
        <v>0</v>
      </c>
      <c r="O116">
        <f t="shared" si="8"/>
        <v>0</v>
      </c>
      <c r="P116">
        <v>1</v>
      </c>
      <c r="AC116" s="5">
        <f>SUMPRODUCT(Table13[[#This Row],[SibSp]:[Ones]],$R$4:$AA$4)</f>
        <v>-0.80925351988496885</v>
      </c>
      <c r="AD116" s="5">
        <f>SUMPRODUCT(Table13[[#This Row],[SibSp]:[Ones]],$R$5:$AA$5)</f>
        <v>0.56798461723904647</v>
      </c>
      <c r="AE116" s="5">
        <f t="shared" si="9"/>
        <v>0</v>
      </c>
      <c r="AF116" s="5">
        <f t="shared" si="10"/>
        <v>0.56798461723904647</v>
      </c>
      <c r="AG116" s="5">
        <f t="shared" si="11"/>
        <v>0.56798461723904647</v>
      </c>
      <c r="AH116" s="5">
        <f>(Table13[[#This Row],[Survived]]-AG116)^2</f>
        <v>0.18663729094209319</v>
      </c>
    </row>
    <row r="117" spans="1:34" x14ac:dyDescent="0.2">
      <c r="A117">
        <v>0</v>
      </c>
      <c r="B117" t="s">
        <v>12</v>
      </c>
      <c r="C117">
        <v>3</v>
      </c>
      <c r="D117" t="s">
        <v>3</v>
      </c>
      <c r="E117">
        <v>19</v>
      </c>
      <c r="F117">
        <v>6.75</v>
      </c>
      <c r="G117">
        <v>0</v>
      </c>
      <c r="H117">
        <v>0</v>
      </c>
      <c r="I117">
        <f>E117/$E$1</f>
        <v>0.23749999999999999</v>
      </c>
      <c r="J117">
        <f>LOG10(F117+1)</f>
        <v>0.88930170250631024</v>
      </c>
      <c r="K117">
        <f t="shared" si="6"/>
        <v>0</v>
      </c>
      <c r="L117">
        <f t="shared" si="7"/>
        <v>0</v>
      </c>
      <c r="M117">
        <f>IF(B117="S",1,0)</f>
        <v>0</v>
      </c>
      <c r="N117">
        <f>IF(B117="C",1,0)</f>
        <v>0</v>
      </c>
      <c r="O117">
        <f t="shared" si="8"/>
        <v>1</v>
      </c>
      <c r="P117">
        <v>1</v>
      </c>
      <c r="AC117" s="5">
        <f>SUMPRODUCT(Table13[[#This Row],[SibSp]:[Ones]],$R$4:$AA$4)</f>
        <v>-1.1013160917330866</v>
      </c>
      <c r="AD117" s="5">
        <f>SUMPRODUCT(Table13[[#This Row],[SibSp]:[Ones]],$R$5:$AA$5)</f>
        <v>0.11514342840190595</v>
      </c>
      <c r="AE117" s="5">
        <f t="shared" si="9"/>
        <v>0</v>
      </c>
      <c r="AF117" s="5">
        <f t="shared" si="10"/>
        <v>0.11514342840190595</v>
      </c>
      <c r="AG117" s="5">
        <f t="shared" si="11"/>
        <v>0.11514342840190595</v>
      </c>
      <c r="AH117" s="5">
        <f>(Table13[[#This Row],[Survived]]-AG117)^2</f>
        <v>1.3258009104144841E-2</v>
      </c>
    </row>
    <row r="118" spans="1:34" x14ac:dyDescent="0.2">
      <c r="A118">
        <v>0</v>
      </c>
      <c r="B118" t="s">
        <v>10</v>
      </c>
      <c r="C118">
        <v>2</v>
      </c>
      <c r="D118" t="s">
        <v>3</v>
      </c>
      <c r="E118">
        <v>18</v>
      </c>
      <c r="F118">
        <v>11.5</v>
      </c>
      <c r="G118">
        <v>0</v>
      </c>
      <c r="H118">
        <v>0</v>
      </c>
      <c r="I118">
        <f>E118/$E$1</f>
        <v>0.22500000000000001</v>
      </c>
      <c r="J118">
        <f>LOG10(F118+1)</f>
        <v>1.0969100130080565</v>
      </c>
      <c r="K118">
        <f t="shared" si="6"/>
        <v>0</v>
      </c>
      <c r="L118">
        <f t="shared" si="7"/>
        <v>1</v>
      </c>
      <c r="M118">
        <f>IF(B118="S",1,0)</f>
        <v>1</v>
      </c>
      <c r="N118">
        <f>IF(B118="C",1,0)</f>
        <v>0</v>
      </c>
      <c r="O118">
        <f t="shared" si="8"/>
        <v>1</v>
      </c>
      <c r="P118">
        <v>1</v>
      </c>
      <c r="AC118" s="5">
        <f>SUMPRODUCT(Table13[[#This Row],[SibSp]:[Ones]],$R$4:$AA$4)</f>
        <v>-0.94440939870809559</v>
      </c>
      <c r="AD118" s="5">
        <f>SUMPRODUCT(Table13[[#This Row],[SibSp]:[Ones]],$R$5:$AA$5)</f>
        <v>0.37211716253084981</v>
      </c>
      <c r="AE118" s="5">
        <f t="shared" si="9"/>
        <v>0</v>
      </c>
      <c r="AF118" s="5">
        <f t="shared" si="10"/>
        <v>0.37211716253084981</v>
      </c>
      <c r="AG118" s="5">
        <f t="shared" si="11"/>
        <v>0.37211716253084981</v>
      </c>
      <c r="AH118" s="5">
        <f>(Table13[[#This Row],[Survived]]-AG118)^2</f>
        <v>0.1384711826500109</v>
      </c>
    </row>
    <row r="119" spans="1:34" x14ac:dyDescent="0.2">
      <c r="A119">
        <v>0</v>
      </c>
      <c r="B119" t="s">
        <v>10</v>
      </c>
      <c r="C119">
        <v>2</v>
      </c>
      <c r="D119" t="s">
        <v>3</v>
      </c>
      <c r="E119">
        <v>19</v>
      </c>
      <c r="F119">
        <v>36.75</v>
      </c>
      <c r="G119">
        <v>1</v>
      </c>
      <c r="H119">
        <v>1</v>
      </c>
      <c r="I119">
        <f>E119/$E$1</f>
        <v>0.23749999999999999</v>
      </c>
      <c r="J119">
        <f>LOG10(F119+1)</f>
        <v>1.576916955965207</v>
      </c>
      <c r="K119">
        <f t="shared" si="6"/>
        <v>0</v>
      </c>
      <c r="L119">
        <f t="shared" si="7"/>
        <v>1</v>
      </c>
      <c r="M119">
        <f>IF(B119="S",1,0)</f>
        <v>1</v>
      </c>
      <c r="N119">
        <f>IF(B119="C",1,0)</f>
        <v>0</v>
      </c>
      <c r="O119">
        <f t="shared" si="8"/>
        <v>1</v>
      </c>
      <c r="P119">
        <v>1</v>
      </c>
      <c r="AC119" s="5">
        <f>SUMPRODUCT(Table13[[#This Row],[SibSp]:[Ones]],$R$4:$AA$4)</f>
        <v>-1.1072508675740345</v>
      </c>
      <c r="AD119" s="5">
        <f>SUMPRODUCT(Table13[[#This Row],[SibSp]:[Ones]],$R$5:$AA$5)</f>
        <v>0.31569578183039043</v>
      </c>
      <c r="AE119" s="5">
        <f t="shared" si="9"/>
        <v>0</v>
      </c>
      <c r="AF119" s="5">
        <f t="shared" si="10"/>
        <v>0.31569578183039043</v>
      </c>
      <c r="AG119" s="5">
        <f t="shared" si="11"/>
        <v>0.31569578183039043</v>
      </c>
      <c r="AH119" s="5">
        <f>(Table13[[#This Row],[Survived]]-AG119)^2</f>
        <v>9.966382666550147E-2</v>
      </c>
    </row>
    <row r="120" spans="1:34" x14ac:dyDescent="0.2">
      <c r="A120">
        <v>1</v>
      </c>
      <c r="B120" t="s">
        <v>10</v>
      </c>
      <c r="C120">
        <v>3</v>
      </c>
      <c r="D120" t="s">
        <v>3</v>
      </c>
      <c r="E120">
        <v>27</v>
      </c>
      <c r="F120">
        <v>7.7957999999999998</v>
      </c>
      <c r="G120">
        <v>0</v>
      </c>
      <c r="H120">
        <v>0</v>
      </c>
      <c r="I120">
        <f>E120/$E$1</f>
        <v>0.33750000000000002</v>
      </c>
      <c r="J120">
        <f>LOG10(F120+1)</f>
        <v>0.94427534575879857</v>
      </c>
      <c r="K120">
        <f t="shared" si="6"/>
        <v>0</v>
      </c>
      <c r="L120">
        <f t="shared" si="7"/>
        <v>0</v>
      </c>
      <c r="M120">
        <f>IF(B120="S",1,0)</f>
        <v>1</v>
      </c>
      <c r="N120">
        <f>IF(B120="C",1,0)</f>
        <v>0</v>
      </c>
      <c r="O120">
        <f t="shared" si="8"/>
        <v>1</v>
      </c>
      <c r="P120">
        <v>1</v>
      </c>
      <c r="AC120" s="5">
        <f>SUMPRODUCT(Table13[[#This Row],[SibSp]:[Ones]],$R$4:$AA$4)</f>
        <v>-0.93771426370253086</v>
      </c>
      <c r="AD120" s="5">
        <f>SUMPRODUCT(Table13[[#This Row],[SibSp]:[Ones]],$R$5:$AA$5)</f>
        <v>0.10124556648978311</v>
      </c>
      <c r="AE120" s="5">
        <f t="shared" si="9"/>
        <v>0</v>
      </c>
      <c r="AF120" s="5">
        <f t="shared" si="10"/>
        <v>0.10124556648978311</v>
      </c>
      <c r="AG120" s="5">
        <f t="shared" si="11"/>
        <v>0.10124556648978311</v>
      </c>
      <c r="AH120" s="5">
        <f>(Table13[[#This Row],[Survived]]-AG120)^2</f>
        <v>0.80775953175427084</v>
      </c>
    </row>
    <row r="121" spans="1:34" x14ac:dyDescent="0.2">
      <c r="A121">
        <v>0</v>
      </c>
      <c r="B121" t="s">
        <v>10</v>
      </c>
      <c r="C121">
        <v>3</v>
      </c>
      <c r="D121" t="s">
        <v>4</v>
      </c>
      <c r="E121">
        <v>9</v>
      </c>
      <c r="F121">
        <v>34.375</v>
      </c>
      <c r="G121">
        <v>2</v>
      </c>
      <c r="H121">
        <v>2</v>
      </c>
      <c r="I121">
        <f>E121/$E$1</f>
        <v>0.1125</v>
      </c>
      <c r="J121">
        <f>LOG10(F121+1)</f>
        <v>1.5486964485323467</v>
      </c>
      <c r="K121">
        <f t="shared" si="6"/>
        <v>0</v>
      </c>
      <c r="L121">
        <f t="shared" si="7"/>
        <v>0</v>
      </c>
      <c r="M121">
        <f>IF(B121="S",1,0)</f>
        <v>1</v>
      </c>
      <c r="N121">
        <f>IF(B121="C",1,0)</f>
        <v>0</v>
      </c>
      <c r="O121">
        <f t="shared" si="8"/>
        <v>0</v>
      </c>
      <c r="P121">
        <v>1</v>
      </c>
      <c r="AC121" s="5">
        <f>SUMPRODUCT(Table13[[#This Row],[SibSp]:[Ones]],$R$4:$AA$4)</f>
        <v>-0.93386534968330881</v>
      </c>
      <c r="AD121" s="5">
        <f>SUMPRODUCT(Table13[[#This Row],[SibSp]:[Ones]],$R$5:$AA$5)</f>
        <v>0.6048973319451576</v>
      </c>
      <c r="AE121" s="5">
        <f t="shared" si="9"/>
        <v>0</v>
      </c>
      <c r="AF121" s="5">
        <f t="shared" si="10"/>
        <v>0.6048973319451576</v>
      </c>
      <c r="AG121" s="5">
        <f t="shared" si="11"/>
        <v>0.6048973319451576</v>
      </c>
      <c r="AH121" s="5">
        <f>(Table13[[#This Row],[Survived]]-AG121)^2</f>
        <v>0.36590078219437017</v>
      </c>
    </row>
    <row r="122" spans="1:34" x14ac:dyDescent="0.2">
      <c r="A122">
        <v>0</v>
      </c>
      <c r="B122" t="s">
        <v>10</v>
      </c>
      <c r="C122">
        <v>2</v>
      </c>
      <c r="D122" t="s">
        <v>3</v>
      </c>
      <c r="E122">
        <v>36.5</v>
      </c>
      <c r="F122">
        <v>26</v>
      </c>
      <c r="G122">
        <v>0</v>
      </c>
      <c r="H122">
        <v>2</v>
      </c>
      <c r="I122">
        <f>E122/$E$1</f>
        <v>0.45624999999999999</v>
      </c>
      <c r="J122">
        <f>LOG10(F122+1)</f>
        <v>1.4313637641589874</v>
      </c>
      <c r="K122">
        <f t="shared" si="6"/>
        <v>0</v>
      </c>
      <c r="L122">
        <f t="shared" si="7"/>
        <v>1</v>
      </c>
      <c r="M122">
        <f>IF(B122="S",1,0)</f>
        <v>1</v>
      </c>
      <c r="N122">
        <f>IF(B122="C",1,0)</f>
        <v>0</v>
      </c>
      <c r="O122">
        <f t="shared" si="8"/>
        <v>1</v>
      </c>
      <c r="P122">
        <v>1</v>
      </c>
      <c r="AC122" s="5">
        <f>SUMPRODUCT(Table13[[#This Row],[SibSp]:[Ones]],$R$4:$AA$4)</f>
        <v>-0.82551634072937552</v>
      </c>
      <c r="AD122" s="5">
        <f>SUMPRODUCT(Table13[[#This Row],[SibSp]:[Ones]],$R$5:$AA$5)</f>
        <v>0.22445242657621228</v>
      </c>
      <c r="AE122" s="5">
        <f t="shared" si="9"/>
        <v>0</v>
      </c>
      <c r="AF122" s="5">
        <f t="shared" si="10"/>
        <v>0.22445242657621228</v>
      </c>
      <c r="AG122" s="5">
        <f t="shared" si="11"/>
        <v>0.22445242657621228</v>
      </c>
      <c r="AH122" s="5">
        <f>(Table13[[#This Row],[Survived]]-AG122)^2</f>
        <v>5.0378891795949968E-2</v>
      </c>
    </row>
    <row r="123" spans="1:34" x14ac:dyDescent="0.2">
      <c r="A123">
        <v>0</v>
      </c>
      <c r="B123" t="s">
        <v>10</v>
      </c>
      <c r="C123">
        <v>2</v>
      </c>
      <c r="D123" t="s">
        <v>3</v>
      </c>
      <c r="E123">
        <v>42</v>
      </c>
      <c r="F123">
        <v>13</v>
      </c>
      <c r="G123">
        <v>0</v>
      </c>
      <c r="H123">
        <v>0</v>
      </c>
      <c r="I123">
        <f>E123/$E$1</f>
        <v>0.52500000000000002</v>
      </c>
      <c r="J123">
        <f>LOG10(F123+1)</f>
        <v>1.146128035678238</v>
      </c>
      <c r="K123">
        <f t="shared" si="6"/>
        <v>0</v>
      </c>
      <c r="L123">
        <f t="shared" si="7"/>
        <v>1</v>
      </c>
      <c r="M123">
        <f>IF(B123="S",1,0)</f>
        <v>1</v>
      </c>
      <c r="N123">
        <f>IF(B123="C",1,0)</f>
        <v>0</v>
      </c>
      <c r="O123">
        <f t="shared" si="8"/>
        <v>1</v>
      </c>
      <c r="P123">
        <v>1</v>
      </c>
      <c r="AC123" s="5">
        <f>SUMPRODUCT(Table13[[#This Row],[SibSp]:[Ones]],$R$4:$AA$4)</f>
        <v>-0.88377267614013655</v>
      </c>
      <c r="AD123" s="5">
        <f>SUMPRODUCT(Table13[[#This Row],[SibSp]:[Ones]],$R$5:$AA$5)</f>
        <v>0.20075844284457056</v>
      </c>
      <c r="AE123" s="5">
        <f t="shared" si="9"/>
        <v>0</v>
      </c>
      <c r="AF123" s="5">
        <f t="shared" si="10"/>
        <v>0.20075844284457056</v>
      </c>
      <c r="AG123" s="5">
        <f t="shared" si="11"/>
        <v>0.20075844284457056</v>
      </c>
      <c r="AH123" s="5">
        <f>(Table13[[#This Row],[Survived]]-AG123)^2</f>
        <v>4.0303952373376702E-2</v>
      </c>
    </row>
    <row r="124" spans="1:34" x14ac:dyDescent="0.2">
      <c r="A124">
        <v>0</v>
      </c>
      <c r="B124" t="s">
        <v>10</v>
      </c>
      <c r="C124">
        <v>2</v>
      </c>
      <c r="D124" t="s">
        <v>3</v>
      </c>
      <c r="E124">
        <v>51</v>
      </c>
      <c r="F124">
        <v>12.525</v>
      </c>
      <c r="G124">
        <v>0</v>
      </c>
      <c r="H124">
        <v>0</v>
      </c>
      <c r="I124">
        <f>E124/$E$1</f>
        <v>0.63749999999999996</v>
      </c>
      <c r="J124">
        <f>LOG10(F124+1)</f>
        <v>1.131137273778607</v>
      </c>
      <c r="K124">
        <f t="shared" si="6"/>
        <v>0</v>
      </c>
      <c r="L124">
        <f t="shared" si="7"/>
        <v>1</v>
      </c>
      <c r="M124">
        <f>IF(B124="S",1,0)</f>
        <v>1</v>
      </c>
      <c r="N124">
        <f>IF(B124="C",1,0)</f>
        <v>0</v>
      </c>
      <c r="O124">
        <f t="shared" si="8"/>
        <v>1</v>
      </c>
      <c r="P124">
        <v>1</v>
      </c>
      <c r="AC124" s="5">
        <f>SUMPRODUCT(Table13[[#This Row],[SibSp]:[Ones]],$R$4:$AA$4)</f>
        <v>-0.85582410793280261</v>
      </c>
      <c r="AD124" s="5">
        <f>SUMPRODUCT(Table13[[#This Row],[SibSp]:[Ones]],$R$5:$AA$5)</f>
        <v>0.13489391789132521</v>
      </c>
      <c r="AE124" s="5">
        <f t="shared" si="9"/>
        <v>0</v>
      </c>
      <c r="AF124" s="5">
        <f t="shared" si="10"/>
        <v>0.13489391789132521</v>
      </c>
      <c r="AG124" s="5">
        <f t="shared" si="11"/>
        <v>0.13489391789132521</v>
      </c>
      <c r="AH124" s="5">
        <f>(Table13[[#This Row],[Survived]]-AG124)^2</f>
        <v>1.8196369084071587E-2</v>
      </c>
    </row>
    <row r="125" spans="1:34" x14ac:dyDescent="0.2">
      <c r="A125">
        <v>1</v>
      </c>
      <c r="B125" t="s">
        <v>10</v>
      </c>
      <c r="C125">
        <v>1</v>
      </c>
      <c r="D125" t="s">
        <v>4</v>
      </c>
      <c r="E125">
        <v>22</v>
      </c>
      <c r="F125">
        <v>66.599999999999994</v>
      </c>
      <c r="G125">
        <v>1</v>
      </c>
      <c r="H125">
        <v>0</v>
      </c>
      <c r="I125">
        <f>E125/$E$1</f>
        <v>0.27500000000000002</v>
      </c>
      <c r="J125">
        <f>LOG10(F125+1)</f>
        <v>1.8299466959416359</v>
      </c>
      <c r="K125">
        <f t="shared" si="6"/>
        <v>1</v>
      </c>
      <c r="L125">
        <f t="shared" si="7"/>
        <v>0</v>
      </c>
      <c r="M125">
        <f>IF(B125="S",1,0)</f>
        <v>1</v>
      </c>
      <c r="N125">
        <f>IF(B125="C",1,0)</f>
        <v>0</v>
      </c>
      <c r="O125">
        <f t="shared" si="8"/>
        <v>0</v>
      </c>
      <c r="P125">
        <v>1</v>
      </c>
      <c r="AC125" s="5">
        <f>SUMPRODUCT(Table13[[#This Row],[SibSp]:[Ones]],$R$4:$AA$4)</f>
        <v>-1.021538831077077</v>
      </c>
      <c r="AD125" s="5">
        <f>SUMPRODUCT(Table13[[#This Row],[SibSp]:[Ones]],$R$5:$AA$5)</f>
        <v>0.98619555690344218</v>
      </c>
      <c r="AE125" s="5">
        <f t="shared" si="9"/>
        <v>0</v>
      </c>
      <c r="AF125" s="5">
        <f t="shared" si="10"/>
        <v>0.98619555690344218</v>
      </c>
      <c r="AG125" s="5">
        <f t="shared" si="11"/>
        <v>0.98619555690344218</v>
      </c>
      <c r="AH125" s="5">
        <f>(Table13[[#This Row],[Survived]]-AG125)^2</f>
        <v>1.9056264920610277E-4</v>
      </c>
    </row>
    <row r="126" spans="1:34" x14ac:dyDescent="0.2">
      <c r="A126">
        <v>0</v>
      </c>
      <c r="B126" t="s">
        <v>10</v>
      </c>
      <c r="C126">
        <v>3</v>
      </c>
      <c r="D126" t="s">
        <v>3</v>
      </c>
      <c r="E126">
        <v>55.5</v>
      </c>
      <c r="F126">
        <v>8.0500000000000007</v>
      </c>
      <c r="G126">
        <v>0</v>
      </c>
      <c r="H126">
        <v>0</v>
      </c>
      <c r="I126">
        <f>E126/$E$1</f>
        <v>0.69374999999999998</v>
      </c>
      <c r="J126">
        <f>LOG10(F126+1)</f>
        <v>0.9566485792052033</v>
      </c>
      <c r="K126">
        <f t="shared" si="6"/>
        <v>0</v>
      </c>
      <c r="L126">
        <f t="shared" si="7"/>
        <v>0</v>
      </c>
      <c r="M126">
        <f>IF(B126="S",1,0)</f>
        <v>1</v>
      </c>
      <c r="N126">
        <f>IF(B126="C",1,0)</f>
        <v>0</v>
      </c>
      <c r="O126">
        <f t="shared" si="8"/>
        <v>1</v>
      </c>
      <c r="P126">
        <v>1</v>
      </c>
      <c r="AC126" s="5">
        <f>SUMPRODUCT(Table13[[#This Row],[SibSp]:[Ones]],$R$4:$AA$4)</f>
        <v>-0.85853178313639678</v>
      </c>
      <c r="AD126" s="5">
        <f>SUMPRODUCT(Table13[[#This Row],[SibSp]:[Ones]],$R$5:$AA$5)</f>
        <v>-0.10445376967194042</v>
      </c>
      <c r="AE126" s="5">
        <f t="shared" si="9"/>
        <v>0</v>
      </c>
      <c r="AF126" s="5">
        <f t="shared" si="10"/>
        <v>0</v>
      </c>
      <c r="AG126" s="5">
        <f t="shared" si="11"/>
        <v>0</v>
      </c>
      <c r="AH126" s="5">
        <f>(Table13[[#This Row],[Survived]]-AG126)^2</f>
        <v>0</v>
      </c>
    </row>
    <row r="127" spans="1:34" x14ac:dyDescent="0.2">
      <c r="A127">
        <v>0</v>
      </c>
      <c r="B127" t="s">
        <v>10</v>
      </c>
      <c r="C127">
        <v>3</v>
      </c>
      <c r="D127" t="s">
        <v>3</v>
      </c>
      <c r="E127">
        <v>40.5</v>
      </c>
      <c r="F127">
        <v>14.5</v>
      </c>
      <c r="G127">
        <v>0</v>
      </c>
      <c r="H127">
        <v>2</v>
      </c>
      <c r="I127">
        <f>E127/$E$1</f>
        <v>0.50624999999999998</v>
      </c>
      <c r="J127">
        <f>LOG10(F127+1)</f>
        <v>1.1903316981702914</v>
      </c>
      <c r="K127">
        <f t="shared" si="6"/>
        <v>0</v>
      </c>
      <c r="L127">
        <f t="shared" si="7"/>
        <v>0</v>
      </c>
      <c r="M127">
        <f>IF(B127="S",1,0)</f>
        <v>1</v>
      </c>
      <c r="N127">
        <f>IF(B127="C",1,0)</f>
        <v>0</v>
      </c>
      <c r="O127">
        <f t="shared" si="8"/>
        <v>1</v>
      </c>
      <c r="P127">
        <v>1</v>
      </c>
      <c r="AC127" s="5">
        <f>SUMPRODUCT(Table13[[#This Row],[SibSp]:[Ones]],$R$4:$AA$4)</f>
        <v>-0.81928217547708038</v>
      </c>
      <c r="AD127" s="5">
        <f>SUMPRODUCT(Table13[[#This Row],[SibSp]:[Ones]],$R$5:$AA$5)</f>
        <v>-1.4469219242105535E-2</v>
      </c>
      <c r="AE127" s="5">
        <f t="shared" si="9"/>
        <v>0</v>
      </c>
      <c r="AF127" s="5">
        <f t="shared" si="10"/>
        <v>0</v>
      </c>
      <c r="AG127" s="5">
        <f t="shared" si="11"/>
        <v>0</v>
      </c>
      <c r="AH127" s="5">
        <f>(Table13[[#This Row],[Survived]]-AG127)^2</f>
        <v>0</v>
      </c>
    </row>
    <row r="128" spans="1:34" x14ac:dyDescent="0.2">
      <c r="A128">
        <v>0</v>
      </c>
      <c r="B128" t="s">
        <v>11</v>
      </c>
      <c r="C128">
        <v>1</v>
      </c>
      <c r="D128" t="s">
        <v>3</v>
      </c>
      <c r="E128">
        <v>51</v>
      </c>
      <c r="F128">
        <v>61.379199999999997</v>
      </c>
      <c r="G128">
        <v>0</v>
      </c>
      <c r="H128">
        <v>1</v>
      </c>
      <c r="I128">
        <f>E128/$E$1</f>
        <v>0.63749999999999996</v>
      </c>
      <c r="J128">
        <f>LOG10(F128+1)</f>
        <v>1.7950398007222887</v>
      </c>
      <c r="K128">
        <f t="shared" si="6"/>
        <v>1</v>
      </c>
      <c r="L128">
        <f t="shared" si="7"/>
        <v>0</v>
      </c>
      <c r="M128">
        <f>IF(B128="S",1,0)</f>
        <v>0</v>
      </c>
      <c r="N128">
        <f>IF(B128="C",1,0)</f>
        <v>1</v>
      </c>
      <c r="O128">
        <f t="shared" si="8"/>
        <v>1</v>
      </c>
      <c r="P128">
        <v>1</v>
      </c>
      <c r="AC128" s="5">
        <f>SUMPRODUCT(Table13[[#This Row],[SibSp]:[Ones]],$R$4:$AA$4)</f>
        <v>-0.89662307776702121</v>
      </c>
      <c r="AD128" s="5">
        <f>SUMPRODUCT(Table13[[#This Row],[SibSp]:[Ones]],$R$5:$AA$5)</f>
        <v>0.3963156697733719</v>
      </c>
      <c r="AE128" s="5">
        <f t="shared" si="9"/>
        <v>0</v>
      </c>
      <c r="AF128" s="5">
        <f t="shared" si="10"/>
        <v>0.3963156697733719</v>
      </c>
      <c r="AG128" s="5">
        <f t="shared" si="11"/>
        <v>0.3963156697733719</v>
      </c>
      <c r="AH128" s="5">
        <f>(Table13[[#This Row],[Survived]]-AG128)^2</f>
        <v>0.15706611010791638</v>
      </c>
    </row>
    <row r="129" spans="1:34" x14ac:dyDescent="0.2">
      <c r="A129">
        <v>1</v>
      </c>
      <c r="B129" t="s">
        <v>12</v>
      </c>
      <c r="C129">
        <v>3</v>
      </c>
      <c r="D129" t="s">
        <v>4</v>
      </c>
      <c r="E129">
        <v>16</v>
      </c>
      <c r="F129">
        <v>7.7332999999999998</v>
      </c>
      <c r="G129">
        <v>0</v>
      </c>
      <c r="H129">
        <v>0</v>
      </c>
      <c r="I129">
        <f>E129/$E$1</f>
        <v>0.2</v>
      </c>
      <c r="J129">
        <f>LOG10(F129+1)</f>
        <v>0.94117837898439327</v>
      </c>
      <c r="K129">
        <f t="shared" si="6"/>
        <v>0</v>
      </c>
      <c r="L129">
        <f t="shared" si="7"/>
        <v>0</v>
      </c>
      <c r="M129">
        <f>IF(B129="S",1,0)</f>
        <v>0</v>
      </c>
      <c r="N129">
        <f>IF(B129="C",1,0)</f>
        <v>0</v>
      </c>
      <c r="O129">
        <f t="shared" si="8"/>
        <v>0</v>
      </c>
      <c r="P129">
        <v>1</v>
      </c>
      <c r="AC129" s="5">
        <f>SUMPRODUCT(Table13[[#This Row],[SibSp]:[Ones]],$R$4:$AA$4)</f>
        <v>-0.78687057449150455</v>
      </c>
      <c r="AD129" s="5">
        <f>SUMPRODUCT(Table13[[#This Row],[SibSp]:[Ones]],$R$5:$AA$5)</f>
        <v>0.62813868180019994</v>
      </c>
      <c r="AE129" s="5">
        <f t="shared" si="9"/>
        <v>0</v>
      </c>
      <c r="AF129" s="5">
        <f t="shared" si="10"/>
        <v>0.62813868180019994</v>
      </c>
      <c r="AG129" s="5">
        <f t="shared" si="11"/>
        <v>0.62813868180019994</v>
      </c>
      <c r="AH129" s="5">
        <f>(Table13[[#This Row],[Survived]]-AG129)^2</f>
        <v>0.13828083997329296</v>
      </c>
    </row>
    <row r="130" spans="1:34" x14ac:dyDescent="0.2">
      <c r="A130">
        <v>0</v>
      </c>
      <c r="B130" t="s">
        <v>10</v>
      </c>
      <c r="C130">
        <v>3</v>
      </c>
      <c r="D130" t="s">
        <v>3</v>
      </c>
      <c r="E130">
        <v>30</v>
      </c>
      <c r="F130">
        <v>8.0500000000000007</v>
      </c>
      <c r="G130">
        <v>0</v>
      </c>
      <c r="H130">
        <v>0</v>
      </c>
      <c r="I130">
        <f>E130/$E$1</f>
        <v>0.375</v>
      </c>
      <c r="J130">
        <f>LOG10(F130+1)</f>
        <v>0.9566485792052033</v>
      </c>
      <c r="K130">
        <f t="shared" si="6"/>
        <v>0</v>
      </c>
      <c r="L130">
        <f t="shared" si="7"/>
        <v>0</v>
      </c>
      <c r="M130">
        <f>IF(B130="S",1,0)</f>
        <v>1</v>
      </c>
      <c r="N130">
        <f>IF(B130="C",1,0)</f>
        <v>0</v>
      </c>
      <c r="O130">
        <f t="shared" si="8"/>
        <v>1</v>
      </c>
      <c r="P130">
        <v>1</v>
      </c>
      <c r="AC130" s="5">
        <f>SUMPRODUCT(Table13[[#This Row],[SibSp]:[Ones]],$R$4:$AA$4)</f>
        <v>-0.93110365545447671</v>
      </c>
      <c r="AD130" s="5">
        <f>SUMPRODUCT(Table13[[#This Row],[SibSp]:[Ones]],$R$5:$AA$5)</f>
        <v>8.0124245083124213E-2</v>
      </c>
      <c r="AE130" s="5">
        <f t="shared" si="9"/>
        <v>0</v>
      </c>
      <c r="AF130" s="5">
        <f t="shared" si="10"/>
        <v>8.0124245083124213E-2</v>
      </c>
      <c r="AG130" s="5">
        <f t="shared" si="11"/>
        <v>8.0124245083124213E-2</v>
      </c>
      <c r="AH130" s="5">
        <f>(Table13[[#This Row],[Survived]]-AG130)^2</f>
        <v>6.4198946501405549E-3</v>
      </c>
    </row>
    <row r="131" spans="1:34" x14ac:dyDescent="0.2">
      <c r="A131">
        <v>0</v>
      </c>
      <c r="B131" t="s">
        <v>10</v>
      </c>
      <c r="C131">
        <v>3</v>
      </c>
      <c r="D131" t="s">
        <v>3</v>
      </c>
      <c r="E131">
        <v>44</v>
      </c>
      <c r="F131">
        <v>16.100000000000001</v>
      </c>
      <c r="G131">
        <v>0</v>
      </c>
      <c r="H131">
        <v>1</v>
      </c>
      <c r="I131">
        <f>E131/$E$1</f>
        <v>0.55000000000000004</v>
      </c>
      <c r="J131">
        <f>LOG10(F131+1)</f>
        <v>1.2329961103921538</v>
      </c>
      <c r="K131">
        <f t="shared" si="6"/>
        <v>0</v>
      </c>
      <c r="L131">
        <f t="shared" si="7"/>
        <v>0</v>
      </c>
      <c r="M131">
        <f>IF(B131="S",1,0)</f>
        <v>1</v>
      </c>
      <c r="N131">
        <f>IF(B131="C",1,0)</f>
        <v>0</v>
      </c>
      <c r="O131">
        <f t="shared" si="8"/>
        <v>1</v>
      </c>
      <c r="P131">
        <v>1</v>
      </c>
      <c r="AC131" s="5">
        <f>SUMPRODUCT(Table13[[#This Row],[SibSp]:[Ones]],$R$4:$AA$4)</f>
        <v>-0.8751355072510143</v>
      </c>
      <c r="AD131" s="5">
        <f>SUMPRODUCT(Table13[[#This Row],[SibSp]:[Ones]],$R$5:$AA$5)</f>
        <v>-2.285406326818662E-2</v>
      </c>
      <c r="AE131" s="5">
        <f t="shared" si="9"/>
        <v>0</v>
      </c>
      <c r="AF131" s="5">
        <f t="shared" si="10"/>
        <v>0</v>
      </c>
      <c r="AG131" s="5">
        <f t="shared" si="11"/>
        <v>0</v>
      </c>
      <c r="AH131" s="5">
        <f>(Table13[[#This Row],[Survived]]-AG131)^2</f>
        <v>0</v>
      </c>
    </row>
    <row r="132" spans="1:34" x14ac:dyDescent="0.2">
      <c r="A132">
        <v>1</v>
      </c>
      <c r="B132" t="s">
        <v>10</v>
      </c>
      <c r="C132">
        <v>2</v>
      </c>
      <c r="D132" t="s">
        <v>4</v>
      </c>
      <c r="E132">
        <v>40</v>
      </c>
      <c r="F132">
        <v>15.75</v>
      </c>
      <c r="G132">
        <v>0</v>
      </c>
      <c r="H132">
        <v>0</v>
      </c>
      <c r="I132">
        <f>E132/$E$1</f>
        <v>0.5</v>
      </c>
      <c r="J132">
        <f>LOG10(F132+1)</f>
        <v>1.2240148113728639</v>
      </c>
      <c r="K132">
        <f t="shared" si="6"/>
        <v>0</v>
      </c>
      <c r="L132">
        <f t="shared" si="7"/>
        <v>1</v>
      </c>
      <c r="M132">
        <f>IF(B132="S",1,0)</f>
        <v>1</v>
      </c>
      <c r="N132">
        <f>IF(B132="C",1,0)</f>
        <v>0</v>
      </c>
      <c r="O132">
        <f t="shared" si="8"/>
        <v>0</v>
      </c>
      <c r="P132">
        <v>1</v>
      </c>
      <c r="AC132" s="5">
        <f>SUMPRODUCT(Table13[[#This Row],[SibSp]:[Ones]],$R$4:$AA$4)</f>
        <v>-0.57053254509229556</v>
      </c>
      <c r="AD132" s="5">
        <f>SUMPRODUCT(Table13[[#This Row],[SibSp]:[Ones]],$R$5:$AA$5)</f>
        <v>0.70776345740051372</v>
      </c>
      <c r="AE132" s="5">
        <f t="shared" si="9"/>
        <v>0</v>
      </c>
      <c r="AF132" s="5">
        <f t="shared" si="10"/>
        <v>0.70776345740051372</v>
      </c>
      <c r="AG132" s="5">
        <f t="shared" si="11"/>
        <v>0.70776345740051372</v>
      </c>
      <c r="AH132" s="5">
        <f>(Table13[[#This Row],[Survived]]-AG132)^2</f>
        <v>8.5402196830501362E-2</v>
      </c>
    </row>
    <row r="133" spans="1:34" x14ac:dyDescent="0.2">
      <c r="A133">
        <v>0</v>
      </c>
      <c r="B133" t="s">
        <v>10</v>
      </c>
      <c r="C133">
        <v>3</v>
      </c>
      <c r="D133" t="s">
        <v>3</v>
      </c>
      <c r="E133">
        <v>26</v>
      </c>
      <c r="F133">
        <v>7.7750000000000004</v>
      </c>
      <c r="G133">
        <v>0</v>
      </c>
      <c r="H133">
        <v>0</v>
      </c>
      <c r="I133">
        <f>E133/$E$1</f>
        <v>0.32500000000000001</v>
      </c>
      <c r="J133">
        <f>LOG10(F133+1)</f>
        <v>0.94324712513786169</v>
      </c>
      <c r="K133">
        <f t="shared" ref="K133:K196" si="12">IF(C133=1,1,0)</f>
        <v>0</v>
      </c>
      <c r="L133">
        <f t="shared" ref="L133:L196" si="13">IF(C133=2,1,0)</f>
        <v>0</v>
      </c>
      <c r="M133">
        <f>IF(B133="S",1,0)</f>
        <v>1</v>
      </c>
      <c r="N133">
        <f>IF(B133="C",1,0)</f>
        <v>0</v>
      </c>
      <c r="O133">
        <f t="shared" ref="O133:O196" si="14">IF(D133="male",1,0)</f>
        <v>1</v>
      </c>
      <c r="P133">
        <v>1</v>
      </c>
      <c r="AC133" s="5">
        <f>SUMPRODUCT(Table13[[#This Row],[SibSp]:[Ones]],$R$4:$AA$4)</f>
        <v>-0.94040006348329197</v>
      </c>
      <c r="AD133" s="5">
        <f>SUMPRODUCT(Table13[[#This Row],[SibSp]:[Ones]],$R$5:$AA$5)</f>
        <v>0.10843458004983131</v>
      </c>
      <c r="AE133" s="5">
        <f t="shared" ref="AE133:AE196" si="15">IF(AC133&lt;0,0,AC133)</f>
        <v>0</v>
      </c>
      <c r="AF133" s="5">
        <f t="shared" ref="AF133:AF196" si="16">IF(AD133&lt;0,0,AD133)</f>
        <v>0.10843458004983131</v>
      </c>
      <c r="AG133" s="5">
        <f t="shared" ref="AG133:AG196" si="17">AE133+AF133</f>
        <v>0.10843458004983131</v>
      </c>
      <c r="AH133" s="5">
        <f>(Table13[[#This Row],[Survived]]-AG133)^2</f>
        <v>1.1758058150583273E-2</v>
      </c>
    </row>
    <row r="134" spans="1:34" x14ac:dyDescent="0.2">
      <c r="A134">
        <v>0</v>
      </c>
      <c r="B134" t="s">
        <v>10</v>
      </c>
      <c r="C134">
        <v>3</v>
      </c>
      <c r="D134" t="s">
        <v>3</v>
      </c>
      <c r="E134">
        <v>17</v>
      </c>
      <c r="F134">
        <v>8.6624999999999996</v>
      </c>
      <c r="G134">
        <v>0</v>
      </c>
      <c r="H134">
        <v>0</v>
      </c>
      <c r="I134">
        <f>E134/$E$1</f>
        <v>0.21249999999999999</v>
      </c>
      <c r="J134">
        <f>LOG10(F134+1)</f>
        <v>0.98508950692638131</v>
      </c>
      <c r="K134">
        <f t="shared" si="12"/>
        <v>0</v>
      </c>
      <c r="L134">
        <f t="shared" si="13"/>
        <v>0</v>
      </c>
      <c r="M134">
        <f>IF(B134="S",1,0)</f>
        <v>1</v>
      </c>
      <c r="N134">
        <f>IF(B134="C",1,0)</f>
        <v>0</v>
      </c>
      <c r="O134">
        <f t="shared" si="14"/>
        <v>1</v>
      </c>
      <c r="P134">
        <v>1</v>
      </c>
      <c r="AC134" s="5">
        <f>SUMPRODUCT(Table13[[#This Row],[SibSp]:[Ones]],$R$4:$AA$4)</f>
        <v>-0.9725310492099668</v>
      </c>
      <c r="AD134" s="5">
        <f>SUMPRODUCT(Table13[[#This Row],[SibSp]:[Ones]],$R$5:$AA$5)</f>
        <v>0.17558760069922019</v>
      </c>
      <c r="AE134" s="5">
        <f t="shared" si="15"/>
        <v>0</v>
      </c>
      <c r="AF134" s="5">
        <f t="shared" si="16"/>
        <v>0.17558760069922019</v>
      </c>
      <c r="AG134" s="5">
        <f t="shared" si="17"/>
        <v>0.17558760069922019</v>
      </c>
      <c r="AH134" s="5">
        <f>(Table13[[#This Row],[Survived]]-AG134)^2</f>
        <v>3.0831005519308792E-2</v>
      </c>
    </row>
    <row r="135" spans="1:34" x14ac:dyDescent="0.2">
      <c r="A135">
        <v>0</v>
      </c>
      <c r="B135" t="s">
        <v>10</v>
      </c>
      <c r="C135">
        <v>3</v>
      </c>
      <c r="D135" t="s">
        <v>3</v>
      </c>
      <c r="E135">
        <v>1</v>
      </c>
      <c r="F135">
        <v>39.6875</v>
      </c>
      <c r="G135">
        <v>4</v>
      </c>
      <c r="H135">
        <v>1</v>
      </c>
      <c r="I135">
        <f>E135/$E$1</f>
        <v>1.2500000000000001E-2</v>
      </c>
      <c r="J135">
        <f>LOG10(F135+1)</f>
        <v>1.6094610059122672</v>
      </c>
      <c r="K135">
        <f t="shared" si="12"/>
        <v>0</v>
      </c>
      <c r="L135">
        <f t="shared" si="13"/>
        <v>0</v>
      </c>
      <c r="M135">
        <f>IF(B135="S",1,0)</f>
        <v>1</v>
      </c>
      <c r="N135">
        <f>IF(B135="C",1,0)</f>
        <v>0</v>
      </c>
      <c r="O135">
        <f t="shared" si="14"/>
        <v>1</v>
      </c>
      <c r="P135">
        <v>1</v>
      </c>
      <c r="AC135" s="5">
        <f>SUMPRODUCT(Table13[[#This Row],[SibSp]:[Ones]],$R$4:$AA$4)</f>
        <v>-1.6565104355336666</v>
      </c>
      <c r="AD135" s="5">
        <f>SUMPRODUCT(Table13[[#This Row],[SibSp]:[Ones]],$R$5:$AA$5)</f>
        <v>7.7202408127116318E-2</v>
      </c>
      <c r="AE135" s="5">
        <f t="shared" si="15"/>
        <v>0</v>
      </c>
      <c r="AF135" s="5">
        <f t="shared" si="16"/>
        <v>7.7202408127116318E-2</v>
      </c>
      <c r="AG135" s="5">
        <f t="shared" si="17"/>
        <v>7.7202408127116318E-2</v>
      </c>
      <c r="AH135" s="5">
        <f>(Table13[[#This Row],[Survived]]-AG135)^2</f>
        <v>5.9602118206258355E-3</v>
      </c>
    </row>
    <row r="136" spans="1:34" x14ac:dyDescent="0.2">
      <c r="A136">
        <v>1</v>
      </c>
      <c r="B136" t="s">
        <v>10</v>
      </c>
      <c r="C136">
        <v>3</v>
      </c>
      <c r="D136" t="s">
        <v>3</v>
      </c>
      <c r="E136">
        <v>9</v>
      </c>
      <c r="F136">
        <v>20.524999999999999</v>
      </c>
      <c r="G136">
        <v>0</v>
      </c>
      <c r="H136">
        <v>2</v>
      </c>
      <c r="I136">
        <f>E136/$E$1</f>
        <v>0.1125</v>
      </c>
      <c r="J136">
        <f>LOG10(F136+1)</f>
        <v>1.3329431601256923</v>
      </c>
      <c r="K136">
        <f t="shared" si="12"/>
        <v>0</v>
      </c>
      <c r="L136">
        <f t="shared" si="13"/>
        <v>0</v>
      </c>
      <c r="M136">
        <f>IF(B136="S",1,0)</f>
        <v>1</v>
      </c>
      <c r="N136">
        <f>IF(B136="C",1,0)</f>
        <v>0</v>
      </c>
      <c r="O136">
        <f t="shared" si="14"/>
        <v>1</v>
      </c>
      <c r="P136">
        <v>1</v>
      </c>
      <c r="AC136" s="5">
        <f>SUMPRODUCT(Table13[[#This Row],[SibSp]:[Ones]],$R$4:$AA$4)</f>
        <v>-0.93114299266340383</v>
      </c>
      <c r="AD136" s="5">
        <f>SUMPRODUCT(Table13[[#This Row],[SibSp]:[Ones]],$R$5:$AA$5)</f>
        <v>0.2203822376571451</v>
      </c>
      <c r="AE136" s="5">
        <f t="shared" si="15"/>
        <v>0</v>
      </c>
      <c r="AF136" s="5">
        <f t="shared" si="16"/>
        <v>0.2203822376571451</v>
      </c>
      <c r="AG136" s="5">
        <f t="shared" si="17"/>
        <v>0.2203822376571451</v>
      </c>
      <c r="AH136" s="5">
        <f>(Table13[[#This Row],[Survived]]-AG136)^2</f>
        <v>0.60780385536048009</v>
      </c>
    </row>
    <row r="137" spans="1:34" x14ac:dyDescent="0.2">
      <c r="A137">
        <v>0</v>
      </c>
      <c r="B137" t="s">
        <v>10</v>
      </c>
      <c r="C137">
        <v>3</v>
      </c>
      <c r="D137" t="s">
        <v>4</v>
      </c>
      <c r="E137">
        <v>45</v>
      </c>
      <c r="F137">
        <v>27.9</v>
      </c>
      <c r="G137">
        <v>1</v>
      </c>
      <c r="H137">
        <v>4</v>
      </c>
      <c r="I137">
        <f>E137/$E$1</f>
        <v>0.5625</v>
      </c>
      <c r="J137">
        <f>LOG10(F137+1)</f>
        <v>1.4608978427565478</v>
      </c>
      <c r="K137">
        <f t="shared" si="12"/>
        <v>0</v>
      </c>
      <c r="L137">
        <f t="shared" si="13"/>
        <v>0</v>
      </c>
      <c r="M137">
        <f>IF(B137="S",1,0)</f>
        <v>1</v>
      </c>
      <c r="N137">
        <f>IF(B137="C",1,0)</f>
        <v>0</v>
      </c>
      <c r="O137">
        <f t="shared" si="14"/>
        <v>0</v>
      </c>
      <c r="P137">
        <v>1</v>
      </c>
      <c r="AC137" s="5">
        <f>SUMPRODUCT(Table13[[#This Row],[SibSp]:[Ones]],$R$4:$AA$4)</f>
        <v>-0.54930776156083705</v>
      </c>
      <c r="AD137" s="5">
        <f>SUMPRODUCT(Table13[[#This Row],[SibSp]:[Ones]],$R$5:$AA$5)</f>
        <v>0.36761372638477818</v>
      </c>
      <c r="AE137" s="5">
        <f t="shared" si="15"/>
        <v>0</v>
      </c>
      <c r="AF137" s="5">
        <f t="shared" si="16"/>
        <v>0.36761372638477818</v>
      </c>
      <c r="AG137" s="5">
        <f t="shared" si="17"/>
        <v>0.36761372638477818</v>
      </c>
      <c r="AH137" s="5">
        <f>(Table13[[#This Row],[Survived]]-AG137)^2</f>
        <v>0.13513985182650257</v>
      </c>
    </row>
    <row r="138" spans="1:34" x14ac:dyDescent="0.2">
      <c r="A138">
        <v>0</v>
      </c>
      <c r="B138" t="s">
        <v>10</v>
      </c>
      <c r="C138">
        <v>3</v>
      </c>
      <c r="D138" t="s">
        <v>3</v>
      </c>
      <c r="E138">
        <v>28</v>
      </c>
      <c r="F138">
        <v>56.495800000000003</v>
      </c>
      <c r="G138">
        <v>0</v>
      </c>
      <c r="H138">
        <v>0</v>
      </c>
      <c r="I138">
        <f>E138/$E$1</f>
        <v>0.35</v>
      </c>
      <c r="J138">
        <f>LOG10(F138+1)</f>
        <v>1.7596361211514699</v>
      </c>
      <c r="K138">
        <f t="shared" si="12"/>
        <v>0</v>
      </c>
      <c r="L138">
        <f t="shared" si="13"/>
        <v>0</v>
      </c>
      <c r="M138">
        <f>IF(B138="S",1,0)</f>
        <v>1</v>
      </c>
      <c r="N138">
        <f>IF(B138="C",1,0)</f>
        <v>0</v>
      </c>
      <c r="O138">
        <f t="shared" si="14"/>
        <v>1</v>
      </c>
      <c r="P138">
        <v>1</v>
      </c>
      <c r="AC138" s="5">
        <f>SUMPRODUCT(Table13[[#This Row],[SibSp]:[Ones]],$R$4:$AA$4)</f>
        <v>-1.0618691818278194</v>
      </c>
      <c r="AD138" s="5">
        <f>SUMPRODUCT(Table13[[#This Row],[SibSp]:[Ones]],$R$5:$AA$5)</f>
        <v>0.13313292882045358</v>
      </c>
      <c r="AE138" s="5">
        <f t="shared" si="15"/>
        <v>0</v>
      </c>
      <c r="AF138" s="5">
        <f t="shared" si="16"/>
        <v>0.13313292882045358</v>
      </c>
      <c r="AG138" s="5">
        <f t="shared" si="17"/>
        <v>0.13313292882045358</v>
      </c>
      <c r="AH138" s="5">
        <f>(Table13[[#This Row],[Survived]]-AG138)^2</f>
        <v>1.7724376736311959E-2</v>
      </c>
    </row>
    <row r="139" spans="1:34" x14ac:dyDescent="0.2">
      <c r="A139">
        <v>0</v>
      </c>
      <c r="B139" t="s">
        <v>10</v>
      </c>
      <c r="C139">
        <v>1</v>
      </c>
      <c r="D139" t="s">
        <v>3</v>
      </c>
      <c r="E139">
        <v>61</v>
      </c>
      <c r="F139">
        <v>33.5</v>
      </c>
      <c r="G139">
        <v>0</v>
      </c>
      <c r="H139">
        <v>0</v>
      </c>
      <c r="I139">
        <f>E139/$E$1</f>
        <v>0.76249999999999996</v>
      </c>
      <c r="J139">
        <f>LOG10(F139+1)</f>
        <v>1.5378190950732742</v>
      </c>
      <c r="K139">
        <f t="shared" si="12"/>
        <v>1</v>
      </c>
      <c r="L139">
        <f t="shared" si="13"/>
        <v>0</v>
      </c>
      <c r="M139">
        <f>IF(B139="S",1,0)</f>
        <v>1</v>
      </c>
      <c r="N139">
        <f>IF(B139="C",1,0)</f>
        <v>0</v>
      </c>
      <c r="O139">
        <f t="shared" si="14"/>
        <v>1</v>
      </c>
      <c r="P139">
        <v>1</v>
      </c>
      <c r="AC139" s="5">
        <f>SUMPRODUCT(Table13[[#This Row],[SibSp]:[Ones]],$R$4:$AA$4)</f>
        <v>-1.0460182418238824</v>
      </c>
      <c r="AD139" s="5">
        <f>SUMPRODUCT(Table13[[#This Row],[SibSp]:[Ones]],$R$5:$AA$5)</f>
        <v>0.25840537293566201</v>
      </c>
      <c r="AE139" s="5">
        <f t="shared" si="15"/>
        <v>0</v>
      </c>
      <c r="AF139" s="5">
        <f t="shared" si="16"/>
        <v>0.25840537293566201</v>
      </c>
      <c r="AG139" s="5">
        <f t="shared" si="17"/>
        <v>0.25840537293566201</v>
      </c>
      <c r="AH139" s="5">
        <f>(Table13[[#This Row],[Survived]]-AG139)^2</f>
        <v>6.6773336762018562E-2</v>
      </c>
    </row>
    <row r="140" spans="1:34" x14ac:dyDescent="0.2">
      <c r="A140">
        <v>0</v>
      </c>
      <c r="B140" t="s">
        <v>12</v>
      </c>
      <c r="C140">
        <v>3</v>
      </c>
      <c r="D140" t="s">
        <v>3</v>
      </c>
      <c r="E140">
        <v>4</v>
      </c>
      <c r="F140">
        <v>29.125</v>
      </c>
      <c r="G140">
        <v>4</v>
      </c>
      <c r="H140">
        <v>1</v>
      </c>
      <c r="I140">
        <f>E140/$E$1</f>
        <v>0.05</v>
      </c>
      <c r="J140">
        <f>LOG10(F140+1)</f>
        <v>1.4789270555829248</v>
      </c>
      <c r="K140">
        <f t="shared" si="12"/>
        <v>0</v>
      </c>
      <c r="L140">
        <f t="shared" si="13"/>
        <v>0</v>
      </c>
      <c r="M140">
        <f>IF(B140="S",1,0)</f>
        <v>0</v>
      </c>
      <c r="N140">
        <f>IF(B140="C",1,0)</f>
        <v>0</v>
      </c>
      <c r="O140">
        <f t="shared" si="14"/>
        <v>1</v>
      </c>
      <c r="P140">
        <v>1</v>
      </c>
      <c r="AC140" s="5">
        <f>SUMPRODUCT(Table13[[#This Row],[SibSp]:[Ones]],$R$4:$AA$4)</f>
        <v>-1.7770374506808782</v>
      </c>
      <c r="AD140" s="5">
        <f>SUMPRODUCT(Table13[[#This Row],[SibSp]:[Ones]],$R$5:$AA$5)</f>
        <v>7.8525616922106023E-3</v>
      </c>
      <c r="AE140" s="5">
        <f t="shared" si="15"/>
        <v>0</v>
      </c>
      <c r="AF140" s="5">
        <f t="shared" si="16"/>
        <v>7.8525616922106023E-3</v>
      </c>
      <c r="AG140" s="5">
        <f t="shared" si="17"/>
        <v>7.8525616922106023E-3</v>
      </c>
      <c r="AH140" s="5">
        <f>(Table13[[#This Row],[Survived]]-AG140)^2</f>
        <v>6.1662725129973435E-5</v>
      </c>
    </row>
    <row r="141" spans="1:34" x14ac:dyDescent="0.2">
      <c r="A141">
        <v>1</v>
      </c>
      <c r="B141" t="s">
        <v>10</v>
      </c>
      <c r="C141">
        <v>3</v>
      </c>
      <c r="D141" t="s">
        <v>4</v>
      </c>
      <c r="E141">
        <v>1</v>
      </c>
      <c r="F141">
        <v>11.1333</v>
      </c>
      <c r="G141">
        <v>1</v>
      </c>
      <c r="H141">
        <v>1</v>
      </c>
      <c r="I141">
        <f>E141/$E$1</f>
        <v>1.2500000000000001E-2</v>
      </c>
      <c r="J141">
        <f>LOG10(F141+1)</f>
        <v>1.0839789358110461</v>
      </c>
      <c r="K141">
        <f t="shared" si="12"/>
        <v>0</v>
      </c>
      <c r="L141">
        <f t="shared" si="13"/>
        <v>0</v>
      </c>
      <c r="M141">
        <f>IF(B141="S",1,0)</f>
        <v>1</v>
      </c>
      <c r="N141">
        <f>IF(B141="C",1,0)</f>
        <v>0</v>
      </c>
      <c r="O141">
        <f t="shared" si="14"/>
        <v>0</v>
      </c>
      <c r="P141">
        <v>1</v>
      </c>
      <c r="AC141" s="5">
        <f>SUMPRODUCT(Table13[[#This Row],[SibSp]:[Ones]],$R$4:$AA$4)</f>
        <v>-0.79332705815278537</v>
      </c>
      <c r="AD141" s="5">
        <f>SUMPRODUCT(Table13[[#This Row],[SibSp]:[Ones]],$R$5:$AA$5)</f>
        <v>0.71272086238978272</v>
      </c>
      <c r="AE141" s="5">
        <f t="shared" si="15"/>
        <v>0</v>
      </c>
      <c r="AF141" s="5">
        <f t="shared" si="16"/>
        <v>0.71272086238978272</v>
      </c>
      <c r="AG141" s="5">
        <f t="shared" si="17"/>
        <v>0.71272086238978272</v>
      </c>
      <c r="AH141" s="5">
        <f>(Table13[[#This Row],[Survived]]-AG141)^2</f>
        <v>8.2529302906070162E-2</v>
      </c>
    </row>
    <row r="142" spans="1:34" x14ac:dyDescent="0.2">
      <c r="A142">
        <v>0</v>
      </c>
      <c r="B142" t="s">
        <v>10</v>
      </c>
      <c r="C142">
        <v>3</v>
      </c>
      <c r="D142" t="s">
        <v>3</v>
      </c>
      <c r="E142">
        <v>21</v>
      </c>
      <c r="F142">
        <v>7.9249999999999998</v>
      </c>
      <c r="G142">
        <v>0</v>
      </c>
      <c r="H142">
        <v>0</v>
      </c>
      <c r="I142">
        <f>E142/$E$1</f>
        <v>0.26250000000000001</v>
      </c>
      <c r="J142">
        <f>LOG10(F142+1)</f>
        <v>0.95060822478423079</v>
      </c>
      <c r="K142">
        <f t="shared" si="12"/>
        <v>0</v>
      </c>
      <c r="L142">
        <f t="shared" si="13"/>
        <v>0</v>
      </c>
      <c r="M142">
        <f>IF(B142="S",1,0)</f>
        <v>1</v>
      </c>
      <c r="N142">
        <f>IF(B142="C",1,0)</f>
        <v>0</v>
      </c>
      <c r="O142">
        <f t="shared" si="14"/>
        <v>1</v>
      </c>
      <c r="P142">
        <v>1</v>
      </c>
      <c r="AC142" s="5">
        <f>SUMPRODUCT(Table13[[#This Row],[SibSp]:[Ones]],$R$4:$AA$4)</f>
        <v>-0.95577640977368872</v>
      </c>
      <c r="AD142" s="5">
        <f>SUMPRODUCT(Table13[[#This Row],[SibSp]:[Ones]],$R$5:$AA$5)</f>
        <v>0.14497957569441455</v>
      </c>
      <c r="AE142" s="5">
        <f t="shared" si="15"/>
        <v>0</v>
      </c>
      <c r="AF142" s="5">
        <f t="shared" si="16"/>
        <v>0.14497957569441455</v>
      </c>
      <c r="AG142" s="5">
        <f t="shared" si="17"/>
        <v>0.14497957569441455</v>
      </c>
      <c r="AH142" s="5">
        <f>(Table13[[#This Row],[Survived]]-AG142)^2</f>
        <v>2.1019077368532479E-2</v>
      </c>
    </row>
    <row r="143" spans="1:34" x14ac:dyDescent="0.2">
      <c r="A143">
        <v>0</v>
      </c>
      <c r="B143" t="s">
        <v>11</v>
      </c>
      <c r="C143">
        <v>1</v>
      </c>
      <c r="D143" t="s">
        <v>3</v>
      </c>
      <c r="E143">
        <v>56</v>
      </c>
      <c r="F143">
        <v>30.695799999999998</v>
      </c>
      <c r="G143">
        <v>0</v>
      </c>
      <c r="H143">
        <v>0</v>
      </c>
      <c r="I143">
        <f>E143/$E$1</f>
        <v>0.7</v>
      </c>
      <c r="J143">
        <f>LOG10(F143+1)</f>
        <v>1.5010017178117605</v>
      </c>
      <c r="K143">
        <f t="shared" si="12"/>
        <v>1</v>
      </c>
      <c r="L143">
        <f t="shared" si="13"/>
        <v>0</v>
      </c>
      <c r="M143">
        <f>IF(B143="S",1,0)</f>
        <v>0</v>
      </c>
      <c r="N143">
        <f>IF(B143="C",1,0)</f>
        <v>1</v>
      </c>
      <c r="O143">
        <f t="shared" si="14"/>
        <v>1</v>
      </c>
      <c r="P143">
        <v>1</v>
      </c>
      <c r="AC143" s="5">
        <f>SUMPRODUCT(Table13[[#This Row],[SibSp]:[Ones]],$R$4:$AA$4)</f>
        <v>-0.89576257980281626</v>
      </c>
      <c r="AD143" s="5">
        <f>SUMPRODUCT(Table13[[#This Row],[SibSp]:[Ones]],$R$5:$AA$5)</f>
        <v>0.36091636647580788</v>
      </c>
      <c r="AE143" s="5">
        <f t="shared" si="15"/>
        <v>0</v>
      </c>
      <c r="AF143" s="5">
        <f t="shared" si="16"/>
        <v>0.36091636647580788</v>
      </c>
      <c r="AG143" s="5">
        <f t="shared" si="17"/>
        <v>0.36091636647580788</v>
      </c>
      <c r="AH143" s="5">
        <f>(Table13[[#This Row],[Survived]]-AG143)^2</f>
        <v>0.13026062359009966</v>
      </c>
    </row>
    <row r="144" spans="1:34" x14ac:dyDescent="0.2">
      <c r="A144">
        <v>0</v>
      </c>
      <c r="B144" t="s">
        <v>10</v>
      </c>
      <c r="C144">
        <v>3</v>
      </c>
      <c r="D144" t="s">
        <v>3</v>
      </c>
      <c r="E144">
        <v>18</v>
      </c>
      <c r="F144">
        <v>7.8541999999999996</v>
      </c>
      <c r="G144">
        <v>1</v>
      </c>
      <c r="H144">
        <v>1</v>
      </c>
      <c r="I144">
        <f>E144/$E$1</f>
        <v>0.22500000000000001</v>
      </c>
      <c r="J144">
        <f>LOG10(F144+1)</f>
        <v>0.94714932766263737</v>
      </c>
      <c r="K144">
        <f t="shared" si="12"/>
        <v>0</v>
      </c>
      <c r="L144">
        <f t="shared" si="13"/>
        <v>0</v>
      </c>
      <c r="M144">
        <f>IF(B144="S",1,0)</f>
        <v>1</v>
      </c>
      <c r="N144">
        <f>IF(B144="C",1,0)</f>
        <v>0</v>
      </c>
      <c r="O144">
        <f t="shared" si="14"/>
        <v>1</v>
      </c>
      <c r="P144">
        <v>1</v>
      </c>
      <c r="AC144" s="5">
        <f>SUMPRODUCT(Table13[[#This Row],[SibSp]:[Ones]],$R$4:$AA$4)</f>
        <v>-1.0546968967527643</v>
      </c>
      <c r="AD144" s="5">
        <f>SUMPRODUCT(Table13[[#This Row],[SibSp]:[Ones]],$R$5:$AA$5)</f>
        <v>9.4312127747600671E-2</v>
      </c>
      <c r="AE144" s="5">
        <f t="shared" si="15"/>
        <v>0</v>
      </c>
      <c r="AF144" s="5">
        <f t="shared" si="16"/>
        <v>9.4312127747600671E-2</v>
      </c>
      <c r="AG144" s="5">
        <f t="shared" si="17"/>
        <v>9.4312127747600671E-2</v>
      </c>
      <c r="AH144" s="5">
        <f>(Table13[[#This Row],[Survived]]-AG144)^2</f>
        <v>8.894777440279748E-3</v>
      </c>
    </row>
    <row r="145" spans="1:34" x14ac:dyDescent="0.2">
      <c r="A145">
        <v>0</v>
      </c>
      <c r="B145" t="s">
        <v>11</v>
      </c>
      <c r="C145">
        <v>1</v>
      </c>
      <c r="D145" t="s">
        <v>4</v>
      </c>
      <c r="E145">
        <v>50</v>
      </c>
      <c r="F145">
        <v>28.712499999999999</v>
      </c>
      <c r="G145">
        <v>0</v>
      </c>
      <c r="H145">
        <v>0</v>
      </c>
      <c r="I145">
        <f>E145/$E$1</f>
        <v>0.625</v>
      </c>
      <c r="J145">
        <f>LOG10(F145+1)</f>
        <v>1.4729391947362367</v>
      </c>
      <c r="K145">
        <f t="shared" si="12"/>
        <v>1</v>
      </c>
      <c r="L145">
        <f t="shared" si="13"/>
        <v>0</v>
      </c>
      <c r="M145">
        <f>IF(B145="S",1,0)</f>
        <v>0</v>
      </c>
      <c r="N145">
        <f>IF(B145="C",1,0)</f>
        <v>1</v>
      </c>
      <c r="O145">
        <f t="shared" si="14"/>
        <v>0</v>
      </c>
      <c r="P145">
        <v>1</v>
      </c>
      <c r="AC145" s="5">
        <f>SUMPRODUCT(Table13[[#This Row],[SibSp]:[Ones]],$R$4:$AA$4)</f>
        <v>-0.57740357276502474</v>
      </c>
      <c r="AD145" s="5">
        <f>SUMPRODUCT(Table13[[#This Row],[SibSp]:[Ones]],$R$5:$AA$5)</f>
        <v>0.89179073627059191</v>
      </c>
      <c r="AE145" s="5">
        <f t="shared" si="15"/>
        <v>0</v>
      </c>
      <c r="AF145" s="5">
        <f t="shared" si="16"/>
        <v>0.89179073627059191</v>
      </c>
      <c r="AG145" s="5">
        <f t="shared" si="17"/>
        <v>0.89179073627059191</v>
      </c>
      <c r="AH145" s="5">
        <f>(Table13[[#This Row],[Survived]]-AG145)^2</f>
        <v>0.79529071729804446</v>
      </c>
    </row>
    <row r="146" spans="1:34" x14ac:dyDescent="0.2">
      <c r="A146">
        <v>0</v>
      </c>
      <c r="B146" t="s">
        <v>10</v>
      </c>
      <c r="C146">
        <v>2</v>
      </c>
      <c r="D146" t="s">
        <v>3</v>
      </c>
      <c r="E146">
        <v>30</v>
      </c>
      <c r="F146">
        <v>13</v>
      </c>
      <c r="G146">
        <v>0</v>
      </c>
      <c r="H146">
        <v>0</v>
      </c>
      <c r="I146">
        <f>E146/$E$1</f>
        <v>0.375</v>
      </c>
      <c r="J146">
        <f>LOG10(F146+1)</f>
        <v>1.146128035678238</v>
      </c>
      <c r="K146">
        <f t="shared" si="12"/>
        <v>0</v>
      </c>
      <c r="L146">
        <f t="shared" si="13"/>
        <v>1</v>
      </c>
      <c r="M146">
        <f>IF(B146="S",1,0)</f>
        <v>1</v>
      </c>
      <c r="N146">
        <f>IF(B146="C",1,0)</f>
        <v>0</v>
      </c>
      <c r="O146">
        <f t="shared" si="14"/>
        <v>1</v>
      </c>
      <c r="P146">
        <v>1</v>
      </c>
      <c r="AC146" s="5">
        <f>SUMPRODUCT(Table13[[#This Row],[SibSp]:[Ones]],$R$4:$AA$4)</f>
        <v>-0.91792414546629175</v>
      </c>
      <c r="AD146" s="5">
        <f>SUMPRODUCT(Table13[[#This Row],[SibSp]:[Ones]],$R$5:$AA$5)</f>
        <v>0.28761868508224803</v>
      </c>
      <c r="AE146" s="5">
        <f t="shared" si="15"/>
        <v>0</v>
      </c>
      <c r="AF146" s="5">
        <f t="shared" si="16"/>
        <v>0.28761868508224803</v>
      </c>
      <c r="AG146" s="5">
        <f t="shared" si="17"/>
        <v>0.28761868508224803</v>
      </c>
      <c r="AH146" s="5">
        <f>(Table13[[#This Row],[Survived]]-AG146)^2</f>
        <v>8.2724508008441361E-2</v>
      </c>
    </row>
    <row r="147" spans="1:34" x14ac:dyDescent="0.2">
      <c r="A147">
        <v>0</v>
      </c>
      <c r="B147" t="s">
        <v>10</v>
      </c>
      <c r="C147">
        <v>3</v>
      </c>
      <c r="D147" t="s">
        <v>3</v>
      </c>
      <c r="E147">
        <v>36</v>
      </c>
      <c r="F147">
        <v>0</v>
      </c>
      <c r="G147">
        <v>0</v>
      </c>
      <c r="H147">
        <v>0</v>
      </c>
      <c r="I147">
        <f>E147/$E$1</f>
        <v>0.45</v>
      </c>
      <c r="J147">
        <f>LOG10(F147+1)</f>
        <v>0</v>
      </c>
      <c r="K147">
        <f t="shared" si="12"/>
        <v>0</v>
      </c>
      <c r="L147">
        <f t="shared" si="13"/>
        <v>0</v>
      </c>
      <c r="M147">
        <f>IF(B147="S",1,0)</f>
        <v>1</v>
      </c>
      <c r="N147">
        <f>IF(B147="C",1,0)</f>
        <v>0</v>
      </c>
      <c r="O147">
        <f t="shared" si="14"/>
        <v>1</v>
      </c>
      <c r="P147">
        <v>1</v>
      </c>
      <c r="AC147" s="5">
        <f>SUMPRODUCT(Table13[[#This Row],[SibSp]:[Ones]],$R$4:$AA$4)</f>
        <v>-0.76502001012988341</v>
      </c>
      <c r="AD147" s="5">
        <f>SUMPRODUCT(Table13[[#This Row],[SibSp]:[Ones]],$R$5:$AA$5)</f>
        <v>-9.2113961543631717E-3</v>
      </c>
      <c r="AE147" s="5">
        <f t="shared" si="15"/>
        <v>0</v>
      </c>
      <c r="AF147" s="5">
        <f t="shared" si="16"/>
        <v>0</v>
      </c>
      <c r="AG147" s="5">
        <f t="shared" si="17"/>
        <v>0</v>
      </c>
      <c r="AH147" s="5">
        <f>(Table13[[#This Row],[Survived]]-AG147)^2</f>
        <v>0</v>
      </c>
    </row>
    <row r="148" spans="1:34" x14ac:dyDescent="0.2">
      <c r="A148">
        <v>0</v>
      </c>
      <c r="B148" t="s">
        <v>10</v>
      </c>
      <c r="C148">
        <v>3</v>
      </c>
      <c r="D148" t="s">
        <v>3</v>
      </c>
      <c r="E148">
        <v>9</v>
      </c>
      <c r="F148">
        <v>31.387499999999999</v>
      </c>
      <c r="G148">
        <v>4</v>
      </c>
      <c r="H148">
        <v>2</v>
      </c>
      <c r="I148">
        <f>E148/$E$1</f>
        <v>0.1125</v>
      </c>
      <c r="J148">
        <f>LOG10(F148+1)</f>
        <v>1.5103774259938814</v>
      </c>
      <c r="K148">
        <f t="shared" si="12"/>
        <v>0</v>
      </c>
      <c r="L148">
        <f t="shared" si="13"/>
        <v>0</v>
      </c>
      <c r="M148">
        <f>IF(B148="S",1,0)</f>
        <v>1</v>
      </c>
      <c r="N148">
        <f>IF(B148="C",1,0)</f>
        <v>0</v>
      </c>
      <c r="O148">
        <f t="shared" si="14"/>
        <v>1</v>
      </c>
      <c r="P148">
        <v>1</v>
      </c>
      <c r="AC148" s="5">
        <f>SUMPRODUCT(Table13[[#This Row],[SibSp]:[Ones]],$R$4:$AA$4)</f>
        <v>-1.5591407434197695</v>
      </c>
      <c r="AD148" s="5">
        <f>SUMPRODUCT(Table13[[#This Row],[SibSp]:[Ones]],$R$5:$AA$5)</f>
        <v>-3.6113061335796282E-4</v>
      </c>
      <c r="AE148" s="5">
        <f t="shared" si="15"/>
        <v>0</v>
      </c>
      <c r="AF148" s="5">
        <f t="shared" si="16"/>
        <v>0</v>
      </c>
      <c r="AG148" s="5">
        <f t="shared" si="17"/>
        <v>0</v>
      </c>
      <c r="AH148" s="5">
        <f>(Table13[[#This Row],[Survived]]-AG148)^2</f>
        <v>0</v>
      </c>
    </row>
    <row r="149" spans="1:34" x14ac:dyDescent="0.2">
      <c r="A149">
        <v>1</v>
      </c>
      <c r="B149" t="s">
        <v>10</v>
      </c>
      <c r="C149">
        <v>2</v>
      </c>
      <c r="D149" t="s">
        <v>3</v>
      </c>
      <c r="E149">
        <v>1</v>
      </c>
      <c r="F149">
        <v>39</v>
      </c>
      <c r="G149">
        <v>2</v>
      </c>
      <c r="H149">
        <v>1</v>
      </c>
      <c r="I149">
        <f>E149/$E$1</f>
        <v>1.2500000000000001E-2</v>
      </c>
      <c r="J149">
        <f>LOG10(F149+1)</f>
        <v>1.6020599913279623</v>
      </c>
      <c r="K149">
        <f t="shared" si="12"/>
        <v>0</v>
      </c>
      <c r="L149">
        <f t="shared" si="13"/>
        <v>1</v>
      </c>
      <c r="M149">
        <f>IF(B149="S",1,0)</f>
        <v>1</v>
      </c>
      <c r="N149">
        <f>IF(B149="C",1,0)</f>
        <v>0</v>
      </c>
      <c r="O149">
        <f t="shared" si="14"/>
        <v>1</v>
      </c>
      <c r="P149">
        <v>1</v>
      </c>
      <c r="AC149" s="5">
        <f>SUMPRODUCT(Table13[[#This Row],[SibSp]:[Ones]],$R$4:$AA$4)</f>
        <v>-1.3124844915399603</v>
      </c>
      <c r="AD149" s="5">
        <f>SUMPRODUCT(Table13[[#This Row],[SibSp]:[Ones]],$R$5:$AA$5)</f>
        <v>0.38987823103463781</v>
      </c>
      <c r="AE149" s="5">
        <f t="shared" si="15"/>
        <v>0</v>
      </c>
      <c r="AF149" s="5">
        <f t="shared" si="16"/>
        <v>0.38987823103463781</v>
      </c>
      <c r="AG149" s="5">
        <f t="shared" si="17"/>
        <v>0.38987823103463781</v>
      </c>
      <c r="AH149" s="5">
        <f>(Table13[[#This Row],[Survived]]-AG149)^2</f>
        <v>0.3722485729654228</v>
      </c>
    </row>
    <row r="150" spans="1:34" x14ac:dyDescent="0.2">
      <c r="A150">
        <v>1</v>
      </c>
      <c r="B150" t="s">
        <v>10</v>
      </c>
      <c r="C150">
        <v>3</v>
      </c>
      <c r="D150" t="s">
        <v>4</v>
      </c>
      <c r="E150">
        <v>4</v>
      </c>
      <c r="F150">
        <v>22.024999999999999</v>
      </c>
      <c r="G150">
        <v>0</v>
      </c>
      <c r="H150">
        <v>2</v>
      </c>
      <c r="I150">
        <f>E150/$E$1</f>
        <v>0.05</v>
      </c>
      <c r="J150">
        <f>LOG10(F150+1)</f>
        <v>1.3621996388688864</v>
      </c>
      <c r="K150">
        <f t="shared" si="12"/>
        <v>0</v>
      </c>
      <c r="L150">
        <f t="shared" si="13"/>
        <v>0</v>
      </c>
      <c r="M150">
        <f>IF(B150="S",1,0)</f>
        <v>1</v>
      </c>
      <c r="N150">
        <f>IF(B150="C",1,0)</f>
        <v>0</v>
      </c>
      <c r="O150">
        <f t="shared" si="14"/>
        <v>0</v>
      </c>
      <c r="P150">
        <v>1</v>
      </c>
      <c r="AC150" s="5">
        <f>SUMPRODUCT(Table13[[#This Row],[SibSp]:[Ones]],$R$4:$AA$4)</f>
        <v>-0.61886605722219068</v>
      </c>
      <c r="AD150" s="5">
        <f>SUMPRODUCT(Table13[[#This Row],[SibSp]:[Ones]],$R$5:$AA$5)</f>
        <v>0.74676875045547109</v>
      </c>
      <c r="AE150" s="5">
        <f t="shared" si="15"/>
        <v>0</v>
      </c>
      <c r="AF150" s="5">
        <f t="shared" si="16"/>
        <v>0.74676875045547109</v>
      </c>
      <c r="AG150" s="5">
        <f t="shared" si="17"/>
        <v>0.74676875045547109</v>
      </c>
      <c r="AH150" s="5">
        <f>(Table13[[#This Row],[Survived]]-AG150)^2</f>
        <v>6.4126065745883476E-2</v>
      </c>
    </row>
    <row r="151" spans="1:34" x14ac:dyDescent="0.2">
      <c r="A151">
        <v>1</v>
      </c>
      <c r="B151" t="s">
        <v>10</v>
      </c>
      <c r="C151">
        <v>1</v>
      </c>
      <c r="D151" t="s">
        <v>3</v>
      </c>
      <c r="E151">
        <v>45</v>
      </c>
      <c r="F151">
        <v>26.55</v>
      </c>
      <c r="G151">
        <v>0</v>
      </c>
      <c r="H151">
        <v>0</v>
      </c>
      <c r="I151">
        <f>E151/$E$1</f>
        <v>0.5625</v>
      </c>
      <c r="J151">
        <f>LOG10(F151+1)</f>
        <v>1.4401216031878039</v>
      </c>
      <c r="K151">
        <f t="shared" si="12"/>
        <v>1</v>
      </c>
      <c r="L151">
        <f t="shared" si="13"/>
        <v>0</v>
      </c>
      <c r="M151">
        <f>IF(B151="S",1,0)</f>
        <v>1</v>
      </c>
      <c r="N151">
        <f>IF(B151="C",1,0)</f>
        <v>0</v>
      </c>
      <c r="O151">
        <f t="shared" si="14"/>
        <v>1</v>
      </c>
      <c r="P151">
        <v>1</v>
      </c>
      <c r="AC151" s="5">
        <f>SUMPRODUCT(Table13[[#This Row],[SibSp]:[Ones]],$R$4:$AA$4)</f>
        <v>-1.0763361394293829</v>
      </c>
      <c r="AD151" s="5">
        <f>SUMPRODUCT(Table13[[#This Row],[SibSp]:[Ones]],$R$5:$AA$5)</f>
        <v>0.36953093973173401</v>
      </c>
      <c r="AE151" s="5">
        <f t="shared" si="15"/>
        <v>0</v>
      </c>
      <c r="AF151" s="5">
        <f t="shared" si="16"/>
        <v>0.36953093973173401</v>
      </c>
      <c r="AG151" s="5">
        <f t="shared" si="17"/>
        <v>0.36953093973173401</v>
      </c>
      <c r="AH151" s="5">
        <f>(Table13[[#This Row],[Survived]]-AG151)^2</f>
        <v>0.39749123595555041</v>
      </c>
    </row>
    <row r="152" spans="1:34" x14ac:dyDescent="0.2">
      <c r="A152">
        <v>0</v>
      </c>
      <c r="B152" t="s">
        <v>12</v>
      </c>
      <c r="C152">
        <v>3</v>
      </c>
      <c r="D152" t="s">
        <v>3</v>
      </c>
      <c r="E152">
        <v>40</v>
      </c>
      <c r="F152">
        <v>15.5</v>
      </c>
      <c r="G152">
        <v>1</v>
      </c>
      <c r="H152">
        <v>1</v>
      </c>
      <c r="I152">
        <f>E152/$E$1</f>
        <v>0.5</v>
      </c>
      <c r="J152">
        <f>LOG10(F152+1)</f>
        <v>1.2174839442139063</v>
      </c>
      <c r="K152">
        <f t="shared" si="12"/>
        <v>0</v>
      </c>
      <c r="L152">
        <f t="shared" si="13"/>
        <v>0</v>
      </c>
      <c r="M152">
        <f>IF(B152="S",1,0)</f>
        <v>0</v>
      </c>
      <c r="N152">
        <f>IF(B152="C",1,0)</f>
        <v>0</v>
      </c>
      <c r="O152">
        <f t="shared" si="14"/>
        <v>1</v>
      </c>
      <c r="P152">
        <v>1</v>
      </c>
      <c r="AC152" s="5">
        <f>SUMPRODUCT(Table13[[#This Row],[SibSp]:[Ones]],$R$4:$AA$4)</f>
        <v>-1.1835901775392674</v>
      </c>
      <c r="AD152" s="5">
        <f>SUMPRODUCT(Table13[[#This Row],[SibSp]:[Ones]],$R$5:$AA$5)</f>
        <v>-9.3330448115488296E-2</v>
      </c>
      <c r="AE152" s="5">
        <f t="shared" si="15"/>
        <v>0</v>
      </c>
      <c r="AF152" s="5">
        <f t="shared" si="16"/>
        <v>0</v>
      </c>
      <c r="AG152" s="5">
        <f t="shared" si="17"/>
        <v>0</v>
      </c>
      <c r="AH152" s="5">
        <f>(Table13[[#This Row],[Survived]]-AG152)^2</f>
        <v>0</v>
      </c>
    </row>
    <row r="153" spans="1:34" x14ac:dyDescent="0.2">
      <c r="A153">
        <v>0</v>
      </c>
      <c r="B153" t="s">
        <v>10</v>
      </c>
      <c r="C153">
        <v>3</v>
      </c>
      <c r="D153" t="s">
        <v>3</v>
      </c>
      <c r="E153">
        <v>36</v>
      </c>
      <c r="F153">
        <v>7.8958000000000004</v>
      </c>
      <c r="G153">
        <v>0</v>
      </c>
      <c r="H153">
        <v>0</v>
      </c>
      <c r="I153">
        <f>E153/$E$1</f>
        <v>0.45</v>
      </c>
      <c r="J153">
        <f>LOG10(F153+1)</f>
        <v>0.94918501031343461</v>
      </c>
      <c r="K153">
        <f t="shared" si="12"/>
        <v>0</v>
      </c>
      <c r="L153">
        <f t="shared" si="13"/>
        <v>0</v>
      </c>
      <c r="M153">
        <f>IF(B153="S",1,0)</f>
        <v>1</v>
      </c>
      <c r="N153">
        <f>IF(B153="C",1,0)</f>
        <v>0</v>
      </c>
      <c r="O153">
        <f t="shared" si="14"/>
        <v>1</v>
      </c>
      <c r="P153">
        <v>1</v>
      </c>
      <c r="AC153" s="5">
        <f>SUMPRODUCT(Table13[[#This Row],[SibSp]:[Ones]],$R$4:$AA$4)</f>
        <v>-0.91286539274210776</v>
      </c>
      <c r="AD153" s="5">
        <f>SUMPRODUCT(Table13[[#This Row],[SibSp]:[Ones]],$R$5:$AA$5)</f>
        <v>3.6335978852939821E-2</v>
      </c>
      <c r="AE153" s="5">
        <f t="shared" si="15"/>
        <v>0</v>
      </c>
      <c r="AF153" s="5">
        <f t="shared" si="16"/>
        <v>3.6335978852939821E-2</v>
      </c>
      <c r="AG153" s="5">
        <f t="shared" si="17"/>
        <v>3.6335978852939821E-2</v>
      </c>
      <c r="AH153" s="5">
        <f>(Table13[[#This Row],[Survived]]-AG153)^2</f>
        <v>1.3203033592012899E-3</v>
      </c>
    </row>
    <row r="154" spans="1:34" x14ac:dyDescent="0.2">
      <c r="A154">
        <v>1</v>
      </c>
      <c r="B154" t="s">
        <v>10</v>
      </c>
      <c r="C154">
        <v>2</v>
      </c>
      <c r="D154" t="s">
        <v>4</v>
      </c>
      <c r="E154">
        <v>32</v>
      </c>
      <c r="F154">
        <v>13</v>
      </c>
      <c r="G154">
        <v>0</v>
      </c>
      <c r="H154">
        <v>0</v>
      </c>
      <c r="I154">
        <f>E154/$E$1</f>
        <v>0.4</v>
      </c>
      <c r="J154">
        <f>LOG10(F154+1)</f>
        <v>1.146128035678238</v>
      </c>
      <c r="K154">
        <f t="shared" si="12"/>
        <v>0</v>
      </c>
      <c r="L154">
        <f t="shared" si="13"/>
        <v>1</v>
      </c>
      <c r="M154">
        <f>IF(B154="S",1,0)</f>
        <v>1</v>
      </c>
      <c r="N154">
        <f>IF(B154="C",1,0)</f>
        <v>0</v>
      </c>
      <c r="O154">
        <f t="shared" si="14"/>
        <v>0</v>
      </c>
      <c r="P154">
        <v>1</v>
      </c>
      <c r="AC154" s="5">
        <f>SUMPRODUCT(Table13[[#This Row],[SibSp]:[Ones]],$R$4:$AA$4)</f>
        <v>-0.58116852042588441</v>
      </c>
      <c r="AD154" s="5">
        <f>SUMPRODUCT(Table13[[#This Row],[SibSp]:[Ones]],$R$5:$AA$5)</f>
        <v>0.76193282853833522</v>
      </c>
      <c r="AE154" s="5">
        <f t="shared" si="15"/>
        <v>0</v>
      </c>
      <c r="AF154" s="5">
        <f t="shared" si="16"/>
        <v>0.76193282853833522</v>
      </c>
      <c r="AG154" s="5">
        <f t="shared" si="17"/>
        <v>0.76193282853833522</v>
      </c>
      <c r="AH154" s="5">
        <f>(Table13[[#This Row],[Survived]]-AG154)^2</f>
        <v>5.6675978127757702E-2</v>
      </c>
    </row>
    <row r="155" spans="1:34" x14ac:dyDescent="0.2">
      <c r="A155">
        <v>0</v>
      </c>
      <c r="B155" t="s">
        <v>10</v>
      </c>
      <c r="C155">
        <v>2</v>
      </c>
      <c r="D155" t="s">
        <v>3</v>
      </c>
      <c r="E155">
        <v>19</v>
      </c>
      <c r="F155">
        <v>13</v>
      </c>
      <c r="G155">
        <v>0</v>
      </c>
      <c r="H155">
        <v>0</v>
      </c>
      <c r="I155">
        <f>E155/$E$1</f>
        <v>0.23749999999999999</v>
      </c>
      <c r="J155">
        <f>LOG10(F155+1)</f>
        <v>1.146128035678238</v>
      </c>
      <c r="K155">
        <f t="shared" si="12"/>
        <v>0</v>
      </c>
      <c r="L155">
        <f t="shared" si="13"/>
        <v>1</v>
      </c>
      <c r="M155">
        <f>IF(B155="S",1,0)</f>
        <v>1</v>
      </c>
      <c r="N155">
        <f>IF(B155="C",1,0)</f>
        <v>0</v>
      </c>
      <c r="O155">
        <f t="shared" si="14"/>
        <v>1</v>
      </c>
      <c r="P155">
        <v>1</v>
      </c>
      <c r="AC155" s="5">
        <f>SUMPRODUCT(Table13[[#This Row],[SibSp]:[Ones]],$R$4:$AA$4)</f>
        <v>-0.94922965901526735</v>
      </c>
      <c r="AD155" s="5">
        <f>SUMPRODUCT(Table13[[#This Row],[SibSp]:[Ones]],$R$5:$AA$5)</f>
        <v>0.36724057380011899</v>
      </c>
      <c r="AE155" s="5">
        <f t="shared" si="15"/>
        <v>0</v>
      </c>
      <c r="AF155" s="5">
        <f t="shared" si="16"/>
        <v>0.36724057380011899</v>
      </c>
      <c r="AG155" s="5">
        <f t="shared" si="17"/>
        <v>0.36724057380011899</v>
      </c>
      <c r="AH155" s="5">
        <f>(Table13[[#This Row],[Survived]]-AG155)^2</f>
        <v>0.13486563904504065</v>
      </c>
    </row>
    <row r="156" spans="1:34" x14ac:dyDescent="0.2">
      <c r="A156">
        <v>1</v>
      </c>
      <c r="B156" t="s">
        <v>10</v>
      </c>
      <c r="C156">
        <v>3</v>
      </c>
      <c r="D156" t="s">
        <v>4</v>
      </c>
      <c r="E156">
        <v>19</v>
      </c>
      <c r="F156">
        <v>7.8541999999999996</v>
      </c>
      <c r="G156">
        <v>1</v>
      </c>
      <c r="H156">
        <v>0</v>
      </c>
      <c r="I156">
        <f>E156/$E$1</f>
        <v>0.23749999999999999</v>
      </c>
      <c r="J156">
        <f>LOG10(F156+1)</f>
        <v>0.94714932766263737</v>
      </c>
      <c r="K156">
        <f t="shared" si="12"/>
        <v>0</v>
      </c>
      <c r="L156">
        <f t="shared" si="13"/>
        <v>0</v>
      </c>
      <c r="M156">
        <f>IF(B156="S",1,0)</f>
        <v>1</v>
      </c>
      <c r="N156">
        <f>IF(B156="C",1,0)</f>
        <v>0</v>
      </c>
      <c r="O156">
        <f t="shared" si="14"/>
        <v>0</v>
      </c>
      <c r="P156">
        <v>1</v>
      </c>
      <c r="AC156" s="5">
        <f>SUMPRODUCT(Table13[[#This Row],[SibSp]:[Ones]],$R$4:$AA$4)</f>
        <v>-0.77995598100942942</v>
      </c>
      <c r="AD156" s="5">
        <f>SUMPRODUCT(Table13[[#This Row],[SibSp]:[Ones]],$R$5:$AA$5)</f>
        <v>0.59076673328107221</v>
      </c>
      <c r="AE156" s="5">
        <f t="shared" si="15"/>
        <v>0</v>
      </c>
      <c r="AF156" s="5">
        <f t="shared" si="16"/>
        <v>0.59076673328107221</v>
      </c>
      <c r="AG156" s="5">
        <f t="shared" si="17"/>
        <v>0.59076673328107221</v>
      </c>
      <c r="AH156" s="5">
        <f>(Table13[[#This Row],[Survived]]-AG156)^2</f>
        <v>0.1674718665894451</v>
      </c>
    </row>
    <row r="157" spans="1:34" x14ac:dyDescent="0.2">
      <c r="A157">
        <v>1</v>
      </c>
      <c r="B157" t="s">
        <v>10</v>
      </c>
      <c r="C157">
        <v>2</v>
      </c>
      <c r="D157" t="s">
        <v>3</v>
      </c>
      <c r="E157">
        <v>3</v>
      </c>
      <c r="F157">
        <v>26</v>
      </c>
      <c r="G157">
        <v>1</v>
      </c>
      <c r="H157">
        <v>1</v>
      </c>
      <c r="I157">
        <f>E157/$E$1</f>
        <v>3.7499999999999999E-2</v>
      </c>
      <c r="J157">
        <f>LOG10(F157+1)</f>
        <v>1.4313637641589874</v>
      </c>
      <c r="K157">
        <f t="shared" si="12"/>
        <v>0</v>
      </c>
      <c r="L157">
        <f t="shared" si="13"/>
        <v>1</v>
      </c>
      <c r="M157">
        <f>IF(B157="S",1,0)</f>
        <v>1</v>
      </c>
      <c r="N157">
        <f>IF(B157="C",1,0)</f>
        <v>0</v>
      </c>
      <c r="O157">
        <f t="shared" si="14"/>
        <v>1</v>
      </c>
      <c r="P157">
        <v>1</v>
      </c>
      <c r="AC157" s="5">
        <f>SUMPRODUCT(Table13[[#This Row],[SibSp]:[Ones]],$R$4:$AA$4)</f>
        <v>-1.1301147449536757</v>
      </c>
      <c r="AD157" s="5">
        <f>SUMPRODUCT(Table13[[#This Row],[SibSp]:[Ones]],$R$5:$AA$5)</f>
        <v>0.42452495594553763</v>
      </c>
      <c r="AE157" s="5">
        <f t="shared" si="15"/>
        <v>0</v>
      </c>
      <c r="AF157" s="5">
        <f t="shared" si="16"/>
        <v>0.42452495594553763</v>
      </c>
      <c r="AG157" s="5">
        <f t="shared" si="17"/>
        <v>0.42452495594553763</v>
      </c>
      <c r="AH157" s="5">
        <f>(Table13[[#This Row],[Survived]]-AG157)^2</f>
        <v>0.33117152632948543</v>
      </c>
    </row>
    <row r="158" spans="1:34" x14ac:dyDescent="0.2">
      <c r="A158">
        <v>1</v>
      </c>
      <c r="B158" t="s">
        <v>11</v>
      </c>
      <c r="C158">
        <v>1</v>
      </c>
      <c r="D158" t="s">
        <v>4</v>
      </c>
      <c r="E158">
        <v>44</v>
      </c>
      <c r="F158">
        <v>27.720800000000001</v>
      </c>
      <c r="G158">
        <v>0</v>
      </c>
      <c r="H158">
        <v>0</v>
      </c>
      <c r="I158">
        <f>E158/$E$1</f>
        <v>0.55000000000000004</v>
      </c>
      <c r="J158">
        <f>LOG10(F158+1)</f>
        <v>1.4581965327411079</v>
      </c>
      <c r="K158">
        <f t="shared" si="12"/>
        <v>1</v>
      </c>
      <c r="L158">
        <f t="shared" si="13"/>
        <v>0</v>
      </c>
      <c r="M158">
        <f>IF(B158="S",1,0)</f>
        <v>0</v>
      </c>
      <c r="N158">
        <f>IF(B158="C",1,0)</f>
        <v>1</v>
      </c>
      <c r="O158">
        <f t="shared" si="14"/>
        <v>0</v>
      </c>
      <c r="P158">
        <v>1</v>
      </c>
      <c r="AC158" s="5">
        <f>SUMPRODUCT(Table13[[#This Row],[SibSp]:[Ones]],$R$4:$AA$4)</f>
        <v>-0.59218298534156544</v>
      </c>
      <c r="AD158" s="5">
        <f>SUMPRODUCT(Table13[[#This Row],[SibSp]:[Ones]],$R$5:$AA$5)</f>
        <v>0.93451341937976773</v>
      </c>
      <c r="AE158" s="5">
        <f t="shared" si="15"/>
        <v>0</v>
      </c>
      <c r="AF158" s="5">
        <f t="shared" si="16"/>
        <v>0.93451341937976773</v>
      </c>
      <c r="AG158" s="5">
        <f t="shared" si="17"/>
        <v>0.93451341937976773</v>
      </c>
      <c r="AH158" s="5">
        <f>(Table13[[#This Row],[Survived]]-AG158)^2</f>
        <v>4.2884922413301812E-3</v>
      </c>
    </row>
    <row r="159" spans="1:34" x14ac:dyDescent="0.2">
      <c r="A159">
        <v>1</v>
      </c>
      <c r="B159" t="s">
        <v>11</v>
      </c>
      <c r="C159">
        <v>1</v>
      </c>
      <c r="D159" t="s">
        <v>4</v>
      </c>
      <c r="E159">
        <v>58</v>
      </c>
      <c r="F159">
        <v>146.52080000000001</v>
      </c>
      <c r="G159">
        <v>0</v>
      </c>
      <c r="H159">
        <v>0</v>
      </c>
      <c r="I159">
        <f>E159/$E$1</f>
        <v>0.72499999999999998</v>
      </c>
      <c r="J159">
        <f>LOG10(F159+1)</f>
        <v>2.1688532588793175</v>
      </c>
      <c r="K159">
        <f t="shared" si="12"/>
        <v>1</v>
      </c>
      <c r="L159">
        <f t="shared" si="13"/>
        <v>0</v>
      </c>
      <c r="M159">
        <f>IF(B159="S",1,0)</f>
        <v>0</v>
      </c>
      <c r="N159">
        <f>IF(B159="C",1,0)</f>
        <v>1</v>
      </c>
      <c r="O159">
        <f t="shared" si="14"/>
        <v>0</v>
      </c>
      <c r="P159">
        <v>1</v>
      </c>
      <c r="AC159" s="5">
        <f>SUMPRODUCT(Table13[[#This Row],[SibSp]:[Ones]],$R$4:$AA$4)</f>
        <v>-0.66303173975631824</v>
      </c>
      <c r="AD159" s="5">
        <f>SUMPRODUCT(Table13[[#This Row],[SibSp]:[Ones]],$R$5:$AA$5)</f>
        <v>0.86727788137127815</v>
      </c>
      <c r="AE159" s="5">
        <f t="shared" si="15"/>
        <v>0</v>
      </c>
      <c r="AF159" s="5">
        <f t="shared" si="16"/>
        <v>0.86727788137127815</v>
      </c>
      <c r="AG159" s="5">
        <f t="shared" si="17"/>
        <v>0.86727788137127815</v>
      </c>
      <c r="AH159" s="5">
        <f>(Table13[[#This Row],[Survived]]-AG159)^2</f>
        <v>1.7615160773296515E-2</v>
      </c>
    </row>
    <row r="160" spans="1:34" x14ac:dyDescent="0.2">
      <c r="A160">
        <v>0</v>
      </c>
      <c r="B160" t="s">
        <v>10</v>
      </c>
      <c r="C160">
        <v>3</v>
      </c>
      <c r="D160" t="s">
        <v>3</v>
      </c>
      <c r="E160">
        <v>42</v>
      </c>
      <c r="F160">
        <v>8.4041999999999994</v>
      </c>
      <c r="G160">
        <v>0</v>
      </c>
      <c r="H160">
        <v>1</v>
      </c>
      <c r="I160">
        <f>E160/$E$1</f>
        <v>0.52500000000000002</v>
      </c>
      <c r="J160">
        <f>LOG10(F160+1)</f>
        <v>0.97332185673243765</v>
      </c>
      <c r="K160">
        <f t="shared" si="12"/>
        <v>0</v>
      </c>
      <c r="L160">
        <f t="shared" si="13"/>
        <v>0</v>
      </c>
      <c r="M160">
        <f>IF(B160="S",1,0)</f>
        <v>1</v>
      </c>
      <c r="N160">
        <f>IF(B160="C",1,0)</f>
        <v>0</v>
      </c>
      <c r="O160">
        <f t="shared" si="14"/>
        <v>1</v>
      </c>
      <c r="P160">
        <v>1</v>
      </c>
      <c r="AC160" s="5">
        <f>SUMPRODUCT(Table13[[#This Row],[SibSp]:[Ones]],$R$4:$AA$4)</f>
        <v>-0.84038046803211264</v>
      </c>
      <c r="AD160" s="5">
        <f>SUMPRODUCT(Table13[[#This Row],[SibSp]:[Ones]],$R$5:$AA$5)</f>
        <v>-2.0838025626708223E-2</v>
      </c>
      <c r="AE160" s="5">
        <f t="shared" si="15"/>
        <v>0</v>
      </c>
      <c r="AF160" s="5">
        <f t="shared" si="16"/>
        <v>0</v>
      </c>
      <c r="AG160" s="5">
        <f t="shared" si="17"/>
        <v>0</v>
      </c>
      <c r="AH160" s="5">
        <f>(Table13[[#This Row],[Survived]]-AG160)^2</f>
        <v>0</v>
      </c>
    </row>
    <row r="161" spans="1:34" x14ac:dyDescent="0.2">
      <c r="A161">
        <v>0</v>
      </c>
      <c r="B161" t="s">
        <v>10</v>
      </c>
      <c r="C161">
        <v>2</v>
      </c>
      <c r="D161" t="s">
        <v>4</v>
      </c>
      <c r="E161">
        <v>24</v>
      </c>
      <c r="F161">
        <v>13</v>
      </c>
      <c r="G161">
        <v>0</v>
      </c>
      <c r="H161">
        <v>0</v>
      </c>
      <c r="I161">
        <f>E161/$E$1</f>
        <v>0.3</v>
      </c>
      <c r="J161">
        <f>LOG10(F161+1)</f>
        <v>1.146128035678238</v>
      </c>
      <c r="K161">
        <f t="shared" si="12"/>
        <v>0</v>
      </c>
      <c r="L161">
        <f t="shared" si="13"/>
        <v>1</v>
      </c>
      <c r="M161">
        <f>IF(B161="S",1,0)</f>
        <v>1</v>
      </c>
      <c r="N161">
        <f>IF(B161="C",1,0)</f>
        <v>0</v>
      </c>
      <c r="O161">
        <f t="shared" si="14"/>
        <v>0</v>
      </c>
      <c r="P161">
        <v>1</v>
      </c>
      <c r="AC161" s="5">
        <f>SUMPRODUCT(Table13[[#This Row],[SibSp]:[Ones]],$R$4:$AA$4)</f>
        <v>-0.60393616664332128</v>
      </c>
      <c r="AD161" s="5">
        <f>SUMPRODUCT(Table13[[#This Row],[SibSp]:[Ones]],$R$5:$AA$5)</f>
        <v>0.81983965669678682</v>
      </c>
      <c r="AE161" s="5">
        <f t="shared" si="15"/>
        <v>0</v>
      </c>
      <c r="AF161" s="5">
        <f t="shared" si="16"/>
        <v>0.81983965669678682</v>
      </c>
      <c r="AG161" s="5">
        <f t="shared" si="17"/>
        <v>0.81983965669678682</v>
      </c>
      <c r="AH161" s="5">
        <f>(Table13[[#This Row],[Survived]]-AG161)^2</f>
        <v>0.67213706269270523</v>
      </c>
    </row>
    <row r="162" spans="1:34" x14ac:dyDescent="0.2">
      <c r="A162">
        <v>0</v>
      </c>
      <c r="B162" t="s">
        <v>10</v>
      </c>
      <c r="C162">
        <v>3</v>
      </c>
      <c r="D162" t="s">
        <v>3</v>
      </c>
      <c r="E162">
        <v>28</v>
      </c>
      <c r="F162">
        <v>9.5</v>
      </c>
      <c r="G162">
        <v>0</v>
      </c>
      <c r="H162">
        <v>0</v>
      </c>
      <c r="I162">
        <f>E162/$E$1</f>
        <v>0.35</v>
      </c>
      <c r="J162">
        <f>LOG10(F162+1)</f>
        <v>1.0211892990699381</v>
      </c>
      <c r="K162">
        <f t="shared" si="12"/>
        <v>0</v>
      </c>
      <c r="L162">
        <f t="shared" si="13"/>
        <v>0</v>
      </c>
      <c r="M162">
        <f>IF(B162="S",1,0)</f>
        <v>1</v>
      </c>
      <c r="N162">
        <f>IF(B162="C",1,0)</f>
        <v>0</v>
      </c>
      <c r="O162">
        <f t="shared" si="14"/>
        <v>1</v>
      </c>
      <c r="P162">
        <v>1</v>
      </c>
      <c r="AC162" s="5">
        <f>SUMPRODUCT(Table13[[#This Row],[SibSp]:[Ones]],$R$4:$AA$4)</f>
        <v>-0.9468484516612381</v>
      </c>
      <c r="AD162" s="5">
        <f>SUMPRODUCT(Table13[[#This Row],[SibSp]:[Ones]],$R$5:$AA$5)</f>
        <v>9.76979883580118E-2</v>
      </c>
      <c r="AE162" s="5">
        <f t="shared" si="15"/>
        <v>0</v>
      </c>
      <c r="AF162" s="5">
        <f t="shared" si="16"/>
        <v>9.76979883580118E-2</v>
      </c>
      <c r="AG162" s="5">
        <f t="shared" si="17"/>
        <v>9.76979883580118E-2</v>
      </c>
      <c r="AH162" s="5">
        <f>(Table13[[#This Row],[Survived]]-AG162)^2</f>
        <v>9.5448969292022089E-3</v>
      </c>
    </row>
    <row r="163" spans="1:34" x14ac:dyDescent="0.2">
      <c r="A163">
        <v>0</v>
      </c>
      <c r="B163" t="s">
        <v>10</v>
      </c>
      <c r="C163">
        <v>3</v>
      </c>
      <c r="D163" t="s">
        <v>3</v>
      </c>
      <c r="E163">
        <v>34</v>
      </c>
      <c r="F163">
        <v>6.4958</v>
      </c>
      <c r="G163">
        <v>0</v>
      </c>
      <c r="H163">
        <v>0</v>
      </c>
      <c r="I163">
        <f>E163/$E$1</f>
        <v>0.42499999999999999</v>
      </c>
      <c r="J163">
        <f>LOG10(F163+1)</f>
        <v>0.87481799035902574</v>
      </c>
      <c r="K163">
        <f t="shared" si="12"/>
        <v>0</v>
      </c>
      <c r="L163">
        <f t="shared" si="13"/>
        <v>0</v>
      </c>
      <c r="M163">
        <f>IF(B163="S",1,0)</f>
        <v>1</v>
      </c>
      <c r="N163">
        <f>IF(B163="C",1,0)</f>
        <v>0</v>
      </c>
      <c r="O163">
        <f t="shared" si="14"/>
        <v>1</v>
      </c>
      <c r="P163">
        <v>1</v>
      </c>
      <c r="AC163" s="5">
        <f>SUMPRODUCT(Table13[[#This Row],[SibSp]:[Ones]],$R$4:$AA$4)</f>
        <v>-0.90697387177338085</v>
      </c>
      <c r="AD163" s="5">
        <f>SUMPRODUCT(Table13[[#This Row],[SibSp]:[Ones]],$R$5:$AA$5)</f>
        <v>4.724412706657577E-2</v>
      </c>
      <c r="AE163" s="5">
        <f t="shared" si="15"/>
        <v>0</v>
      </c>
      <c r="AF163" s="5">
        <f t="shared" si="16"/>
        <v>4.724412706657577E-2</v>
      </c>
      <c r="AG163" s="5">
        <f t="shared" si="17"/>
        <v>4.724412706657577E-2</v>
      </c>
      <c r="AH163" s="5">
        <f>(Table13[[#This Row],[Survived]]-AG163)^2</f>
        <v>2.2320075422827572E-3</v>
      </c>
    </row>
    <row r="164" spans="1:34" x14ac:dyDescent="0.2">
      <c r="A164">
        <v>0</v>
      </c>
      <c r="B164" t="s">
        <v>11</v>
      </c>
      <c r="C164">
        <v>3</v>
      </c>
      <c r="D164" t="s">
        <v>3</v>
      </c>
      <c r="E164">
        <v>45.5</v>
      </c>
      <c r="F164">
        <v>7.2249999999999996</v>
      </c>
      <c r="G164">
        <v>0</v>
      </c>
      <c r="H164">
        <v>0</v>
      </c>
      <c r="I164">
        <f>E164/$E$1</f>
        <v>0.56874999999999998</v>
      </c>
      <c r="J164">
        <f>LOG10(F164+1)</f>
        <v>0.91513590662201194</v>
      </c>
      <c r="K164">
        <f t="shared" si="12"/>
        <v>0</v>
      </c>
      <c r="L164">
        <f t="shared" si="13"/>
        <v>0</v>
      </c>
      <c r="M164">
        <f>IF(B164="S",1,0)</f>
        <v>0</v>
      </c>
      <c r="N164">
        <f>IF(B164="C",1,0)</f>
        <v>1</v>
      </c>
      <c r="O164">
        <f t="shared" si="14"/>
        <v>1</v>
      </c>
      <c r="P164">
        <v>1</v>
      </c>
      <c r="AC164" s="5">
        <f>SUMPRODUCT(Table13[[#This Row],[SibSp]:[Ones]],$R$4:$AA$4)</f>
        <v>-0.72177455919225253</v>
      </c>
      <c r="AD164" s="5">
        <f>SUMPRODUCT(Table13[[#This Row],[SibSp]:[Ones]],$R$5:$AA$5)</f>
        <v>3.402368409885026E-2</v>
      </c>
      <c r="AE164" s="5">
        <f t="shared" si="15"/>
        <v>0</v>
      </c>
      <c r="AF164" s="5">
        <f t="shared" si="16"/>
        <v>3.402368409885026E-2</v>
      </c>
      <c r="AG164" s="5">
        <f t="shared" si="17"/>
        <v>3.402368409885026E-2</v>
      </c>
      <c r="AH164" s="5">
        <f>(Table13[[#This Row],[Survived]]-AG164)^2</f>
        <v>1.1576110796583561E-3</v>
      </c>
    </row>
    <row r="165" spans="1:34" x14ac:dyDescent="0.2">
      <c r="A165">
        <v>1</v>
      </c>
      <c r="B165" t="s">
        <v>10</v>
      </c>
      <c r="C165">
        <v>3</v>
      </c>
      <c r="D165" t="s">
        <v>3</v>
      </c>
      <c r="E165">
        <v>18</v>
      </c>
      <c r="F165">
        <v>8.0500000000000007</v>
      </c>
      <c r="G165">
        <v>0</v>
      </c>
      <c r="H165">
        <v>0</v>
      </c>
      <c r="I165">
        <f>E165/$E$1</f>
        <v>0.22500000000000001</v>
      </c>
      <c r="J165">
        <f>LOG10(F165+1)</f>
        <v>0.9566485792052033</v>
      </c>
      <c r="K165">
        <f t="shared" si="12"/>
        <v>0</v>
      </c>
      <c r="L165">
        <f t="shared" si="13"/>
        <v>0</v>
      </c>
      <c r="M165">
        <f>IF(B165="S",1,0)</f>
        <v>1</v>
      </c>
      <c r="N165">
        <f>IF(B165="C",1,0)</f>
        <v>0</v>
      </c>
      <c r="O165">
        <f t="shared" si="14"/>
        <v>1</v>
      </c>
      <c r="P165">
        <v>1</v>
      </c>
      <c r="AC165" s="5">
        <f>SUMPRODUCT(Table13[[#This Row],[SibSp]:[Ones]],$R$4:$AA$4)</f>
        <v>-0.96525512478063191</v>
      </c>
      <c r="AD165" s="5">
        <f>SUMPRODUCT(Table13[[#This Row],[SibSp]:[Ones]],$R$5:$AA$5)</f>
        <v>0.16698448732080162</v>
      </c>
      <c r="AE165" s="5">
        <f t="shared" si="15"/>
        <v>0</v>
      </c>
      <c r="AF165" s="5">
        <f t="shared" si="16"/>
        <v>0.16698448732080162</v>
      </c>
      <c r="AG165" s="5">
        <f t="shared" si="17"/>
        <v>0.16698448732080162</v>
      </c>
      <c r="AH165" s="5">
        <f>(Table13[[#This Row],[Survived]]-AG165)^2</f>
        <v>0.69391484436418771</v>
      </c>
    </row>
    <row r="166" spans="1:34" x14ac:dyDescent="0.2">
      <c r="A166">
        <v>0</v>
      </c>
      <c r="B166" t="s">
        <v>10</v>
      </c>
      <c r="C166">
        <v>3</v>
      </c>
      <c r="D166" t="s">
        <v>4</v>
      </c>
      <c r="E166">
        <v>2</v>
      </c>
      <c r="F166">
        <v>10.4625</v>
      </c>
      <c r="G166">
        <v>0</v>
      </c>
      <c r="H166">
        <v>1</v>
      </c>
      <c r="I166">
        <f>E166/$E$1</f>
        <v>2.5000000000000001E-2</v>
      </c>
      <c r="J166">
        <f>LOG10(F166+1)</f>
        <v>1.0592793486780776</v>
      </c>
      <c r="K166">
        <f t="shared" si="12"/>
        <v>0</v>
      </c>
      <c r="L166">
        <f t="shared" si="13"/>
        <v>0</v>
      </c>
      <c r="M166">
        <f>IF(B166="S",1,0)</f>
        <v>1</v>
      </c>
      <c r="N166">
        <f>IF(B166="C",1,0)</f>
        <v>0</v>
      </c>
      <c r="O166">
        <f t="shared" si="14"/>
        <v>0</v>
      </c>
      <c r="P166">
        <v>1</v>
      </c>
      <c r="AC166" s="5">
        <f>SUMPRODUCT(Table13[[#This Row],[SibSp]:[Ones]],$R$4:$AA$4)</f>
        <v>-0.6365437540472102</v>
      </c>
      <c r="AD166" s="5">
        <f>SUMPRODUCT(Table13[[#This Row],[SibSp]:[Ones]],$R$5:$AA$5)</f>
        <v>0.76161170222766761</v>
      </c>
      <c r="AE166" s="5">
        <f t="shared" si="15"/>
        <v>0</v>
      </c>
      <c r="AF166" s="5">
        <f t="shared" si="16"/>
        <v>0.76161170222766761</v>
      </c>
      <c r="AG166" s="5">
        <f t="shared" si="17"/>
        <v>0.76161170222766761</v>
      </c>
      <c r="AH166" s="5">
        <f>(Table13[[#This Row],[Survived]]-AG166)^2</f>
        <v>0.58005238497012546</v>
      </c>
    </row>
    <row r="167" spans="1:34" x14ac:dyDescent="0.2">
      <c r="A167">
        <v>0</v>
      </c>
      <c r="B167" t="s">
        <v>10</v>
      </c>
      <c r="C167">
        <v>3</v>
      </c>
      <c r="D167" t="s">
        <v>3</v>
      </c>
      <c r="E167">
        <v>32</v>
      </c>
      <c r="F167">
        <v>15.85</v>
      </c>
      <c r="G167">
        <v>1</v>
      </c>
      <c r="H167">
        <v>0</v>
      </c>
      <c r="I167">
        <f>E167/$E$1</f>
        <v>0.4</v>
      </c>
      <c r="J167">
        <f>LOG10(F167+1)</f>
        <v>1.2265999052073575</v>
      </c>
      <c r="K167">
        <f t="shared" si="12"/>
        <v>0</v>
      </c>
      <c r="L167">
        <f t="shared" si="13"/>
        <v>0</v>
      </c>
      <c r="M167">
        <f>IF(B167="S",1,0)</f>
        <v>1</v>
      </c>
      <c r="N167">
        <f>IF(B167="C",1,0)</f>
        <v>0</v>
      </c>
      <c r="O167">
        <f t="shared" si="14"/>
        <v>1</v>
      </c>
      <c r="P167">
        <v>1</v>
      </c>
      <c r="AC167" s="5">
        <f>SUMPRODUCT(Table13[[#This Row],[SibSp]:[Ones]],$R$4:$AA$4)</f>
        <v>-1.1175495871535803</v>
      </c>
      <c r="AD167" s="5">
        <f>SUMPRODUCT(Table13[[#This Row],[SibSp]:[Ones]],$R$5:$AA$5)</f>
        <v>2.1286938584894721E-2</v>
      </c>
      <c r="AE167" s="5">
        <f t="shared" si="15"/>
        <v>0</v>
      </c>
      <c r="AF167" s="5">
        <f t="shared" si="16"/>
        <v>2.1286938584894721E-2</v>
      </c>
      <c r="AG167" s="5">
        <f t="shared" si="17"/>
        <v>2.1286938584894721E-2</v>
      </c>
      <c r="AH167" s="5">
        <f>(Table13[[#This Row],[Survived]]-AG167)^2</f>
        <v>4.5313375431707965E-4</v>
      </c>
    </row>
    <row r="168" spans="1:34" x14ac:dyDescent="0.2">
      <c r="A168">
        <v>1</v>
      </c>
      <c r="B168" t="s">
        <v>11</v>
      </c>
      <c r="C168">
        <v>3</v>
      </c>
      <c r="D168" t="s">
        <v>3</v>
      </c>
      <c r="E168">
        <v>26</v>
      </c>
      <c r="F168">
        <v>18.787500000000001</v>
      </c>
      <c r="G168">
        <v>0</v>
      </c>
      <c r="H168">
        <v>0</v>
      </c>
      <c r="I168">
        <f>E168/$E$1</f>
        <v>0.32500000000000001</v>
      </c>
      <c r="J168">
        <f>LOG10(F168+1)</f>
        <v>1.2963909278704124</v>
      </c>
      <c r="K168">
        <f t="shared" si="12"/>
        <v>0</v>
      </c>
      <c r="L168">
        <f t="shared" si="13"/>
        <v>0</v>
      </c>
      <c r="M168">
        <f>IF(B168="S",1,0)</f>
        <v>0</v>
      </c>
      <c r="N168">
        <f>IF(B168="C",1,0)</f>
        <v>1</v>
      </c>
      <c r="O168">
        <f t="shared" si="14"/>
        <v>1</v>
      </c>
      <c r="P168">
        <v>1</v>
      </c>
      <c r="AC168" s="5">
        <f>SUMPRODUCT(Table13[[#This Row],[SibSp]:[Ones]],$R$4:$AA$4)</f>
        <v>-0.83665510966124179</v>
      </c>
      <c r="AD168" s="5">
        <f>SUMPRODUCT(Table13[[#This Row],[SibSp]:[Ones]],$R$5:$AA$5)</f>
        <v>0.19346639406438593</v>
      </c>
      <c r="AE168" s="5">
        <f t="shared" si="15"/>
        <v>0</v>
      </c>
      <c r="AF168" s="5">
        <f t="shared" si="16"/>
        <v>0.19346639406438593</v>
      </c>
      <c r="AG168" s="5">
        <f t="shared" si="17"/>
        <v>0.19346639406438593</v>
      </c>
      <c r="AH168" s="5">
        <f>(Table13[[#This Row],[Survived]]-AG168)^2</f>
        <v>0.65049645750350438</v>
      </c>
    </row>
    <row r="169" spans="1:34" x14ac:dyDescent="0.2">
      <c r="A169">
        <v>1</v>
      </c>
      <c r="B169" t="s">
        <v>12</v>
      </c>
      <c r="C169">
        <v>3</v>
      </c>
      <c r="D169" t="s">
        <v>4</v>
      </c>
      <c r="E169">
        <v>16</v>
      </c>
      <c r="F169">
        <v>7.75</v>
      </c>
      <c r="G169">
        <v>0</v>
      </c>
      <c r="H169">
        <v>0</v>
      </c>
      <c r="I169">
        <f>E169/$E$1</f>
        <v>0.2</v>
      </c>
      <c r="J169">
        <f>LOG10(F169+1)</f>
        <v>0.94200805302231327</v>
      </c>
      <c r="K169">
        <f t="shared" si="12"/>
        <v>0</v>
      </c>
      <c r="L169">
        <f t="shared" si="13"/>
        <v>0</v>
      </c>
      <c r="M169">
        <f>IF(B169="S",1,0)</f>
        <v>0</v>
      </c>
      <c r="N169">
        <f>IF(B169="C",1,0)</f>
        <v>0</v>
      </c>
      <c r="O169">
        <f t="shared" si="14"/>
        <v>0</v>
      </c>
      <c r="P169">
        <v>1</v>
      </c>
      <c r="AC169" s="5">
        <f>SUMPRODUCT(Table13[[#This Row],[SibSp]:[Ones]],$R$4:$AA$4)</f>
        <v>-0.78699980480408527</v>
      </c>
      <c r="AD169" s="5">
        <f>SUMPRODUCT(Table13[[#This Row],[SibSp]:[Ones]],$R$5:$AA$5)</f>
        <v>0.62817849434899531</v>
      </c>
      <c r="AE169" s="5">
        <f t="shared" si="15"/>
        <v>0</v>
      </c>
      <c r="AF169" s="5">
        <f t="shared" si="16"/>
        <v>0.62817849434899531</v>
      </c>
      <c r="AG169" s="5">
        <f t="shared" si="17"/>
        <v>0.62817849434899531</v>
      </c>
      <c r="AH169" s="5">
        <f>(Table13[[#This Row],[Survived]]-AG169)^2</f>
        <v>0.13825123206458012</v>
      </c>
    </row>
    <row r="170" spans="1:34" x14ac:dyDescent="0.2">
      <c r="A170">
        <v>1</v>
      </c>
      <c r="B170" t="s">
        <v>11</v>
      </c>
      <c r="C170">
        <v>1</v>
      </c>
      <c r="D170" t="s">
        <v>3</v>
      </c>
      <c r="E170">
        <v>40</v>
      </c>
      <c r="F170">
        <v>31</v>
      </c>
      <c r="G170">
        <v>0</v>
      </c>
      <c r="H170">
        <v>0</v>
      </c>
      <c r="I170">
        <f>E170/$E$1</f>
        <v>0.5</v>
      </c>
      <c r="J170">
        <f>LOG10(F170+1)</f>
        <v>1.505149978319906</v>
      </c>
      <c r="K170">
        <f t="shared" si="12"/>
        <v>1</v>
      </c>
      <c r="L170">
        <f t="shared" si="13"/>
        <v>0</v>
      </c>
      <c r="M170">
        <f>IF(B170="S",1,0)</f>
        <v>0</v>
      </c>
      <c r="N170">
        <f>IF(B170="C",1,0)</f>
        <v>1</v>
      </c>
      <c r="O170">
        <f t="shared" si="14"/>
        <v>1</v>
      </c>
      <c r="P170">
        <v>1</v>
      </c>
      <c r="AC170" s="5">
        <f>SUMPRODUCT(Table13[[#This Row],[SibSp]:[Ones]],$R$4:$AA$4)</f>
        <v>-0.94194400671657241</v>
      </c>
      <c r="AD170" s="5">
        <f>SUMPRODUCT(Table13[[#This Row],[SibSp]:[Ones]],$R$5:$AA$5)</f>
        <v>0.47692908027353892</v>
      </c>
      <c r="AE170" s="5">
        <f t="shared" si="15"/>
        <v>0</v>
      </c>
      <c r="AF170" s="5">
        <f t="shared" si="16"/>
        <v>0.47692908027353892</v>
      </c>
      <c r="AG170" s="5">
        <f t="shared" si="17"/>
        <v>0.47692908027353892</v>
      </c>
      <c r="AH170" s="5">
        <f>(Table13[[#This Row],[Survived]]-AG170)^2</f>
        <v>0.27360318706348596</v>
      </c>
    </row>
    <row r="171" spans="1:34" x14ac:dyDescent="0.2">
      <c r="A171">
        <v>0</v>
      </c>
      <c r="B171" t="s">
        <v>10</v>
      </c>
      <c r="C171">
        <v>3</v>
      </c>
      <c r="D171" t="s">
        <v>3</v>
      </c>
      <c r="E171">
        <v>24</v>
      </c>
      <c r="F171">
        <v>7.05</v>
      </c>
      <c r="G171">
        <v>0</v>
      </c>
      <c r="H171">
        <v>0</v>
      </c>
      <c r="I171">
        <f>E171/$E$1</f>
        <v>0.3</v>
      </c>
      <c r="J171">
        <f>LOG10(F171+1)</f>
        <v>0.90579588036786851</v>
      </c>
      <c r="K171">
        <f t="shared" si="12"/>
        <v>0</v>
      </c>
      <c r="L171">
        <f t="shared" si="13"/>
        <v>0</v>
      </c>
      <c r="M171">
        <f>IF(B171="S",1,0)</f>
        <v>1</v>
      </c>
      <c r="N171">
        <f>IF(B171="C",1,0)</f>
        <v>0</v>
      </c>
      <c r="O171">
        <f t="shared" si="14"/>
        <v>1</v>
      </c>
      <c r="P171">
        <v>1</v>
      </c>
      <c r="AC171" s="5">
        <f>SUMPRODUCT(Table13[[#This Row],[SibSp]:[Ones]],$R$4:$AA$4)</f>
        <v>-0.94025855631299682</v>
      </c>
      <c r="AD171" s="5">
        <f>SUMPRODUCT(Table13[[#This Row],[SibSp]:[Ones]],$R$5:$AA$5)</f>
        <v>0.12111416021586885</v>
      </c>
      <c r="AE171" s="5">
        <f t="shared" si="15"/>
        <v>0</v>
      </c>
      <c r="AF171" s="5">
        <f t="shared" si="16"/>
        <v>0.12111416021586885</v>
      </c>
      <c r="AG171" s="5">
        <f t="shared" si="17"/>
        <v>0.12111416021586885</v>
      </c>
      <c r="AH171" s="5">
        <f>(Table13[[#This Row],[Survived]]-AG171)^2</f>
        <v>1.4668639804795148E-2</v>
      </c>
    </row>
    <row r="172" spans="1:34" x14ac:dyDescent="0.2">
      <c r="A172">
        <v>1</v>
      </c>
      <c r="B172" t="s">
        <v>10</v>
      </c>
      <c r="C172">
        <v>2</v>
      </c>
      <c r="D172" t="s">
        <v>4</v>
      </c>
      <c r="E172">
        <v>35</v>
      </c>
      <c r="F172">
        <v>21</v>
      </c>
      <c r="G172">
        <v>0</v>
      </c>
      <c r="H172">
        <v>0</v>
      </c>
      <c r="I172">
        <f>E172/$E$1</f>
        <v>0.4375</v>
      </c>
      <c r="J172">
        <f>LOG10(F172+1)</f>
        <v>1.3424226808222062</v>
      </c>
      <c r="K172">
        <f t="shared" si="12"/>
        <v>0</v>
      </c>
      <c r="L172">
        <f t="shared" si="13"/>
        <v>1</v>
      </c>
      <c r="M172">
        <f>IF(B172="S",1,0)</f>
        <v>1</v>
      </c>
      <c r="N172">
        <f>IF(B172="C",1,0)</f>
        <v>0</v>
      </c>
      <c r="O172">
        <f t="shared" si="14"/>
        <v>0</v>
      </c>
      <c r="P172">
        <v>1</v>
      </c>
      <c r="AC172" s="5">
        <f>SUMPRODUCT(Table13[[#This Row],[SibSp]:[Ones]],$R$4:$AA$4)</f>
        <v>-0.60320557431698218</v>
      </c>
      <c r="AD172" s="5">
        <f>SUMPRODUCT(Table13[[#This Row],[SibSp]:[Ones]],$R$5:$AA$5)</f>
        <v>0.74963711796564336</v>
      </c>
      <c r="AE172" s="5">
        <f t="shared" si="15"/>
        <v>0</v>
      </c>
      <c r="AF172" s="5">
        <f t="shared" si="16"/>
        <v>0.74963711796564336</v>
      </c>
      <c r="AG172" s="5">
        <f t="shared" si="17"/>
        <v>0.74963711796564336</v>
      </c>
      <c r="AH172" s="5">
        <f>(Table13[[#This Row],[Survived]]-AG172)^2</f>
        <v>6.2681572700549179E-2</v>
      </c>
    </row>
    <row r="173" spans="1:34" x14ac:dyDescent="0.2">
      <c r="A173">
        <v>0</v>
      </c>
      <c r="B173" t="s">
        <v>10</v>
      </c>
      <c r="C173">
        <v>3</v>
      </c>
      <c r="D173" t="s">
        <v>3</v>
      </c>
      <c r="E173">
        <v>22</v>
      </c>
      <c r="F173">
        <v>7.25</v>
      </c>
      <c r="G173">
        <v>0</v>
      </c>
      <c r="H173">
        <v>0</v>
      </c>
      <c r="I173">
        <f>E173/$E$1</f>
        <v>0.27500000000000002</v>
      </c>
      <c r="J173">
        <f>LOG10(F173+1)</f>
        <v>0.91645394854992512</v>
      </c>
      <c r="K173">
        <f t="shared" si="12"/>
        <v>0</v>
      </c>
      <c r="L173">
        <f t="shared" si="13"/>
        <v>0</v>
      </c>
      <c r="M173">
        <f>IF(B173="S",1,0)</f>
        <v>1</v>
      </c>
      <c r="N173">
        <f>IF(B173="C",1,0)</f>
        <v>0</v>
      </c>
      <c r="O173">
        <f t="shared" si="14"/>
        <v>1</v>
      </c>
      <c r="P173">
        <v>1</v>
      </c>
      <c r="AC173" s="5">
        <f>SUMPRODUCT(Table13[[#This Row],[SibSp]:[Ones]],$R$4:$AA$4)</f>
        <v>-0.94761057222126166</v>
      </c>
      <c r="AD173" s="5">
        <f>SUMPRODUCT(Table13[[#This Row],[SibSp]:[Ones]],$R$5:$AA$5)</f>
        <v>0.1361023028797983</v>
      </c>
      <c r="AE173" s="5">
        <f t="shared" si="15"/>
        <v>0</v>
      </c>
      <c r="AF173" s="5">
        <f t="shared" si="16"/>
        <v>0.1361023028797983</v>
      </c>
      <c r="AG173" s="5">
        <f t="shared" si="17"/>
        <v>0.1361023028797983</v>
      </c>
      <c r="AH173" s="5">
        <f>(Table13[[#This Row],[Survived]]-AG173)^2</f>
        <v>1.8523836849184353E-2</v>
      </c>
    </row>
    <row r="174" spans="1:34" x14ac:dyDescent="0.2">
      <c r="A174">
        <v>0</v>
      </c>
      <c r="B174" t="s">
        <v>10</v>
      </c>
      <c r="C174">
        <v>2</v>
      </c>
      <c r="D174" t="s">
        <v>3</v>
      </c>
      <c r="E174">
        <v>30</v>
      </c>
      <c r="F174">
        <v>13</v>
      </c>
      <c r="G174">
        <v>0</v>
      </c>
      <c r="H174">
        <v>0</v>
      </c>
      <c r="I174">
        <f>E174/$E$1</f>
        <v>0.375</v>
      </c>
      <c r="J174">
        <f>LOG10(F174+1)</f>
        <v>1.146128035678238</v>
      </c>
      <c r="K174">
        <f t="shared" si="12"/>
        <v>0</v>
      </c>
      <c r="L174">
        <f t="shared" si="13"/>
        <v>1</v>
      </c>
      <c r="M174">
        <f>IF(B174="S",1,0)</f>
        <v>1</v>
      </c>
      <c r="N174">
        <f>IF(B174="C",1,0)</f>
        <v>0</v>
      </c>
      <c r="O174">
        <f t="shared" si="14"/>
        <v>1</v>
      </c>
      <c r="P174">
        <v>1</v>
      </c>
      <c r="AC174" s="5">
        <f>SUMPRODUCT(Table13[[#This Row],[SibSp]:[Ones]],$R$4:$AA$4)</f>
        <v>-0.91792414546629175</v>
      </c>
      <c r="AD174" s="5">
        <f>SUMPRODUCT(Table13[[#This Row],[SibSp]:[Ones]],$R$5:$AA$5)</f>
        <v>0.28761868508224803</v>
      </c>
      <c r="AE174" s="5">
        <f t="shared" si="15"/>
        <v>0</v>
      </c>
      <c r="AF174" s="5">
        <f t="shared" si="16"/>
        <v>0.28761868508224803</v>
      </c>
      <c r="AG174" s="5">
        <f t="shared" si="17"/>
        <v>0.28761868508224803</v>
      </c>
      <c r="AH174" s="5">
        <f>(Table13[[#This Row],[Survived]]-AG174)^2</f>
        <v>8.2724508008441361E-2</v>
      </c>
    </row>
    <row r="175" spans="1:34" x14ac:dyDescent="0.2">
      <c r="A175">
        <v>1</v>
      </c>
      <c r="B175" t="s">
        <v>11</v>
      </c>
      <c r="C175">
        <v>1</v>
      </c>
      <c r="D175" t="s">
        <v>4</v>
      </c>
      <c r="E175">
        <v>31</v>
      </c>
      <c r="F175">
        <v>113.27500000000001</v>
      </c>
      <c r="G175">
        <v>1</v>
      </c>
      <c r="H175">
        <v>0</v>
      </c>
      <c r="I175">
        <f>E175/$E$1</f>
        <v>0.38750000000000001</v>
      </c>
      <c r="J175">
        <f>LOG10(F175+1)</f>
        <v>2.0579512299613683</v>
      </c>
      <c r="K175">
        <f t="shared" si="12"/>
        <v>1</v>
      </c>
      <c r="L175">
        <f t="shared" si="13"/>
        <v>0</v>
      </c>
      <c r="M175">
        <f>IF(B175="S",1,0)</f>
        <v>0</v>
      </c>
      <c r="N175">
        <f>IF(B175="C",1,0)</f>
        <v>1</v>
      </c>
      <c r="O175">
        <f t="shared" si="14"/>
        <v>0</v>
      </c>
      <c r="P175">
        <v>1</v>
      </c>
      <c r="AC175" s="5">
        <f>SUMPRODUCT(Table13[[#This Row],[SibSp]:[Ones]],$R$4:$AA$4)</f>
        <v>-0.87268853986464068</v>
      </c>
      <c r="AD175" s="5">
        <f>SUMPRODUCT(Table13[[#This Row],[SibSp]:[Ones]],$R$5:$AA$5)</f>
        <v>1.0000772848867714</v>
      </c>
      <c r="AE175" s="5">
        <f t="shared" si="15"/>
        <v>0</v>
      </c>
      <c r="AF175" s="5">
        <f t="shared" si="16"/>
        <v>1.0000772848867714</v>
      </c>
      <c r="AG175" s="5">
        <f t="shared" si="17"/>
        <v>1.0000772848867714</v>
      </c>
      <c r="AH175" s="5">
        <f>(Table13[[#This Row],[Survived]]-AG175)^2</f>
        <v>5.9729537232664706E-9</v>
      </c>
    </row>
    <row r="176" spans="1:34" x14ac:dyDescent="0.2">
      <c r="A176">
        <v>1</v>
      </c>
      <c r="B176" t="s">
        <v>10</v>
      </c>
      <c r="C176">
        <v>3</v>
      </c>
      <c r="D176" t="s">
        <v>4</v>
      </c>
      <c r="E176">
        <v>27</v>
      </c>
      <c r="F176">
        <v>7.9249999999999998</v>
      </c>
      <c r="G176">
        <v>0</v>
      </c>
      <c r="H176">
        <v>0</v>
      </c>
      <c r="I176">
        <f>E176/$E$1</f>
        <v>0.33750000000000002</v>
      </c>
      <c r="J176">
        <f>LOG10(F176+1)</f>
        <v>0.95060822478423079</v>
      </c>
      <c r="K176">
        <f t="shared" si="12"/>
        <v>0</v>
      </c>
      <c r="L176">
        <f t="shared" si="13"/>
        <v>0</v>
      </c>
      <c r="M176">
        <f>IF(B176="S",1,0)</f>
        <v>1</v>
      </c>
      <c r="N176">
        <f>IF(B176="C",1,0)</f>
        <v>0</v>
      </c>
      <c r="O176">
        <f t="shared" si="14"/>
        <v>0</v>
      </c>
      <c r="P176">
        <v>1</v>
      </c>
      <c r="AC176" s="5">
        <f>SUMPRODUCT(Table13[[#This Row],[SibSp]:[Ones]],$R$4:$AA$4)</f>
        <v>-0.60763696162456293</v>
      </c>
      <c r="AD176" s="5">
        <f>SUMPRODUCT(Table13[[#This Row],[SibSp]:[Ones]],$R$5:$AA$5)</f>
        <v>0.59034030507127588</v>
      </c>
      <c r="AE176" s="5">
        <f t="shared" si="15"/>
        <v>0</v>
      </c>
      <c r="AF176" s="5">
        <f t="shared" si="16"/>
        <v>0.59034030507127588</v>
      </c>
      <c r="AG176" s="5">
        <f t="shared" si="17"/>
        <v>0.59034030507127588</v>
      </c>
      <c r="AH176" s="5">
        <f>(Table13[[#This Row],[Survived]]-AG176)^2</f>
        <v>0.16782106564909532</v>
      </c>
    </row>
    <row r="177" spans="1:34" x14ac:dyDescent="0.2">
      <c r="A177">
        <v>0</v>
      </c>
      <c r="B177" t="s">
        <v>10</v>
      </c>
      <c r="C177">
        <v>2</v>
      </c>
      <c r="D177" t="s">
        <v>3</v>
      </c>
      <c r="E177">
        <v>42</v>
      </c>
      <c r="F177">
        <v>27</v>
      </c>
      <c r="G177">
        <v>1</v>
      </c>
      <c r="H177">
        <v>0</v>
      </c>
      <c r="I177">
        <f>E177/$E$1</f>
        <v>0.52500000000000002</v>
      </c>
      <c r="J177">
        <f>LOG10(F177+1)</f>
        <v>1.4471580313422192</v>
      </c>
      <c r="K177">
        <f t="shared" si="12"/>
        <v>0</v>
      </c>
      <c r="L177">
        <f t="shared" si="13"/>
        <v>1</v>
      </c>
      <c r="M177">
        <f>IF(B177="S",1,0)</f>
        <v>1</v>
      </c>
      <c r="N177">
        <f>IF(B177="C",1,0)</f>
        <v>0</v>
      </c>
      <c r="O177">
        <f t="shared" si="14"/>
        <v>1</v>
      </c>
      <c r="P177">
        <v>1</v>
      </c>
      <c r="AC177" s="5">
        <f>SUMPRODUCT(Table13[[#This Row],[SibSp]:[Ones]],$R$4:$AA$4)</f>
        <v>-1.0807513436347178</v>
      </c>
      <c r="AD177" s="5">
        <f>SUMPRODUCT(Table13[[#This Row],[SibSp]:[Ones]],$R$5:$AA$5)</f>
        <v>0.15788917732658159</v>
      </c>
      <c r="AE177" s="5">
        <f t="shared" si="15"/>
        <v>0</v>
      </c>
      <c r="AF177" s="5">
        <f t="shared" si="16"/>
        <v>0.15788917732658159</v>
      </c>
      <c r="AG177" s="5">
        <f t="shared" si="17"/>
        <v>0.15788917732658159</v>
      </c>
      <c r="AH177" s="5">
        <f>(Table13[[#This Row],[Survived]]-AG177)^2</f>
        <v>2.4928992316864726E-2</v>
      </c>
    </row>
    <row r="178" spans="1:34" x14ac:dyDescent="0.2">
      <c r="A178">
        <v>1</v>
      </c>
      <c r="B178" t="s">
        <v>11</v>
      </c>
      <c r="C178">
        <v>1</v>
      </c>
      <c r="D178" t="s">
        <v>4</v>
      </c>
      <c r="E178">
        <v>32</v>
      </c>
      <c r="F178">
        <v>76.291700000000006</v>
      </c>
      <c r="G178">
        <v>0</v>
      </c>
      <c r="H178">
        <v>0</v>
      </c>
      <c r="I178">
        <f>E178/$E$1</f>
        <v>0.4</v>
      </c>
      <c r="J178">
        <f>LOG10(F178+1)</f>
        <v>1.8881328595362299</v>
      </c>
      <c r="K178">
        <f t="shared" si="12"/>
        <v>1</v>
      </c>
      <c r="L178">
        <f t="shared" si="13"/>
        <v>0</v>
      </c>
      <c r="M178">
        <f>IF(B178="S",1,0)</f>
        <v>0</v>
      </c>
      <c r="N178">
        <f>IF(B178="C",1,0)</f>
        <v>1</v>
      </c>
      <c r="O178">
        <f t="shared" si="14"/>
        <v>0</v>
      </c>
      <c r="P178">
        <v>1</v>
      </c>
      <c r="AC178" s="5">
        <f>SUMPRODUCT(Table13[[#This Row],[SibSp]:[Ones]],$R$4:$AA$4)</f>
        <v>-0.69330148432290806</v>
      </c>
      <c r="AD178" s="5">
        <f>SUMPRODUCT(Table13[[#This Row],[SibSp]:[Ones]],$R$5:$AA$5)</f>
        <v>1.042004487950589</v>
      </c>
      <c r="AE178" s="5">
        <f t="shared" si="15"/>
        <v>0</v>
      </c>
      <c r="AF178" s="5">
        <f t="shared" si="16"/>
        <v>1.042004487950589</v>
      </c>
      <c r="AG178" s="5">
        <f t="shared" si="17"/>
        <v>1.042004487950589</v>
      </c>
      <c r="AH178" s="5">
        <f>(Table13[[#This Row],[Survived]]-AG178)^2</f>
        <v>1.7643770079911745E-3</v>
      </c>
    </row>
    <row r="179" spans="1:34" x14ac:dyDescent="0.2">
      <c r="A179">
        <v>0</v>
      </c>
      <c r="B179" t="s">
        <v>10</v>
      </c>
      <c r="C179">
        <v>2</v>
      </c>
      <c r="D179" t="s">
        <v>3</v>
      </c>
      <c r="E179">
        <v>30</v>
      </c>
      <c r="F179">
        <v>10.5</v>
      </c>
      <c r="G179">
        <v>0</v>
      </c>
      <c r="H179">
        <v>0</v>
      </c>
      <c r="I179">
        <f>E179/$E$1</f>
        <v>0.375</v>
      </c>
      <c r="J179">
        <f>LOG10(F179+1)</f>
        <v>1.0606978403536116</v>
      </c>
      <c r="K179">
        <f t="shared" si="12"/>
        <v>0</v>
      </c>
      <c r="L179">
        <f t="shared" si="13"/>
        <v>1</v>
      </c>
      <c r="M179">
        <f>IF(B179="S",1,0)</f>
        <v>1</v>
      </c>
      <c r="N179">
        <f>IF(B179="C",1,0)</f>
        <v>0</v>
      </c>
      <c r="O179">
        <f t="shared" si="14"/>
        <v>1</v>
      </c>
      <c r="P179">
        <v>1</v>
      </c>
      <c r="AC179" s="5">
        <f>SUMPRODUCT(Table13[[#This Row],[SibSp]:[Ones]],$R$4:$AA$4)</f>
        <v>-0.90461750895479054</v>
      </c>
      <c r="AD179" s="5">
        <f>SUMPRODUCT(Table13[[#This Row],[SibSp]:[Ones]],$R$5:$AA$5)</f>
        <v>0.2835192512509942</v>
      </c>
      <c r="AE179" s="5">
        <f t="shared" si="15"/>
        <v>0</v>
      </c>
      <c r="AF179" s="5">
        <f t="shared" si="16"/>
        <v>0.2835192512509942</v>
      </c>
      <c r="AG179" s="5">
        <f t="shared" si="17"/>
        <v>0.2835192512509942</v>
      </c>
      <c r="AH179" s="5">
        <f>(Table13[[#This Row],[Survived]]-AG179)^2</f>
        <v>8.0383165829924372E-2</v>
      </c>
    </row>
    <row r="180" spans="1:34" x14ac:dyDescent="0.2">
      <c r="A180">
        <v>1</v>
      </c>
      <c r="B180" t="s">
        <v>10</v>
      </c>
      <c r="C180">
        <v>3</v>
      </c>
      <c r="D180" t="s">
        <v>3</v>
      </c>
      <c r="E180">
        <v>16</v>
      </c>
      <c r="F180">
        <v>8.0500000000000007</v>
      </c>
      <c r="G180">
        <v>0</v>
      </c>
      <c r="H180">
        <v>0</v>
      </c>
      <c r="I180">
        <f>E180/$E$1</f>
        <v>0.2</v>
      </c>
      <c r="J180">
        <f>LOG10(F180+1)</f>
        <v>0.9566485792052033</v>
      </c>
      <c r="K180">
        <f t="shared" si="12"/>
        <v>0</v>
      </c>
      <c r="L180">
        <f t="shared" si="13"/>
        <v>0</v>
      </c>
      <c r="M180">
        <f>IF(B180="S",1,0)</f>
        <v>1</v>
      </c>
      <c r="N180">
        <f>IF(B180="C",1,0)</f>
        <v>0</v>
      </c>
      <c r="O180">
        <f t="shared" si="14"/>
        <v>1</v>
      </c>
      <c r="P180">
        <v>1</v>
      </c>
      <c r="AC180" s="5">
        <f>SUMPRODUCT(Table13[[#This Row],[SibSp]:[Ones]],$R$4:$AA$4)</f>
        <v>-0.97094703633499113</v>
      </c>
      <c r="AD180" s="5">
        <f>SUMPRODUCT(Table13[[#This Row],[SibSp]:[Ones]],$R$5:$AA$5)</f>
        <v>0.18146119436041452</v>
      </c>
      <c r="AE180" s="5">
        <f t="shared" si="15"/>
        <v>0</v>
      </c>
      <c r="AF180" s="5">
        <f t="shared" si="16"/>
        <v>0.18146119436041452</v>
      </c>
      <c r="AG180" s="5">
        <f t="shared" si="17"/>
        <v>0.18146119436041452</v>
      </c>
      <c r="AH180" s="5">
        <f>(Table13[[#This Row],[Survived]]-AG180)^2</f>
        <v>0.67000577633787906</v>
      </c>
    </row>
    <row r="181" spans="1:34" x14ac:dyDescent="0.2">
      <c r="A181">
        <v>0</v>
      </c>
      <c r="B181" t="s">
        <v>10</v>
      </c>
      <c r="C181">
        <v>2</v>
      </c>
      <c r="D181" t="s">
        <v>3</v>
      </c>
      <c r="E181">
        <v>27</v>
      </c>
      <c r="F181">
        <v>13</v>
      </c>
      <c r="G181">
        <v>0</v>
      </c>
      <c r="H181">
        <v>0</v>
      </c>
      <c r="I181">
        <f>E181/$E$1</f>
        <v>0.33750000000000002</v>
      </c>
      <c r="J181">
        <f>LOG10(F181+1)</f>
        <v>1.146128035678238</v>
      </c>
      <c r="K181">
        <f t="shared" si="12"/>
        <v>0</v>
      </c>
      <c r="L181">
        <f t="shared" si="13"/>
        <v>1</v>
      </c>
      <c r="M181">
        <f>IF(B181="S",1,0)</f>
        <v>1</v>
      </c>
      <c r="N181">
        <f>IF(B181="C",1,0)</f>
        <v>0</v>
      </c>
      <c r="O181">
        <f t="shared" si="14"/>
        <v>1</v>
      </c>
      <c r="P181">
        <v>1</v>
      </c>
      <c r="AC181" s="5">
        <f>SUMPRODUCT(Table13[[#This Row],[SibSp]:[Ones]],$R$4:$AA$4)</f>
        <v>-0.92646201279783058</v>
      </c>
      <c r="AD181" s="5">
        <f>SUMPRODUCT(Table13[[#This Row],[SibSp]:[Ones]],$R$5:$AA$5)</f>
        <v>0.30933374564166738</v>
      </c>
      <c r="AE181" s="5">
        <f t="shared" si="15"/>
        <v>0</v>
      </c>
      <c r="AF181" s="5">
        <f t="shared" si="16"/>
        <v>0.30933374564166738</v>
      </c>
      <c r="AG181" s="5">
        <f t="shared" si="17"/>
        <v>0.30933374564166738</v>
      </c>
      <c r="AH181" s="5">
        <f>(Table13[[#This Row],[Survived]]-AG181)^2</f>
        <v>9.5687366192703766E-2</v>
      </c>
    </row>
    <row r="182" spans="1:34" x14ac:dyDescent="0.2">
      <c r="A182">
        <v>0</v>
      </c>
      <c r="B182" t="s">
        <v>10</v>
      </c>
      <c r="C182">
        <v>3</v>
      </c>
      <c r="D182" t="s">
        <v>3</v>
      </c>
      <c r="E182">
        <v>51</v>
      </c>
      <c r="F182">
        <v>8.0500000000000007</v>
      </c>
      <c r="G182">
        <v>0</v>
      </c>
      <c r="H182">
        <v>0</v>
      </c>
      <c r="I182">
        <f>E182/$E$1</f>
        <v>0.63749999999999996</v>
      </c>
      <c r="J182">
        <f>LOG10(F182+1)</f>
        <v>0.9566485792052033</v>
      </c>
      <c r="K182">
        <f t="shared" si="12"/>
        <v>0</v>
      </c>
      <c r="L182">
        <f t="shared" si="13"/>
        <v>0</v>
      </c>
      <c r="M182">
        <f>IF(B182="S",1,0)</f>
        <v>1</v>
      </c>
      <c r="N182">
        <f>IF(B182="C",1,0)</f>
        <v>0</v>
      </c>
      <c r="O182">
        <f t="shared" si="14"/>
        <v>1</v>
      </c>
      <c r="P182">
        <v>1</v>
      </c>
      <c r="AC182" s="5">
        <f>SUMPRODUCT(Table13[[#This Row],[SibSp]:[Ones]],$R$4:$AA$4)</f>
        <v>-0.87133858413370502</v>
      </c>
      <c r="AD182" s="5">
        <f>SUMPRODUCT(Table13[[#This Row],[SibSp]:[Ones]],$R$5:$AA$5)</f>
        <v>-7.1881178832811421E-2</v>
      </c>
      <c r="AE182" s="5">
        <f t="shared" si="15"/>
        <v>0</v>
      </c>
      <c r="AF182" s="5">
        <f t="shared" si="16"/>
        <v>0</v>
      </c>
      <c r="AG182" s="5">
        <f t="shared" si="17"/>
        <v>0</v>
      </c>
      <c r="AH182" s="5">
        <f>(Table13[[#This Row],[Survived]]-AG182)^2</f>
        <v>0</v>
      </c>
    </row>
    <row r="183" spans="1:34" x14ac:dyDescent="0.2">
      <c r="A183">
        <v>1</v>
      </c>
      <c r="B183" t="s">
        <v>10</v>
      </c>
      <c r="C183">
        <v>1</v>
      </c>
      <c r="D183" t="s">
        <v>3</v>
      </c>
      <c r="E183">
        <v>38</v>
      </c>
      <c r="F183">
        <v>90</v>
      </c>
      <c r="G183">
        <v>1</v>
      </c>
      <c r="H183">
        <v>0</v>
      </c>
      <c r="I183">
        <f>E183/$E$1</f>
        <v>0.47499999999999998</v>
      </c>
      <c r="J183">
        <f>LOG10(F183+1)</f>
        <v>1.9590413923210936</v>
      </c>
      <c r="K183">
        <f t="shared" si="12"/>
        <v>1</v>
      </c>
      <c r="L183">
        <f t="shared" si="13"/>
        <v>0</v>
      </c>
      <c r="M183">
        <f>IF(B183="S",1,0)</f>
        <v>1</v>
      </c>
      <c r="N183">
        <f>IF(B183="C",1,0)</f>
        <v>0</v>
      </c>
      <c r="O183">
        <f t="shared" si="14"/>
        <v>1</v>
      </c>
      <c r="P183">
        <v>1</v>
      </c>
      <c r="AC183" s="5">
        <f>SUMPRODUCT(Table13[[#This Row],[SibSp]:[Ones]],$R$4:$AA$4)</f>
        <v>-1.3271750862934029</v>
      </c>
      <c r="AD183" s="5">
        <f>SUMPRODUCT(Table13[[#This Row],[SibSp]:[Ones]],$R$5:$AA$5)</f>
        <v>0.38778575869196541</v>
      </c>
      <c r="AE183" s="5">
        <f t="shared" si="15"/>
        <v>0</v>
      </c>
      <c r="AF183" s="5">
        <f t="shared" si="16"/>
        <v>0.38778575869196541</v>
      </c>
      <c r="AG183" s="5">
        <f t="shared" si="17"/>
        <v>0.38778575869196541</v>
      </c>
      <c r="AH183" s="5">
        <f>(Table13[[#This Row],[Survived]]-AG183)^2</f>
        <v>0.37480627726037241</v>
      </c>
    </row>
    <row r="184" spans="1:34" x14ac:dyDescent="0.2">
      <c r="A184">
        <v>0</v>
      </c>
      <c r="B184" t="s">
        <v>10</v>
      </c>
      <c r="C184">
        <v>3</v>
      </c>
      <c r="D184" t="s">
        <v>3</v>
      </c>
      <c r="E184">
        <v>22</v>
      </c>
      <c r="F184">
        <v>9.35</v>
      </c>
      <c r="G184">
        <v>0</v>
      </c>
      <c r="H184">
        <v>0</v>
      </c>
      <c r="I184">
        <f>E184/$E$1</f>
        <v>0.27500000000000002</v>
      </c>
      <c r="J184">
        <f>LOG10(F184+1)</f>
        <v>1.0149403497929366</v>
      </c>
      <c r="K184">
        <f t="shared" si="12"/>
        <v>0</v>
      </c>
      <c r="L184">
        <f t="shared" si="13"/>
        <v>0</v>
      </c>
      <c r="M184">
        <f>IF(B184="S",1,0)</f>
        <v>1</v>
      </c>
      <c r="N184">
        <f>IF(B184="C",1,0)</f>
        <v>0</v>
      </c>
      <c r="O184">
        <f t="shared" si="14"/>
        <v>1</v>
      </c>
      <c r="P184">
        <v>1</v>
      </c>
      <c r="AC184" s="5">
        <f>SUMPRODUCT(Table13[[#This Row],[SibSp]:[Ones]],$R$4:$AA$4)</f>
        <v>-0.9629508478426243</v>
      </c>
      <c r="AD184" s="5">
        <f>SUMPRODUCT(Table13[[#This Row],[SibSp]:[Ones]],$R$5:$AA$5)</f>
        <v>0.14082824882478728</v>
      </c>
      <c r="AE184" s="5">
        <f t="shared" si="15"/>
        <v>0</v>
      </c>
      <c r="AF184" s="5">
        <f t="shared" si="16"/>
        <v>0.14082824882478728</v>
      </c>
      <c r="AG184" s="5">
        <f t="shared" si="17"/>
        <v>0.14082824882478728</v>
      </c>
      <c r="AH184" s="5">
        <f>(Table13[[#This Row],[Survived]]-AG184)^2</f>
        <v>1.98325956670562E-2</v>
      </c>
    </row>
    <row r="185" spans="1:34" x14ac:dyDescent="0.2">
      <c r="A185">
        <v>1</v>
      </c>
      <c r="B185" t="s">
        <v>10</v>
      </c>
      <c r="C185">
        <v>2</v>
      </c>
      <c r="D185" t="s">
        <v>3</v>
      </c>
      <c r="E185">
        <v>19</v>
      </c>
      <c r="F185">
        <v>10.5</v>
      </c>
      <c r="G185">
        <v>0</v>
      </c>
      <c r="H185">
        <v>0</v>
      </c>
      <c r="I185">
        <f>E185/$E$1</f>
        <v>0.23749999999999999</v>
      </c>
      <c r="J185">
        <f>LOG10(F185+1)</f>
        <v>1.0606978403536116</v>
      </c>
      <c r="K185">
        <f t="shared" si="12"/>
        <v>0</v>
      </c>
      <c r="L185">
        <f t="shared" si="13"/>
        <v>1</v>
      </c>
      <c r="M185">
        <f>IF(B185="S",1,0)</f>
        <v>1</v>
      </c>
      <c r="N185">
        <f>IF(B185="C",1,0)</f>
        <v>0</v>
      </c>
      <c r="O185">
        <f t="shared" si="14"/>
        <v>1</v>
      </c>
      <c r="P185">
        <v>1</v>
      </c>
      <c r="AC185" s="5">
        <f>SUMPRODUCT(Table13[[#This Row],[SibSp]:[Ones]],$R$4:$AA$4)</f>
        <v>-0.93592302250376613</v>
      </c>
      <c r="AD185" s="5">
        <f>SUMPRODUCT(Table13[[#This Row],[SibSp]:[Ones]],$R$5:$AA$5)</f>
        <v>0.36314113996886521</v>
      </c>
      <c r="AE185" s="5">
        <f t="shared" si="15"/>
        <v>0</v>
      </c>
      <c r="AF185" s="5">
        <f t="shared" si="16"/>
        <v>0.36314113996886521</v>
      </c>
      <c r="AG185" s="5">
        <f t="shared" si="17"/>
        <v>0.36314113996886521</v>
      </c>
      <c r="AH185" s="5">
        <f>(Table13[[#This Row],[Survived]]-AG185)^2</f>
        <v>0.40558920760015654</v>
      </c>
    </row>
    <row r="186" spans="1:34" x14ac:dyDescent="0.2">
      <c r="A186">
        <v>0</v>
      </c>
      <c r="B186" t="s">
        <v>10</v>
      </c>
      <c r="C186">
        <v>3</v>
      </c>
      <c r="D186" t="s">
        <v>3</v>
      </c>
      <c r="E186">
        <v>20.5</v>
      </c>
      <c r="F186">
        <v>7.25</v>
      </c>
      <c r="G186">
        <v>0</v>
      </c>
      <c r="H186">
        <v>0</v>
      </c>
      <c r="I186">
        <f>E186/$E$1</f>
        <v>0.25624999999999998</v>
      </c>
      <c r="J186">
        <f>LOG10(F186+1)</f>
        <v>0.91645394854992512</v>
      </c>
      <c r="K186">
        <f t="shared" si="12"/>
        <v>0</v>
      </c>
      <c r="L186">
        <f t="shared" si="13"/>
        <v>0</v>
      </c>
      <c r="M186">
        <f>IF(B186="S",1,0)</f>
        <v>1</v>
      </c>
      <c r="N186">
        <f>IF(B186="C",1,0)</f>
        <v>0</v>
      </c>
      <c r="O186">
        <f t="shared" si="14"/>
        <v>1</v>
      </c>
      <c r="P186">
        <v>1</v>
      </c>
      <c r="AC186" s="5">
        <f>SUMPRODUCT(Table13[[#This Row],[SibSp]:[Ones]],$R$4:$AA$4)</f>
        <v>-0.95187950588703107</v>
      </c>
      <c r="AD186" s="5">
        <f>SUMPRODUCT(Table13[[#This Row],[SibSp]:[Ones]],$R$5:$AA$5)</f>
        <v>0.146959833159508</v>
      </c>
      <c r="AE186" s="5">
        <f t="shared" si="15"/>
        <v>0</v>
      </c>
      <c r="AF186" s="5">
        <f t="shared" si="16"/>
        <v>0.146959833159508</v>
      </c>
      <c r="AG186" s="5">
        <f t="shared" si="17"/>
        <v>0.146959833159508</v>
      </c>
      <c r="AH186" s="5">
        <f>(Table13[[#This Row],[Survived]]-AG186)^2</f>
        <v>2.1597192562270429E-2</v>
      </c>
    </row>
    <row r="187" spans="1:34" x14ac:dyDescent="0.2">
      <c r="A187">
        <v>0</v>
      </c>
      <c r="B187" t="s">
        <v>10</v>
      </c>
      <c r="C187">
        <v>2</v>
      </c>
      <c r="D187" t="s">
        <v>3</v>
      </c>
      <c r="E187">
        <v>18</v>
      </c>
      <c r="F187">
        <v>13</v>
      </c>
      <c r="G187">
        <v>0</v>
      </c>
      <c r="H187">
        <v>0</v>
      </c>
      <c r="I187">
        <f>E187/$E$1</f>
        <v>0.22500000000000001</v>
      </c>
      <c r="J187">
        <f>LOG10(F187+1)</f>
        <v>1.146128035678238</v>
      </c>
      <c r="K187">
        <f t="shared" si="12"/>
        <v>0</v>
      </c>
      <c r="L187">
        <f t="shared" si="13"/>
        <v>1</v>
      </c>
      <c r="M187">
        <f>IF(B187="S",1,0)</f>
        <v>1</v>
      </c>
      <c r="N187">
        <f>IF(B187="C",1,0)</f>
        <v>0</v>
      </c>
      <c r="O187">
        <f t="shared" si="14"/>
        <v>1</v>
      </c>
      <c r="P187">
        <v>1</v>
      </c>
      <c r="AC187" s="5">
        <f>SUMPRODUCT(Table13[[#This Row],[SibSp]:[Ones]],$R$4:$AA$4)</f>
        <v>-0.95207561479244696</v>
      </c>
      <c r="AD187" s="5">
        <f>SUMPRODUCT(Table13[[#This Row],[SibSp]:[Ones]],$R$5:$AA$5)</f>
        <v>0.37447892731992549</v>
      </c>
      <c r="AE187" s="5">
        <f t="shared" si="15"/>
        <v>0</v>
      </c>
      <c r="AF187" s="5">
        <f t="shared" si="16"/>
        <v>0.37447892731992549</v>
      </c>
      <c r="AG187" s="5">
        <f t="shared" si="17"/>
        <v>0.37447892731992549</v>
      </c>
      <c r="AH187" s="5">
        <f>(Table13[[#This Row],[Survived]]-AG187)^2</f>
        <v>0.14023446700668205</v>
      </c>
    </row>
    <row r="188" spans="1:34" x14ac:dyDescent="0.2">
      <c r="A188">
        <v>1</v>
      </c>
      <c r="B188" t="s">
        <v>10</v>
      </c>
      <c r="C188">
        <v>1</v>
      </c>
      <c r="D188" t="s">
        <v>4</v>
      </c>
      <c r="E188">
        <v>35</v>
      </c>
      <c r="F188">
        <v>83.474999999999994</v>
      </c>
      <c r="G188">
        <v>1</v>
      </c>
      <c r="H188">
        <v>0</v>
      </c>
      <c r="I188">
        <f>E188/$E$1</f>
        <v>0.4375</v>
      </c>
      <c r="J188">
        <f>LOG10(F188+1)</f>
        <v>1.9267282004469339</v>
      </c>
      <c r="K188">
        <f t="shared" si="12"/>
        <v>1</v>
      </c>
      <c r="L188">
        <f t="shared" si="13"/>
        <v>0</v>
      </c>
      <c r="M188">
        <f>IF(B188="S",1,0)</f>
        <v>1</v>
      </c>
      <c r="N188">
        <f>IF(B188="C",1,0)</f>
        <v>0</v>
      </c>
      <c r="O188">
        <f t="shared" si="14"/>
        <v>0</v>
      </c>
      <c r="P188">
        <v>1</v>
      </c>
      <c r="AC188" s="5">
        <f>SUMPRODUCT(Table13[[#This Row],[SibSp]:[Ones]],$R$4:$AA$4)</f>
        <v>-0.99961612629475494</v>
      </c>
      <c r="AD188" s="5">
        <f>SUMPRODUCT(Table13[[#This Row],[SibSp]:[Ones]],$R$5:$AA$5)</f>
        <v>0.89674109630567611</v>
      </c>
      <c r="AE188" s="5">
        <f t="shared" si="15"/>
        <v>0</v>
      </c>
      <c r="AF188" s="5">
        <f t="shared" si="16"/>
        <v>0.89674109630567611</v>
      </c>
      <c r="AG188" s="5">
        <f t="shared" si="17"/>
        <v>0.89674109630567611</v>
      </c>
      <c r="AH188" s="5">
        <f>(Table13[[#This Row],[Survived]]-AG188)^2</f>
        <v>1.0662401192153656E-2</v>
      </c>
    </row>
    <row r="189" spans="1:34" x14ac:dyDescent="0.2">
      <c r="A189">
        <v>0</v>
      </c>
      <c r="B189" t="s">
        <v>10</v>
      </c>
      <c r="C189">
        <v>3</v>
      </c>
      <c r="D189" t="s">
        <v>3</v>
      </c>
      <c r="E189">
        <v>29</v>
      </c>
      <c r="F189">
        <v>7.7750000000000004</v>
      </c>
      <c r="G189">
        <v>0</v>
      </c>
      <c r="H189">
        <v>0</v>
      </c>
      <c r="I189">
        <f>E189/$E$1</f>
        <v>0.36249999999999999</v>
      </c>
      <c r="J189">
        <f>LOG10(F189+1)</f>
        <v>0.94324712513786169</v>
      </c>
      <c r="K189">
        <f t="shared" si="12"/>
        <v>0</v>
      </c>
      <c r="L189">
        <f t="shared" si="13"/>
        <v>0</v>
      </c>
      <c r="M189">
        <f>IF(B189="S",1,0)</f>
        <v>1</v>
      </c>
      <c r="N189">
        <f>IF(B189="C",1,0)</f>
        <v>0</v>
      </c>
      <c r="O189">
        <f t="shared" si="14"/>
        <v>1</v>
      </c>
      <c r="P189">
        <v>1</v>
      </c>
      <c r="AC189" s="5">
        <f>SUMPRODUCT(Table13[[#This Row],[SibSp]:[Ones]],$R$4:$AA$4)</f>
        <v>-0.93186219615175325</v>
      </c>
      <c r="AD189" s="5">
        <f>SUMPRODUCT(Table13[[#This Row],[SibSp]:[Ones]],$R$5:$AA$5)</f>
        <v>8.6719519490412011E-2</v>
      </c>
      <c r="AE189" s="5">
        <f t="shared" si="15"/>
        <v>0</v>
      </c>
      <c r="AF189" s="5">
        <f t="shared" si="16"/>
        <v>8.6719519490412011E-2</v>
      </c>
      <c r="AG189" s="5">
        <f t="shared" si="17"/>
        <v>8.6719519490412011E-2</v>
      </c>
      <c r="AH189" s="5">
        <f>(Table13[[#This Row],[Survived]]-AG189)^2</f>
        <v>7.5202750606479483E-3</v>
      </c>
    </row>
    <row r="190" spans="1:34" x14ac:dyDescent="0.2">
      <c r="A190">
        <v>0</v>
      </c>
      <c r="B190" t="s">
        <v>10</v>
      </c>
      <c r="C190">
        <v>2</v>
      </c>
      <c r="D190" t="s">
        <v>3</v>
      </c>
      <c r="E190">
        <v>59</v>
      </c>
      <c r="F190">
        <v>13.5</v>
      </c>
      <c r="G190">
        <v>0</v>
      </c>
      <c r="H190">
        <v>0</v>
      </c>
      <c r="I190">
        <f>E190/$E$1</f>
        <v>0.73750000000000004</v>
      </c>
      <c r="J190">
        <f>LOG10(F190+1)</f>
        <v>1.1613680022349748</v>
      </c>
      <c r="K190">
        <f t="shared" si="12"/>
        <v>0</v>
      </c>
      <c r="L190">
        <f t="shared" si="13"/>
        <v>1</v>
      </c>
      <c r="M190">
        <f>IF(B190="S",1,0)</f>
        <v>1</v>
      </c>
      <c r="N190">
        <f>IF(B190="C",1,0)</f>
        <v>0</v>
      </c>
      <c r="O190">
        <f t="shared" si="14"/>
        <v>1</v>
      </c>
      <c r="P190">
        <v>1</v>
      </c>
      <c r="AC190" s="5">
        <f>SUMPRODUCT(Table13[[#This Row],[SibSp]:[Ones]],$R$4:$AA$4)</f>
        <v>-0.8377652103436255</v>
      </c>
      <c r="AD190" s="5">
        <f>SUMPRODUCT(Table13[[#This Row],[SibSp]:[Ones]],$R$5:$AA$5)</f>
        <v>7.8437734560578343E-2</v>
      </c>
      <c r="AE190" s="5">
        <f t="shared" si="15"/>
        <v>0</v>
      </c>
      <c r="AF190" s="5">
        <f t="shared" si="16"/>
        <v>7.8437734560578343E-2</v>
      </c>
      <c r="AG190" s="5">
        <f t="shared" si="17"/>
        <v>7.8437734560578343E-2</v>
      </c>
      <c r="AH190" s="5">
        <f>(Table13[[#This Row],[Survived]]-AG190)^2</f>
        <v>6.1524782029957464E-3</v>
      </c>
    </row>
    <row r="191" spans="1:34" x14ac:dyDescent="0.2">
      <c r="A191">
        <v>1</v>
      </c>
      <c r="B191" t="s">
        <v>10</v>
      </c>
      <c r="C191">
        <v>3</v>
      </c>
      <c r="D191" t="s">
        <v>4</v>
      </c>
      <c r="E191">
        <v>5</v>
      </c>
      <c r="F191">
        <v>31.387499999999999</v>
      </c>
      <c r="G191">
        <v>4</v>
      </c>
      <c r="H191">
        <v>2</v>
      </c>
      <c r="I191">
        <f>E191/$E$1</f>
        <v>6.25E-2</v>
      </c>
      <c r="J191">
        <f>LOG10(F191+1)</f>
        <v>1.5103774259938814</v>
      </c>
      <c r="K191">
        <f t="shared" si="12"/>
        <v>0</v>
      </c>
      <c r="L191">
        <f t="shared" si="13"/>
        <v>0</v>
      </c>
      <c r="M191">
        <f>IF(B191="S",1,0)</f>
        <v>1</v>
      </c>
      <c r="N191">
        <f>IF(B191="C",1,0)</f>
        <v>0</v>
      </c>
      <c r="O191">
        <f t="shared" si="14"/>
        <v>0</v>
      </c>
      <c r="P191">
        <v>1</v>
      </c>
      <c r="AC191" s="5">
        <f>SUMPRODUCT(Table13[[#This Row],[SibSp]:[Ones]],$R$4:$AA$4)</f>
        <v>-1.2394608530424396</v>
      </c>
      <c r="AD191" s="5">
        <f>SUMPRODUCT(Table13[[#This Row],[SibSp]:[Ones]],$R$5:$AA$5)</f>
        <v>0.51738313396156799</v>
      </c>
      <c r="AE191" s="5">
        <f t="shared" si="15"/>
        <v>0</v>
      </c>
      <c r="AF191" s="5">
        <f t="shared" si="16"/>
        <v>0.51738313396156799</v>
      </c>
      <c r="AG191" s="5">
        <f t="shared" si="17"/>
        <v>0.51738313396156799</v>
      </c>
      <c r="AH191" s="5">
        <f>(Table13[[#This Row],[Survived]]-AG191)^2</f>
        <v>0.23291903938475783</v>
      </c>
    </row>
    <row r="192" spans="1:34" x14ac:dyDescent="0.2">
      <c r="A192">
        <v>0</v>
      </c>
      <c r="B192" t="s">
        <v>10</v>
      </c>
      <c r="C192">
        <v>2</v>
      </c>
      <c r="D192" t="s">
        <v>3</v>
      </c>
      <c r="E192">
        <v>24</v>
      </c>
      <c r="F192">
        <v>10.5</v>
      </c>
      <c r="G192">
        <v>0</v>
      </c>
      <c r="H192">
        <v>0</v>
      </c>
      <c r="I192">
        <f>E192/$E$1</f>
        <v>0.3</v>
      </c>
      <c r="J192">
        <f>LOG10(F192+1)</f>
        <v>1.0606978403536116</v>
      </c>
      <c r="K192">
        <f t="shared" si="12"/>
        <v>0</v>
      </c>
      <c r="L192">
        <f t="shared" si="13"/>
        <v>1</v>
      </c>
      <c r="M192">
        <f>IF(B192="S",1,0)</f>
        <v>1</v>
      </c>
      <c r="N192">
        <f>IF(B192="C",1,0)</f>
        <v>0</v>
      </c>
      <c r="O192">
        <f t="shared" si="14"/>
        <v>1</v>
      </c>
      <c r="P192">
        <v>1</v>
      </c>
      <c r="AC192" s="5">
        <f>SUMPRODUCT(Table13[[#This Row],[SibSp]:[Ones]],$R$4:$AA$4)</f>
        <v>-0.92169324361786809</v>
      </c>
      <c r="AD192" s="5">
        <f>SUMPRODUCT(Table13[[#This Row],[SibSp]:[Ones]],$R$5:$AA$5)</f>
        <v>0.3269493723698329</v>
      </c>
      <c r="AE192" s="5">
        <f t="shared" si="15"/>
        <v>0</v>
      </c>
      <c r="AF192" s="5">
        <f t="shared" si="16"/>
        <v>0.3269493723698329</v>
      </c>
      <c r="AG192" s="5">
        <f t="shared" si="17"/>
        <v>0.3269493723698329</v>
      </c>
      <c r="AH192" s="5">
        <f>(Table13[[#This Row],[Survived]]-AG192)^2</f>
        <v>0.10689589209302766</v>
      </c>
    </row>
    <row r="193" spans="1:34" x14ac:dyDescent="0.2">
      <c r="A193">
        <v>0</v>
      </c>
      <c r="B193" t="s">
        <v>10</v>
      </c>
      <c r="C193">
        <v>2</v>
      </c>
      <c r="D193" t="s">
        <v>3</v>
      </c>
      <c r="E193">
        <v>44</v>
      </c>
      <c r="F193">
        <v>26</v>
      </c>
      <c r="G193">
        <v>1</v>
      </c>
      <c r="H193">
        <v>0</v>
      </c>
      <c r="I193">
        <f>E193/$E$1</f>
        <v>0.55000000000000004</v>
      </c>
      <c r="J193">
        <f>LOG10(F193+1)</f>
        <v>1.4313637641589874</v>
      </c>
      <c r="K193">
        <f t="shared" si="12"/>
        <v>0</v>
      </c>
      <c r="L193">
        <f t="shared" si="13"/>
        <v>1</v>
      </c>
      <c r="M193">
        <f>IF(B193="S",1,0)</f>
        <v>1</v>
      </c>
      <c r="N193">
        <f>IF(B193="C",1,0)</f>
        <v>0</v>
      </c>
      <c r="O193">
        <f t="shared" si="14"/>
        <v>1</v>
      </c>
      <c r="P193">
        <v>1</v>
      </c>
      <c r="AC193" s="5">
        <f>SUMPRODUCT(Table13[[#This Row],[SibSp]:[Ones]],$R$4:$AA$4)</f>
        <v>-1.0725993116092045</v>
      </c>
      <c r="AD193" s="5">
        <f>SUMPRODUCT(Table13[[#This Row],[SibSp]:[Ones]],$R$5:$AA$5)</f>
        <v>0.14265457019105088</v>
      </c>
      <c r="AE193" s="5">
        <f t="shared" si="15"/>
        <v>0</v>
      </c>
      <c r="AF193" s="5">
        <f t="shared" si="16"/>
        <v>0.14265457019105088</v>
      </c>
      <c r="AG193" s="5">
        <f t="shared" si="17"/>
        <v>0.14265457019105088</v>
      </c>
      <c r="AH193" s="5">
        <f>(Table13[[#This Row],[Survived]]-AG193)^2</f>
        <v>2.0350326396393462E-2</v>
      </c>
    </row>
    <row r="194" spans="1:34" x14ac:dyDescent="0.2">
      <c r="A194">
        <v>1</v>
      </c>
      <c r="B194" t="s">
        <v>10</v>
      </c>
      <c r="C194">
        <v>2</v>
      </c>
      <c r="D194" t="s">
        <v>4</v>
      </c>
      <c r="E194">
        <v>8</v>
      </c>
      <c r="F194">
        <v>26.25</v>
      </c>
      <c r="G194">
        <v>0</v>
      </c>
      <c r="H194">
        <v>2</v>
      </c>
      <c r="I194">
        <f>E194/$E$1</f>
        <v>0.1</v>
      </c>
      <c r="J194">
        <f>LOG10(F194+1)</f>
        <v>1.4353665066126613</v>
      </c>
      <c r="K194">
        <f t="shared" si="12"/>
        <v>0</v>
      </c>
      <c r="L194">
        <f t="shared" si="13"/>
        <v>1</v>
      </c>
      <c r="M194">
        <f>IF(B194="S",1,0)</f>
        <v>1</v>
      </c>
      <c r="N194">
        <f>IF(B194="C",1,0)</f>
        <v>0</v>
      </c>
      <c r="O194">
        <f t="shared" si="14"/>
        <v>0</v>
      </c>
      <c r="P194">
        <v>1</v>
      </c>
      <c r="AC194" s="5">
        <f>SUMPRODUCT(Table13[[#This Row],[SibSp]:[Ones]],$R$4:$AA$4)</f>
        <v>-0.57618583542977664</v>
      </c>
      <c r="AD194" s="5">
        <f>SUMPRODUCT(Table13[[#This Row],[SibSp]:[Ones]],$R$5:$AA$5)</f>
        <v>0.91972842707111446</v>
      </c>
      <c r="AE194" s="5">
        <f t="shared" si="15"/>
        <v>0</v>
      </c>
      <c r="AF194" s="5">
        <f t="shared" si="16"/>
        <v>0.91972842707111446</v>
      </c>
      <c r="AG194" s="5">
        <f t="shared" si="17"/>
        <v>0.91972842707111446</v>
      </c>
      <c r="AH194" s="5">
        <f>(Table13[[#This Row],[Survived]]-AG194)^2</f>
        <v>6.4435254204773893E-3</v>
      </c>
    </row>
    <row r="195" spans="1:34" x14ac:dyDescent="0.2">
      <c r="A195">
        <v>0</v>
      </c>
      <c r="B195" t="s">
        <v>10</v>
      </c>
      <c r="C195">
        <v>2</v>
      </c>
      <c r="D195" t="s">
        <v>3</v>
      </c>
      <c r="E195">
        <v>19</v>
      </c>
      <c r="F195">
        <v>10.5</v>
      </c>
      <c r="G195">
        <v>0</v>
      </c>
      <c r="H195">
        <v>0</v>
      </c>
      <c r="I195">
        <f>E195/$E$1</f>
        <v>0.23749999999999999</v>
      </c>
      <c r="J195">
        <f>LOG10(F195+1)</f>
        <v>1.0606978403536116</v>
      </c>
      <c r="K195">
        <f t="shared" si="12"/>
        <v>0</v>
      </c>
      <c r="L195">
        <f t="shared" si="13"/>
        <v>1</v>
      </c>
      <c r="M195">
        <f>IF(B195="S",1,0)</f>
        <v>1</v>
      </c>
      <c r="N195">
        <f>IF(B195="C",1,0)</f>
        <v>0</v>
      </c>
      <c r="O195">
        <f t="shared" si="14"/>
        <v>1</v>
      </c>
      <c r="P195">
        <v>1</v>
      </c>
      <c r="AC195" s="5">
        <f>SUMPRODUCT(Table13[[#This Row],[SibSp]:[Ones]],$R$4:$AA$4)</f>
        <v>-0.93592302250376613</v>
      </c>
      <c r="AD195" s="5">
        <f>SUMPRODUCT(Table13[[#This Row],[SibSp]:[Ones]],$R$5:$AA$5)</f>
        <v>0.36314113996886521</v>
      </c>
      <c r="AE195" s="5">
        <f t="shared" si="15"/>
        <v>0</v>
      </c>
      <c r="AF195" s="5">
        <f t="shared" si="16"/>
        <v>0.36314113996886521</v>
      </c>
      <c r="AG195" s="5">
        <f t="shared" si="17"/>
        <v>0.36314113996886521</v>
      </c>
      <c r="AH195" s="5">
        <f>(Table13[[#This Row],[Survived]]-AG195)^2</f>
        <v>0.13187148753788697</v>
      </c>
    </row>
    <row r="196" spans="1:34" x14ac:dyDescent="0.2">
      <c r="A196">
        <v>0</v>
      </c>
      <c r="B196" t="s">
        <v>10</v>
      </c>
      <c r="C196">
        <v>2</v>
      </c>
      <c r="D196" t="s">
        <v>3</v>
      </c>
      <c r="E196">
        <v>33</v>
      </c>
      <c r="F196">
        <v>12.275</v>
      </c>
      <c r="G196">
        <v>0</v>
      </c>
      <c r="H196">
        <v>0</v>
      </c>
      <c r="I196">
        <f>E196/$E$1</f>
        <v>0.41249999999999998</v>
      </c>
      <c r="J196">
        <f>LOG10(F196+1)</f>
        <v>1.1230345297535067</v>
      </c>
      <c r="K196">
        <f t="shared" si="12"/>
        <v>0</v>
      </c>
      <c r="L196">
        <f t="shared" si="13"/>
        <v>1</v>
      </c>
      <c r="M196">
        <f>IF(B196="S",1,0)</f>
        <v>1</v>
      </c>
      <c r="N196">
        <f>IF(B196="C",1,0)</f>
        <v>0</v>
      </c>
      <c r="O196">
        <f t="shared" si="14"/>
        <v>1</v>
      </c>
      <c r="P196">
        <v>1</v>
      </c>
      <c r="AC196" s="5">
        <f>SUMPRODUCT(Table13[[#This Row],[SibSp]:[Ones]],$R$4:$AA$4)</f>
        <v>-0.90578922573485032</v>
      </c>
      <c r="AD196" s="5">
        <f>SUMPRODUCT(Table13[[#This Row],[SibSp]:[Ones]],$R$5:$AA$5)</f>
        <v>0.26479546482460525</v>
      </c>
      <c r="AE196" s="5">
        <f t="shared" si="15"/>
        <v>0</v>
      </c>
      <c r="AF196" s="5">
        <f t="shared" si="16"/>
        <v>0.26479546482460525</v>
      </c>
      <c r="AG196" s="5">
        <f t="shared" si="17"/>
        <v>0.26479546482460525</v>
      </c>
      <c r="AH196" s="5">
        <f>(Table13[[#This Row],[Survived]]-AG196)^2</f>
        <v>7.0116638191678751E-2</v>
      </c>
    </row>
    <row r="197" spans="1:34" x14ac:dyDescent="0.2">
      <c r="A197">
        <v>0</v>
      </c>
      <c r="B197" t="s">
        <v>10</v>
      </c>
      <c r="C197">
        <v>2</v>
      </c>
      <c r="D197" t="s">
        <v>3</v>
      </c>
      <c r="E197">
        <v>29</v>
      </c>
      <c r="F197">
        <v>10.5</v>
      </c>
      <c r="G197">
        <v>0</v>
      </c>
      <c r="H197">
        <v>0</v>
      </c>
      <c r="I197">
        <f>E197/$E$1</f>
        <v>0.36249999999999999</v>
      </c>
      <c r="J197">
        <f>LOG10(F197+1)</f>
        <v>1.0606978403536116</v>
      </c>
      <c r="K197">
        <f t="shared" ref="K197:K260" si="18">IF(C197=1,1,0)</f>
        <v>0</v>
      </c>
      <c r="L197">
        <f t="shared" ref="L197:L260" si="19">IF(C197=2,1,0)</f>
        <v>1</v>
      </c>
      <c r="M197">
        <f>IF(B197="S",1,0)</f>
        <v>1</v>
      </c>
      <c r="N197">
        <f>IF(B197="C",1,0)</f>
        <v>0</v>
      </c>
      <c r="O197">
        <f t="shared" ref="O197:O260" si="20">IF(D197="male",1,0)</f>
        <v>1</v>
      </c>
      <c r="P197">
        <v>1</v>
      </c>
      <c r="AC197" s="5">
        <f>SUMPRODUCT(Table13[[#This Row],[SibSp]:[Ones]],$R$4:$AA$4)</f>
        <v>-0.90746346473197015</v>
      </c>
      <c r="AD197" s="5">
        <f>SUMPRODUCT(Table13[[#This Row],[SibSp]:[Ones]],$R$5:$AA$5)</f>
        <v>0.29075760477080065</v>
      </c>
      <c r="AE197" s="5">
        <f t="shared" ref="AE197:AE260" si="21">IF(AC197&lt;0,0,AC197)</f>
        <v>0</v>
      </c>
      <c r="AF197" s="5">
        <f t="shared" ref="AF197:AF260" si="22">IF(AD197&lt;0,0,AD197)</f>
        <v>0.29075760477080065</v>
      </c>
      <c r="AG197" s="5">
        <f t="shared" ref="AG197:AG260" si="23">AE197+AF197</f>
        <v>0.29075760477080065</v>
      </c>
      <c r="AH197" s="5">
        <f>(Table13[[#This Row],[Survived]]-AG197)^2</f>
        <v>8.4539984732053111E-2</v>
      </c>
    </row>
    <row r="198" spans="1:34" x14ac:dyDescent="0.2">
      <c r="A198">
        <v>0</v>
      </c>
      <c r="B198" t="s">
        <v>10</v>
      </c>
      <c r="C198">
        <v>3</v>
      </c>
      <c r="D198" t="s">
        <v>3</v>
      </c>
      <c r="E198">
        <v>22</v>
      </c>
      <c r="F198">
        <v>7.125</v>
      </c>
      <c r="G198">
        <v>0</v>
      </c>
      <c r="H198">
        <v>0</v>
      </c>
      <c r="I198">
        <f>E198/$E$1</f>
        <v>0.27500000000000002</v>
      </c>
      <c r="J198">
        <f>LOG10(F198+1)</f>
        <v>0.90982336965091204</v>
      </c>
      <c r="K198">
        <f t="shared" si="18"/>
        <v>0</v>
      </c>
      <c r="L198">
        <f t="shared" si="19"/>
        <v>0</v>
      </c>
      <c r="M198">
        <f>IF(B198="S",1,0)</f>
        <v>1</v>
      </c>
      <c r="N198">
        <f>IF(B198="C",1,0)</f>
        <v>0</v>
      </c>
      <c r="O198">
        <f t="shared" si="20"/>
        <v>1</v>
      </c>
      <c r="P198">
        <v>1</v>
      </c>
      <c r="AC198" s="5">
        <f>SUMPRODUCT(Table13[[#This Row],[SibSp]:[Ones]],$R$4:$AA$4)</f>
        <v>-0.94657779097881301</v>
      </c>
      <c r="AD198" s="5">
        <f>SUMPRODUCT(Table13[[#This Row],[SibSp]:[Ones]],$R$5:$AA$5)</f>
        <v>0.13578412943589913</v>
      </c>
      <c r="AE198" s="5">
        <f t="shared" si="21"/>
        <v>0</v>
      </c>
      <c r="AF198" s="5">
        <f t="shared" si="22"/>
        <v>0.13578412943589913</v>
      </c>
      <c r="AG198" s="5">
        <f t="shared" si="23"/>
        <v>0.13578412943589913</v>
      </c>
      <c r="AH198" s="5">
        <f>(Table13[[#This Row],[Survived]]-AG198)^2</f>
        <v>1.8437329806665008E-2</v>
      </c>
    </row>
    <row r="199" spans="1:34" x14ac:dyDescent="0.2">
      <c r="A199">
        <v>0</v>
      </c>
      <c r="B199" t="s">
        <v>11</v>
      </c>
      <c r="C199">
        <v>3</v>
      </c>
      <c r="D199" t="s">
        <v>3</v>
      </c>
      <c r="E199">
        <v>30</v>
      </c>
      <c r="F199">
        <v>7.2249999999999996</v>
      </c>
      <c r="G199">
        <v>0</v>
      </c>
      <c r="H199">
        <v>0</v>
      </c>
      <c r="I199">
        <f>E199/$E$1</f>
        <v>0.375</v>
      </c>
      <c r="J199">
        <f>LOG10(F199+1)</f>
        <v>0.91513590662201194</v>
      </c>
      <c r="K199">
        <f t="shared" si="18"/>
        <v>0</v>
      </c>
      <c r="L199">
        <f t="shared" si="19"/>
        <v>0</v>
      </c>
      <c r="M199">
        <f>IF(B199="S",1,0)</f>
        <v>0</v>
      </c>
      <c r="N199">
        <f>IF(B199="C",1,0)</f>
        <v>1</v>
      </c>
      <c r="O199">
        <f t="shared" si="20"/>
        <v>1</v>
      </c>
      <c r="P199">
        <v>1</v>
      </c>
      <c r="AC199" s="5">
        <f>SUMPRODUCT(Table13[[#This Row],[SibSp]:[Ones]],$R$4:$AA$4)</f>
        <v>-0.76588687373853637</v>
      </c>
      <c r="AD199" s="5">
        <f>SUMPRODUCT(Table13[[#This Row],[SibSp]:[Ones]],$R$5:$AA$5)</f>
        <v>0.14621816365585039</v>
      </c>
      <c r="AE199" s="5">
        <f t="shared" si="21"/>
        <v>0</v>
      </c>
      <c r="AF199" s="5">
        <f t="shared" si="22"/>
        <v>0.14621816365585039</v>
      </c>
      <c r="AG199" s="5">
        <f t="shared" si="23"/>
        <v>0.14621816365585039</v>
      </c>
      <c r="AH199" s="5">
        <f>(Table13[[#This Row],[Survived]]-AG199)^2</f>
        <v>2.1379751382889046E-2</v>
      </c>
    </row>
    <row r="200" spans="1:34" x14ac:dyDescent="0.2">
      <c r="A200">
        <v>0</v>
      </c>
      <c r="B200" t="s">
        <v>12</v>
      </c>
      <c r="C200">
        <v>1</v>
      </c>
      <c r="D200" t="s">
        <v>3</v>
      </c>
      <c r="E200">
        <v>44</v>
      </c>
      <c r="F200">
        <v>90</v>
      </c>
      <c r="G200">
        <v>2</v>
      </c>
      <c r="H200">
        <v>0</v>
      </c>
      <c r="I200">
        <f>E200/$E$1</f>
        <v>0.55000000000000004</v>
      </c>
      <c r="J200">
        <f>LOG10(F200+1)</f>
        <v>1.9590413923210936</v>
      </c>
      <c r="K200">
        <f t="shared" si="18"/>
        <v>1</v>
      </c>
      <c r="L200">
        <f t="shared" si="19"/>
        <v>0</v>
      </c>
      <c r="M200">
        <f>IF(B200="S",1,0)</f>
        <v>0</v>
      </c>
      <c r="N200">
        <f>IF(B200="C",1,0)</f>
        <v>0</v>
      </c>
      <c r="O200">
        <f t="shared" si="20"/>
        <v>1</v>
      </c>
      <c r="P200">
        <v>1</v>
      </c>
      <c r="AC200" s="5">
        <f>SUMPRODUCT(Table13[[#This Row],[SibSp]:[Ones]],$R$4:$AA$4)</f>
        <v>-1.6095863791317657</v>
      </c>
      <c r="AD200" s="5">
        <f>SUMPRODUCT(Table13[[#This Row],[SibSp]:[Ones]],$R$5:$AA$5)</f>
        <v>0.24567020190815442</v>
      </c>
      <c r="AE200" s="5">
        <f t="shared" si="21"/>
        <v>0</v>
      </c>
      <c r="AF200" s="5">
        <f t="shared" si="22"/>
        <v>0.24567020190815442</v>
      </c>
      <c r="AG200" s="5">
        <f t="shared" si="23"/>
        <v>0.24567020190815442</v>
      </c>
      <c r="AH200" s="5">
        <f>(Table13[[#This Row],[Survived]]-AG200)^2</f>
        <v>6.0353848105593355E-2</v>
      </c>
    </row>
    <row r="201" spans="1:34" x14ac:dyDescent="0.2">
      <c r="A201">
        <v>0</v>
      </c>
      <c r="B201" t="s">
        <v>10</v>
      </c>
      <c r="C201">
        <v>3</v>
      </c>
      <c r="D201" t="s">
        <v>4</v>
      </c>
      <c r="E201">
        <v>25</v>
      </c>
      <c r="F201">
        <v>7.7750000000000004</v>
      </c>
      <c r="G201">
        <v>0</v>
      </c>
      <c r="H201">
        <v>0</v>
      </c>
      <c r="I201">
        <f>E201/$E$1</f>
        <v>0.3125</v>
      </c>
      <c r="J201">
        <f>LOG10(F201+1)</f>
        <v>0.94324712513786169</v>
      </c>
      <c r="K201">
        <f t="shared" si="18"/>
        <v>0</v>
      </c>
      <c r="L201">
        <f t="shared" si="19"/>
        <v>0</v>
      </c>
      <c r="M201">
        <f>IF(B201="S",1,0)</f>
        <v>1</v>
      </c>
      <c r="N201">
        <f>IF(B201="C",1,0)</f>
        <v>0</v>
      </c>
      <c r="O201">
        <f t="shared" si="20"/>
        <v>0</v>
      </c>
      <c r="P201">
        <v>1</v>
      </c>
      <c r="AC201" s="5">
        <f>SUMPRODUCT(Table13[[#This Row],[SibSp]:[Ones]],$R$4:$AA$4)</f>
        <v>-0.61218230577442345</v>
      </c>
      <c r="AD201" s="5">
        <f>SUMPRODUCT(Table13[[#This Row],[SibSp]:[Ones]],$R$5:$AA$5)</f>
        <v>0.60446378406533785</v>
      </c>
      <c r="AE201" s="5">
        <f t="shared" si="21"/>
        <v>0</v>
      </c>
      <c r="AF201" s="5">
        <f t="shared" si="22"/>
        <v>0.60446378406533785</v>
      </c>
      <c r="AG201" s="5">
        <f t="shared" si="23"/>
        <v>0.60446378406533785</v>
      </c>
      <c r="AH201" s="5">
        <f>(Table13[[#This Row],[Survived]]-AG201)^2</f>
        <v>0.36537646624658737</v>
      </c>
    </row>
    <row r="202" spans="1:34" x14ac:dyDescent="0.2">
      <c r="A202">
        <v>1</v>
      </c>
      <c r="B202" t="s">
        <v>10</v>
      </c>
      <c r="C202">
        <v>2</v>
      </c>
      <c r="D202" t="s">
        <v>4</v>
      </c>
      <c r="E202">
        <v>24</v>
      </c>
      <c r="F202">
        <v>14.5</v>
      </c>
      <c r="G202">
        <v>0</v>
      </c>
      <c r="H202">
        <v>2</v>
      </c>
      <c r="I202">
        <f>E202/$E$1</f>
        <v>0.3</v>
      </c>
      <c r="J202">
        <f>LOG10(F202+1)</f>
        <v>1.1903316981702914</v>
      </c>
      <c r="K202">
        <f t="shared" si="18"/>
        <v>0</v>
      </c>
      <c r="L202">
        <f t="shared" si="19"/>
        <v>1</v>
      </c>
      <c r="M202">
        <f>IF(B202="S",1,0)</f>
        <v>1</v>
      </c>
      <c r="N202">
        <f>IF(B202="C",1,0)</f>
        <v>0</v>
      </c>
      <c r="O202">
        <f t="shared" si="20"/>
        <v>0</v>
      </c>
      <c r="P202">
        <v>1</v>
      </c>
      <c r="AC202" s="5">
        <f>SUMPRODUCT(Table13[[#This Row],[SibSp]:[Ones]],$R$4:$AA$4)</f>
        <v>-0.49248383722748623</v>
      </c>
      <c r="AD202" s="5">
        <f>SUMPRODUCT(Table13[[#This Row],[SibSp]:[Ones]],$R$5:$AA$5)</f>
        <v>0.79215658642902698</v>
      </c>
      <c r="AE202" s="5">
        <f t="shared" si="21"/>
        <v>0</v>
      </c>
      <c r="AF202" s="5">
        <f t="shared" si="22"/>
        <v>0.79215658642902698</v>
      </c>
      <c r="AG202" s="5">
        <f t="shared" si="23"/>
        <v>0.79215658642902698</v>
      </c>
      <c r="AH202" s="5">
        <f>(Table13[[#This Row],[Survived]]-AG202)^2</f>
        <v>4.3198884564834533E-2</v>
      </c>
    </row>
    <row r="203" spans="1:34" x14ac:dyDescent="0.2">
      <c r="A203">
        <v>1</v>
      </c>
      <c r="B203" t="s">
        <v>10</v>
      </c>
      <c r="C203">
        <v>1</v>
      </c>
      <c r="D203" t="s">
        <v>3</v>
      </c>
      <c r="E203">
        <v>37</v>
      </c>
      <c r="F203">
        <v>52.554200000000002</v>
      </c>
      <c r="G203">
        <v>1</v>
      </c>
      <c r="H203">
        <v>1</v>
      </c>
      <c r="I203">
        <f>E203/$E$1</f>
        <v>0.46250000000000002</v>
      </c>
      <c r="J203">
        <f>LOG10(F203+1)</f>
        <v>1.7287935361444735</v>
      </c>
      <c r="K203">
        <f t="shared" si="18"/>
        <v>1</v>
      </c>
      <c r="L203">
        <f t="shared" si="19"/>
        <v>0</v>
      </c>
      <c r="M203">
        <f>IF(B203="S",1,0)</f>
        <v>1</v>
      </c>
      <c r="N203">
        <f>IF(B203="C",1,0)</f>
        <v>0</v>
      </c>
      <c r="O203">
        <f t="shared" si="20"/>
        <v>1</v>
      </c>
      <c r="P203">
        <v>1</v>
      </c>
      <c r="AC203" s="5">
        <f>SUMPRODUCT(Table13[[#This Row],[SibSp]:[Ones]],$R$4:$AA$4)</f>
        <v>-1.2349888035375458</v>
      </c>
      <c r="AD203" s="5">
        <f>SUMPRODUCT(Table13[[#This Row],[SibSp]:[Ones]],$R$5:$AA$5)</f>
        <v>0.36907338264147793</v>
      </c>
      <c r="AE203" s="5">
        <f t="shared" si="21"/>
        <v>0</v>
      </c>
      <c r="AF203" s="5">
        <f t="shared" si="22"/>
        <v>0.36907338264147793</v>
      </c>
      <c r="AG203" s="5">
        <f t="shared" si="23"/>
        <v>0.36907338264147793</v>
      </c>
      <c r="AH203" s="5">
        <f>(Table13[[#This Row],[Survived]]-AG203)^2</f>
        <v>0.39806839649146691</v>
      </c>
    </row>
    <row r="204" spans="1:34" x14ac:dyDescent="0.2">
      <c r="A204">
        <v>0</v>
      </c>
      <c r="B204" t="s">
        <v>10</v>
      </c>
      <c r="C204">
        <v>2</v>
      </c>
      <c r="D204" t="s">
        <v>3</v>
      </c>
      <c r="E204">
        <v>54</v>
      </c>
      <c r="F204">
        <v>26</v>
      </c>
      <c r="G204">
        <v>1</v>
      </c>
      <c r="H204">
        <v>0</v>
      </c>
      <c r="I204">
        <f>E204/$E$1</f>
        <v>0.67500000000000004</v>
      </c>
      <c r="J204">
        <f>LOG10(F204+1)</f>
        <v>1.4313637641589874</v>
      </c>
      <c r="K204">
        <f t="shared" si="18"/>
        <v>0</v>
      </c>
      <c r="L204">
        <f t="shared" si="19"/>
        <v>1</v>
      </c>
      <c r="M204">
        <f>IF(B204="S",1,0)</f>
        <v>1</v>
      </c>
      <c r="N204">
        <f>IF(B204="C",1,0)</f>
        <v>0</v>
      </c>
      <c r="O204">
        <f t="shared" si="20"/>
        <v>1</v>
      </c>
      <c r="P204">
        <v>1</v>
      </c>
      <c r="AC204" s="5">
        <f>SUMPRODUCT(Table13[[#This Row],[SibSp]:[Ones]],$R$4:$AA$4)</f>
        <v>-1.0441397538374086</v>
      </c>
      <c r="AD204" s="5">
        <f>SUMPRODUCT(Table13[[#This Row],[SibSp]:[Ones]],$R$5:$AA$5)</f>
        <v>7.027103499298637E-2</v>
      </c>
      <c r="AE204" s="5">
        <f t="shared" si="21"/>
        <v>0</v>
      </c>
      <c r="AF204" s="5">
        <f t="shared" si="22"/>
        <v>7.027103499298637E-2</v>
      </c>
      <c r="AG204" s="5">
        <f t="shared" si="23"/>
        <v>7.027103499298637E-2</v>
      </c>
      <c r="AH204" s="5">
        <f>(Table13[[#This Row],[Survived]]-AG204)^2</f>
        <v>4.9380183589855147E-3</v>
      </c>
    </row>
    <row r="205" spans="1:34" x14ac:dyDescent="0.2">
      <c r="A205">
        <v>0</v>
      </c>
      <c r="B205" t="s">
        <v>10</v>
      </c>
      <c r="C205">
        <v>3</v>
      </c>
      <c r="D205" t="s">
        <v>4</v>
      </c>
      <c r="E205">
        <v>29</v>
      </c>
      <c r="F205">
        <v>10.4625</v>
      </c>
      <c r="G205">
        <v>1</v>
      </c>
      <c r="H205">
        <v>1</v>
      </c>
      <c r="I205">
        <f>E205/$E$1</f>
        <v>0.36249999999999999</v>
      </c>
      <c r="J205">
        <f>LOG10(F205+1)</f>
        <v>1.0592793486780776</v>
      </c>
      <c r="K205">
        <f t="shared" si="18"/>
        <v>0</v>
      </c>
      <c r="L205">
        <f t="shared" si="19"/>
        <v>0</v>
      </c>
      <c r="M205">
        <f>IF(B205="S",1,0)</f>
        <v>1</v>
      </c>
      <c r="N205">
        <f>IF(B205="C",1,0)</f>
        <v>0</v>
      </c>
      <c r="O205">
        <f t="shared" si="20"/>
        <v>0</v>
      </c>
      <c r="P205">
        <v>1</v>
      </c>
      <c r="AC205" s="5">
        <f>SUMPRODUCT(Table13[[#This Row],[SibSp]:[Ones]],$R$4:$AA$4)</f>
        <v>-0.70979308023225163</v>
      </c>
      <c r="AD205" s="5">
        <f>SUMPRODUCT(Table13[[#This Row],[SibSp]:[Ones]],$R$5:$AA$5)</f>
        <v>0.50886173509112465</v>
      </c>
      <c r="AE205" s="5">
        <f t="shared" si="21"/>
        <v>0</v>
      </c>
      <c r="AF205" s="5">
        <f t="shared" si="22"/>
        <v>0.50886173509112465</v>
      </c>
      <c r="AG205" s="5">
        <f t="shared" si="23"/>
        <v>0.50886173509112465</v>
      </c>
      <c r="AH205" s="5">
        <f>(Table13[[#This Row],[Survived]]-AG205)^2</f>
        <v>0.25894026543994991</v>
      </c>
    </row>
    <row r="206" spans="1:34" x14ac:dyDescent="0.2">
      <c r="A206">
        <v>0</v>
      </c>
      <c r="B206" t="s">
        <v>10</v>
      </c>
      <c r="C206">
        <v>1</v>
      </c>
      <c r="D206" t="s">
        <v>3</v>
      </c>
      <c r="E206">
        <v>62</v>
      </c>
      <c r="F206">
        <v>26.55</v>
      </c>
      <c r="G206">
        <v>0</v>
      </c>
      <c r="H206">
        <v>0</v>
      </c>
      <c r="I206">
        <f>E206/$E$1</f>
        <v>0.77500000000000002</v>
      </c>
      <c r="J206">
        <f>LOG10(F206+1)</f>
        <v>1.4401216031878039</v>
      </c>
      <c r="K206">
        <f t="shared" si="18"/>
        <v>1</v>
      </c>
      <c r="L206">
        <f t="shared" si="19"/>
        <v>0</v>
      </c>
      <c r="M206">
        <f>IF(B206="S",1,0)</f>
        <v>1</v>
      </c>
      <c r="N206">
        <f>IF(B206="C",1,0)</f>
        <v>0</v>
      </c>
      <c r="O206">
        <f t="shared" si="20"/>
        <v>1</v>
      </c>
      <c r="P206">
        <v>1</v>
      </c>
      <c r="AC206" s="5">
        <f>SUMPRODUCT(Table13[[#This Row],[SibSp]:[Ones]],$R$4:$AA$4)</f>
        <v>-1.0279548912173295</v>
      </c>
      <c r="AD206" s="5">
        <f>SUMPRODUCT(Table13[[#This Row],[SibSp]:[Ones]],$R$5:$AA$5)</f>
        <v>0.24647892989502429</v>
      </c>
      <c r="AE206" s="5">
        <f t="shared" si="21"/>
        <v>0</v>
      </c>
      <c r="AF206" s="5">
        <f t="shared" si="22"/>
        <v>0.24647892989502429</v>
      </c>
      <c r="AG206" s="5">
        <f t="shared" si="23"/>
        <v>0.24647892989502429</v>
      </c>
      <c r="AH206" s="5">
        <f>(Table13[[#This Row],[Survived]]-AG206)^2</f>
        <v>6.0751862882196299E-2</v>
      </c>
    </row>
    <row r="207" spans="1:34" x14ac:dyDescent="0.2">
      <c r="A207">
        <v>0</v>
      </c>
      <c r="B207" t="s">
        <v>10</v>
      </c>
      <c r="C207">
        <v>3</v>
      </c>
      <c r="D207" t="s">
        <v>3</v>
      </c>
      <c r="E207">
        <v>30</v>
      </c>
      <c r="F207">
        <v>16.100000000000001</v>
      </c>
      <c r="G207">
        <v>1</v>
      </c>
      <c r="H207">
        <v>0</v>
      </c>
      <c r="I207">
        <f>E207/$E$1</f>
        <v>0.375</v>
      </c>
      <c r="J207">
        <f>LOG10(F207+1)</f>
        <v>1.2329961103921538</v>
      </c>
      <c r="K207">
        <f t="shared" si="18"/>
        <v>0</v>
      </c>
      <c r="L207">
        <f t="shared" si="19"/>
        <v>0</v>
      </c>
      <c r="M207">
        <f>IF(B207="S",1,0)</f>
        <v>1</v>
      </c>
      <c r="N207">
        <f>IF(B207="C",1,0)</f>
        <v>0</v>
      </c>
      <c r="O207">
        <f t="shared" si="20"/>
        <v>1</v>
      </c>
      <c r="P207">
        <v>1</v>
      </c>
      <c r="AC207" s="5">
        <f>SUMPRODUCT(Table13[[#This Row],[SibSp]:[Ones]],$R$4:$AA$4)</f>
        <v>-1.1242377738203122</v>
      </c>
      <c r="AD207" s="5">
        <f>SUMPRODUCT(Table13[[#This Row],[SibSp]:[Ones]],$R$5:$AA$5)</f>
        <v>3.6070572464912964E-2</v>
      </c>
      <c r="AE207" s="5">
        <f t="shared" si="21"/>
        <v>0</v>
      </c>
      <c r="AF207" s="5">
        <f t="shared" si="22"/>
        <v>3.6070572464912964E-2</v>
      </c>
      <c r="AG207" s="5">
        <f t="shared" si="23"/>
        <v>3.6070572464912964E-2</v>
      </c>
      <c r="AH207" s="5">
        <f>(Table13[[#This Row],[Survived]]-AG207)^2</f>
        <v>1.3010861979465373E-3</v>
      </c>
    </row>
    <row r="208" spans="1:34" x14ac:dyDescent="0.2">
      <c r="A208">
        <v>0</v>
      </c>
      <c r="B208" t="s">
        <v>10</v>
      </c>
      <c r="C208">
        <v>3</v>
      </c>
      <c r="D208" t="s">
        <v>4</v>
      </c>
      <c r="E208">
        <v>41</v>
      </c>
      <c r="F208">
        <v>20.212499999999999</v>
      </c>
      <c r="G208">
        <v>0</v>
      </c>
      <c r="H208">
        <v>2</v>
      </c>
      <c r="I208">
        <f>E208/$E$1</f>
        <v>0.51249999999999996</v>
      </c>
      <c r="J208">
        <f>LOG10(F208+1)</f>
        <v>1.3265918553257321</v>
      </c>
      <c r="K208">
        <f t="shared" si="18"/>
        <v>0</v>
      </c>
      <c r="L208">
        <f t="shared" si="19"/>
        <v>0</v>
      </c>
      <c r="M208">
        <f>IF(B208="S",1,0)</f>
        <v>1</v>
      </c>
      <c r="N208">
        <f>IF(B208="C",1,0)</f>
        <v>0</v>
      </c>
      <c r="O208">
        <f t="shared" si="20"/>
        <v>0</v>
      </c>
      <c r="P208">
        <v>1</v>
      </c>
      <c r="AC208" s="5">
        <f>SUMPRODUCT(Table13[[#This Row],[SibSp]:[Ones]],$R$4:$AA$4)</f>
        <v>-0.50801941289457075</v>
      </c>
      <c r="AD208" s="5">
        <f>SUMPRODUCT(Table13[[#This Row],[SibSp]:[Ones]],$R$5:$AA$5)</f>
        <v>0.47724100325823993</v>
      </c>
      <c r="AE208" s="5">
        <f t="shared" si="21"/>
        <v>0</v>
      </c>
      <c r="AF208" s="5">
        <f t="shared" si="22"/>
        <v>0.47724100325823993</v>
      </c>
      <c r="AG208" s="5">
        <f t="shared" si="23"/>
        <v>0.47724100325823993</v>
      </c>
      <c r="AH208" s="5">
        <f>(Table13[[#This Row],[Survived]]-AG208)^2</f>
        <v>0.22775897519093138</v>
      </c>
    </row>
    <row r="209" spans="1:34" x14ac:dyDescent="0.2">
      <c r="A209">
        <v>1</v>
      </c>
      <c r="B209" t="s">
        <v>11</v>
      </c>
      <c r="C209">
        <v>3</v>
      </c>
      <c r="D209" t="s">
        <v>4</v>
      </c>
      <c r="E209">
        <v>29</v>
      </c>
      <c r="F209">
        <v>15.245799999999999</v>
      </c>
      <c r="G209">
        <v>0</v>
      </c>
      <c r="H209">
        <v>2</v>
      </c>
      <c r="I209">
        <f>E209/$E$1</f>
        <v>0.36249999999999999</v>
      </c>
      <c r="J209">
        <f>LOG10(F209+1)</f>
        <v>1.2107411023865056</v>
      </c>
      <c r="K209">
        <f t="shared" si="18"/>
        <v>0</v>
      </c>
      <c r="L209">
        <f t="shared" si="19"/>
        <v>0</v>
      </c>
      <c r="M209">
        <f>IF(B209="S",1,0)</f>
        <v>0</v>
      </c>
      <c r="N209">
        <f>IF(B209="C",1,0)</f>
        <v>1</v>
      </c>
      <c r="O209">
        <f t="shared" si="20"/>
        <v>0</v>
      </c>
      <c r="P209">
        <v>1</v>
      </c>
      <c r="AC209" s="5">
        <f>SUMPRODUCT(Table13[[#This Row],[SibSp]:[Ones]],$R$4:$AA$4)</f>
        <v>-0.36537517562346356</v>
      </c>
      <c r="AD209" s="5">
        <f>SUMPRODUCT(Table13[[#This Row],[SibSp]:[Ones]],$R$5:$AA$5)</f>
        <v>0.62662799393162127</v>
      </c>
      <c r="AE209" s="5">
        <f t="shared" si="21"/>
        <v>0</v>
      </c>
      <c r="AF209" s="5">
        <f t="shared" si="22"/>
        <v>0.62662799393162127</v>
      </c>
      <c r="AG209" s="5">
        <f t="shared" si="23"/>
        <v>0.62662799393162127</v>
      </c>
      <c r="AH209" s="5">
        <f>(Table13[[#This Row],[Survived]]-AG209)^2</f>
        <v>0.13940665491552545</v>
      </c>
    </row>
    <row r="210" spans="1:34" x14ac:dyDescent="0.2">
      <c r="A210">
        <v>1</v>
      </c>
      <c r="B210" t="s">
        <v>10</v>
      </c>
      <c r="C210">
        <v>1</v>
      </c>
      <c r="D210" t="s">
        <v>4</v>
      </c>
      <c r="E210">
        <v>30</v>
      </c>
      <c r="F210">
        <v>86.5</v>
      </c>
      <c r="G210">
        <v>0</v>
      </c>
      <c r="H210">
        <v>0</v>
      </c>
      <c r="I210">
        <f>E210/$E$1</f>
        <v>0.375</v>
      </c>
      <c r="J210">
        <f>LOG10(F210+1)</f>
        <v>1.9420080530223132</v>
      </c>
      <c r="K210">
        <f t="shared" si="18"/>
        <v>1</v>
      </c>
      <c r="L210">
        <f t="shared" si="19"/>
        <v>0</v>
      </c>
      <c r="M210">
        <f>IF(B210="S",1,0)</f>
        <v>1</v>
      </c>
      <c r="N210">
        <f>IF(B210="C",1,0)</f>
        <v>0</v>
      </c>
      <c r="O210">
        <f t="shared" si="20"/>
        <v>0</v>
      </c>
      <c r="P210">
        <v>1</v>
      </c>
      <c r="AC210" s="5">
        <f>SUMPRODUCT(Table13[[#This Row],[SibSp]:[Ones]],$R$4:$AA$4)</f>
        <v>-0.86613576808724224</v>
      </c>
      <c r="AD210" s="5">
        <f>SUMPRODUCT(Table13[[#This Row],[SibSp]:[Ones]],$R$5:$AA$5)</f>
        <v>0.99098050152057104</v>
      </c>
      <c r="AE210" s="5">
        <f t="shared" si="21"/>
        <v>0</v>
      </c>
      <c r="AF210" s="5">
        <f t="shared" si="22"/>
        <v>0.99098050152057104</v>
      </c>
      <c r="AG210" s="5">
        <f t="shared" si="23"/>
        <v>0.99098050152057104</v>
      </c>
      <c r="AH210" s="5">
        <f>(Table13[[#This Row],[Survived]]-AG210)^2</f>
        <v>8.1351352820421249E-5</v>
      </c>
    </row>
    <row r="211" spans="1:34" x14ac:dyDescent="0.2">
      <c r="A211">
        <v>1</v>
      </c>
      <c r="B211" t="s">
        <v>11</v>
      </c>
      <c r="C211">
        <v>1</v>
      </c>
      <c r="D211" t="s">
        <v>4</v>
      </c>
      <c r="E211">
        <v>35</v>
      </c>
      <c r="F211">
        <v>512.32920000000001</v>
      </c>
      <c r="G211">
        <v>0</v>
      </c>
      <c r="H211">
        <v>0</v>
      </c>
      <c r="I211">
        <f>E211/$E$1</f>
        <v>0.4375</v>
      </c>
      <c r="J211">
        <f>LOG10(F211+1)</f>
        <v>2.7103959691861146</v>
      </c>
      <c r="K211">
        <f t="shared" si="18"/>
        <v>1</v>
      </c>
      <c r="L211">
        <f t="shared" si="19"/>
        <v>0</v>
      </c>
      <c r="M211">
        <f>IF(B211="S",1,0)</f>
        <v>0</v>
      </c>
      <c r="N211">
        <f>IF(B211="C",1,0)</f>
        <v>1</v>
      </c>
      <c r="O211">
        <f t="shared" si="20"/>
        <v>0</v>
      </c>
      <c r="P211">
        <v>1</v>
      </c>
      <c r="AC211" s="5">
        <f>SUMPRODUCT(Table13[[#This Row],[SibSp]:[Ones]],$R$4:$AA$4)</f>
        <v>-0.81283960084404427</v>
      </c>
      <c r="AD211" s="5">
        <f>SUMPRODUCT(Table13[[#This Row],[SibSp]:[Ones]],$R$5:$AA$5)</f>
        <v>1.0597463570760657</v>
      </c>
      <c r="AE211" s="5">
        <f t="shared" si="21"/>
        <v>0</v>
      </c>
      <c r="AF211" s="5">
        <f t="shared" si="22"/>
        <v>1.0597463570760657</v>
      </c>
      <c r="AG211" s="5">
        <f t="shared" si="23"/>
        <v>1.0597463570760657</v>
      </c>
      <c r="AH211" s="5">
        <f>(Table13[[#This Row],[Survived]]-AG211)^2</f>
        <v>3.5696271838607436E-3</v>
      </c>
    </row>
    <row r="212" spans="1:34" x14ac:dyDescent="0.2">
      <c r="A212">
        <v>1</v>
      </c>
      <c r="B212" t="s">
        <v>10</v>
      </c>
      <c r="C212">
        <v>2</v>
      </c>
      <c r="D212" t="s">
        <v>4</v>
      </c>
      <c r="E212">
        <v>50</v>
      </c>
      <c r="F212">
        <v>26</v>
      </c>
      <c r="G212">
        <v>0</v>
      </c>
      <c r="H212">
        <v>1</v>
      </c>
      <c r="I212">
        <f>E212/$E$1</f>
        <v>0.625</v>
      </c>
      <c r="J212">
        <f>LOG10(F212+1)</f>
        <v>1.4313637641589874</v>
      </c>
      <c r="K212">
        <f t="shared" si="18"/>
        <v>0</v>
      </c>
      <c r="L212">
        <f t="shared" si="19"/>
        <v>1</v>
      </c>
      <c r="M212">
        <f>IF(B212="S",1,0)</f>
        <v>1</v>
      </c>
      <c r="N212">
        <f>IF(B212="C",1,0)</f>
        <v>0</v>
      </c>
      <c r="O212">
        <f t="shared" si="20"/>
        <v>0</v>
      </c>
      <c r="P212">
        <v>1</v>
      </c>
      <c r="AC212" s="5">
        <f>SUMPRODUCT(Table13[[#This Row],[SibSp]:[Ones]],$R$4:$AA$4)</f>
        <v>-0.51520097777129548</v>
      </c>
      <c r="AD212" s="5">
        <f>SUMPRODUCT(Table13[[#This Row],[SibSp]:[Ones]],$R$5:$AA$5)</f>
        <v>0.63042761311210316</v>
      </c>
      <c r="AE212" s="5">
        <f t="shared" si="21"/>
        <v>0</v>
      </c>
      <c r="AF212" s="5">
        <f t="shared" si="22"/>
        <v>0.63042761311210316</v>
      </c>
      <c r="AG212" s="5">
        <f t="shared" si="23"/>
        <v>0.63042761311210316</v>
      </c>
      <c r="AH212" s="5">
        <f>(Table13[[#This Row],[Survived]]-AG212)^2</f>
        <v>0.13658374915001731</v>
      </c>
    </row>
    <row r="213" spans="1:34" x14ac:dyDescent="0.2">
      <c r="A213">
        <v>1</v>
      </c>
      <c r="B213" t="s">
        <v>10</v>
      </c>
      <c r="C213">
        <v>3</v>
      </c>
      <c r="D213" t="s">
        <v>3</v>
      </c>
      <c r="E213">
        <v>3</v>
      </c>
      <c r="F213">
        <v>31.387499999999999</v>
      </c>
      <c r="G213">
        <v>4</v>
      </c>
      <c r="H213">
        <v>2</v>
      </c>
      <c r="I213">
        <f>E213/$E$1</f>
        <v>3.7499999999999999E-2</v>
      </c>
      <c r="J213">
        <f>LOG10(F213+1)</f>
        <v>1.5103774259938814</v>
      </c>
      <c r="K213">
        <f t="shared" si="18"/>
        <v>0</v>
      </c>
      <c r="L213">
        <f t="shared" si="19"/>
        <v>0</v>
      </c>
      <c r="M213">
        <f>IF(B213="S",1,0)</f>
        <v>1</v>
      </c>
      <c r="N213">
        <f>IF(B213="C",1,0)</f>
        <v>0</v>
      </c>
      <c r="O213">
        <f t="shared" si="20"/>
        <v>1</v>
      </c>
      <c r="P213">
        <v>1</v>
      </c>
      <c r="AC213" s="5">
        <f>SUMPRODUCT(Table13[[#This Row],[SibSp]:[Ones]],$R$4:$AA$4)</f>
        <v>-1.5762164780828469</v>
      </c>
      <c r="AD213" s="5">
        <f>SUMPRODUCT(Table13[[#This Row],[SibSp]:[Ones]],$R$5:$AA$5)</f>
        <v>4.3068990505480853E-2</v>
      </c>
      <c r="AE213" s="5">
        <f t="shared" si="21"/>
        <v>0</v>
      </c>
      <c r="AF213" s="5">
        <f t="shared" si="22"/>
        <v>4.3068990505480853E-2</v>
      </c>
      <c r="AG213" s="5">
        <f t="shared" si="23"/>
        <v>4.3068990505480853E-2</v>
      </c>
      <c r="AH213" s="5">
        <f>(Table13[[#This Row],[Survived]]-AG213)^2</f>
        <v>0.91571695693219946</v>
      </c>
    </row>
    <row r="214" spans="1:34" x14ac:dyDescent="0.2">
      <c r="A214">
        <v>0</v>
      </c>
      <c r="B214" t="s">
        <v>10</v>
      </c>
      <c r="C214">
        <v>1</v>
      </c>
      <c r="D214" t="s">
        <v>3</v>
      </c>
      <c r="E214">
        <v>52</v>
      </c>
      <c r="F214">
        <v>79.650000000000006</v>
      </c>
      <c r="G214">
        <v>1</v>
      </c>
      <c r="H214">
        <v>1</v>
      </c>
      <c r="I214">
        <f>E214/$E$1</f>
        <v>0.65</v>
      </c>
      <c r="J214">
        <f>LOG10(F214+1)</f>
        <v>1.9066043717249803</v>
      </c>
      <c r="K214">
        <f t="shared" si="18"/>
        <v>1</v>
      </c>
      <c r="L214">
        <f t="shared" si="19"/>
        <v>0</v>
      </c>
      <c r="M214">
        <f>IF(B214="S",1,0)</f>
        <v>1</v>
      </c>
      <c r="N214">
        <f>IF(B214="C",1,0)</f>
        <v>0</v>
      </c>
      <c r="O214">
        <f t="shared" si="20"/>
        <v>1</v>
      </c>
      <c r="P214">
        <v>1</v>
      </c>
      <c r="AC214" s="5">
        <f>SUMPRODUCT(Table13[[#This Row],[SibSp]:[Ones]],$R$4:$AA$4)</f>
        <v>-1.2199953435881432</v>
      </c>
      <c r="AD214" s="5">
        <f>SUMPRODUCT(Table13[[#This Row],[SibSp]:[Ones]],$R$5:$AA$5)</f>
        <v>0.26903046996911867</v>
      </c>
      <c r="AE214" s="5">
        <f t="shared" si="21"/>
        <v>0</v>
      </c>
      <c r="AF214" s="5">
        <f t="shared" si="22"/>
        <v>0.26903046996911867</v>
      </c>
      <c r="AG214" s="5">
        <f t="shared" si="23"/>
        <v>0.26903046996911867</v>
      </c>
      <c r="AH214" s="5">
        <f>(Table13[[#This Row],[Survived]]-AG214)^2</f>
        <v>7.2377393771804868E-2</v>
      </c>
    </row>
    <row r="215" spans="1:34" x14ac:dyDescent="0.2">
      <c r="A215">
        <v>0</v>
      </c>
      <c r="B215" t="s">
        <v>10</v>
      </c>
      <c r="C215">
        <v>1</v>
      </c>
      <c r="D215" t="s">
        <v>3</v>
      </c>
      <c r="E215">
        <v>40</v>
      </c>
      <c r="F215">
        <v>0</v>
      </c>
      <c r="G215">
        <v>0</v>
      </c>
      <c r="H215">
        <v>0</v>
      </c>
      <c r="I215">
        <f>E215/$E$1</f>
        <v>0.5</v>
      </c>
      <c r="J215">
        <f>LOG10(F215+1)</f>
        <v>0</v>
      </c>
      <c r="K215">
        <f t="shared" si="18"/>
        <v>1</v>
      </c>
      <c r="L215">
        <f t="shared" si="19"/>
        <v>0</v>
      </c>
      <c r="M215">
        <f>IF(B215="S",1,0)</f>
        <v>1</v>
      </c>
      <c r="N215">
        <f>IF(B215="C",1,0)</f>
        <v>0</v>
      </c>
      <c r="O215">
        <f t="shared" si="20"/>
        <v>1</v>
      </c>
      <c r="P215">
        <v>1</v>
      </c>
      <c r="AC215" s="5">
        <f>SUMPRODUCT(Table13[[#This Row],[SibSp]:[Ones]],$R$4:$AA$4)</f>
        <v>-0.86625208369085605</v>
      </c>
      <c r="AD215" s="5">
        <f>SUMPRODUCT(Table13[[#This Row],[SibSp]:[Ones]],$R$5:$AA$5)</f>
        <v>0.33661736116136842</v>
      </c>
      <c r="AE215" s="5">
        <f t="shared" si="21"/>
        <v>0</v>
      </c>
      <c r="AF215" s="5">
        <f t="shared" si="22"/>
        <v>0.33661736116136842</v>
      </c>
      <c r="AG215" s="5">
        <f t="shared" si="23"/>
        <v>0.33661736116136842</v>
      </c>
      <c r="AH215" s="5">
        <f>(Table13[[#This Row],[Survived]]-AG215)^2</f>
        <v>0.11331124783524314</v>
      </c>
    </row>
    <row r="216" spans="1:34" x14ac:dyDescent="0.2">
      <c r="A216">
        <v>0</v>
      </c>
      <c r="B216" t="s">
        <v>10</v>
      </c>
      <c r="C216">
        <v>2</v>
      </c>
      <c r="D216" t="s">
        <v>3</v>
      </c>
      <c r="E216">
        <v>36</v>
      </c>
      <c r="F216">
        <v>10.5</v>
      </c>
      <c r="G216">
        <v>0</v>
      </c>
      <c r="H216">
        <v>0</v>
      </c>
      <c r="I216">
        <f>E216/$E$1</f>
        <v>0.45</v>
      </c>
      <c r="J216">
        <f>LOG10(F216+1)</f>
        <v>1.0606978403536116</v>
      </c>
      <c r="K216">
        <f t="shared" si="18"/>
        <v>0</v>
      </c>
      <c r="L216">
        <f t="shared" si="19"/>
        <v>1</v>
      </c>
      <c r="M216">
        <f>IF(B216="S",1,0)</f>
        <v>1</v>
      </c>
      <c r="N216">
        <f>IF(B216="C",1,0)</f>
        <v>0</v>
      </c>
      <c r="O216">
        <f t="shared" si="20"/>
        <v>1</v>
      </c>
      <c r="P216">
        <v>1</v>
      </c>
      <c r="AC216" s="5">
        <f>SUMPRODUCT(Table13[[#This Row],[SibSp]:[Ones]],$R$4:$AA$4)</f>
        <v>-0.88754177429171288</v>
      </c>
      <c r="AD216" s="5">
        <f>SUMPRODUCT(Table13[[#This Row],[SibSp]:[Ones]],$R$5:$AA$5)</f>
        <v>0.24008913013215544</v>
      </c>
      <c r="AE216" s="5">
        <f t="shared" si="21"/>
        <v>0</v>
      </c>
      <c r="AF216" s="5">
        <f t="shared" si="22"/>
        <v>0.24008913013215544</v>
      </c>
      <c r="AG216" s="5">
        <f t="shared" si="23"/>
        <v>0.24008913013215544</v>
      </c>
      <c r="AH216" s="5">
        <f>(Table13[[#This Row],[Survived]]-AG216)^2</f>
        <v>5.7642790407615066E-2</v>
      </c>
    </row>
    <row r="217" spans="1:34" x14ac:dyDescent="0.2">
      <c r="A217">
        <v>0</v>
      </c>
      <c r="B217" t="s">
        <v>10</v>
      </c>
      <c r="C217">
        <v>3</v>
      </c>
      <c r="D217" t="s">
        <v>3</v>
      </c>
      <c r="E217">
        <v>16</v>
      </c>
      <c r="F217">
        <v>39.6875</v>
      </c>
      <c r="G217">
        <v>4</v>
      </c>
      <c r="H217">
        <v>1</v>
      </c>
      <c r="I217">
        <f>E217/$E$1</f>
        <v>0.2</v>
      </c>
      <c r="J217">
        <f>LOG10(F217+1)</f>
        <v>1.6094610059122672</v>
      </c>
      <c r="K217">
        <f t="shared" si="18"/>
        <v>0</v>
      </c>
      <c r="L217">
        <f t="shared" si="19"/>
        <v>0</v>
      </c>
      <c r="M217">
        <f>IF(B217="S",1,0)</f>
        <v>1</v>
      </c>
      <c r="N217">
        <f>IF(B217="C",1,0)</f>
        <v>0</v>
      </c>
      <c r="O217">
        <f t="shared" si="20"/>
        <v>1</v>
      </c>
      <c r="P217">
        <v>1</v>
      </c>
      <c r="AC217" s="5">
        <f>SUMPRODUCT(Table13[[#This Row],[SibSp]:[Ones]],$R$4:$AA$4)</f>
        <v>-1.6138210988759727</v>
      </c>
      <c r="AD217" s="5">
        <f>SUMPRODUCT(Table13[[#This Row],[SibSp]:[Ones]],$R$5:$AA$5)</f>
        <v>-3.13728946699805E-2</v>
      </c>
      <c r="AE217" s="5">
        <f t="shared" si="21"/>
        <v>0</v>
      </c>
      <c r="AF217" s="5">
        <f t="shared" si="22"/>
        <v>0</v>
      </c>
      <c r="AG217" s="5">
        <f t="shared" si="23"/>
        <v>0</v>
      </c>
      <c r="AH217" s="5">
        <f>(Table13[[#This Row],[Survived]]-AG217)^2</f>
        <v>0</v>
      </c>
    </row>
    <row r="218" spans="1:34" x14ac:dyDescent="0.2">
      <c r="A218">
        <v>1</v>
      </c>
      <c r="B218" t="s">
        <v>10</v>
      </c>
      <c r="C218">
        <v>3</v>
      </c>
      <c r="D218" t="s">
        <v>3</v>
      </c>
      <c r="E218">
        <v>25</v>
      </c>
      <c r="F218">
        <v>7.7750000000000004</v>
      </c>
      <c r="G218">
        <v>1</v>
      </c>
      <c r="H218">
        <v>0</v>
      </c>
      <c r="I218">
        <f>E218/$E$1</f>
        <v>0.3125</v>
      </c>
      <c r="J218">
        <f>LOG10(F218+1)</f>
        <v>0.94324712513786169</v>
      </c>
      <c r="K218">
        <f t="shared" si="18"/>
        <v>0</v>
      </c>
      <c r="L218">
        <f t="shared" si="19"/>
        <v>0</v>
      </c>
      <c r="M218">
        <f>IF(B218="S",1,0)</f>
        <v>1</v>
      </c>
      <c r="N218">
        <f>IF(B218="C",1,0)</f>
        <v>0</v>
      </c>
      <c r="O218">
        <f t="shared" si="20"/>
        <v>1</v>
      </c>
      <c r="P218">
        <v>1</v>
      </c>
      <c r="AC218" s="5">
        <f>SUMPRODUCT(Table13[[#This Row],[SibSp]:[Ones]],$R$4:$AA$4)</f>
        <v>-1.0933361514293622</v>
      </c>
      <c r="AD218" s="5">
        <f>SUMPRODUCT(Table13[[#This Row],[SibSp]:[Ones]],$R$5:$AA$5)</f>
        <v>5.8358511467869079E-2</v>
      </c>
      <c r="AE218" s="5">
        <f t="shared" si="21"/>
        <v>0</v>
      </c>
      <c r="AF218" s="5">
        <f t="shared" si="22"/>
        <v>5.8358511467869079E-2</v>
      </c>
      <c r="AG218" s="5">
        <f t="shared" si="23"/>
        <v>5.8358511467869079E-2</v>
      </c>
      <c r="AH218" s="5">
        <f>(Table13[[#This Row],[Survived]]-AG218)^2</f>
        <v>0.88668869292500729</v>
      </c>
    </row>
    <row r="219" spans="1:34" x14ac:dyDescent="0.2">
      <c r="A219">
        <v>1</v>
      </c>
      <c r="B219" t="s">
        <v>10</v>
      </c>
      <c r="C219">
        <v>1</v>
      </c>
      <c r="D219" t="s">
        <v>4</v>
      </c>
      <c r="E219">
        <v>58</v>
      </c>
      <c r="F219">
        <v>153.46250000000001</v>
      </c>
      <c r="G219">
        <v>0</v>
      </c>
      <c r="H219">
        <v>1</v>
      </c>
      <c r="I219">
        <f>E219/$E$1</f>
        <v>0.72499999999999998</v>
      </c>
      <c r="J219">
        <f>LOG10(F219+1)</f>
        <v>2.1888230596841365</v>
      </c>
      <c r="K219">
        <f t="shared" si="18"/>
        <v>1</v>
      </c>
      <c r="L219">
        <f t="shared" si="19"/>
        <v>0</v>
      </c>
      <c r="M219">
        <f>IF(B219="S",1,0)</f>
        <v>1</v>
      </c>
      <c r="N219">
        <f>IF(B219="C",1,0)</f>
        <v>0</v>
      </c>
      <c r="O219">
        <f t="shared" si="20"/>
        <v>0</v>
      </c>
      <c r="P219">
        <v>1</v>
      </c>
      <c r="AC219" s="5">
        <f>SUMPRODUCT(Table13[[#This Row],[SibSp]:[Ones]],$R$4:$AA$4)</f>
        <v>-0.76572424285869856</v>
      </c>
      <c r="AD219" s="5">
        <f>SUMPRODUCT(Table13[[#This Row],[SibSp]:[Ones]],$R$5:$AA$5)</f>
        <v>0.7852481029185634</v>
      </c>
      <c r="AE219" s="5">
        <f t="shared" si="21"/>
        <v>0</v>
      </c>
      <c r="AF219" s="5">
        <f t="shared" si="22"/>
        <v>0.7852481029185634</v>
      </c>
      <c r="AG219" s="5">
        <f t="shared" si="23"/>
        <v>0.7852481029185634</v>
      </c>
      <c r="AH219" s="5">
        <f>(Table13[[#This Row],[Survived]]-AG219)^2</f>
        <v>4.6118377300075938E-2</v>
      </c>
    </row>
    <row r="220" spans="1:34" x14ac:dyDescent="0.2">
      <c r="A220">
        <v>1</v>
      </c>
      <c r="B220" t="s">
        <v>10</v>
      </c>
      <c r="C220">
        <v>1</v>
      </c>
      <c r="D220" t="s">
        <v>4</v>
      </c>
      <c r="E220">
        <v>35</v>
      </c>
      <c r="F220">
        <v>135.63329999999999</v>
      </c>
      <c r="G220">
        <v>0</v>
      </c>
      <c r="H220">
        <v>0</v>
      </c>
      <c r="I220">
        <f>E220/$E$1</f>
        <v>0.4375</v>
      </c>
      <c r="J220">
        <f>LOG10(F220+1)</f>
        <v>2.1355565576455011</v>
      </c>
      <c r="K220">
        <f t="shared" si="18"/>
        <v>1</v>
      </c>
      <c r="L220">
        <f t="shared" si="19"/>
        <v>0</v>
      </c>
      <c r="M220">
        <f>IF(B220="S",1,0)</f>
        <v>1</v>
      </c>
      <c r="N220">
        <f>IF(B220="C",1,0)</f>
        <v>0</v>
      </c>
      <c r="O220">
        <f t="shared" si="20"/>
        <v>0</v>
      </c>
      <c r="P220">
        <v>1</v>
      </c>
      <c r="AC220" s="5">
        <f>SUMPRODUCT(Table13[[#This Row],[SibSp]:[Ones]],$R$4:$AA$4)</f>
        <v>-0.88205317063501421</v>
      </c>
      <c r="AD220" s="5">
        <f>SUMPRODUCT(Table13[[#This Row],[SibSp]:[Ones]],$R$5:$AA$5)</f>
        <v>0.96407630823675472</v>
      </c>
      <c r="AE220" s="5">
        <f t="shared" si="21"/>
        <v>0</v>
      </c>
      <c r="AF220" s="5">
        <f t="shared" si="22"/>
        <v>0.96407630823675472</v>
      </c>
      <c r="AG220" s="5">
        <f t="shared" si="23"/>
        <v>0.96407630823675472</v>
      </c>
      <c r="AH220" s="5">
        <f>(Table13[[#This Row],[Survived]]-AG220)^2</f>
        <v>1.2905116299006569E-3</v>
      </c>
    </row>
    <row r="221" spans="1:34" x14ac:dyDescent="0.2">
      <c r="A221">
        <v>1</v>
      </c>
      <c r="B221" t="s">
        <v>10</v>
      </c>
      <c r="C221">
        <v>3</v>
      </c>
      <c r="D221" t="s">
        <v>3</v>
      </c>
      <c r="E221">
        <v>25</v>
      </c>
      <c r="F221">
        <v>0</v>
      </c>
      <c r="G221">
        <v>0</v>
      </c>
      <c r="H221">
        <v>0</v>
      </c>
      <c r="I221">
        <f>E221/$E$1</f>
        <v>0.3125</v>
      </c>
      <c r="J221">
        <f>LOG10(F221+1)</f>
        <v>0</v>
      </c>
      <c r="K221">
        <f t="shared" si="18"/>
        <v>0</v>
      </c>
      <c r="L221">
        <f t="shared" si="19"/>
        <v>0</v>
      </c>
      <c r="M221">
        <f>IF(B221="S",1,0)</f>
        <v>1</v>
      </c>
      <c r="N221">
        <f>IF(B221="C",1,0)</f>
        <v>0</v>
      </c>
      <c r="O221">
        <f t="shared" si="20"/>
        <v>1</v>
      </c>
      <c r="P221">
        <v>1</v>
      </c>
      <c r="AC221" s="5">
        <f>SUMPRODUCT(Table13[[#This Row],[SibSp]:[Ones]],$R$4:$AA$4)</f>
        <v>-0.79632552367885912</v>
      </c>
      <c r="AD221" s="5">
        <f>SUMPRODUCT(Table13[[#This Row],[SibSp]:[Ones]],$R$5:$AA$5)</f>
        <v>7.0410492563507843E-2</v>
      </c>
      <c r="AE221" s="5">
        <f t="shared" si="21"/>
        <v>0</v>
      </c>
      <c r="AF221" s="5">
        <f t="shared" si="22"/>
        <v>7.0410492563507843E-2</v>
      </c>
      <c r="AG221" s="5">
        <f t="shared" si="23"/>
        <v>7.0410492563507843E-2</v>
      </c>
      <c r="AH221" s="5">
        <f>(Table13[[#This Row],[Survived]]-AG221)^2</f>
        <v>0.86413665233602011</v>
      </c>
    </row>
    <row r="222" spans="1:34" x14ac:dyDescent="0.2">
      <c r="A222">
        <v>1</v>
      </c>
      <c r="B222" t="s">
        <v>10</v>
      </c>
      <c r="C222">
        <v>2</v>
      </c>
      <c r="D222" t="s">
        <v>4</v>
      </c>
      <c r="E222">
        <v>41</v>
      </c>
      <c r="F222">
        <v>19.5</v>
      </c>
      <c r="G222">
        <v>0</v>
      </c>
      <c r="H222">
        <v>1</v>
      </c>
      <c r="I222">
        <f>E222/$E$1</f>
        <v>0.51249999999999996</v>
      </c>
      <c r="J222">
        <f>LOG10(F222+1)</f>
        <v>1.3117538610557542</v>
      </c>
      <c r="K222">
        <f t="shared" si="18"/>
        <v>0</v>
      </c>
      <c r="L222">
        <f t="shared" si="19"/>
        <v>1</v>
      </c>
      <c r="M222">
        <f>IF(B222="S",1,0)</f>
        <v>1</v>
      </c>
      <c r="N222">
        <f>IF(B222="C",1,0)</f>
        <v>0</v>
      </c>
      <c r="O222">
        <f t="shared" si="20"/>
        <v>0</v>
      </c>
      <c r="P222">
        <v>1</v>
      </c>
      <c r="AC222" s="5">
        <f>SUMPRODUCT(Table13[[#This Row],[SibSp]:[Ones]],$R$4:$AA$4)</f>
        <v>-0.52218410025310424</v>
      </c>
      <c r="AD222" s="5">
        <f>SUMPRODUCT(Table13[[#This Row],[SibSp]:[Ones]],$R$5:$AA$5)</f>
        <v>0.68983322131202418</v>
      </c>
      <c r="AE222" s="5">
        <f t="shared" si="21"/>
        <v>0</v>
      </c>
      <c r="AF222" s="5">
        <f t="shared" si="22"/>
        <v>0.68983322131202418</v>
      </c>
      <c r="AG222" s="5">
        <f t="shared" si="23"/>
        <v>0.68983322131202418</v>
      </c>
      <c r="AH222" s="5">
        <f>(Table13[[#This Row],[Survived]]-AG222)^2</f>
        <v>9.6203430601675771E-2</v>
      </c>
    </row>
    <row r="223" spans="1:34" x14ac:dyDescent="0.2">
      <c r="A223">
        <v>0</v>
      </c>
      <c r="B223" t="s">
        <v>11</v>
      </c>
      <c r="C223">
        <v>1</v>
      </c>
      <c r="D223" t="s">
        <v>3</v>
      </c>
      <c r="E223">
        <v>37</v>
      </c>
      <c r="F223">
        <v>29.7</v>
      </c>
      <c r="G223">
        <v>0</v>
      </c>
      <c r="H223">
        <v>1</v>
      </c>
      <c r="I223">
        <f>E223/$E$1</f>
        <v>0.46250000000000002</v>
      </c>
      <c r="J223">
        <f>LOG10(F223+1)</f>
        <v>1.4871383754771865</v>
      </c>
      <c r="K223">
        <f t="shared" si="18"/>
        <v>1</v>
      </c>
      <c r="L223">
        <f t="shared" si="19"/>
        <v>0</v>
      </c>
      <c r="M223">
        <f>IF(B223="S",1,0)</f>
        <v>0</v>
      </c>
      <c r="N223">
        <f>IF(B223="C",1,0)</f>
        <v>1</v>
      </c>
      <c r="O223">
        <f t="shared" si="20"/>
        <v>1</v>
      </c>
      <c r="P223">
        <v>1</v>
      </c>
      <c r="AC223" s="5">
        <f>SUMPRODUCT(Table13[[#This Row],[SibSp]:[Ones]],$R$4:$AA$4)</f>
        <v>-0.8885076270945812</v>
      </c>
      <c r="AD223" s="5">
        <f>SUMPRODUCT(Table13[[#This Row],[SibSp]:[Ones]],$R$5:$AA$5)</f>
        <v>0.48287773161718833</v>
      </c>
      <c r="AE223" s="5">
        <f t="shared" si="21"/>
        <v>0</v>
      </c>
      <c r="AF223" s="5">
        <f t="shared" si="22"/>
        <v>0.48287773161718833</v>
      </c>
      <c r="AG223" s="5">
        <f t="shared" si="23"/>
        <v>0.48287773161718833</v>
      </c>
      <c r="AH223" s="5">
        <f>(Table13[[#This Row],[Survived]]-AG223)^2</f>
        <v>0.23317090369176136</v>
      </c>
    </row>
    <row r="224" spans="1:34" x14ac:dyDescent="0.2">
      <c r="A224">
        <v>1</v>
      </c>
      <c r="B224" t="s">
        <v>10</v>
      </c>
      <c r="C224">
        <v>1</v>
      </c>
      <c r="D224" t="s">
        <v>4</v>
      </c>
      <c r="E224">
        <v>63</v>
      </c>
      <c r="F224">
        <v>77.958299999999994</v>
      </c>
      <c r="G224">
        <v>1</v>
      </c>
      <c r="H224">
        <v>0</v>
      </c>
      <c r="I224">
        <f>E224/$E$1</f>
        <v>0.78749999999999998</v>
      </c>
      <c r="J224">
        <f>LOG10(F224+1)</f>
        <v>1.8973977892491294</v>
      </c>
      <c r="K224">
        <f t="shared" si="18"/>
        <v>1</v>
      </c>
      <c r="L224">
        <f t="shared" si="19"/>
        <v>0</v>
      </c>
      <c r="M224">
        <f>IF(B224="S",1,0)</f>
        <v>1</v>
      </c>
      <c r="N224">
        <f>IF(B224="C",1,0)</f>
        <v>0</v>
      </c>
      <c r="O224">
        <f t="shared" si="20"/>
        <v>0</v>
      </c>
      <c r="P224">
        <v>1</v>
      </c>
      <c r="AC224" s="5">
        <f>SUMPRODUCT(Table13[[#This Row],[SibSp]:[Ones]],$R$4:$AA$4)</f>
        <v>-0.91536084963031294</v>
      </c>
      <c r="AD224" s="5">
        <f>SUMPRODUCT(Table13[[#This Row],[SibSp]:[Ones]],$R$5:$AA$5)</f>
        <v>0.69265975534162905</v>
      </c>
      <c r="AE224" s="5">
        <f t="shared" si="21"/>
        <v>0</v>
      </c>
      <c r="AF224" s="5">
        <f t="shared" si="22"/>
        <v>0.69265975534162905</v>
      </c>
      <c r="AG224" s="5">
        <f t="shared" si="23"/>
        <v>0.69265975534162905</v>
      </c>
      <c r="AH224" s="5">
        <f>(Table13[[#This Row],[Survived]]-AG224)^2</f>
        <v>9.4458025986667318E-2</v>
      </c>
    </row>
    <row r="225" spans="1:34" x14ac:dyDescent="0.2">
      <c r="A225">
        <v>0</v>
      </c>
      <c r="B225" t="s">
        <v>10</v>
      </c>
      <c r="C225">
        <v>3</v>
      </c>
      <c r="D225" t="s">
        <v>4</v>
      </c>
      <c r="E225">
        <v>45</v>
      </c>
      <c r="F225">
        <v>7.75</v>
      </c>
      <c r="G225">
        <v>0</v>
      </c>
      <c r="H225">
        <v>0</v>
      </c>
      <c r="I225">
        <f>E225/$E$1</f>
        <v>0.5625</v>
      </c>
      <c r="J225">
        <f>LOG10(F225+1)</f>
        <v>0.94200805302231327</v>
      </c>
      <c r="K225">
        <f t="shared" si="18"/>
        <v>0</v>
      </c>
      <c r="L225">
        <f t="shared" si="19"/>
        <v>0</v>
      </c>
      <c r="M225">
        <f>IF(B225="S",1,0)</f>
        <v>1</v>
      </c>
      <c r="N225">
        <f>IF(B225="C",1,0)</f>
        <v>0</v>
      </c>
      <c r="O225">
        <f t="shared" si="20"/>
        <v>0</v>
      </c>
      <c r="P225">
        <v>1</v>
      </c>
      <c r="AC225" s="5">
        <f>SUMPRODUCT(Table13[[#This Row],[SibSp]:[Ones]],$R$4:$AA$4)</f>
        <v>-0.55507019193332685</v>
      </c>
      <c r="AD225" s="5">
        <f>SUMPRODUCT(Table13[[#This Row],[SibSp]:[Ones]],$R$5:$AA$5)</f>
        <v>0.45963725583781156</v>
      </c>
      <c r="AE225" s="5">
        <f t="shared" si="21"/>
        <v>0</v>
      </c>
      <c r="AF225" s="5">
        <f t="shared" si="22"/>
        <v>0.45963725583781156</v>
      </c>
      <c r="AG225" s="5">
        <f t="shared" si="23"/>
        <v>0.45963725583781156</v>
      </c>
      <c r="AH225" s="5">
        <f>(Table13[[#This Row],[Survived]]-AG225)^2</f>
        <v>0.21126640695411383</v>
      </c>
    </row>
    <row r="226" spans="1:34" x14ac:dyDescent="0.2">
      <c r="A226">
        <v>0</v>
      </c>
      <c r="B226" t="s">
        <v>12</v>
      </c>
      <c r="C226">
        <v>3</v>
      </c>
      <c r="D226" t="s">
        <v>3</v>
      </c>
      <c r="E226">
        <v>7</v>
      </c>
      <c r="F226">
        <v>29.125</v>
      </c>
      <c r="G226">
        <v>4</v>
      </c>
      <c r="H226">
        <v>1</v>
      </c>
      <c r="I226">
        <f>E226/$E$1</f>
        <v>8.7499999999999994E-2</v>
      </c>
      <c r="J226">
        <f>LOG10(F226+1)</f>
        <v>1.4789270555829248</v>
      </c>
      <c r="K226">
        <f t="shared" si="18"/>
        <v>0</v>
      </c>
      <c r="L226">
        <f t="shared" si="19"/>
        <v>0</v>
      </c>
      <c r="M226">
        <f>IF(B226="S",1,0)</f>
        <v>0</v>
      </c>
      <c r="N226">
        <f>IF(B226="C",1,0)</f>
        <v>0</v>
      </c>
      <c r="O226">
        <f t="shared" si="20"/>
        <v>1</v>
      </c>
      <c r="P226">
        <v>1</v>
      </c>
      <c r="AC226" s="5">
        <f>SUMPRODUCT(Table13[[#This Row],[SibSp]:[Ones]],$R$4:$AA$4)</f>
        <v>-1.7684995833493393</v>
      </c>
      <c r="AD226" s="5">
        <f>SUMPRODUCT(Table13[[#This Row],[SibSp]:[Ones]],$R$5:$AA$5)</f>
        <v>-1.3862498867208806E-2</v>
      </c>
      <c r="AE226" s="5">
        <f t="shared" si="21"/>
        <v>0</v>
      </c>
      <c r="AF226" s="5">
        <f t="shared" si="22"/>
        <v>0</v>
      </c>
      <c r="AG226" s="5">
        <f t="shared" si="23"/>
        <v>0</v>
      </c>
      <c r="AH226" s="5">
        <f>(Table13[[#This Row],[Survived]]-AG226)^2</f>
        <v>0</v>
      </c>
    </row>
    <row r="227" spans="1:34" x14ac:dyDescent="0.2">
      <c r="A227">
        <v>1</v>
      </c>
      <c r="B227" t="s">
        <v>10</v>
      </c>
      <c r="C227">
        <v>3</v>
      </c>
      <c r="D227" t="s">
        <v>4</v>
      </c>
      <c r="E227">
        <v>35</v>
      </c>
      <c r="F227">
        <v>20.25</v>
      </c>
      <c r="G227">
        <v>1</v>
      </c>
      <c r="H227">
        <v>1</v>
      </c>
      <c r="I227">
        <f>E227/$E$1</f>
        <v>0.4375</v>
      </c>
      <c r="J227">
        <f>LOG10(F227+1)</f>
        <v>1.3273589343863303</v>
      </c>
      <c r="K227">
        <f t="shared" si="18"/>
        <v>0</v>
      </c>
      <c r="L227">
        <f t="shared" si="19"/>
        <v>0</v>
      </c>
      <c r="M227">
        <f>IF(B227="S",1,0)</f>
        <v>1</v>
      </c>
      <c r="N227">
        <f>IF(B227="C",1,0)</f>
        <v>0</v>
      </c>
      <c r="O227">
        <f t="shared" si="20"/>
        <v>0</v>
      </c>
      <c r="P227">
        <v>1</v>
      </c>
      <c r="AC227" s="5">
        <f>SUMPRODUCT(Table13[[#This Row],[SibSp]:[Ones]],$R$4:$AA$4)</f>
        <v>-0.7344735137438857</v>
      </c>
      <c r="AD227" s="5">
        <f>SUMPRODUCT(Table13[[#This Row],[SibSp]:[Ones]],$R$5:$AA$5)</f>
        <v>0.47829561971340495</v>
      </c>
      <c r="AE227" s="5">
        <f t="shared" si="21"/>
        <v>0</v>
      </c>
      <c r="AF227" s="5">
        <f t="shared" si="22"/>
        <v>0.47829561971340495</v>
      </c>
      <c r="AG227" s="5">
        <f t="shared" si="23"/>
        <v>0.47829561971340495</v>
      </c>
      <c r="AH227" s="5">
        <f>(Table13[[#This Row],[Survived]]-AG227)^2</f>
        <v>0.27217546041022017</v>
      </c>
    </row>
    <row r="228" spans="1:34" x14ac:dyDescent="0.2">
      <c r="A228">
        <v>0</v>
      </c>
      <c r="B228" t="s">
        <v>12</v>
      </c>
      <c r="C228">
        <v>3</v>
      </c>
      <c r="D228" t="s">
        <v>3</v>
      </c>
      <c r="E228">
        <v>65</v>
      </c>
      <c r="F228">
        <v>7.75</v>
      </c>
      <c r="G228">
        <v>0</v>
      </c>
      <c r="H228">
        <v>0</v>
      </c>
      <c r="I228">
        <f>E228/$E$1</f>
        <v>0.8125</v>
      </c>
      <c r="J228">
        <f>LOG10(F228+1)</f>
        <v>0.94200805302231327</v>
      </c>
      <c r="K228">
        <f t="shared" si="18"/>
        <v>0</v>
      </c>
      <c r="L228">
        <f t="shared" si="19"/>
        <v>0</v>
      </c>
      <c r="M228">
        <f>IF(B228="S",1,0)</f>
        <v>0</v>
      </c>
      <c r="N228">
        <f>IF(B228="C",1,0)</f>
        <v>0</v>
      </c>
      <c r="O228">
        <f t="shared" si="20"/>
        <v>1</v>
      </c>
      <c r="P228">
        <v>1</v>
      </c>
      <c r="AC228" s="5">
        <f>SUMPRODUCT(Table13[[#This Row],[SibSp]:[Ones]],$R$4:$AA$4)</f>
        <v>-0.97861168520833286</v>
      </c>
      <c r="AD228" s="5">
        <f>SUMPRODUCT(Table13[[#This Row],[SibSp]:[Ones]],$R$5:$AA$5)</f>
        <v>-0.21529167861722109</v>
      </c>
      <c r="AE228" s="5">
        <f t="shared" si="21"/>
        <v>0</v>
      </c>
      <c r="AF228" s="5">
        <f t="shared" si="22"/>
        <v>0</v>
      </c>
      <c r="AG228" s="5">
        <f t="shared" si="23"/>
        <v>0</v>
      </c>
      <c r="AH228" s="5">
        <f>(Table13[[#This Row],[Survived]]-AG228)^2</f>
        <v>0</v>
      </c>
    </row>
    <row r="229" spans="1:34" x14ac:dyDescent="0.2">
      <c r="A229">
        <v>0</v>
      </c>
      <c r="B229" t="s">
        <v>10</v>
      </c>
      <c r="C229">
        <v>3</v>
      </c>
      <c r="D229" t="s">
        <v>3</v>
      </c>
      <c r="E229">
        <v>28</v>
      </c>
      <c r="F229">
        <v>7.8541999999999996</v>
      </c>
      <c r="G229">
        <v>0</v>
      </c>
      <c r="H229">
        <v>0</v>
      </c>
      <c r="I229">
        <f>E229/$E$1</f>
        <v>0.35</v>
      </c>
      <c r="J229">
        <f>LOG10(F229+1)</f>
        <v>0.94714932766263737</v>
      </c>
      <c r="K229">
        <f t="shared" si="18"/>
        <v>0</v>
      </c>
      <c r="L229">
        <f t="shared" si="19"/>
        <v>0</v>
      </c>
      <c r="M229">
        <f>IF(B229="S",1,0)</f>
        <v>1</v>
      </c>
      <c r="N229">
        <f>IF(B229="C",1,0)</f>
        <v>0</v>
      </c>
      <c r="O229">
        <f t="shared" si="20"/>
        <v>1</v>
      </c>
      <c r="P229">
        <v>1</v>
      </c>
      <c r="AC229" s="5">
        <f>SUMPRODUCT(Table13[[#This Row],[SibSp]:[Ones]],$R$4:$AA$4)</f>
        <v>-0.9353159603319704</v>
      </c>
      <c r="AD229" s="5">
        <f>SUMPRODUCT(Table13[[#This Row],[SibSp]:[Ones]],$R$5:$AA$5)</f>
        <v>9.4145123208882797E-2</v>
      </c>
      <c r="AE229" s="5">
        <f t="shared" si="21"/>
        <v>0</v>
      </c>
      <c r="AF229" s="5">
        <f t="shared" si="22"/>
        <v>9.4145123208882797E-2</v>
      </c>
      <c r="AG229" s="5">
        <f t="shared" si="23"/>
        <v>9.4145123208882797E-2</v>
      </c>
      <c r="AH229" s="5">
        <f>(Table13[[#This Row],[Survived]]-AG229)^2</f>
        <v>8.8633042240157216E-3</v>
      </c>
    </row>
    <row r="230" spans="1:34" x14ac:dyDescent="0.2">
      <c r="A230">
        <v>0</v>
      </c>
      <c r="B230" t="s">
        <v>10</v>
      </c>
      <c r="C230">
        <v>3</v>
      </c>
      <c r="D230" t="s">
        <v>3</v>
      </c>
      <c r="E230">
        <v>16</v>
      </c>
      <c r="F230">
        <v>9.5</v>
      </c>
      <c r="G230">
        <v>0</v>
      </c>
      <c r="H230">
        <v>0</v>
      </c>
      <c r="I230">
        <f>E230/$E$1</f>
        <v>0.2</v>
      </c>
      <c r="J230">
        <f>LOG10(F230+1)</f>
        <v>1.0211892990699381</v>
      </c>
      <c r="K230">
        <f t="shared" si="18"/>
        <v>0</v>
      </c>
      <c r="L230">
        <f t="shared" si="19"/>
        <v>0</v>
      </c>
      <c r="M230">
        <f>IF(B230="S",1,0)</f>
        <v>1</v>
      </c>
      <c r="N230">
        <f>IF(B230="C",1,0)</f>
        <v>0</v>
      </c>
      <c r="O230">
        <f t="shared" si="20"/>
        <v>1</v>
      </c>
      <c r="P230">
        <v>1</v>
      </c>
      <c r="AC230" s="5">
        <f>SUMPRODUCT(Table13[[#This Row],[SibSp]:[Ones]],$R$4:$AA$4)</f>
        <v>-0.9809999209873933</v>
      </c>
      <c r="AD230" s="5">
        <f>SUMPRODUCT(Table13[[#This Row],[SibSp]:[Ones]],$R$5:$AA$5)</f>
        <v>0.18455823059568932</v>
      </c>
      <c r="AE230" s="5">
        <f t="shared" si="21"/>
        <v>0</v>
      </c>
      <c r="AF230" s="5">
        <f t="shared" si="22"/>
        <v>0.18455823059568932</v>
      </c>
      <c r="AG230" s="5">
        <f t="shared" si="23"/>
        <v>0.18455823059568932</v>
      </c>
      <c r="AH230" s="5">
        <f>(Table13[[#This Row],[Survived]]-AG230)^2</f>
        <v>3.4061740480611634E-2</v>
      </c>
    </row>
    <row r="231" spans="1:34" x14ac:dyDescent="0.2">
      <c r="A231">
        <v>1</v>
      </c>
      <c r="B231" t="s">
        <v>10</v>
      </c>
      <c r="C231">
        <v>3</v>
      </c>
      <c r="D231" t="s">
        <v>3</v>
      </c>
      <c r="E231">
        <v>19</v>
      </c>
      <c r="F231">
        <v>8.0500000000000007</v>
      </c>
      <c r="G231">
        <v>0</v>
      </c>
      <c r="H231">
        <v>0</v>
      </c>
      <c r="I231">
        <f>E231/$E$1</f>
        <v>0.23749999999999999</v>
      </c>
      <c r="J231">
        <f>LOG10(F231+1)</f>
        <v>0.9566485792052033</v>
      </c>
      <c r="K231">
        <f t="shared" si="18"/>
        <v>0</v>
      </c>
      <c r="L231">
        <f t="shared" si="19"/>
        <v>0</v>
      </c>
      <c r="M231">
        <f>IF(B231="S",1,0)</f>
        <v>1</v>
      </c>
      <c r="N231">
        <f>IF(B231="C",1,0)</f>
        <v>0</v>
      </c>
      <c r="O231">
        <f t="shared" si="20"/>
        <v>1</v>
      </c>
      <c r="P231">
        <v>1</v>
      </c>
      <c r="AC231" s="5">
        <f>SUMPRODUCT(Table13[[#This Row],[SibSp]:[Ones]],$R$4:$AA$4)</f>
        <v>-0.96240916900345241</v>
      </c>
      <c r="AD231" s="5">
        <f>SUMPRODUCT(Table13[[#This Row],[SibSp]:[Ones]],$R$5:$AA$5)</f>
        <v>0.15974613380099512</v>
      </c>
      <c r="AE231" s="5">
        <f t="shared" si="21"/>
        <v>0</v>
      </c>
      <c r="AF231" s="5">
        <f t="shared" si="22"/>
        <v>0.15974613380099512</v>
      </c>
      <c r="AG231" s="5">
        <f t="shared" si="23"/>
        <v>0.15974613380099512</v>
      </c>
      <c r="AH231" s="5">
        <f>(Table13[[#This Row],[Survived]]-AG231)^2</f>
        <v>0.70602655966237515</v>
      </c>
    </row>
    <row r="232" spans="1:34" x14ac:dyDescent="0.2">
      <c r="A232">
        <v>0</v>
      </c>
      <c r="B232" t="s">
        <v>11</v>
      </c>
      <c r="C232">
        <v>3</v>
      </c>
      <c r="D232" t="s">
        <v>3</v>
      </c>
      <c r="E232">
        <v>33</v>
      </c>
      <c r="F232">
        <v>8.6624999999999996</v>
      </c>
      <c r="G232">
        <v>0</v>
      </c>
      <c r="H232">
        <v>0</v>
      </c>
      <c r="I232">
        <f>E232/$E$1</f>
        <v>0.41249999999999998</v>
      </c>
      <c r="J232">
        <f>LOG10(F232+1)</f>
        <v>0.98508950692638131</v>
      </c>
      <c r="K232">
        <f t="shared" si="18"/>
        <v>0</v>
      </c>
      <c r="L232">
        <f t="shared" si="19"/>
        <v>0</v>
      </c>
      <c r="M232">
        <f>IF(B232="S",1,0)</f>
        <v>0</v>
      </c>
      <c r="N232">
        <f>IF(B232="C",1,0)</f>
        <v>1</v>
      </c>
      <c r="O232">
        <f t="shared" si="20"/>
        <v>1</v>
      </c>
      <c r="P232">
        <v>1</v>
      </c>
      <c r="AC232" s="5">
        <f>SUMPRODUCT(Table13[[#This Row],[SibSp]:[Ones]],$R$4:$AA$4)</f>
        <v>-0.76824500317235622</v>
      </c>
      <c r="AD232" s="5">
        <f>SUMPRODUCT(Table13[[#This Row],[SibSp]:[Ones]],$R$5:$AA$5)</f>
        <v>0.12785988057558861</v>
      </c>
      <c r="AE232" s="5">
        <f t="shared" si="21"/>
        <v>0</v>
      </c>
      <c r="AF232" s="5">
        <f t="shared" si="22"/>
        <v>0.12785988057558861</v>
      </c>
      <c r="AG232" s="5">
        <f t="shared" si="23"/>
        <v>0.12785988057558861</v>
      </c>
      <c r="AH232" s="5">
        <f>(Table13[[#This Row],[Survived]]-AG232)^2</f>
        <v>1.6348149060803781E-2</v>
      </c>
    </row>
    <row r="233" spans="1:34" x14ac:dyDescent="0.2">
      <c r="A233">
        <v>1</v>
      </c>
      <c r="B233" t="s">
        <v>10</v>
      </c>
      <c r="C233">
        <v>3</v>
      </c>
      <c r="D233" t="s">
        <v>3</v>
      </c>
      <c r="E233">
        <v>30</v>
      </c>
      <c r="F233">
        <v>9.5</v>
      </c>
      <c r="G233">
        <v>0</v>
      </c>
      <c r="H233">
        <v>0</v>
      </c>
      <c r="I233">
        <f>E233/$E$1</f>
        <v>0.375</v>
      </c>
      <c r="J233">
        <f>LOG10(F233+1)</f>
        <v>1.0211892990699381</v>
      </c>
      <c r="K233">
        <f t="shared" si="18"/>
        <v>0</v>
      </c>
      <c r="L233">
        <f t="shared" si="19"/>
        <v>0</v>
      </c>
      <c r="M233">
        <f>IF(B233="S",1,0)</f>
        <v>1</v>
      </c>
      <c r="N233">
        <f>IF(B233="C",1,0)</f>
        <v>0</v>
      </c>
      <c r="O233">
        <f t="shared" si="20"/>
        <v>1</v>
      </c>
      <c r="P233">
        <v>1</v>
      </c>
      <c r="AC233" s="5">
        <f>SUMPRODUCT(Table13[[#This Row],[SibSp]:[Ones]],$R$4:$AA$4)</f>
        <v>-0.94115654010687888</v>
      </c>
      <c r="AD233" s="5">
        <f>SUMPRODUCT(Table13[[#This Row],[SibSp]:[Ones]],$R$5:$AA$5)</f>
        <v>8.3221281318398899E-2</v>
      </c>
      <c r="AE233" s="5">
        <f t="shared" si="21"/>
        <v>0</v>
      </c>
      <c r="AF233" s="5">
        <f t="shared" si="22"/>
        <v>8.3221281318398899E-2</v>
      </c>
      <c r="AG233" s="5">
        <f t="shared" si="23"/>
        <v>8.3221281318398899E-2</v>
      </c>
      <c r="AH233" s="5">
        <f>(Table13[[#This Row],[Survived]]-AG233)^2</f>
        <v>0.84048321902747825</v>
      </c>
    </row>
    <row r="234" spans="1:34" x14ac:dyDescent="0.2">
      <c r="A234">
        <v>0</v>
      </c>
      <c r="B234" t="s">
        <v>10</v>
      </c>
      <c r="C234">
        <v>3</v>
      </c>
      <c r="D234" t="s">
        <v>3</v>
      </c>
      <c r="E234">
        <v>22</v>
      </c>
      <c r="F234">
        <v>7.8958000000000004</v>
      </c>
      <c r="G234">
        <v>0</v>
      </c>
      <c r="H234">
        <v>0</v>
      </c>
      <c r="I234">
        <f>E234/$E$1</f>
        <v>0.27500000000000002</v>
      </c>
      <c r="J234">
        <f>LOG10(F234+1)</f>
        <v>0.94918501031343461</v>
      </c>
      <c r="K234">
        <f t="shared" si="18"/>
        <v>0</v>
      </c>
      <c r="L234">
        <f t="shared" si="19"/>
        <v>0</v>
      </c>
      <c r="M234">
        <f>IF(B234="S",1,0)</f>
        <v>1</v>
      </c>
      <c r="N234">
        <f>IF(B234="C",1,0)</f>
        <v>0</v>
      </c>
      <c r="O234">
        <f t="shared" si="20"/>
        <v>1</v>
      </c>
      <c r="P234">
        <v>1</v>
      </c>
      <c r="AC234" s="5">
        <f>SUMPRODUCT(Table13[[#This Row],[SibSp]:[Ones]],$R$4:$AA$4)</f>
        <v>-0.95270877362262218</v>
      </c>
      <c r="AD234" s="5">
        <f>SUMPRODUCT(Table13[[#This Row],[SibSp]:[Ones]],$R$5:$AA$5)</f>
        <v>0.13767292813023024</v>
      </c>
      <c r="AE234" s="5">
        <f t="shared" si="21"/>
        <v>0</v>
      </c>
      <c r="AF234" s="5">
        <f t="shared" si="22"/>
        <v>0.13767292813023024</v>
      </c>
      <c r="AG234" s="5">
        <f t="shared" si="23"/>
        <v>0.13767292813023024</v>
      </c>
      <c r="AH234" s="5">
        <f>(Table13[[#This Row],[Survived]]-AG234)^2</f>
        <v>1.8953835139951542E-2</v>
      </c>
    </row>
    <row r="235" spans="1:34" x14ac:dyDescent="0.2">
      <c r="A235">
        <v>1</v>
      </c>
      <c r="B235" t="s">
        <v>10</v>
      </c>
      <c r="C235">
        <v>2</v>
      </c>
      <c r="D235" t="s">
        <v>3</v>
      </c>
      <c r="E235">
        <v>42</v>
      </c>
      <c r="F235">
        <v>13</v>
      </c>
      <c r="G235">
        <v>0</v>
      </c>
      <c r="H235">
        <v>0</v>
      </c>
      <c r="I235">
        <f>E235/$E$1</f>
        <v>0.52500000000000002</v>
      </c>
      <c r="J235">
        <f>LOG10(F235+1)</f>
        <v>1.146128035678238</v>
      </c>
      <c r="K235">
        <f t="shared" si="18"/>
        <v>0</v>
      </c>
      <c r="L235">
        <f t="shared" si="19"/>
        <v>1</v>
      </c>
      <c r="M235">
        <f>IF(B235="S",1,0)</f>
        <v>1</v>
      </c>
      <c r="N235">
        <f>IF(B235="C",1,0)</f>
        <v>0</v>
      </c>
      <c r="O235">
        <f t="shared" si="20"/>
        <v>1</v>
      </c>
      <c r="P235">
        <v>1</v>
      </c>
      <c r="AC235" s="5">
        <f>SUMPRODUCT(Table13[[#This Row],[SibSp]:[Ones]],$R$4:$AA$4)</f>
        <v>-0.88377267614013655</v>
      </c>
      <c r="AD235" s="5">
        <f>SUMPRODUCT(Table13[[#This Row],[SibSp]:[Ones]],$R$5:$AA$5)</f>
        <v>0.20075844284457056</v>
      </c>
      <c r="AE235" s="5">
        <f t="shared" si="21"/>
        <v>0</v>
      </c>
      <c r="AF235" s="5">
        <f t="shared" si="22"/>
        <v>0.20075844284457056</v>
      </c>
      <c r="AG235" s="5">
        <f t="shared" si="23"/>
        <v>0.20075844284457056</v>
      </c>
      <c r="AH235" s="5">
        <f>(Table13[[#This Row],[Survived]]-AG235)^2</f>
        <v>0.63878706668423557</v>
      </c>
    </row>
    <row r="236" spans="1:34" x14ac:dyDescent="0.2">
      <c r="A236">
        <v>1</v>
      </c>
      <c r="B236" t="s">
        <v>12</v>
      </c>
      <c r="C236">
        <v>3</v>
      </c>
      <c r="D236" t="s">
        <v>4</v>
      </c>
      <c r="E236">
        <v>22</v>
      </c>
      <c r="F236">
        <v>7.75</v>
      </c>
      <c r="G236">
        <v>0</v>
      </c>
      <c r="H236">
        <v>0</v>
      </c>
      <c r="I236">
        <f>E236/$E$1</f>
        <v>0.27500000000000002</v>
      </c>
      <c r="J236">
        <f>LOG10(F236+1)</f>
        <v>0.94200805302231327</v>
      </c>
      <c r="K236">
        <f t="shared" si="18"/>
        <v>0</v>
      </c>
      <c r="L236">
        <f t="shared" si="19"/>
        <v>0</v>
      </c>
      <c r="M236">
        <f>IF(B236="S",1,0)</f>
        <v>0</v>
      </c>
      <c r="N236">
        <f>IF(B236="C",1,0)</f>
        <v>0</v>
      </c>
      <c r="O236">
        <f t="shared" si="20"/>
        <v>0</v>
      </c>
      <c r="P236">
        <v>1</v>
      </c>
      <c r="AC236" s="5">
        <f>SUMPRODUCT(Table13[[#This Row],[SibSp]:[Ones]],$R$4:$AA$4)</f>
        <v>-0.76992407014100761</v>
      </c>
      <c r="AD236" s="5">
        <f>SUMPRODUCT(Table13[[#This Row],[SibSp]:[Ones]],$R$5:$AA$5)</f>
        <v>0.5847483732301566</v>
      </c>
      <c r="AE236" s="5">
        <f t="shared" si="21"/>
        <v>0</v>
      </c>
      <c r="AF236" s="5">
        <f t="shared" si="22"/>
        <v>0.5847483732301566</v>
      </c>
      <c r="AG236" s="5">
        <f t="shared" si="23"/>
        <v>0.5847483732301566</v>
      </c>
      <c r="AH236" s="5">
        <f>(Table13[[#This Row],[Survived]]-AG236)^2</f>
        <v>0.17243391353500132</v>
      </c>
    </row>
    <row r="237" spans="1:34" x14ac:dyDescent="0.2">
      <c r="A237">
        <v>1</v>
      </c>
      <c r="B237" t="s">
        <v>10</v>
      </c>
      <c r="C237">
        <v>1</v>
      </c>
      <c r="D237" t="s">
        <v>4</v>
      </c>
      <c r="E237">
        <v>26</v>
      </c>
      <c r="F237">
        <v>78.849999999999994</v>
      </c>
      <c r="G237">
        <v>0</v>
      </c>
      <c r="H237">
        <v>0</v>
      </c>
      <c r="I237">
        <f>E237/$E$1</f>
        <v>0.32500000000000001</v>
      </c>
      <c r="J237">
        <f>LOG10(F237+1)</f>
        <v>1.9022749204745018</v>
      </c>
      <c r="K237">
        <f t="shared" si="18"/>
        <v>1</v>
      </c>
      <c r="L237">
        <f t="shared" si="19"/>
        <v>0</v>
      </c>
      <c r="M237">
        <f>IF(B237="S",1,0)</f>
        <v>1</v>
      </c>
      <c r="N237">
        <f>IF(B237="C",1,0)</f>
        <v>0</v>
      </c>
      <c r="O237">
        <f t="shared" si="20"/>
        <v>0</v>
      </c>
      <c r="P237">
        <v>1</v>
      </c>
      <c r="AC237" s="5">
        <f>SUMPRODUCT(Table13[[#This Row],[SibSp]:[Ones]],$R$4:$AA$4)</f>
        <v>-0.87133074484874151</v>
      </c>
      <c r="AD237" s="5">
        <f>SUMPRODUCT(Table13[[#This Row],[SibSp]:[Ones]],$R$5:$AA$5)</f>
        <v>1.0180272905807475</v>
      </c>
      <c r="AE237" s="5">
        <f t="shared" si="21"/>
        <v>0</v>
      </c>
      <c r="AF237" s="5">
        <f t="shared" si="22"/>
        <v>1.0180272905807475</v>
      </c>
      <c r="AG237" s="5">
        <f t="shared" si="23"/>
        <v>1.0180272905807475</v>
      </c>
      <c r="AH237" s="5">
        <f>(Table13[[#This Row],[Survived]]-AG237)^2</f>
        <v>3.249832056827068E-4</v>
      </c>
    </row>
    <row r="238" spans="1:34" x14ac:dyDescent="0.2">
      <c r="A238">
        <v>1</v>
      </c>
      <c r="B238" t="s">
        <v>11</v>
      </c>
      <c r="C238">
        <v>1</v>
      </c>
      <c r="D238" t="s">
        <v>4</v>
      </c>
      <c r="E238">
        <v>19</v>
      </c>
      <c r="F238">
        <v>91.0792</v>
      </c>
      <c r="G238">
        <v>1</v>
      </c>
      <c r="H238">
        <v>0</v>
      </c>
      <c r="I238">
        <f>E238/$E$1</f>
        <v>0.23749999999999999</v>
      </c>
      <c r="J238">
        <f>LOG10(F238+1)</f>
        <v>1.9641615374126258</v>
      </c>
      <c r="K238">
        <f t="shared" si="18"/>
        <v>1</v>
      </c>
      <c r="L238">
        <f t="shared" si="19"/>
        <v>0</v>
      </c>
      <c r="M238">
        <f>IF(B238="S",1,0)</f>
        <v>0</v>
      </c>
      <c r="N238">
        <f>IF(B238="C",1,0)</f>
        <v>1</v>
      </c>
      <c r="O238">
        <f t="shared" si="20"/>
        <v>0</v>
      </c>
      <c r="P238">
        <v>1</v>
      </c>
      <c r="AC238" s="5">
        <f>SUMPRODUCT(Table13[[#This Row],[SibSp]:[Ones]],$R$4:$AA$4)</f>
        <v>-0.89223129452580885</v>
      </c>
      <c r="AD238" s="5">
        <f>SUMPRODUCT(Table13[[#This Row],[SibSp]:[Ones]],$R$5:$AA$5)</f>
        <v>1.0824369563696215</v>
      </c>
      <c r="AE238" s="5">
        <f t="shared" si="21"/>
        <v>0</v>
      </c>
      <c r="AF238" s="5">
        <f t="shared" si="22"/>
        <v>1.0824369563696215</v>
      </c>
      <c r="AG238" s="5">
        <f t="shared" si="23"/>
        <v>1.0824369563696215</v>
      </c>
      <c r="AH238" s="5">
        <f>(Table13[[#This Row],[Survived]]-AG238)^2</f>
        <v>6.7958517754868704E-3</v>
      </c>
    </row>
    <row r="239" spans="1:34" x14ac:dyDescent="0.2">
      <c r="A239">
        <v>0</v>
      </c>
      <c r="B239" t="s">
        <v>11</v>
      </c>
      <c r="C239">
        <v>2</v>
      </c>
      <c r="D239" t="s">
        <v>3</v>
      </c>
      <c r="E239">
        <v>36</v>
      </c>
      <c r="F239">
        <v>12.875</v>
      </c>
      <c r="G239">
        <v>0</v>
      </c>
      <c r="H239">
        <v>0</v>
      </c>
      <c r="I239">
        <f>E239/$E$1</f>
        <v>0.45</v>
      </c>
      <c r="J239">
        <f>LOG10(F239+1)</f>
        <v>1.1422329917947138</v>
      </c>
      <c r="K239">
        <f t="shared" si="18"/>
        <v>0</v>
      </c>
      <c r="L239">
        <f t="shared" si="19"/>
        <v>1</v>
      </c>
      <c r="M239">
        <f>IF(B239="S",1,0)</f>
        <v>0</v>
      </c>
      <c r="N239">
        <f>IF(B239="C",1,0)</f>
        <v>1</v>
      </c>
      <c r="O239">
        <f t="shared" si="20"/>
        <v>1</v>
      </c>
      <c r="P239">
        <v>1</v>
      </c>
      <c r="AC239" s="5">
        <f>SUMPRODUCT(Table13[[#This Row],[SibSp]:[Ones]],$R$4:$AA$4)</f>
        <v>-0.74149096382985502</v>
      </c>
      <c r="AD239" s="5">
        <f>SUMPRODUCT(Table13[[#This Row],[SibSp]:[Ones]],$R$5:$AA$5)</f>
        <v>0.31208759347093995</v>
      </c>
      <c r="AE239" s="5">
        <f t="shared" si="21"/>
        <v>0</v>
      </c>
      <c r="AF239" s="5">
        <f t="shared" si="22"/>
        <v>0.31208759347093995</v>
      </c>
      <c r="AG239" s="5">
        <f t="shared" si="23"/>
        <v>0.31208759347093995</v>
      </c>
      <c r="AH239" s="5">
        <f>(Table13[[#This Row],[Survived]]-AG239)^2</f>
        <v>9.7398665998482681E-2</v>
      </c>
    </row>
    <row r="240" spans="1:34" x14ac:dyDescent="0.2">
      <c r="A240">
        <v>0</v>
      </c>
      <c r="B240" t="s">
        <v>10</v>
      </c>
      <c r="C240">
        <v>3</v>
      </c>
      <c r="D240" t="s">
        <v>4</v>
      </c>
      <c r="E240">
        <v>24</v>
      </c>
      <c r="F240">
        <v>8.85</v>
      </c>
      <c r="G240">
        <v>0</v>
      </c>
      <c r="H240">
        <v>0</v>
      </c>
      <c r="I240">
        <f>E240/$E$1</f>
        <v>0.3</v>
      </c>
      <c r="J240">
        <f>LOG10(F240+1)</f>
        <v>0.99343623049761176</v>
      </c>
      <c r="K240">
        <f t="shared" si="18"/>
        <v>0</v>
      </c>
      <c r="L240">
        <f t="shared" si="19"/>
        <v>0</v>
      </c>
      <c r="M240">
        <f>IF(B240="S",1,0)</f>
        <v>1</v>
      </c>
      <c r="N240">
        <f>IF(B240="C",1,0)</f>
        <v>0</v>
      </c>
      <c r="O240">
        <f t="shared" si="20"/>
        <v>0</v>
      </c>
      <c r="P240">
        <v>1</v>
      </c>
      <c r="AC240" s="5">
        <f>SUMPRODUCT(Table13[[#This Row],[SibSp]:[Ones]],$R$4:$AA$4)</f>
        <v>-0.62284573380859465</v>
      </c>
      <c r="AD240" s="5">
        <f>SUMPRODUCT(Table13[[#This Row],[SibSp]:[Ones]],$R$5:$AA$5)</f>
        <v>0.61411050052626026</v>
      </c>
      <c r="AE240" s="5">
        <f t="shared" si="21"/>
        <v>0</v>
      </c>
      <c r="AF240" s="5">
        <f t="shared" si="22"/>
        <v>0.61411050052626026</v>
      </c>
      <c r="AG240" s="5">
        <f t="shared" si="23"/>
        <v>0.61411050052626026</v>
      </c>
      <c r="AH240" s="5">
        <f>(Table13[[#This Row],[Survived]]-AG240)^2</f>
        <v>0.3771317068566139</v>
      </c>
    </row>
    <row r="241" spans="1:34" x14ac:dyDescent="0.2">
      <c r="A241">
        <v>0</v>
      </c>
      <c r="B241" t="s">
        <v>10</v>
      </c>
      <c r="C241">
        <v>3</v>
      </c>
      <c r="D241" t="s">
        <v>3</v>
      </c>
      <c r="E241">
        <v>24</v>
      </c>
      <c r="F241">
        <v>7.8958000000000004</v>
      </c>
      <c r="G241">
        <v>0</v>
      </c>
      <c r="H241">
        <v>0</v>
      </c>
      <c r="I241">
        <f>E241/$E$1</f>
        <v>0.3</v>
      </c>
      <c r="J241">
        <f>LOG10(F241+1)</f>
        <v>0.94918501031343461</v>
      </c>
      <c r="K241">
        <f t="shared" si="18"/>
        <v>0</v>
      </c>
      <c r="L241">
        <f t="shared" si="19"/>
        <v>0</v>
      </c>
      <c r="M241">
        <f>IF(B241="S",1,0)</f>
        <v>1</v>
      </c>
      <c r="N241">
        <f>IF(B241="C",1,0)</f>
        <v>0</v>
      </c>
      <c r="O241">
        <f t="shared" si="20"/>
        <v>1</v>
      </c>
      <c r="P241">
        <v>1</v>
      </c>
      <c r="AC241" s="5">
        <f>SUMPRODUCT(Table13[[#This Row],[SibSp]:[Ones]],$R$4:$AA$4)</f>
        <v>-0.94701686206826308</v>
      </c>
      <c r="AD241" s="5">
        <f>SUMPRODUCT(Table13[[#This Row],[SibSp]:[Ones]],$R$5:$AA$5)</f>
        <v>0.12319622109061734</v>
      </c>
      <c r="AE241" s="5">
        <f t="shared" si="21"/>
        <v>0</v>
      </c>
      <c r="AF241" s="5">
        <f t="shared" si="22"/>
        <v>0.12319622109061734</v>
      </c>
      <c r="AG241" s="5">
        <f t="shared" si="23"/>
        <v>0.12319622109061734</v>
      </c>
      <c r="AH241" s="5">
        <f>(Table13[[#This Row],[Survived]]-AG241)^2</f>
        <v>1.5177308891008269E-2</v>
      </c>
    </row>
    <row r="242" spans="1:34" x14ac:dyDescent="0.2">
      <c r="A242">
        <v>0</v>
      </c>
      <c r="B242" t="s">
        <v>11</v>
      </c>
      <c r="C242">
        <v>3</v>
      </c>
      <c r="D242" t="s">
        <v>3</v>
      </c>
      <c r="E242">
        <v>23.5</v>
      </c>
      <c r="F242">
        <v>7.2291999999999996</v>
      </c>
      <c r="G242">
        <v>0</v>
      </c>
      <c r="H242">
        <v>0</v>
      </c>
      <c r="I242">
        <f>E242/$E$1</f>
        <v>0.29375000000000001</v>
      </c>
      <c r="J242">
        <f>LOG10(F242+1)</f>
        <v>0.91535761741483168</v>
      </c>
      <c r="K242">
        <f t="shared" si="18"/>
        <v>0</v>
      </c>
      <c r="L242">
        <f t="shared" si="19"/>
        <v>0</v>
      </c>
      <c r="M242">
        <f>IF(B242="S",1,0)</f>
        <v>0</v>
      </c>
      <c r="N242">
        <f>IF(B242="C",1,0)</f>
        <v>1</v>
      </c>
      <c r="O242">
        <f t="shared" si="20"/>
        <v>1</v>
      </c>
      <c r="P242">
        <v>1</v>
      </c>
      <c r="AC242" s="5">
        <f>SUMPRODUCT(Table13[[#This Row],[SibSp]:[Ones]],$R$4:$AA$4)</f>
        <v>-0.78442012003930173</v>
      </c>
      <c r="AD242" s="5">
        <f>SUMPRODUCT(Table13[[#This Row],[SibSp]:[Ones]],$R$5:$AA$5)</f>
        <v>0.19327810049803362</v>
      </c>
      <c r="AE242" s="5">
        <f t="shared" si="21"/>
        <v>0</v>
      </c>
      <c r="AF242" s="5">
        <f t="shared" si="22"/>
        <v>0.19327810049803362</v>
      </c>
      <c r="AG242" s="5">
        <f t="shared" si="23"/>
        <v>0.19327810049803362</v>
      </c>
      <c r="AH242" s="5">
        <f>(Table13[[#This Row],[Survived]]-AG242)^2</f>
        <v>3.7356424132127988E-2</v>
      </c>
    </row>
    <row r="243" spans="1:34" x14ac:dyDescent="0.2">
      <c r="A243">
        <v>0</v>
      </c>
      <c r="B243" t="s">
        <v>10</v>
      </c>
      <c r="C243">
        <v>1</v>
      </c>
      <c r="D243" t="s">
        <v>4</v>
      </c>
      <c r="E243">
        <v>2</v>
      </c>
      <c r="F243">
        <v>151.55000000000001</v>
      </c>
      <c r="G243">
        <v>1</v>
      </c>
      <c r="H243">
        <v>2</v>
      </c>
      <c r="I243">
        <f>E243/$E$1</f>
        <v>2.5000000000000001E-2</v>
      </c>
      <c r="J243">
        <f>LOG10(F243+1)</f>
        <v>2.1834122119784261</v>
      </c>
      <c r="K243">
        <f t="shared" si="18"/>
        <v>1</v>
      </c>
      <c r="L243">
        <f t="shared" si="19"/>
        <v>0</v>
      </c>
      <c r="M243">
        <f>IF(B243="S",1,0)</f>
        <v>1</v>
      </c>
      <c r="N243">
        <f>IF(B243="C",1,0)</f>
        <v>0</v>
      </c>
      <c r="O243">
        <f t="shared" si="20"/>
        <v>0</v>
      </c>
      <c r="P243">
        <v>1</v>
      </c>
      <c r="AC243" s="5">
        <f>SUMPRODUCT(Table13[[#This Row],[SibSp]:[Ones]],$R$4:$AA$4)</f>
        <v>-1.0151763495361306</v>
      </c>
      <c r="AD243" s="5">
        <f>SUMPRODUCT(Table13[[#This Row],[SibSp]:[Ones]],$R$5:$AA$5)</f>
        <v>1.118119725666801</v>
      </c>
      <c r="AE243" s="5">
        <f t="shared" si="21"/>
        <v>0</v>
      </c>
      <c r="AF243" s="5">
        <f t="shared" si="22"/>
        <v>1.118119725666801</v>
      </c>
      <c r="AG243" s="5">
        <f t="shared" si="23"/>
        <v>1.118119725666801</v>
      </c>
      <c r="AH243" s="5">
        <f>(Table13[[#This Row],[Survived]]-AG243)^2</f>
        <v>1.2501917209252023</v>
      </c>
    </row>
    <row r="244" spans="1:34" x14ac:dyDescent="0.2">
      <c r="A244">
        <v>1</v>
      </c>
      <c r="B244" t="s">
        <v>11</v>
      </c>
      <c r="C244">
        <v>1</v>
      </c>
      <c r="D244" t="s">
        <v>4</v>
      </c>
      <c r="E244">
        <v>50</v>
      </c>
      <c r="F244">
        <v>247.52080000000001</v>
      </c>
      <c r="G244">
        <v>0</v>
      </c>
      <c r="H244">
        <v>1</v>
      </c>
      <c r="I244">
        <f>E244/$E$1</f>
        <v>0.625</v>
      </c>
      <c r="J244">
        <f>LOG10(F244+1)</f>
        <v>2.3953627429574396</v>
      </c>
      <c r="K244">
        <f t="shared" si="18"/>
        <v>1</v>
      </c>
      <c r="L244">
        <f t="shared" si="19"/>
        <v>0</v>
      </c>
      <c r="M244">
        <f>IF(B244="S",1,0)</f>
        <v>0</v>
      </c>
      <c r="N244">
        <f>IF(B244="C",1,0)</f>
        <v>1</v>
      </c>
      <c r="O244">
        <f t="shared" si="20"/>
        <v>0</v>
      </c>
      <c r="P244">
        <v>1</v>
      </c>
      <c r="AC244" s="5">
        <f>SUMPRODUCT(Table13[[#This Row],[SibSp]:[Ones]],$R$4:$AA$4)</f>
        <v>-0.66191182734733112</v>
      </c>
      <c r="AD244" s="5">
        <f>SUMPRODUCT(Table13[[#This Row],[SibSp]:[Ones]],$R$5:$AA$5)</f>
        <v>0.92115183331560213</v>
      </c>
      <c r="AE244" s="5">
        <f t="shared" si="21"/>
        <v>0</v>
      </c>
      <c r="AF244" s="5">
        <f t="shared" si="22"/>
        <v>0.92115183331560213</v>
      </c>
      <c r="AG244" s="5">
        <f t="shared" si="23"/>
        <v>0.92115183331560213</v>
      </c>
      <c r="AH244" s="5">
        <f>(Table13[[#This Row],[Survived]]-AG244)^2</f>
        <v>6.2170333894905902E-3</v>
      </c>
    </row>
    <row r="245" spans="1:34" x14ac:dyDescent="0.2">
      <c r="A245">
        <v>0</v>
      </c>
      <c r="B245" t="s">
        <v>10</v>
      </c>
      <c r="C245">
        <v>3</v>
      </c>
      <c r="D245" t="s">
        <v>3</v>
      </c>
      <c r="E245">
        <v>19</v>
      </c>
      <c r="F245">
        <v>0</v>
      </c>
      <c r="G245">
        <v>0</v>
      </c>
      <c r="H245">
        <v>0</v>
      </c>
      <c r="I245">
        <f>E245/$E$1</f>
        <v>0.23749999999999999</v>
      </c>
      <c r="J245">
        <f>LOG10(F245+1)</f>
        <v>0</v>
      </c>
      <c r="K245">
        <f t="shared" si="18"/>
        <v>0</v>
      </c>
      <c r="L245">
        <f t="shared" si="19"/>
        <v>0</v>
      </c>
      <c r="M245">
        <f>IF(B245="S",1,0)</f>
        <v>1</v>
      </c>
      <c r="N245">
        <f>IF(B245="C",1,0)</f>
        <v>0</v>
      </c>
      <c r="O245">
        <f t="shared" si="20"/>
        <v>1</v>
      </c>
      <c r="P245">
        <v>1</v>
      </c>
      <c r="AC245" s="5">
        <f>SUMPRODUCT(Table13[[#This Row],[SibSp]:[Ones]],$R$4:$AA$4)</f>
        <v>-0.81340125834193666</v>
      </c>
      <c r="AD245" s="5">
        <f>SUMPRODUCT(Table13[[#This Row],[SibSp]:[Ones]],$R$5:$AA$5)</f>
        <v>0.11384061368234655</v>
      </c>
      <c r="AE245" s="5">
        <f t="shared" si="21"/>
        <v>0</v>
      </c>
      <c r="AF245" s="5">
        <f t="shared" si="22"/>
        <v>0.11384061368234655</v>
      </c>
      <c r="AG245" s="5">
        <f t="shared" si="23"/>
        <v>0.11384061368234655</v>
      </c>
      <c r="AH245" s="5">
        <f>(Table13[[#This Row],[Survived]]-AG245)^2</f>
        <v>1.2959685323573267E-2</v>
      </c>
    </row>
    <row r="246" spans="1:34" x14ac:dyDescent="0.2">
      <c r="A246">
        <v>1</v>
      </c>
      <c r="B246" t="s">
        <v>10</v>
      </c>
      <c r="C246">
        <v>1</v>
      </c>
      <c r="D246" t="s">
        <v>3</v>
      </c>
      <c r="E246">
        <v>0.92</v>
      </c>
      <c r="F246">
        <v>151.55000000000001</v>
      </c>
      <c r="G246">
        <v>1</v>
      </c>
      <c r="H246">
        <v>2</v>
      </c>
      <c r="I246">
        <f>E246/$E$1</f>
        <v>1.15E-2</v>
      </c>
      <c r="J246">
        <f>LOG10(F246+1)</f>
        <v>2.1834122119784261</v>
      </c>
      <c r="K246">
        <f t="shared" si="18"/>
        <v>1</v>
      </c>
      <c r="L246">
        <f t="shared" si="19"/>
        <v>0</v>
      </c>
      <c r="M246">
        <f>IF(B246="S",1,0)</f>
        <v>1</v>
      </c>
      <c r="N246">
        <f>IF(B246="C",1,0)</f>
        <v>0</v>
      </c>
      <c r="O246">
        <f t="shared" si="20"/>
        <v>1</v>
      </c>
      <c r="P246">
        <v>1</v>
      </c>
      <c r="AC246" s="5">
        <f>SUMPRODUCT(Table13[[#This Row],[SibSp]:[Ones]],$R$4:$AA$4)</f>
        <v>-1.3493136952615328</v>
      </c>
      <c r="AD246" s="5">
        <f>SUMPRODUCT(Table13[[#This Row],[SibSp]:[Ones]],$R$5:$AA$5)</f>
        <v>0.63714629697249192</v>
      </c>
      <c r="AE246" s="5">
        <f t="shared" si="21"/>
        <v>0</v>
      </c>
      <c r="AF246" s="5">
        <f t="shared" si="22"/>
        <v>0.63714629697249192</v>
      </c>
      <c r="AG246" s="5">
        <f t="shared" si="23"/>
        <v>0.63714629697249192</v>
      </c>
      <c r="AH246" s="5">
        <f>(Table13[[#This Row],[Survived]]-AG246)^2</f>
        <v>0.13166280980077502</v>
      </c>
    </row>
    <row r="247" spans="1:34" x14ac:dyDescent="0.2">
      <c r="A247">
        <v>1</v>
      </c>
      <c r="B247" t="s">
        <v>11</v>
      </c>
      <c r="C247">
        <v>1</v>
      </c>
      <c r="D247" t="s">
        <v>4</v>
      </c>
      <c r="E247">
        <v>17</v>
      </c>
      <c r="F247">
        <v>108.9</v>
      </c>
      <c r="G247">
        <v>1</v>
      </c>
      <c r="H247">
        <v>0</v>
      </c>
      <c r="I247">
        <f>E247/$E$1</f>
        <v>0.21249999999999999</v>
      </c>
      <c r="J247">
        <f>LOG10(F247+1)</f>
        <v>2.0409976924234905</v>
      </c>
      <c r="K247">
        <f t="shared" si="18"/>
        <v>1</v>
      </c>
      <c r="L247">
        <f t="shared" si="19"/>
        <v>0</v>
      </c>
      <c r="M247">
        <f>IF(B247="S",1,0)</f>
        <v>0</v>
      </c>
      <c r="N247">
        <f>IF(B247="C",1,0)</f>
        <v>1</v>
      </c>
      <c r="O247">
        <f t="shared" si="20"/>
        <v>0</v>
      </c>
      <c r="P247">
        <v>1</v>
      </c>
      <c r="AC247" s="5">
        <f>SUMPRODUCT(Table13[[#This Row],[SibSp]:[Ones]],$R$4:$AA$4)</f>
        <v>-0.90989123192613275</v>
      </c>
      <c r="AD247" s="5">
        <f>SUMPRODUCT(Table13[[#This Row],[SibSp]:[Ones]],$R$5:$AA$5)</f>
        <v>1.10060070558581</v>
      </c>
      <c r="AE247" s="5">
        <f t="shared" si="21"/>
        <v>0</v>
      </c>
      <c r="AF247" s="5">
        <f t="shared" si="22"/>
        <v>1.10060070558581</v>
      </c>
      <c r="AG247" s="5">
        <f t="shared" si="23"/>
        <v>1.10060070558581</v>
      </c>
      <c r="AH247" s="5">
        <f>(Table13[[#This Row],[Survived]]-AG247)^2</f>
        <v>1.0120501964362828E-2</v>
      </c>
    </row>
    <row r="248" spans="1:34" x14ac:dyDescent="0.2">
      <c r="A248">
        <v>0</v>
      </c>
      <c r="B248" t="s">
        <v>11</v>
      </c>
      <c r="C248">
        <v>2</v>
      </c>
      <c r="D248" t="s">
        <v>3</v>
      </c>
      <c r="E248">
        <v>30</v>
      </c>
      <c r="F248">
        <v>24</v>
      </c>
      <c r="G248">
        <v>1</v>
      </c>
      <c r="H248">
        <v>0</v>
      </c>
      <c r="I248">
        <f>E248/$E$1</f>
        <v>0.375</v>
      </c>
      <c r="J248">
        <f>LOG10(F248+1)</f>
        <v>1.3979400086720377</v>
      </c>
      <c r="K248">
        <f t="shared" si="18"/>
        <v>0</v>
      </c>
      <c r="L248">
        <f t="shared" si="19"/>
        <v>1</v>
      </c>
      <c r="M248">
        <f>IF(B248="S",1,0)</f>
        <v>0</v>
      </c>
      <c r="N248">
        <f>IF(B248="C",1,0)</f>
        <v>1</v>
      </c>
      <c r="O248">
        <f t="shared" si="20"/>
        <v>1</v>
      </c>
      <c r="P248">
        <v>1</v>
      </c>
      <c r="AC248" s="5">
        <f>SUMPRODUCT(Table13[[#This Row],[SibSp]:[Ones]],$R$4:$AA$4)</f>
        <v>-0.94848584327378471</v>
      </c>
      <c r="AD248" s="5">
        <f>SUMPRODUCT(Table13[[#This Row],[SibSp]:[Ones]],$R$5:$AA$5)</f>
        <v>0.31047359096845512</v>
      </c>
      <c r="AE248" s="5">
        <f t="shared" si="21"/>
        <v>0</v>
      </c>
      <c r="AF248" s="5">
        <f t="shared" si="22"/>
        <v>0.31047359096845512</v>
      </c>
      <c r="AG248" s="5">
        <f t="shared" si="23"/>
        <v>0.31047359096845512</v>
      </c>
      <c r="AH248" s="5">
        <f>(Table13[[#This Row],[Survived]]-AG248)^2</f>
        <v>9.6393850688847579E-2</v>
      </c>
    </row>
    <row r="249" spans="1:34" x14ac:dyDescent="0.2">
      <c r="A249">
        <v>1</v>
      </c>
      <c r="B249" t="s">
        <v>11</v>
      </c>
      <c r="C249">
        <v>1</v>
      </c>
      <c r="D249" t="s">
        <v>4</v>
      </c>
      <c r="E249">
        <v>30</v>
      </c>
      <c r="F249">
        <v>56.929200000000002</v>
      </c>
      <c r="G249">
        <v>0</v>
      </c>
      <c r="H249">
        <v>0</v>
      </c>
      <c r="I249">
        <f>E249/$E$1</f>
        <v>0.375</v>
      </c>
      <c r="J249">
        <f>LOG10(F249+1)</f>
        <v>1.7628975309505581</v>
      </c>
      <c r="K249">
        <f t="shared" si="18"/>
        <v>1</v>
      </c>
      <c r="L249">
        <f t="shared" si="19"/>
        <v>0</v>
      </c>
      <c r="M249">
        <f>IF(B249="S",1,0)</f>
        <v>0</v>
      </c>
      <c r="N249">
        <f>IF(B249="C",1,0)</f>
        <v>1</v>
      </c>
      <c r="O249">
        <f t="shared" si="20"/>
        <v>0</v>
      </c>
      <c r="P249">
        <v>1</v>
      </c>
      <c r="AC249" s="5">
        <f>SUMPRODUCT(Table13[[#This Row],[SibSp]:[Ones]],$R$4:$AA$4)</f>
        <v>-0.67948669816276985</v>
      </c>
      <c r="AD249" s="5">
        <f>SUMPRODUCT(Table13[[#This Row],[SibSp]:[Ones]],$R$5:$AA$5)</f>
        <v>1.0504716811301265</v>
      </c>
      <c r="AE249" s="5">
        <f t="shared" si="21"/>
        <v>0</v>
      </c>
      <c r="AF249" s="5">
        <f t="shared" si="22"/>
        <v>1.0504716811301265</v>
      </c>
      <c r="AG249" s="5">
        <f t="shared" si="23"/>
        <v>1.0504716811301265</v>
      </c>
      <c r="AH249" s="5">
        <f>(Table13[[#This Row],[Survived]]-AG249)^2</f>
        <v>2.5473905961011629E-3</v>
      </c>
    </row>
    <row r="250" spans="1:34" x14ac:dyDescent="0.2">
      <c r="A250">
        <v>1</v>
      </c>
      <c r="B250" t="s">
        <v>11</v>
      </c>
      <c r="C250">
        <v>1</v>
      </c>
      <c r="D250" t="s">
        <v>4</v>
      </c>
      <c r="E250">
        <v>24</v>
      </c>
      <c r="F250">
        <v>83.158299999999997</v>
      </c>
      <c r="G250">
        <v>0</v>
      </c>
      <c r="H250">
        <v>0</v>
      </c>
      <c r="I250">
        <f>E250/$E$1</f>
        <v>0.3</v>
      </c>
      <c r="J250">
        <f>LOG10(F250+1)</f>
        <v>1.9250969541376577</v>
      </c>
      <c r="K250">
        <f t="shared" si="18"/>
        <v>1</v>
      </c>
      <c r="L250">
        <f t="shared" si="19"/>
        <v>0</v>
      </c>
      <c r="M250">
        <f>IF(B250="S",1,0)</f>
        <v>0</v>
      </c>
      <c r="N250">
        <f>IF(B250="C",1,0)</f>
        <v>1</v>
      </c>
      <c r="O250">
        <f t="shared" si="20"/>
        <v>0</v>
      </c>
      <c r="P250">
        <v>1</v>
      </c>
      <c r="AC250" s="5">
        <f>SUMPRODUCT(Table13[[#This Row],[SibSp]:[Ones]],$R$4:$AA$4)</f>
        <v>-0.72182667058773564</v>
      </c>
      <c r="AD250" s="5">
        <f>SUMPRODUCT(Table13[[#This Row],[SibSp]:[Ones]],$R$5:$AA$5)</f>
        <v>1.1016850667059457</v>
      </c>
      <c r="AE250" s="5">
        <f t="shared" si="21"/>
        <v>0</v>
      </c>
      <c r="AF250" s="5">
        <f t="shared" si="22"/>
        <v>1.1016850667059457</v>
      </c>
      <c r="AG250" s="5">
        <f t="shared" si="23"/>
        <v>1.1016850667059457</v>
      </c>
      <c r="AH250" s="5">
        <f>(Table13[[#This Row],[Survived]]-AG250)^2</f>
        <v>1.0339852790992622E-2</v>
      </c>
    </row>
    <row r="251" spans="1:34" x14ac:dyDescent="0.2">
      <c r="A251">
        <v>1</v>
      </c>
      <c r="B251" t="s">
        <v>11</v>
      </c>
      <c r="C251">
        <v>1</v>
      </c>
      <c r="D251" t="s">
        <v>4</v>
      </c>
      <c r="E251">
        <v>18</v>
      </c>
      <c r="F251">
        <v>262.375</v>
      </c>
      <c r="G251">
        <v>2</v>
      </c>
      <c r="H251">
        <v>2</v>
      </c>
      <c r="I251">
        <f>E251/$E$1</f>
        <v>0.22500000000000001</v>
      </c>
      <c r="J251">
        <f>LOG10(F251+1)</f>
        <v>2.4205745486161567</v>
      </c>
      <c r="K251">
        <f t="shared" si="18"/>
        <v>1</v>
      </c>
      <c r="L251">
        <f t="shared" si="19"/>
        <v>0</v>
      </c>
      <c r="M251">
        <f>IF(B251="S",1,0)</f>
        <v>0</v>
      </c>
      <c r="N251">
        <f>IF(B251="C",1,0)</f>
        <v>1</v>
      </c>
      <c r="O251">
        <f t="shared" si="20"/>
        <v>0</v>
      </c>
      <c r="P251">
        <v>1</v>
      </c>
      <c r="AC251" s="5">
        <f>SUMPRODUCT(Table13[[#This Row],[SibSp]:[Ones]],$R$4:$AA$4)</f>
        <v>-0.99792092252764464</v>
      </c>
      <c r="AD251" s="5">
        <f>SUMPRODUCT(Table13[[#This Row],[SibSp]:[Ones]],$R$5:$AA$5)</f>
        <v>1.0244580011335005</v>
      </c>
      <c r="AE251" s="5">
        <f t="shared" si="21"/>
        <v>0</v>
      </c>
      <c r="AF251" s="5">
        <f t="shared" si="22"/>
        <v>1.0244580011335005</v>
      </c>
      <c r="AG251" s="5">
        <f t="shared" si="23"/>
        <v>1.0244580011335005</v>
      </c>
      <c r="AH251" s="5">
        <f>(Table13[[#This Row],[Survived]]-AG251)^2</f>
        <v>5.9819381944631149E-4</v>
      </c>
    </row>
    <row r="252" spans="1:34" x14ac:dyDescent="0.2">
      <c r="A252">
        <v>0</v>
      </c>
      <c r="B252" t="s">
        <v>10</v>
      </c>
      <c r="C252">
        <v>2</v>
      </c>
      <c r="D252" t="s">
        <v>4</v>
      </c>
      <c r="E252">
        <v>26</v>
      </c>
      <c r="F252">
        <v>26</v>
      </c>
      <c r="G252">
        <v>1</v>
      </c>
      <c r="H252">
        <v>1</v>
      </c>
      <c r="I252">
        <f>E252/$E$1</f>
        <v>0.32500000000000001</v>
      </c>
      <c r="J252">
        <f>LOG10(F252+1)</f>
        <v>1.4313637641589874</v>
      </c>
      <c r="K252">
        <f t="shared" si="18"/>
        <v>0</v>
      </c>
      <c r="L252">
        <f t="shared" si="19"/>
        <v>1</v>
      </c>
      <c r="M252">
        <f>IF(B252="S",1,0)</f>
        <v>1</v>
      </c>
      <c r="N252">
        <f>IF(B252="C",1,0)</f>
        <v>0</v>
      </c>
      <c r="O252">
        <f t="shared" si="20"/>
        <v>0</v>
      </c>
      <c r="P252">
        <v>1</v>
      </c>
      <c r="AC252" s="5">
        <f>SUMPRODUCT(Table13[[#This Row],[SibSp]:[Ones]],$R$4:$AA$4)</f>
        <v>-0.73359404859249655</v>
      </c>
      <c r="AD252" s="5">
        <f>SUMPRODUCT(Table13[[#This Row],[SibSp]:[Ones]],$R$5:$AA$5)</f>
        <v>0.74683367548568935</v>
      </c>
      <c r="AE252" s="5">
        <f t="shared" si="21"/>
        <v>0</v>
      </c>
      <c r="AF252" s="5">
        <f t="shared" si="22"/>
        <v>0.74683367548568935</v>
      </c>
      <c r="AG252" s="5">
        <f t="shared" si="23"/>
        <v>0.74683367548568935</v>
      </c>
      <c r="AH252" s="5">
        <f>(Table13[[#This Row],[Survived]]-AG252)^2</f>
        <v>0.55776053883946397</v>
      </c>
    </row>
    <row r="253" spans="1:34" x14ac:dyDescent="0.2">
      <c r="A253">
        <v>0</v>
      </c>
      <c r="B253" t="s">
        <v>10</v>
      </c>
      <c r="C253">
        <v>3</v>
      </c>
      <c r="D253" t="s">
        <v>3</v>
      </c>
      <c r="E253">
        <v>28</v>
      </c>
      <c r="F253">
        <v>7.8958000000000004</v>
      </c>
      <c r="G253">
        <v>0</v>
      </c>
      <c r="H253">
        <v>0</v>
      </c>
      <c r="I253">
        <f>E253/$E$1</f>
        <v>0.35</v>
      </c>
      <c r="J253">
        <f>LOG10(F253+1)</f>
        <v>0.94918501031343461</v>
      </c>
      <c r="K253">
        <f t="shared" si="18"/>
        <v>0</v>
      </c>
      <c r="L253">
        <f t="shared" si="19"/>
        <v>0</v>
      </c>
      <c r="M253">
        <f>IF(B253="S",1,0)</f>
        <v>1</v>
      </c>
      <c r="N253">
        <f>IF(B253="C",1,0)</f>
        <v>0</v>
      </c>
      <c r="O253">
        <f t="shared" si="20"/>
        <v>1</v>
      </c>
      <c r="P253">
        <v>1</v>
      </c>
      <c r="AC253" s="5">
        <f>SUMPRODUCT(Table13[[#This Row],[SibSp]:[Ones]],$R$4:$AA$4)</f>
        <v>-0.93563303895954464</v>
      </c>
      <c r="AD253" s="5">
        <f>SUMPRODUCT(Table13[[#This Row],[SibSp]:[Ones]],$R$5:$AA$5)</f>
        <v>9.4242807011391538E-2</v>
      </c>
      <c r="AE253" s="5">
        <f t="shared" si="21"/>
        <v>0</v>
      </c>
      <c r="AF253" s="5">
        <f t="shared" si="22"/>
        <v>9.4242807011391538E-2</v>
      </c>
      <c r="AG253" s="5">
        <f t="shared" si="23"/>
        <v>9.4242807011391538E-2</v>
      </c>
      <c r="AH253" s="5">
        <f>(Table13[[#This Row],[Survived]]-AG253)^2</f>
        <v>8.8817066733863897E-3</v>
      </c>
    </row>
    <row r="254" spans="1:34" x14ac:dyDescent="0.2">
      <c r="A254">
        <v>0</v>
      </c>
      <c r="B254" t="s">
        <v>10</v>
      </c>
      <c r="C254">
        <v>2</v>
      </c>
      <c r="D254" t="s">
        <v>3</v>
      </c>
      <c r="E254">
        <v>43</v>
      </c>
      <c r="F254">
        <v>26.25</v>
      </c>
      <c r="G254">
        <v>1</v>
      </c>
      <c r="H254">
        <v>1</v>
      </c>
      <c r="I254">
        <f>E254/$E$1</f>
        <v>0.53749999999999998</v>
      </c>
      <c r="J254">
        <f>LOG10(F254+1)</f>
        <v>1.4353665066126613</v>
      </c>
      <c r="K254">
        <f t="shared" si="18"/>
        <v>0</v>
      </c>
      <c r="L254">
        <f t="shared" si="19"/>
        <v>1</v>
      </c>
      <c r="M254">
        <f>IF(B254="S",1,0)</f>
        <v>1</v>
      </c>
      <c r="N254">
        <f>IF(B254="C",1,0)</f>
        <v>0</v>
      </c>
      <c r="O254">
        <f t="shared" si="20"/>
        <v>1</v>
      </c>
      <c r="P254">
        <v>1</v>
      </c>
      <c r="AC254" s="5">
        <f>SUMPRODUCT(Table13[[#This Row],[SibSp]:[Ones]],$R$4:$AA$4)</f>
        <v>-1.016899982403322</v>
      </c>
      <c r="AD254" s="5">
        <f>SUMPRODUCT(Table13[[#This Row],[SibSp]:[Ones]],$R$5:$AA$5)</f>
        <v>0.13518288983799764</v>
      </c>
      <c r="AE254" s="5">
        <f t="shared" si="21"/>
        <v>0</v>
      </c>
      <c r="AF254" s="5">
        <f t="shared" si="22"/>
        <v>0.13518288983799764</v>
      </c>
      <c r="AG254" s="5">
        <f t="shared" si="23"/>
        <v>0.13518288983799764</v>
      </c>
      <c r="AH254" s="5">
        <f>(Table13[[#This Row],[Survived]]-AG254)^2</f>
        <v>1.8274413704952207E-2</v>
      </c>
    </row>
    <row r="255" spans="1:34" x14ac:dyDescent="0.2">
      <c r="A255">
        <v>1</v>
      </c>
      <c r="B255" t="s">
        <v>10</v>
      </c>
      <c r="C255">
        <v>3</v>
      </c>
      <c r="D255" t="s">
        <v>4</v>
      </c>
      <c r="E255">
        <v>26</v>
      </c>
      <c r="F255">
        <v>7.8541999999999996</v>
      </c>
      <c r="G255">
        <v>0</v>
      </c>
      <c r="H255">
        <v>0</v>
      </c>
      <c r="I255">
        <f>E255/$E$1</f>
        <v>0.32500000000000001</v>
      </c>
      <c r="J255">
        <f>LOG10(F255+1)</f>
        <v>0.94714932766263737</v>
      </c>
      <c r="K255">
        <f t="shared" si="18"/>
        <v>0</v>
      </c>
      <c r="L255">
        <f t="shared" si="19"/>
        <v>0</v>
      </c>
      <c r="M255">
        <f>IF(B255="S",1,0)</f>
        <v>1</v>
      </c>
      <c r="N255">
        <f>IF(B255="C",1,0)</f>
        <v>0</v>
      </c>
      <c r="O255">
        <f t="shared" si="20"/>
        <v>0</v>
      </c>
      <c r="P255">
        <v>1</v>
      </c>
      <c r="AC255" s="5">
        <f>SUMPRODUCT(Table13[[#This Row],[SibSp]:[Ones]],$R$4:$AA$4)</f>
        <v>-0.60994415840028149</v>
      </c>
      <c r="AD255" s="5">
        <f>SUMPRODUCT(Table13[[#This Row],[SibSp]:[Ones]],$R$5:$AA$5)</f>
        <v>0.59741268074419573</v>
      </c>
      <c r="AE255" s="5">
        <f t="shared" si="21"/>
        <v>0</v>
      </c>
      <c r="AF255" s="5">
        <f t="shared" si="22"/>
        <v>0.59741268074419573</v>
      </c>
      <c r="AG255" s="5">
        <f t="shared" si="23"/>
        <v>0.59741268074419573</v>
      </c>
      <c r="AH255" s="5">
        <f>(Table13[[#This Row],[Survived]]-AG255)^2</f>
        <v>0.16207654962557486</v>
      </c>
    </row>
    <row r="256" spans="1:34" x14ac:dyDescent="0.2">
      <c r="A256">
        <v>1</v>
      </c>
      <c r="B256" t="s">
        <v>10</v>
      </c>
      <c r="C256">
        <v>2</v>
      </c>
      <c r="D256" t="s">
        <v>4</v>
      </c>
      <c r="E256">
        <v>24</v>
      </c>
      <c r="F256">
        <v>26</v>
      </c>
      <c r="G256">
        <v>1</v>
      </c>
      <c r="H256">
        <v>0</v>
      </c>
      <c r="I256">
        <f>E256/$E$1</f>
        <v>0.3</v>
      </c>
      <c r="J256">
        <f>LOG10(F256+1)</f>
        <v>1.4313637641589874</v>
      </c>
      <c r="K256">
        <f t="shared" si="18"/>
        <v>0</v>
      </c>
      <c r="L256">
        <f t="shared" si="19"/>
        <v>1</v>
      </c>
      <c r="M256">
        <f>IF(B256="S",1,0)</f>
        <v>1</v>
      </c>
      <c r="N256">
        <f>IF(B256="C",1,0)</f>
        <v>0</v>
      </c>
      <c r="O256">
        <f t="shared" si="20"/>
        <v>0</v>
      </c>
      <c r="P256">
        <v>1</v>
      </c>
      <c r="AC256" s="5">
        <f>SUMPRODUCT(Table13[[#This Row],[SibSp]:[Ones]],$R$4:$AA$4)</f>
        <v>-0.79845471366674858</v>
      </c>
      <c r="AD256" s="5">
        <f>SUMPRODUCT(Table13[[#This Row],[SibSp]:[Ones]],$R$5:$AA$5)</f>
        <v>0.77621249108288015</v>
      </c>
      <c r="AE256" s="5">
        <f t="shared" si="21"/>
        <v>0</v>
      </c>
      <c r="AF256" s="5">
        <f t="shared" si="22"/>
        <v>0.77621249108288015</v>
      </c>
      <c r="AG256" s="5">
        <f t="shared" si="23"/>
        <v>0.77621249108288015</v>
      </c>
      <c r="AH256" s="5">
        <f>(Table13[[#This Row],[Survived]]-AG256)^2</f>
        <v>5.0080849147329999E-2</v>
      </c>
    </row>
    <row r="257" spans="1:34" x14ac:dyDescent="0.2">
      <c r="A257">
        <v>0</v>
      </c>
      <c r="B257" t="s">
        <v>10</v>
      </c>
      <c r="C257">
        <v>2</v>
      </c>
      <c r="D257" t="s">
        <v>3</v>
      </c>
      <c r="E257">
        <v>54</v>
      </c>
      <c r="F257">
        <v>14</v>
      </c>
      <c r="G257">
        <v>0</v>
      </c>
      <c r="H257">
        <v>0</v>
      </c>
      <c r="I257">
        <f>E257/$E$1</f>
        <v>0.67500000000000004</v>
      </c>
      <c r="J257">
        <f>LOG10(F257+1)</f>
        <v>1.1760912590556813</v>
      </c>
      <c r="K257">
        <f t="shared" si="18"/>
        <v>0</v>
      </c>
      <c r="L257">
        <f t="shared" si="19"/>
        <v>1</v>
      </c>
      <c r="M257">
        <f>IF(B257="S",1,0)</f>
        <v>1</v>
      </c>
      <c r="N257">
        <f>IF(B257="C",1,0)</f>
        <v>0</v>
      </c>
      <c r="O257">
        <f t="shared" si="20"/>
        <v>1</v>
      </c>
      <c r="P257">
        <v>1</v>
      </c>
      <c r="AC257" s="5">
        <f>SUMPRODUCT(Table13[[#This Row],[SibSp]:[Ones]],$R$4:$AA$4)</f>
        <v>-0.85428828875943974</v>
      </c>
      <c r="AD257" s="5">
        <f>SUMPRODUCT(Table13[[#This Row],[SibSp]:[Ones]],$R$5:$AA$5)</f>
        <v>0.11533600899700802</v>
      </c>
      <c r="AE257" s="5">
        <f t="shared" si="21"/>
        <v>0</v>
      </c>
      <c r="AF257" s="5">
        <f t="shared" si="22"/>
        <v>0.11533600899700802</v>
      </c>
      <c r="AG257" s="5">
        <f t="shared" si="23"/>
        <v>0.11533600899700802</v>
      </c>
      <c r="AH257" s="5">
        <f>(Table13[[#This Row],[Survived]]-AG257)^2</f>
        <v>1.3302394971357915E-2</v>
      </c>
    </row>
    <row r="258" spans="1:34" x14ac:dyDescent="0.2">
      <c r="A258">
        <v>1</v>
      </c>
      <c r="B258" t="s">
        <v>10</v>
      </c>
      <c r="C258">
        <v>1</v>
      </c>
      <c r="D258" t="s">
        <v>4</v>
      </c>
      <c r="E258">
        <v>31</v>
      </c>
      <c r="F258">
        <v>164.86670000000001</v>
      </c>
      <c r="G258">
        <v>0</v>
      </c>
      <c r="H258">
        <v>2</v>
      </c>
      <c r="I258">
        <f>E258/$E$1</f>
        <v>0.38750000000000001</v>
      </c>
      <c r="J258">
        <f>LOG10(F258+1)</f>
        <v>2.2197592042409209</v>
      </c>
      <c r="K258">
        <f t="shared" si="18"/>
        <v>1</v>
      </c>
      <c r="L258">
        <f t="shared" si="19"/>
        <v>0</v>
      </c>
      <c r="M258">
        <f>IF(B258="S",1,0)</f>
        <v>1</v>
      </c>
      <c r="N258">
        <f>IF(B258="C",1,0)</f>
        <v>0</v>
      </c>
      <c r="O258">
        <f t="shared" si="20"/>
        <v>0</v>
      </c>
      <c r="P258">
        <v>1</v>
      </c>
      <c r="AC258" s="5">
        <f>SUMPRODUCT(Table13[[#This Row],[SibSp]:[Ones]],$R$4:$AA$4)</f>
        <v>-0.78821491980455094</v>
      </c>
      <c r="AD258" s="5">
        <f>SUMPRODUCT(Table13[[#This Row],[SibSp]:[Ones]],$R$5:$AA$5)</f>
        <v>0.96726603415926515</v>
      </c>
      <c r="AE258" s="5">
        <f t="shared" si="21"/>
        <v>0</v>
      </c>
      <c r="AF258" s="5">
        <f t="shared" si="22"/>
        <v>0.96726603415926515</v>
      </c>
      <c r="AG258" s="5">
        <f t="shared" si="23"/>
        <v>0.96726603415926515</v>
      </c>
      <c r="AH258" s="5">
        <f>(Table13[[#This Row],[Survived]]-AG258)^2</f>
        <v>1.0715125196623957E-3</v>
      </c>
    </row>
    <row r="259" spans="1:34" x14ac:dyDescent="0.2">
      <c r="A259">
        <v>1</v>
      </c>
      <c r="B259" t="s">
        <v>11</v>
      </c>
      <c r="C259">
        <v>1</v>
      </c>
      <c r="D259" t="s">
        <v>4</v>
      </c>
      <c r="E259">
        <v>40</v>
      </c>
      <c r="F259">
        <v>134.5</v>
      </c>
      <c r="G259">
        <v>1</v>
      </c>
      <c r="H259">
        <v>1</v>
      </c>
      <c r="I259">
        <f>E259/$E$1</f>
        <v>0.5</v>
      </c>
      <c r="J259">
        <f>LOG10(F259+1)</f>
        <v>2.1319392952104246</v>
      </c>
      <c r="K259">
        <f t="shared" si="18"/>
        <v>1</v>
      </c>
      <c r="L259">
        <f t="shared" si="19"/>
        <v>0</v>
      </c>
      <c r="M259">
        <f>IF(B259="S",1,0)</f>
        <v>0</v>
      </c>
      <c r="N259">
        <f>IF(B259="C",1,0)</f>
        <v>1</v>
      </c>
      <c r="O259">
        <f t="shared" si="20"/>
        <v>0</v>
      </c>
      <c r="P259">
        <v>1</v>
      </c>
      <c r="AC259" s="5">
        <f>SUMPRODUCT(Table13[[#This Row],[SibSp]:[Ones]],$R$4:$AA$4)</f>
        <v>-0.79943059075839618</v>
      </c>
      <c r="AD259" s="5">
        <f>SUMPRODUCT(Table13[[#This Row],[SibSp]:[Ones]],$R$5:$AA$5)</f>
        <v>0.92358036904301588</v>
      </c>
      <c r="AE259" s="5">
        <f t="shared" si="21"/>
        <v>0</v>
      </c>
      <c r="AF259" s="5">
        <f t="shared" si="22"/>
        <v>0.92358036904301588</v>
      </c>
      <c r="AG259" s="5">
        <f t="shared" si="23"/>
        <v>0.92358036904301588</v>
      </c>
      <c r="AH259" s="5">
        <f>(Table13[[#This Row],[Survived]]-AG259)^2</f>
        <v>5.8399599956016459E-3</v>
      </c>
    </row>
    <row r="260" spans="1:34" x14ac:dyDescent="0.2">
      <c r="A260">
        <v>0</v>
      </c>
      <c r="B260" t="s">
        <v>10</v>
      </c>
      <c r="C260">
        <v>3</v>
      </c>
      <c r="D260" t="s">
        <v>3</v>
      </c>
      <c r="E260">
        <v>22</v>
      </c>
      <c r="F260">
        <v>7.25</v>
      </c>
      <c r="G260">
        <v>0</v>
      </c>
      <c r="H260">
        <v>0</v>
      </c>
      <c r="I260">
        <f>E260/$E$1</f>
        <v>0.27500000000000002</v>
      </c>
      <c r="J260">
        <f>LOG10(F260+1)</f>
        <v>0.91645394854992512</v>
      </c>
      <c r="K260">
        <f t="shared" si="18"/>
        <v>0</v>
      </c>
      <c r="L260">
        <f t="shared" si="19"/>
        <v>0</v>
      </c>
      <c r="M260">
        <f>IF(B260="S",1,0)</f>
        <v>1</v>
      </c>
      <c r="N260">
        <f>IF(B260="C",1,0)</f>
        <v>0</v>
      </c>
      <c r="O260">
        <f t="shared" si="20"/>
        <v>1</v>
      </c>
      <c r="P260">
        <v>1</v>
      </c>
      <c r="AC260" s="5">
        <f>SUMPRODUCT(Table13[[#This Row],[SibSp]:[Ones]],$R$4:$AA$4)</f>
        <v>-0.94761057222126166</v>
      </c>
      <c r="AD260" s="5">
        <f>SUMPRODUCT(Table13[[#This Row],[SibSp]:[Ones]],$R$5:$AA$5)</f>
        <v>0.1361023028797983</v>
      </c>
      <c r="AE260" s="5">
        <f t="shared" si="21"/>
        <v>0</v>
      </c>
      <c r="AF260" s="5">
        <f t="shared" si="22"/>
        <v>0.1361023028797983</v>
      </c>
      <c r="AG260" s="5">
        <f t="shared" si="23"/>
        <v>0.1361023028797983</v>
      </c>
      <c r="AH260" s="5">
        <f>(Table13[[#This Row],[Survived]]-AG260)^2</f>
        <v>1.8523836849184353E-2</v>
      </c>
    </row>
    <row r="261" spans="1:34" x14ac:dyDescent="0.2">
      <c r="A261">
        <v>0</v>
      </c>
      <c r="B261" t="s">
        <v>10</v>
      </c>
      <c r="C261">
        <v>3</v>
      </c>
      <c r="D261" t="s">
        <v>3</v>
      </c>
      <c r="E261">
        <v>27</v>
      </c>
      <c r="F261">
        <v>7.8958000000000004</v>
      </c>
      <c r="G261">
        <v>0</v>
      </c>
      <c r="H261">
        <v>0</v>
      </c>
      <c r="I261">
        <f>E261/$E$1</f>
        <v>0.33750000000000002</v>
      </c>
      <c r="J261">
        <f>LOG10(F261+1)</f>
        <v>0.94918501031343461</v>
      </c>
      <c r="K261">
        <f t="shared" ref="K261:K324" si="24">IF(C261=1,1,0)</f>
        <v>0</v>
      </c>
      <c r="L261">
        <f t="shared" ref="L261:L324" si="25">IF(C261=2,1,0)</f>
        <v>0</v>
      </c>
      <c r="M261">
        <f>IF(B261="S",1,0)</f>
        <v>1</v>
      </c>
      <c r="N261">
        <f>IF(B261="C",1,0)</f>
        <v>0</v>
      </c>
      <c r="O261">
        <f t="shared" ref="O261:O324" si="26">IF(D261="male",1,0)</f>
        <v>1</v>
      </c>
      <c r="P261">
        <v>1</v>
      </c>
      <c r="AC261" s="5">
        <f>SUMPRODUCT(Table13[[#This Row],[SibSp]:[Ones]],$R$4:$AA$4)</f>
        <v>-0.93847899473672425</v>
      </c>
      <c r="AD261" s="5">
        <f>SUMPRODUCT(Table13[[#This Row],[SibSp]:[Ones]],$R$5:$AA$5)</f>
        <v>0.10148116053119793</v>
      </c>
      <c r="AE261" s="5">
        <f t="shared" ref="AE261:AE324" si="27">IF(AC261&lt;0,0,AC261)</f>
        <v>0</v>
      </c>
      <c r="AF261" s="5">
        <f t="shared" ref="AF261:AF324" si="28">IF(AD261&lt;0,0,AD261)</f>
        <v>0.10148116053119793</v>
      </c>
      <c r="AG261" s="5">
        <f t="shared" ref="AG261:AG324" si="29">AE261+AF261</f>
        <v>0.10148116053119793</v>
      </c>
      <c r="AH261" s="5">
        <f>(Table13[[#This Row],[Survived]]-AG261)^2</f>
        <v>1.0298425942758765E-2</v>
      </c>
    </row>
    <row r="262" spans="1:34" x14ac:dyDescent="0.2">
      <c r="A262">
        <v>1</v>
      </c>
      <c r="B262" t="s">
        <v>12</v>
      </c>
      <c r="C262">
        <v>2</v>
      </c>
      <c r="D262" t="s">
        <v>4</v>
      </c>
      <c r="E262">
        <v>30</v>
      </c>
      <c r="F262">
        <v>12.35</v>
      </c>
      <c r="G262">
        <v>0</v>
      </c>
      <c r="H262">
        <v>0</v>
      </c>
      <c r="I262">
        <f>E262/$E$1</f>
        <v>0.375</v>
      </c>
      <c r="J262">
        <f>LOG10(F262+1)</f>
        <v>1.1254812657005939</v>
      </c>
      <c r="K262">
        <f t="shared" si="24"/>
        <v>0</v>
      </c>
      <c r="L262">
        <f t="shared" si="25"/>
        <v>1</v>
      </c>
      <c r="M262">
        <f>IF(B262="S",1,0)</f>
        <v>0</v>
      </c>
      <c r="N262">
        <f>IF(B262="C",1,0)</f>
        <v>0</v>
      </c>
      <c r="O262">
        <f t="shared" si="26"/>
        <v>0</v>
      </c>
      <c r="P262">
        <v>1</v>
      </c>
      <c r="AC262" s="5">
        <f>SUMPRODUCT(Table13[[#This Row],[SibSp]:[Ones]],$R$4:$AA$4)</f>
        <v>-0.73304137934281521</v>
      </c>
      <c r="AD262" s="5">
        <f>SUMPRODUCT(Table13[[#This Row],[SibSp]:[Ones]],$R$5:$AA$5)</f>
        <v>0.73404777082857631</v>
      </c>
      <c r="AE262" s="5">
        <f t="shared" si="27"/>
        <v>0</v>
      </c>
      <c r="AF262" s="5">
        <f t="shared" si="28"/>
        <v>0.73404777082857631</v>
      </c>
      <c r="AG262" s="5">
        <f t="shared" si="29"/>
        <v>0.73404777082857631</v>
      </c>
      <c r="AH262" s="5">
        <f>(Table13[[#This Row],[Survived]]-AG262)^2</f>
        <v>7.0730588201249472E-2</v>
      </c>
    </row>
    <row r="263" spans="1:34" x14ac:dyDescent="0.2">
      <c r="A263">
        <v>1</v>
      </c>
      <c r="B263" t="s">
        <v>10</v>
      </c>
      <c r="C263">
        <v>2</v>
      </c>
      <c r="D263" t="s">
        <v>4</v>
      </c>
      <c r="E263">
        <v>22</v>
      </c>
      <c r="F263">
        <v>29</v>
      </c>
      <c r="G263">
        <v>1</v>
      </c>
      <c r="H263">
        <v>1</v>
      </c>
      <c r="I263">
        <f>E263/$E$1</f>
        <v>0.27500000000000002</v>
      </c>
      <c r="J263">
        <f>LOG10(F263+1)</f>
        <v>1.4771212547196624</v>
      </c>
      <c r="K263">
        <f t="shared" si="24"/>
        <v>0</v>
      </c>
      <c r="L263">
        <f t="shared" si="25"/>
        <v>1</v>
      </c>
      <c r="M263">
        <f>IF(B263="S",1,0)</f>
        <v>1</v>
      </c>
      <c r="N263">
        <f>IF(B263="C",1,0)</f>
        <v>0</v>
      </c>
      <c r="O263">
        <f t="shared" si="26"/>
        <v>0</v>
      </c>
      <c r="P263">
        <v>1</v>
      </c>
      <c r="AC263" s="5">
        <f>SUMPRODUCT(Table13[[#This Row],[SibSp]:[Ones]],$R$4:$AA$4)</f>
        <v>-0.75210507411782745</v>
      </c>
      <c r="AD263" s="5">
        <f>SUMPRODUCT(Table13[[#This Row],[SibSp]:[Ones]],$R$5:$AA$5)</f>
        <v>0.77798279805094772</v>
      </c>
      <c r="AE263" s="5">
        <f t="shared" si="27"/>
        <v>0</v>
      </c>
      <c r="AF263" s="5">
        <f t="shared" si="28"/>
        <v>0.77798279805094772</v>
      </c>
      <c r="AG263" s="5">
        <f t="shared" si="29"/>
        <v>0.77798279805094772</v>
      </c>
      <c r="AH263" s="5">
        <f>(Table13[[#This Row],[Survived]]-AG263)^2</f>
        <v>4.9291637961286265E-2</v>
      </c>
    </row>
    <row r="264" spans="1:34" x14ac:dyDescent="0.2">
      <c r="A264">
        <v>1</v>
      </c>
      <c r="B264" t="s">
        <v>11</v>
      </c>
      <c r="C264">
        <v>1</v>
      </c>
      <c r="D264" t="s">
        <v>4</v>
      </c>
      <c r="E264">
        <v>36</v>
      </c>
      <c r="F264">
        <v>135.63329999999999</v>
      </c>
      <c r="G264">
        <v>0</v>
      </c>
      <c r="H264">
        <v>0</v>
      </c>
      <c r="I264">
        <f>E264/$E$1</f>
        <v>0.45</v>
      </c>
      <c r="J264">
        <f>LOG10(F264+1)</f>
        <v>2.1355565576455011</v>
      </c>
      <c r="K264">
        <f t="shared" si="24"/>
        <v>1</v>
      </c>
      <c r="L264">
        <f t="shared" si="25"/>
        <v>0</v>
      </c>
      <c r="M264">
        <f>IF(B264="S",1,0)</f>
        <v>0</v>
      </c>
      <c r="N264">
        <f>IF(B264="C",1,0)</f>
        <v>1</v>
      </c>
      <c r="O264">
        <f t="shared" si="26"/>
        <v>0</v>
      </c>
      <c r="P264">
        <v>1</v>
      </c>
      <c r="AC264" s="5">
        <f>SUMPRODUCT(Table13[[#This Row],[SibSp]:[Ones]],$R$4:$AA$4)</f>
        <v>-0.72045646125509766</v>
      </c>
      <c r="AD264" s="5">
        <f>SUMPRODUCT(Table13[[#This Row],[SibSp]:[Ones]],$R$5:$AA$5)</f>
        <v>1.0249238909102198</v>
      </c>
      <c r="AE264" s="5">
        <f t="shared" si="27"/>
        <v>0</v>
      </c>
      <c r="AF264" s="5">
        <f t="shared" si="28"/>
        <v>1.0249238909102198</v>
      </c>
      <c r="AG264" s="5">
        <f t="shared" si="29"/>
        <v>1.0249238909102198</v>
      </c>
      <c r="AH264" s="5">
        <f>(Table13[[#This Row],[Survived]]-AG264)^2</f>
        <v>6.2120033810453951E-4</v>
      </c>
    </row>
    <row r="265" spans="1:34" x14ac:dyDescent="0.2">
      <c r="A265">
        <v>0</v>
      </c>
      <c r="B265" t="s">
        <v>10</v>
      </c>
      <c r="C265">
        <v>3</v>
      </c>
      <c r="D265" t="s">
        <v>3</v>
      </c>
      <c r="E265">
        <v>61</v>
      </c>
      <c r="F265">
        <v>6.2374999999999998</v>
      </c>
      <c r="G265">
        <v>0</v>
      </c>
      <c r="H265">
        <v>0</v>
      </c>
      <c r="I265">
        <f>E265/$E$1</f>
        <v>0.76249999999999996</v>
      </c>
      <c r="J265">
        <f>LOG10(F265+1)</f>
        <v>0.8595885767354926</v>
      </c>
      <c r="K265">
        <f t="shared" si="24"/>
        <v>0</v>
      </c>
      <c r="L265">
        <f t="shared" si="25"/>
        <v>0</v>
      </c>
      <c r="M265">
        <f>IF(B265="S",1,0)</f>
        <v>1</v>
      </c>
      <c r="N265">
        <f>IF(B265="C",1,0)</f>
        <v>0</v>
      </c>
      <c r="O265">
        <f t="shared" si="26"/>
        <v>1</v>
      </c>
      <c r="P265">
        <v>1</v>
      </c>
      <c r="AC265" s="5">
        <f>SUMPRODUCT(Table13[[#This Row],[SibSp]:[Ones]],$R$4:$AA$4)</f>
        <v>-0.82776092710248306</v>
      </c>
      <c r="AD265" s="5">
        <f>SUMPRODUCT(Table13[[#This Row],[SibSp]:[Ones]],$R$5:$AA$5)</f>
        <v>-0.14892221313027465</v>
      </c>
      <c r="AE265" s="5">
        <f t="shared" si="27"/>
        <v>0</v>
      </c>
      <c r="AF265" s="5">
        <f t="shared" si="28"/>
        <v>0</v>
      </c>
      <c r="AG265" s="5">
        <f t="shared" si="29"/>
        <v>0</v>
      </c>
      <c r="AH265" s="5">
        <f>(Table13[[#This Row],[Survived]]-AG265)^2</f>
        <v>0</v>
      </c>
    </row>
    <row r="266" spans="1:34" x14ac:dyDescent="0.2">
      <c r="A266">
        <v>1</v>
      </c>
      <c r="B266" t="s">
        <v>10</v>
      </c>
      <c r="C266">
        <v>2</v>
      </c>
      <c r="D266" t="s">
        <v>4</v>
      </c>
      <c r="E266">
        <v>36</v>
      </c>
      <c r="F266">
        <v>13</v>
      </c>
      <c r="G266">
        <v>0</v>
      </c>
      <c r="H266">
        <v>0</v>
      </c>
      <c r="I266">
        <f>E266/$E$1</f>
        <v>0.45</v>
      </c>
      <c r="J266">
        <f>LOG10(F266+1)</f>
        <v>1.146128035678238</v>
      </c>
      <c r="K266">
        <f t="shared" si="24"/>
        <v>0</v>
      </c>
      <c r="L266">
        <f t="shared" si="25"/>
        <v>1</v>
      </c>
      <c r="M266">
        <f>IF(B266="S",1,0)</f>
        <v>1</v>
      </c>
      <c r="N266">
        <f>IF(B266="C",1,0)</f>
        <v>0</v>
      </c>
      <c r="O266">
        <f t="shared" si="26"/>
        <v>0</v>
      </c>
      <c r="P266">
        <v>1</v>
      </c>
      <c r="AC266" s="5">
        <f>SUMPRODUCT(Table13[[#This Row],[SibSp]:[Ones]],$R$4:$AA$4)</f>
        <v>-0.56978469731716608</v>
      </c>
      <c r="AD266" s="5">
        <f>SUMPRODUCT(Table13[[#This Row],[SibSp]:[Ones]],$R$5:$AA$5)</f>
        <v>0.73297941445910941</v>
      </c>
      <c r="AE266" s="5">
        <f t="shared" si="27"/>
        <v>0</v>
      </c>
      <c r="AF266" s="5">
        <f t="shared" si="28"/>
        <v>0.73297941445910941</v>
      </c>
      <c r="AG266" s="5">
        <f t="shared" si="29"/>
        <v>0.73297941445910941</v>
      </c>
      <c r="AH266" s="5">
        <f>(Table13[[#This Row],[Survived]]-AG266)^2</f>
        <v>7.1299993102600073E-2</v>
      </c>
    </row>
    <row r="267" spans="1:34" x14ac:dyDescent="0.2">
      <c r="A267">
        <v>1</v>
      </c>
      <c r="B267" t="s">
        <v>10</v>
      </c>
      <c r="C267">
        <v>3</v>
      </c>
      <c r="D267" t="s">
        <v>4</v>
      </c>
      <c r="E267">
        <v>31</v>
      </c>
      <c r="F267">
        <v>20.524999999999999</v>
      </c>
      <c r="G267">
        <v>1</v>
      </c>
      <c r="H267">
        <v>1</v>
      </c>
      <c r="I267">
        <f>E267/$E$1</f>
        <v>0.38750000000000001</v>
      </c>
      <c r="J267">
        <f>LOG10(F267+1)</f>
        <v>1.3329431601256923</v>
      </c>
      <c r="K267">
        <f t="shared" si="24"/>
        <v>0</v>
      </c>
      <c r="L267">
        <f t="shared" si="25"/>
        <v>0</v>
      </c>
      <c r="M267">
        <f>IF(B267="S",1,0)</f>
        <v>1</v>
      </c>
      <c r="N267">
        <f>IF(B267="C",1,0)</f>
        <v>0</v>
      </c>
      <c r="O267">
        <f t="shared" si="26"/>
        <v>0</v>
      </c>
      <c r="P267">
        <v>1</v>
      </c>
      <c r="AC267" s="5">
        <f>SUMPRODUCT(Table13[[#This Row],[SibSp]:[Ones]],$R$4:$AA$4)</f>
        <v>-0.74672713776818789</v>
      </c>
      <c r="AD267" s="5">
        <f>SUMPRODUCT(Table13[[#This Row],[SibSp]:[Ones]],$R$5:$AA$5)</f>
        <v>0.50751699717291232</v>
      </c>
      <c r="AE267" s="5">
        <f t="shared" si="27"/>
        <v>0</v>
      </c>
      <c r="AF267" s="5">
        <f t="shared" si="28"/>
        <v>0.50751699717291232</v>
      </c>
      <c r="AG267" s="5">
        <f t="shared" si="29"/>
        <v>0.50751699717291232</v>
      </c>
      <c r="AH267" s="5">
        <f>(Table13[[#This Row],[Survived]]-AG267)^2</f>
        <v>0.24253950807358526</v>
      </c>
    </row>
    <row r="268" spans="1:34" x14ac:dyDescent="0.2">
      <c r="A268">
        <v>1</v>
      </c>
      <c r="B268" t="s">
        <v>11</v>
      </c>
      <c r="C268">
        <v>1</v>
      </c>
      <c r="D268" t="s">
        <v>4</v>
      </c>
      <c r="E268">
        <v>16</v>
      </c>
      <c r="F268">
        <v>57.979199999999999</v>
      </c>
      <c r="G268">
        <v>0</v>
      </c>
      <c r="H268">
        <v>1</v>
      </c>
      <c r="I268">
        <f>E268/$E$1</f>
        <v>0.2</v>
      </c>
      <c r="J268">
        <f>LOG10(F268+1)</f>
        <v>1.770698877440231</v>
      </c>
      <c r="K268">
        <f t="shared" si="24"/>
        <v>1</v>
      </c>
      <c r="L268">
        <f t="shared" si="25"/>
        <v>0</v>
      </c>
      <c r="M268">
        <f>IF(B268="S",1,0)</f>
        <v>0</v>
      </c>
      <c r="N268">
        <f>IF(B268="C",1,0)</f>
        <v>1</v>
      </c>
      <c r="O268">
        <f t="shared" si="26"/>
        <v>0</v>
      </c>
      <c r="P268">
        <v>1</v>
      </c>
      <c r="AC268" s="5">
        <f>SUMPRODUCT(Table13[[#This Row],[SibSp]:[Ones]],$R$4:$AA$4)</f>
        <v>-0.66137646592713162</v>
      </c>
      <c r="AD268" s="5">
        <f>SUMPRODUCT(Table13[[#This Row],[SibSp]:[Ones]],$R$5:$AA$5)</f>
        <v>1.1372808754798123</v>
      </c>
      <c r="AE268" s="5">
        <f t="shared" si="27"/>
        <v>0</v>
      </c>
      <c r="AF268" s="5">
        <f t="shared" si="28"/>
        <v>1.1372808754798123</v>
      </c>
      <c r="AG268" s="5">
        <f t="shared" si="29"/>
        <v>1.1372808754798123</v>
      </c>
      <c r="AH268" s="5">
        <f>(Table13[[#This Row],[Survived]]-AG268)^2</f>
        <v>1.8846038772503723E-2</v>
      </c>
    </row>
    <row r="269" spans="1:34" x14ac:dyDescent="0.2">
      <c r="A269">
        <v>0</v>
      </c>
      <c r="B269" t="s">
        <v>10</v>
      </c>
      <c r="C269">
        <v>1</v>
      </c>
      <c r="D269" t="s">
        <v>3</v>
      </c>
      <c r="E269">
        <v>45.5</v>
      </c>
      <c r="F269">
        <v>28.5</v>
      </c>
      <c r="G269">
        <v>0</v>
      </c>
      <c r="H269">
        <v>0</v>
      </c>
      <c r="I269">
        <f>E269/$E$1</f>
        <v>0.56874999999999998</v>
      </c>
      <c r="J269">
        <f>LOG10(F269+1)</f>
        <v>1.469822015978163</v>
      </c>
      <c r="K269">
        <f t="shared" si="24"/>
        <v>1</v>
      </c>
      <c r="L269">
        <f t="shared" si="25"/>
        <v>0</v>
      </c>
      <c r="M269">
        <f>IF(B269="S",1,0)</f>
        <v>1</v>
      </c>
      <c r="N269">
        <f>IF(B269="C",1,0)</f>
        <v>0</v>
      </c>
      <c r="O269">
        <f t="shared" si="26"/>
        <v>1</v>
      </c>
      <c r="P269">
        <v>1</v>
      </c>
      <c r="AC269" s="5">
        <f>SUMPRODUCT(Table13[[#This Row],[SibSp]:[Ones]],$R$4:$AA$4)</f>
        <v>-1.0795393080191089</v>
      </c>
      <c r="AD269" s="5">
        <f>SUMPRODUCT(Table13[[#This Row],[SibSp]:[Ones]],$R$5:$AA$5)</f>
        <v>0.36733696019316864</v>
      </c>
      <c r="AE269" s="5">
        <f t="shared" si="27"/>
        <v>0</v>
      </c>
      <c r="AF269" s="5">
        <f t="shared" si="28"/>
        <v>0.36733696019316864</v>
      </c>
      <c r="AG269" s="5">
        <f t="shared" si="29"/>
        <v>0.36733696019316864</v>
      </c>
      <c r="AH269" s="5">
        <f>(Table13[[#This Row],[Survived]]-AG269)^2</f>
        <v>0.13493644232395757</v>
      </c>
    </row>
    <row r="270" spans="1:34" x14ac:dyDescent="0.2">
      <c r="A270">
        <v>0</v>
      </c>
      <c r="B270" t="s">
        <v>10</v>
      </c>
      <c r="C270">
        <v>1</v>
      </c>
      <c r="D270" t="s">
        <v>3</v>
      </c>
      <c r="E270">
        <v>38</v>
      </c>
      <c r="F270">
        <v>153.46250000000001</v>
      </c>
      <c r="G270">
        <v>0</v>
      </c>
      <c r="H270">
        <v>1</v>
      </c>
      <c r="I270">
        <f>E270/$E$1</f>
        <v>0.47499999999999998</v>
      </c>
      <c r="J270">
        <f>LOG10(F270+1)</f>
        <v>2.1888230596841365</v>
      </c>
      <c r="K270">
        <f t="shared" si="24"/>
        <v>1</v>
      </c>
      <c r="L270">
        <f t="shared" si="25"/>
        <v>0</v>
      </c>
      <c r="M270">
        <f>IF(B270="S",1,0)</f>
        <v>1</v>
      </c>
      <c r="N270">
        <f>IF(B270="C",1,0)</f>
        <v>0</v>
      </c>
      <c r="O270">
        <f t="shared" si="26"/>
        <v>1</v>
      </c>
      <c r="P270">
        <v>1</v>
      </c>
      <c r="AC270" s="5">
        <f>SUMPRODUCT(Table13[[#This Row],[SibSp]:[Ones]],$R$4:$AA$4)</f>
        <v>-1.1537070718883387</v>
      </c>
      <c r="AD270" s="5">
        <f>SUMPRODUCT(Table13[[#This Row],[SibSp]:[Ones]],$R$5:$AA$5)</f>
        <v>0.44122432281899238</v>
      </c>
      <c r="AE270" s="5">
        <f t="shared" si="27"/>
        <v>0</v>
      </c>
      <c r="AF270" s="5">
        <f t="shared" si="28"/>
        <v>0.44122432281899238</v>
      </c>
      <c r="AG270" s="5">
        <f t="shared" si="29"/>
        <v>0.44122432281899238</v>
      </c>
      <c r="AH270" s="5">
        <f>(Table13[[#This Row],[Survived]]-AG270)^2</f>
        <v>0.19467890304707838</v>
      </c>
    </row>
    <row r="271" spans="1:34" x14ac:dyDescent="0.2">
      <c r="A271">
        <v>0</v>
      </c>
      <c r="B271" t="s">
        <v>10</v>
      </c>
      <c r="C271">
        <v>3</v>
      </c>
      <c r="D271" t="s">
        <v>3</v>
      </c>
      <c r="E271">
        <v>16</v>
      </c>
      <c r="F271">
        <v>18</v>
      </c>
      <c r="G271">
        <v>2</v>
      </c>
      <c r="H271">
        <v>0</v>
      </c>
      <c r="I271">
        <f>E271/$E$1</f>
        <v>0.2</v>
      </c>
      <c r="J271">
        <f>LOG10(F271+1)</f>
        <v>1.2787536009528289</v>
      </c>
      <c r="K271">
        <f t="shared" si="24"/>
        <v>0</v>
      </c>
      <c r="L271">
        <f t="shared" si="25"/>
        <v>0</v>
      </c>
      <c r="M271">
        <f>IF(B271="S",1,0)</f>
        <v>1</v>
      </c>
      <c r="N271">
        <f>IF(B271="C",1,0)</f>
        <v>0</v>
      </c>
      <c r="O271">
        <f t="shared" si="26"/>
        <v>1</v>
      </c>
      <c r="P271">
        <v>1</v>
      </c>
      <c r="AC271" s="5">
        <f>SUMPRODUCT(Table13[[#This Row],[SibSp]:[Ones]],$R$4:$AA$4)</f>
        <v>-1.3212984892863298</v>
      </c>
      <c r="AD271" s="5">
        <f>SUMPRODUCT(Table13[[#This Row],[SibSp]:[Ones]],$R$5:$AA$5)</f>
        <v>8.2288808126467217E-2</v>
      </c>
      <c r="AE271" s="5">
        <f t="shared" si="27"/>
        <v>0</v>
      </c>
      <c r="AF271" s="5">
        <f t="shared" si="28"/>
        <v>8.2288808126467217E-2</v>
      </c>
      <c r="AG271" s="5">
        <f t="shared" si="29"/>
        <v>8.2288808126467217E-2</v>
      </c>
      <c r="AH271" s="5">
        <f>(Table13[[#This Row],[Survived]]-AG271)^2</f>
        <v>6.771447942874537E-3</v>
      </c>
    </row>
    <row r="272" spans="1:34" x14ac:dyDescent="0.2">
      <c r="A272">
        <v>0</v>
      </c>
      <c r="B272" t="s">
        <v>10</v>
      </c>
      <c r="C272">
        <v>1</v>
      </c>
      <c r="D272" t="s">
        <v>3</v>
      </c>
      <c r="E272">
        <v>29</v>
      </c>
      <c r="F272">
        <v>66.599999999999994</v>
      </c>
      <c r="G272">
        <v>1</v>
      </c>
      <c r="H272">
        <v>0</v>
      </c>
      <c r="I272">
        <f>E272/$E$1</f>
        <v>0.36249999999999999</v>
      </c>
      <c r="J272">
        <f>LOG10(F272+1)</f>
        <v>1.8299466959416359</v>
      </c>
      <c r="K272">
        <f t="shared" si="24"/>
        <v>1</v>
      </c>
      <c r="L272">
        <f t="shared" si="25"/>
        <v>0</v>
      </c>
      <c r="M272">
        <f>IF(B272="S",1,0)</f>
        <v>1</v>
      </c>
      <c r="N272">
        <f>IF(B272="C",1,0)</f>
        <v>0</v>
      </c>
      <c r="O272">
        <f t="shared" si="26"/>
        <v>1</v>
      </c>
      <c r="P272">
        <v>1</v>
      </c>
      <c r="AC272" s="5">
        <f>SUMPRODUCT(Table13[[#This Row],[SibSp]:[Ones]],$R$4:$AA$4)</f>
        <v>-1.3326808541228681</v>
      </c>
      <c r="AD272" s="5">
        <f>SUMPRODUCT(Table13[[#This Row],[SibSp]:[Ones]],$R$5:$AA$5)</f>
        <v>0.44673623176909694</v>
      </c>
      <c r="AE272" s="5">
        <f t="shared" si="27"/>
        <v>0</v>
      </c>
      <c r="AF272" s="5">
        <f t="shared" si="28"/>
        <v>0.44673623176909694</v>
      </c>
      <c r="AG272" s="5">
        <f t="shared" si="29"/>
        <v>0.44673623176909694</v>
      </c>
      <c r="AH272" s="5">
        <f>(Table13[[#This Row],[Survived]]-AG272)^2</f>
        <v>0.19957326077525228</v>
      </c>
    </row>
    <row r="273" spans="1:34" x14ac:dyDescent="0.2">
      <c r="A273">
        <v>1</v>
      </c>
      <c r="B273" t="s">
        <v>11</v>
      </c>
      <c r="C273">
        <v>1</v>
      </c>
      <c r="D273" t="s">
        <v>4</v>
      </c>
      <c r="E273">
        <v>41</v>
      </c>
      <c r="F273">
        <v>134.5</v>
      </c>
      <c r="G273">
        <v>0</v>
      </c>
      <c r="H273">
        <v>0</v>
      </c>
      <c r="I273">
        <f>E273/$E$1</f>
        <v>0.51249999999999996</v>
      </c>
      <c r="J273">
        <f>LOG10(F273+1)</f>
        <v>2.1319392952104246</v>
      </c>
      <c r="K273">
        <f t="shared" si="24"/>
        <v>1</v>
      </c>
      <c r="L273">
        <f t="shared" si="25"/>
        <v>0</v>
      </c>
      <c r="M273">
        <f>IF(B273="S",1,0)</f>
        <v>0</v>
      </c>
      <c r="N273">
        <f>IF(B273="C",1,0)</f>
        <v>1</v>
      </c>
      <c r="O273">
        <f t="shared" si="26"/>
        <v>0</v>
      </c>
      <c r="P273">
        <v>1</v>
      </c>
      <c r="AC273" s="5">
        <f>SUMPRODUCT(Table13[[#This Row],[SibSp]:[Ones]],$R$4:$AA$4)</f>
        <v>-0.70566325633221871</v>
      </c>
      <c r="AD273" s="5">
        <f>SUMPRODUCT(Table13[[#This Row],[SibSp]:[Ones]],$R$5:$AA$5)</f>
        <v>0.98855854618255612</v>
      </c>
      <c r="AE273" s="5">
        <f t="shared" si="27"/>
        <v>0</v>
      </c>
      <c r="AF273" s="5">
        <f t="shared" si="28"/>
        <v>0.98855854618255612</v>
      </c>
      <c r="AG273" s="5">
        <f t="shared" si="29"/>
        <v>0.98855854618255612</v>
      </c>
      <c r="AH273" s="5">
        <f>(Table13[[#This Row],[Survived]]-AG273)^2</f>
        <v>1.3090686545670115E-4</v>
      </c>
    </row>
    <row r="274" spans="1:34" x14ac:dyDescent="0.2">
      <c r="A274">
        <v>1</v>
      </c>
      <c r="B274" t="s">
        <v>10</v>
      </c>
      <c r="C274">
        <v>3</v>
      </c>
      <c r="D274" t="s">
        <v>3</v>
      </c>
      <c r="E274">
        <v>45</v>
      </c>
      <c r="F274">
        <v>8.0500000000000007</v>
      </c>
      <c r="G274">
        <v>0</v>
      </c>
      <c r="H274">
        <v>0</v>
      </c>
      <c r="I274">
        <f>E274/$E$1</f>
        <v>0.5625</v>
      </c>
      <c r="J274">
        <f>LOG10(F274+1)</f>
        <v>0.9566485792052033</v>
      </c>
      <c r="K274">
        <f t="shared" si="24"/>
        <v>0</v>
      </c>
      <c r="L274">
        <f t="shared" si="25"/>
        <v>0</v>
      </c>
      <c r="M274">
        <f>IF(B274="S",1,0)</f>
        <v>1</v>
      </c>
      <c r="N274">
        <f>IF(B274="C",1,0)</f>
        <v>0</v>
      </c>
      <c r="O274">
        <f t="shared" si="26"/>
        <v>1</v>
      </c>
      <c r="P274">
        <v>1</v>
      </c>
      <c r="AC274" s="5">
        <f>SUMPRODUCT(Table13[[#This Row],[SibSp]:[Ones]],$R$4:$AA$4)</f>
        <v>-0.88841431879678268</v>
      </c>
      <c r="AD274" s="5">
        <f>SUMPRODUCT(Table13[[#This Row],[SibSp]:[Ones]],$R$5:$AA$5)</f>
        <v>-2.8451057713972716E-2</v>
      </c>
      <c r="AE274" s="5">
        <f t="shared" si="27"/>
        <v>0</v>
      </c>
      <c r="AF274" s="5">
        <f t="shared" si="28"/>
        <v>0</v>
      </c>
      <c r="AG274" s="5">
        <f t="shared" si="29"/>
        <v>0</v>
      </c>
      <c r="AH274" s="5">
        <f>(Table13[[#This Row],[Survived]]-AG274)^2</f>
        <v>1</v>
      </c>
    </row>
    <row r="275" spans="1:34" x14ac:dyDescent="0.2">
      <c r="A275">
        <v>0</v>
      </c>
      <c r="B275" t="s">
        <v>10</v>
      </c>
      <c r="C275">
        <v>1</v>
      </c>
      <c r="D275" t="s">
        <v>3</v>
      </c>
      <c r="E275">
        <v>45</v>
      </c>
      <c r="F275">
        <v>35.5</v>
      </c>
      <c r="G275">
        <v>0</v>
      </c>
      <c r="H275">
        <v>0</v>
      </c>
      <c r="I275">
        <f>E275/$E$1</f>
        <v>0.5625</v>
      </c>
      <c r="J275">
        <f>LOG10(F275+1)</f>
        <v>1.5622928644564746</v>
      </c>
      <c r="K275">
        <f t="shared" si="24"/>
        <v>1</v>
      </c>
      <c r="L275">
        <f t="shared" si="25"/>
        <v>0</v>
      </c>
      <c r="M275">
        <f>IF(B275="S",1,0)</f>
        <v>1</v>
      </c>
      <c r="N275">
        <f>IF(B275="C",1,0)</f>
        <v>0</v>
      </c>
      <c r="O275">
        <f t="shared" si="26"/>
        <v>1</v>
      </c>
      <c r="P275">
        <v>1</v>
      </c>
      <c r="AC275" s="5">
        <f>SUMPRODUCT(Table13[[#This Row],[SibSp]:[Ones]],$R$4:$AA$4)</f>
        <v>-1.0953655769681405</v>
      </c>
      <c r="AD275" s="5">
        <f>SUMPRODUCT(Table13[[#This Row],[SibSp]:[Ones]],$R$5:$AA$5)</f>
        <v>0.37539342195770375</v>
      </c>
      <c r="AE275" s="5">
        <f t="shared" si="27"/>
        <v>0</v>
      </c>
      <c r="AF275" s="5">
        <f t="shared" si="28"/>
        <v>0.37539342195770375</v>
      </c>
      <c r="AG275" s="5">
        <f t="shared" si="29"/>
        <v>0.37539342195770375</v>
      </c>
      <c r="AH275" s="5">
        <f>(Table13[[#This Row],[Survived]]-AG275)^2</f>
        <v>0.14092022124911463</v>
      </c>
    </row>
    <row r="276" spans="1:34" x14ac:dyDescent="0.2">
      <c r="A276">
        <v>1</v>
      </c>
      <c r="B276" t="s">
        <v>10</v>
      </c>
      <c r="C276">
        <v>2</v>
      </c>
      <c r="D276" t="s">
        <v>3</v>
      </c>
      <c r="E276">
        <v>2</v>
      </c>
      <c r="F276">
        <v>26</v>
      </c>
      <c r="G276">
        <v>1</v>
      </c>
      <c r="H276">
        <v>1</v>
      </c>
      <c r="I276">
        <f>E276/$E$1</f>
        <v>2.5000000000000001E-2</v>
      </c>
      <c r="J276">
        <f>LOG10(F276+1)</f>
        <v>1.4313637641589874</v>
      </c>
      <c r="K276">
        <f t="shared" si="24"/>
        <v>0</v>
      </c>
      <c r="L276">
        <f t="shared" si="25"/>
        <v>1</v>
      </c>
      <c r="M276">
        <f>IF(B276="S",1,0)</f>
        <v>1</v>
      </c>
      <c r="N276">
        <f>IF(B276="C",1,0)</f>
        <v>0</v>
      </c>
      <c r="O276">
        <f t="shared" si="26"/>
        <v>1</v>
      </c>
      <c r="P276">
        <v>1</v>
      </c>
      <c r="AC276" s="5">
        <f>SUMPRODUCT(Table13[[#This Row],[SibSp]:[Ones]],$R$4:$AA$4)</f>
        <v>-1.1329607007308553</v>
      </c>
      <c r="AD276" s="5">
        <f>SUMPRODUCT(Table13[[#This Row],[SibSp]:[Ones]],$R$5:$AA$5)</f>
        <v>0.43176330946534414</v>
      </c>
      <c r="AE276" s="5">
        <f t="shared" si="27"/>
        <v>0</v>
      </c>
      <c r="AF276" s="5">
        <f t="shared" si="28"/>
        <v>0.43176330946534414</v>
      </c>
      <c r="AG276" s="5">
        <f t="shared" si="29"/>
        <v>0.43176330946534414</v>
      </c>
      <c r="AH276" s="5">
        <f>(Table13[[#This Row],[Survived]]-AG276)^2</f>
        <v>0.32289293646977824</v>
      </c>
    </row>
    <row r="277" spans="1:34" x14ac:dyDescent="0.2">
      <c r="A277">
        <v>1</v>
      </c>
      <c r="B277" t="s">
        <v>10</v>
      </c>
      <c r="C277">
        <v>1</v>
      </c>
      <c r="D277" t="s">
        <v>4</v>
      </c>
      <c r="E277">
        <v>24</v>
      </c>
      <c r="F277">
        <v>263</v>
      </c>
      <c r="G277">
        <v>3</v>
      </c>
      <c r="H277">
        <v>2</v>
      </c>
      <c r="I277">
        <f>E277/$E$1</f>
        <v>0.3</v>
      </c>
      <c r="J277">
        <f>LOG10(F277+1)</f>
        <v>2.4216039268698313</v>
      </c>
      <c r="K277">
        <f t="shared" si="24"/>
        <v>1</v>
      </c>
      <c r="L277">
        <f t="shared" si="25"/>
        <v>0</v>
      </c>
      <c r="M277">
        <f>IF(B277="S",1,0)</f>
        <v>1</v>
      </c>
      <c r="N277">
        <f>IF(B277="C",1,0)</f>
        <v>0</v>
      </c>
      <c r="O277">
        <f t="shared" si="26"/>
        <v>0</v>
      </c>
      <c r="P277">
        <v>1</v>
      </c>
      <c r="AC277" s="5">
        <f>SUMPRODUCT(Table13[[#This Row],[SibSp]:[Ones]],$R$4:$AA$4)</f>
        <v>-1.2898464099458851</v>
      </c>
      <c r="AD277" s="5">
        <f>SUMPRODUCT(Table13[[#This Row],[SibSp]:[Ones]],$R$5:$AA$5)</f>
        <v>0.85567691722927963</v>
      </c>
      <c r="AE277" s="5">
        <f t="shared" si="27"/>
        <v>0</v>
      </c>
      <c r="AF277" s="5">
        <f t="shared" si="28"/>
        <v>0.85567691722927963</v>
      </c>
      <c r="AG277" s="5">
        <f t="shared" si="29"/>
        <v>0.85567691722927963</v>
      </c>
      <c r="AH277" s="5">
        <f>(Table13[[#This Row],[Survived]]-AG277)^2</f>
        <v>2.0829152220444201E-2</v>
      </c>
    </row>
    <row r="278" spans="1:34" x14ac:dyDescent="0.2">
      <c r="A278">
        <v>0</v>
      </c>
      <c r="B278" t="s">
        <v>10</v>
      </c>
      <c r="C278">
        <v>2</v>
      </c>
      <c r="D278" t="s">
        <v>3</v>
      </c>
      <c r="E278">
        <v>28</v>
      </c>
      <c r="F278">
        <v>13</v>
      </c>
      <c r="G278">
        <v>0</v>
      </c>
      <c r="H278">
        <v>0</v>
      </c>
      <c r="I278">
        <f>E278/$E$1</f>
        <v>0.35</v>
      </c>
      <c r="J278">
        <f>LOG10(F278+1)</f>
        <v>1.146128035678238</v>
      </c>
      <c r="K278">
        <f t="shared" si="24"/>
        <v>0</v>
      </c>
      <c r="L278">
        <f t="shared" si="25"/>
        <v>1</v>
      </c>
      <c r="M278">
        <f>IF(B278="S",1,0)</f>
        <v>1</v>
      </c>
      <c r="N278">
        <f>IF(B278="C",1,0)</f>
        <v>0</v>
      </c>
      <c r="O278">
        <f t="shared" si="26"/>
        <v>1</v>
      </c>
      <c r="P278">
        <v>1</v>
      </c>
      <c r="AC278" s="5">
        <f>SUMPRODUCT(Table13[[#This Row],[SibSp]:[Ones]],$R$4:$AA$4)</f>
        <v>-0.92361605702065097</v>
      </c>
      <c r="AD278" s="5">
        <f>SUMPRODUCT(Table13[[#This Row],[SibSp]:[Ones]],$R$5:$AA$5)</f>
        <v>0.30209539212186093</v>
      </c>
      <c r="AE278" s="5">
        <f t="shared" si="27"/>
        <v>0</v>
      </c>
      <c r="AF278" s="5">
        <f t="shared" si="28"/>
        <v>0.30209539212186093</v>
      </c>
      <c r="AG278" s="5">
        <f t="shared" si="29"/>
        <v>0.30209539212186093</v>
      </c>
      <c r="AH278" s="5">
        <f>(Table13[[#This Row],[Survived]]-AG278)^2</f>
        <v>9.1261625941260915E-2</v>
      </c>
    </row>
    <row r="279" spans="1:34" x14ac:dyDescent="0.2">
      <c r="A279">
        <v>0</v>
      </c>
      <c r="B279" t="s">
        <v>10</v>
      </c>
      <c r="C279">
        <v>2</v>
      </c>
      <c r="D279" t="s">
        <v>3</v>
      </c>
      <c r="E279">
        <v>25</v>
      </c>
      <c r="F279">
        <v>13</v>
      </c>
      <c r="G279">
        <v>0</v>
      </c>
      <c r="H279">
        <v>0</v>
      </c>
      <c r="I279">
        <f>E279/$E$1</f>
        <v>0.3125</v>
      </c>
      <c r="J279">
        <f>LOG10(F279+1)</f>
        <v>1.146128035678238</v>
      </c>
      <c r="K279">
        <f t="shared" si="24"/>
        <v>0</v>
      </c>
      <c r="L279">
        <f t="shared" si="25"/>
        <v>1</v>
      </c>
      <c r="M279">
        <f>IF(B279="S",1,0)</f>
        <v>1</v>
      </c>
      <c r="N279">
        <f>IF(B279="C",1,0)</f>
        <v>0</v>
      </c>
      <c r="O279">
        <f t="shared" si="26"/>
        <v>1</v>
      </c>
      <c r="P279">
        <v>1</v>
      </c>
      <c r="AC279" s="5">
        <f>SUMPRODUCT(Table13[[#This Row],[SibSp]:[Ones]],$R$4:$AA$4)</f>
        <v>-0.9321539243521898</v>
      </c>
      <c r="AD279" s="5">
        <f>SUMPRODUCT(Table13[[#This Row],[SibSp]:[Ones]],$R$5:$AA$5)</f>
        <v>0.32381045268128028</v>
      </c>
      <c r="AE279" s="5">
        <f t="shared" si="27"/>
        <v>0</v>
      </c>
      <c r="AF279" s="5">
        <f t="shared" si="28"/>
        <v>0.32381045268128028</v>
      </c>
      <c r="AG279" s="5">
        <f t="shared" si="29"/>
        <v>0.32381045268128028</v>
      </c>
      <c r="AH279" s="5">
        <f>(Table13[[#This Row],[Survived]]-AG279)^2</f>
        <v>0.10485320926565565</v>
      </c>
    </row>
    <row r="280" spans="1:34" x14ac:dyDescent="0.2">
      <c r="A280">
        <v>0</v>
      </c>
      <c r="B280" t="s">
        <v>10</v>
      </c>
      <c r="C280">
        <v>2</v>
      </c>
      <c r="D280" t="s">
        <v>3</v>
      </c>
      <c r="E280">
        <v>36</v>
      </c>
      <c r="F280">
        <v>13</v>
      </c>
      <c r="G280">
        <v>0</v>
      </c>
      <c r="H280">
        <v>0</v>
      </c>
      <c r="I280">
        <f>E280/$E$1</f>
        <v>0.45</v>
      </c>
      <c r="J280">
        <f>LOG10(F280+1)</f>
        <v>1.146128035678238</v>
      </c>
      <c r="K280">
        <f t="shared" si="24"/>
        <v>0</v>
      </c>
      <c r="L280">
        <f t="shared" si="25"/>
        <v>1</v>
      </c>
      <c r="M280">
        <f>IF(B280="S",1,0)</f>
        <v>1</v>
      </c>
      <c r="N280">
        <f>IF(B280="C",1,0)</f>
        <v>0</v>
      </c>
      <c r="O280">
        <f t="shared" si="26"/>
        <v>1</v>
      </c>
      <c r="P280">
        <v>1</v>
      </c>
      <c r="AC280" s="5">
        <f>SUMPRODUCT(Table13[[#This Row],[SibSp]:[Ones]],$R$4:$AA$4)</f>
        <v>-0.90084841080321421</v>
      </c>
      <c r="AD280" s="5">
        <f>SUMPRODUCT(Table13[[#This Row],[SibSp]:[Ones]],$R$5:$AA$5)</f>
        <v>0.24418856396340927</v>
      </c>
      <c r="AE280" s="5">
        <f t="shared" si="27"/>
        <v>0</v>
      </c>
      <c r="AF280" s="5">
        <f t="shared" si="28"/>
        <v>0.24418856396340927</v>
      </c>
      <c r="AG280" s="5">
        <f t="shared" si="29"/>
        <v>0.24418856396340927</v>
      </c>
      <c r="AH280" s="5">
        <f>(Table13[[#This Row],[Survived]]-AG280)^2</f>
        <v>5.9628054770512022E-2</v>
      </c>
    </row>
    <row r="281" spans="1:34" x14ac:dyDescent="0.2">
      <c r="A281">
        <v>1</v>
      </c>
      <c r="B281" t="s">
        <v>10</v>
      </c>
      <c r="C281">
        <v>2</v>
      </c>
      <c r="D281" t="s">
        <v>4</v>
      </c>
      <c r="E281">
        <v>24</v>
      </c>
      <c r="F281">
        <v>13</v>
      </c>
      <c r="G281">
        <v>0</v>
      </c>
      <c r="H281">
        <v>0</v>
      </c>
      <c r="I281">
        <f>E281/$E$1</f>
        <v>0.3</v>
      </c>
      <c r="J281">
        <f>LOG10(F281+1)</f>
        <v>1.146128035678238</v>
      </c>
      <c r="K281">
        <f t="shared" si="24"/>
        <v>0</v>
      </c>
      <c r="L281">
        <f t="shared" si="25"/>
        <v>1</v>
      </c>
      <c r="M281">
        <f>IF(B281="S",1,0)</f>
        <v>1</v>
      </c>
      <c r="N281">
        <f>IF(B281="C",1,0)</f>
        <v>0</v>
      </c>
      <c r="O281">
        <f t="shared" si="26"/>
        <v>0</v>
      </c>
      <c r="P281">
        <v>1</v>
      </c>
      <c r="AC281" s="5">
        <f>SUMPRODUCT(Table13[[#This Row],[SibSp]:[Ones]],$R$4:$AA$4)</f>
        <v>-0.60393616664332128</v>
      </c>
      <c r="AD281" s="5">
        <f>SUMPRODUCT(Table13[[#This Row],[SibSp]:[Ones]],$R$5:$AA$5)</f>
        <v>0.81983965669678682</v>
      </c>
      <c r="AE281" s="5">
        <f t="shared" si="27"/>
        <v>0</v>
      </c>
      <c r="AF281" s="5">
        <f t="shared" si="28"/>
        <v>0.81983965669678682</v>
      </c>
      <c r="AG281" s="5">
        <f t="shared" si="29"/>
        <v>0.81983965669678682</v>
      </c>
      <c r="AH281" s="5">
        <f>(Table13[[#This Row],[Survived]]-AG281)^2</f>
        <v>3.245774929913163E-2</v>
      </c>
    </row>
    <row r="282" spans="1:34" x14ac:dyDescent="0.2">
      <c r="A282">
        <v>1</v>
      </c>
      <c r="B282" t="s">
        <v>10</v>
      </c>
      <c r="C282">
        <v>2</v>
      </c>
      <c r="D282" t="s">
        <v>4</v>
      </c>
      <c r="E282">
        <v>40</v>
      </c>
      <c r="F282">
        <v>13</v>
      </c>
      <c r="G282">
        <v>0</v>
      </c>
      <c r="H282">
        <v>0</v>
      </c>
      <c r="I282">
        <f>E282/$E$1</f>
        <v>0.5</v>
      </c>
      <c r="J282">
        <f>LOG10(F282+1)</f>
        <v>1.146128035678238</v>
      </c>
      <c r="K282">
        <f t="shared" si="24"/>
        <v>0</v>
      </c>
      <c r="L282">
        <f t="shared" si="25"/>
        <v>1</v>
      </c>
      <c r="M282">
        <f>IF(B282="S",1,0)</f>
        <v>1</v>
      </c>
      <c r="N282">
        <f>IF(B282="C",1,0)</f>
        <v>0</v>
      </c>
      <c r="O282">
        <f t="shared" si="26"/>
        <v>0</v>
      </c>
      <c r="P282">
        <v>1</v>
      </c>
      <c r="AC282" s="5">
        <f>SUMPRODUCT(Table13[[#This Row],[SibSp]:[Ones]],$R$4:$AA$4)</f>
        <v>-0.55840087420844764</v>
      </c>
      <c r="AD282" s="5">
        <f>SUMPRODUCT(Table13[[#This Row],[SibSp]:[Ones]],$R$5:$AA$5)</f>
        <v>0.70402600037988361</v>
      </c>
      <c r="AE282" s="5">
        <f t="shared" si="27"/>
        <v>0</v>
      </c>
      <c r="AF282" s="5">
        <f t="shared" si="28"/>
        <v>0.70402600037988361</v>
      </c>
      <c r="AG282" s="5">
        <f t="shared" si="29"/>
        <v>0.70402600037988361</v>
      </c>
      <c r="AH282" s="5">
        <f>(Table13[[#This Row],[Survived]]-AG282)^2</f>
        <v>8.7600608451128659E-2</v>
      </c>
    </row>
    <row r="283" spans="1:34" x14ac:dyDescent="0.2">
      <c r="A283">
        <v>1</v>
      </c>
      <c r="B283" t="s">
        <v>10</v>
      </c>
      <c r="C283">
        <v>3</v>
      </c>
      <c r="D283" t="s">
        <v>3</v>
      </c>
      <c r="E283">
        <v>3</v>
      </c>
      <c r="F283">
        <v>15.9</v>
      </c>
      <c r="G283">
        <v>1</v>
      </c>
      <c r="H283">
        <v>1</v>
      </c>
      <c r="I283">
        <f>E283/$E$1</f>
        <v>3.7499999999999999E-2</v>
      </c>
      <c r="J283">
        <f>LOG10(F283+1)</f>
        <v>1.2278867046136734</v>
      </c>
      <c r="K283">
        <f t="shared" si="24"/>
        <v>0</v>
      </c>
      <c r="L283">
        <f t="shared" si="25"/>
        <v>0</v>
      </c>
      <c r="M283">
        <f>IF(B283="S",1,0)</f>
        <v>1</v>
      </c>
      <c r="N283">
        <f>IF(B283="C",1,0)</f>
        <v>0</v>
      </c>
      <c r="O283">
        <f t="shared" si="26"/>
        <v>1</v>
      </c>
      <c r="P283">
        <v>1</v>
      </c>
      <c r="AC283" s="5">
        <f>SUMPRODUCT(Table13[[#This Row],[SibSp]:[Ones]],$R$4:$AA$4)</f>
        <v>-1.1411139834885726</v>
      </c>
      <c r="AD283" s="5">
        <f>SUMPRODUCT(Table13[[#This Row],[SibSp]:[Ones]],$R$5:$AA$5)</f>
        <v>0.21635883016396984</v>
      </c>
      <c r="AE283" s="5">
        <f t="shared" si="27"/>
        <v>0</v>
      </c>
      <c r="AF283" s="5">
        <f t="shared" si="28"/>
        <v>0.21635883016396984</v>
      </c>
      <c r="AG283" s="5">
        <f t="shared" si="29"/>
        <v>0.21635883016396984</v>
      </c>
      <c r="AH283" s="5">
        <f>(Table13[[#This Row],[Survived]]-AG283)^2</f>
        <v>0.61409348306198186</v>
      </c>
    </row>
    <row r="284" spans="1:34" x14ac:dyDescent="0.2">
      <c r="A284">
        <v>0</v>
      </c>
      <c r="B284" t="s">
        <v>10</v>
      </c>
      <c r="C284">
        <v>3</v>
      </c>
      <c r="D284" t="s">
        <v>3</v>
      </c>
      <c r="E284">
        <v>42</v>
      </c>
      <c r="F284">
        <v>8.6624999999999996</v>
      </c>
      <c r="G284">
        <v>0</v>
      </c>
      <c r="H284">
        <v>0</v>
      </c>
      <c r="I284">
        <f>E284/$E$1</f>
        <v>0.52500000000000002</v>
      </c>
      <c r="J284">
        <f>LOG10(F284+1)</f>
        <v>0.98508950692638131</v>
      </c>
      <c r="K284">
        <f t="shared" si="24"/>
        <v>0</v>
      </c>
      <c r="L284">
        <f t="shared" si="25"/>
        <v>0</v>
      </c>
      <c r="M284">
        <f>IF(B284="S",1,0)</f>
        <v>1</v>
      </c>
      <c r="N284">
        <f>IF(B284="C",1,0)</f>
        <v>0</v>
      </c>
      <c r="O284">
        <f t="shared" si="26"/>
        <v>1</v>
      </c>
      <c r="P284">
        <v>1</v>
      </c>
      <c r="AC284" s="5">
        <f>SUMPRODUCT(Table13[[#This Row],[SibSp]:[Ones]],$R$4:$AA$4)</f>
        <v>-0.90138215478047679</v>
      </c>
      <c r="AD284" s="5">
        <f>SUMPRODUCT(Table13[[#This Row],[SibSp]:[Ones]],$R$5:$AA$5)</f>
        <v>-5.3712372959412447E-3</v>
      </c>
      <c r="AE284" s="5">
        <f t="shared" si="27"/>
        <v>0</v>
      </c>
      <c r="AF284" s="5">
        <f t="shared" si="28"/>
        <v>0</v>
      </c>
      <c r="AG284" s="5">
        <f t="shared" si="29"/>
        <v>0</v>
      </c>
      <c r="AH284" s="5">
        <f>(Table13[[#This Row],[Survived]]-AG284)^2</f>
        <v>0</v>
      </c>
    </row>
    <row r="285" spans="1:34" x14ac:dyDescent="0.2">
      <c r="A285">
        <v>0</v>
      </c>
      <c r="B285" t="s">
        <v>10</v>
      </c>
      <c r="C285">
        <v>3</v>
      </c>
      <c r="D285" t="s">
        <v>3</v>
      </c>
      <c r="E285">
        <v>23</v>
      </c>
      <c r="F285">
        <v>9.2249999999999996</v>
      </c>
      <c r="G285">
        <v>0</v>
      </c>
      <c r="H285">
        <v>0</v>
      </c>
      <c r="I285">
        <f>E285/$E$1</f>
        <v>0.28749999999999998</v>
      </c>
      <c r="J285">
        <f>LOG10(F285+1)</f>
        <v>1.0096633166793794</v>
      </c>
      <c r="K285">
        <f t="shared" si="24"/>
        <v>0</v>
      </c>
      <c r="L285">
        <f t="shared" si="25"/>
        <v>0</v>
      </c>
      <c r="M285">
        <f>IF(B285="S",1,0)</f>
        <v>1</v>
      </c>
      <c r="N285">
        <f>IF(B285="C",1,0)</f>
        <v>0</v>
      </c>
      <c r="O285">
        <f t="shared" si="26"/>
        <v>1</v>
      </c>
      <c r="P285">
        <v>1</v>
      </c>
      <c r="AC285" s="5">
        <f>SUMPRODUCT(Table13[[#This Row],[SibSp]:[Ones]],$R$4:$AA$4)</f>
        <v>-0.95928293957857014</v>
      </c>
      <c r="AD285" s="5">
        <f>SUMPRODUCT(Table13[[#This Row],[SibSp]:[Ones]],$R$5:$AA$5)</f>
        <v>0.13333667279984485</v>
      </c>
      <c r="AE285" s="5">
        <f t="shared" si="27"/>
        <v>0</v>
      </c>
      <c r="AF285" s="5">
        <f t="shared" si="28"/>
        <v>0.13333667279984485</v>
      </c>
      <c r="AG285" s="5">
        <f t="shared" si="29"/>
        <v>0.13333667279984485</v>
      </c>
      <c r="AH285" s="5">
        <f>(Table13[[#This Row],[Survived]]-AG285)^2</f>
        <v>1.7778668313332885E-2</v>
      </c>
    </row>
    <row r="286" spans="1:34" x14ac:dyDescent="0.2">
      <c r="A286">
        <v>0</v>
      </c>
      <c r="B286" t="s">
        <v>11</v>
      </c>
      <c r="C286">
        <v>3</v>
      </c>
      <c r="D286" t="s">
        <v>3</v>
      </c>
      <c r="E286">
        <v>15</v>
      </c>
      <c r="F286">
        <v>7.2291999999999996</v>
      </c>
      <c r="G286">
        <v>1</v>
      </c>
      <c r="H286">
        <v>1</v>
      </c>
      <c r="I286">
        <f>E286/$E$1</f>
        <v>0.1875</v>
      </c>
      <c r="J286">
        <f>LOG10(F286+1)</f>
        <v>0.91535761741483168</v>
      </c>
      <c r="K286">
        <f t="shared" si="24"/>
        <v>0</v>
      </c>
      <c r="L286">
        <f t="shared" si="25"/>
        <v>0</v>
      </c>
      <c r="M286">
        <f>IF(B286="S",1,0)</f>
        <v>0</v>
      </c>
      <c r="N286">
        <f>IF(B286="C",1,0)</f>
        <v>1</v>
      </c>
      <c r="O286">
        <f t="shared" si="26"/>
        <v>1</v>
      </c>
      <c r="P286">
        <v>1</v>
      </c>
      <c r="AC286" s="5">
        <f>SUMPRODUCT(Table13[[#This Row],[SibSp]:[Ones]],$R$4:$AA$4)</f>
        <v>-0.89953212279432626</v>
      </c>
      <c r="AD286" s="5">
        <f>SUMPRODUCT(Table13[[#This Row],[SibSp]:[Ones]],$R$5:$AA$5)</f>
        <v>0.18258757475704179</v>
      </c>
      <c r="AE286" s="5">
        <f t="shared" si="27"/>
        <v>0</v>
      </c>
      <c r="AF286" s="5">
        <f t="shared" si="28"/>
        <v>0.18258757475704179</v>
      </c>
      <c r="AG286" s="5">
        <f t="shared" si="29"/>
        <v>0.18258757475704179</v>
      </c>
      <c r="AH286" s="5">
        <f>(Table13[[#This Row],[Survived]]-AG286)^2</f>
        <v>3.3338222455658324E-2</v>
      </c>
    </row>
    <row r="287" spans="1:34" x14ac:dyDescent="0.2">
      <c r="A287">
        <v>0</v>
      </c>
      <c r="B287" t="s">
        <v>10</v>
      </c>
      <c r="C287">
        <v>3</v>
      </c>
      <c r="D287" t="s">
        <v>3</v>
      </c>
      <c r="E287">
        <v>25</v>
      </c>
      <c r="F287">
        <v>17.8</v>
      </c>
      <c r="G287">
        <v>1</v>
      </c>
      <c r="H287">
        <v>0</v>
      </c>
      <c r="I287">
        <f>E287/$E$1</f>
        <v>0.3125</v>
      </c>
      <c r="J287">
        <f>LOG10(F287+1)</f>
        <v>1.2741578492636798</v>
      </c>
      <c r="K287">
        <f t="shared" si="24"/>
        <v>0</v>
      </c>
      <c r="L287">
        <f t="shared" si="25"/>
        <v>0</v>
      </c>
      <c r="M287">
        <f>IF(B287="S",1,0)</f>
        <v>1</v>
      </c>
      <c r="N287">
        <f>IF(B287="C",1,0)</f>
        <v>0</v>
      </c>
      <c r="O287">
        <f t="shared" si="26"/>
        <v>1</v>
      </c>
      <c r="P287">
        <v>1</v>
      </c>
      <c r="AC287" s="5">
        <f>SUMPRODUCT(Table13[[#This Row],[SibSp]:[Ones]],$R$4:$AA$4)</f>
        <v>-1.1448789192641751</v>
      </c>
      <c r="AD287" s="5">
        <f>SUMPRODUCT(Table13[[#This Row],[SibSp]:[Ones]],$R$5:$AA$5)</f>
        <v>7.4237517859594315E-2</v>
      </c>
      <c r="AE287" s="5">
        <f t="shared" si="27"/>
        <v>0</v>
      </c>
      <c r="AF287" s="5">
        <f t="shared" si="28"/>
        <v>7.4237517859594315E-2</v>
      </c>
      <c r="AG287" s="5">
        <f t="shared" si="29"/>
        <v>7.4237517859594315E-2</v>
      </c>
      <c r="AH287" s="5">
        <f>(Table13[[#This Row],[Survived]]-AG287)^2</f>
        <v>5.5112090579535851E-3</v>
      </c>
    </row>
    <row r="288" spans="1:34" x14ac:dyDescent="0.2">
      <c r="A288">
        <v>0</v>
      </c>
      <c r="B288" t="s">
        <v>10</v>
      </c>
      <c r="C288">
        <v>3</v>
      </c>
      <c r="D288" t="s">
        <v>3</v>
      </c>
      <c r="E288">
        <v>28</v>
      </c>
      <c r="F288">
        <v>9.5</v>
      </c>
      <c r="G288">
        <v>0</v>
      </c>
      <c r="H288">
        <v>0</v>
      </c>
      <c r="I288">
        <f>E288/$E$1</f>
        <v>0.35</v>
      </c>
      <c r="J288">
        <f>LOG10(F288+1)</f>
        <v>1.0211892990699381</v>
      </c>
      <c r="K288">
        <f t="shared" si="24"/>
        <v>0</v>
      </c>
      <c r="L288">
        <f t="shared" si="25"/>
        <v>0</v>
      </c>
      <c r="M288">
        <f>IF(B288="S",1,0)</f>
        <v>1</v>
      </c>
      <c r="N288">
        <f>IF(B288="C",1,0)</f>
        <v>0</v>
      </c>
      <c r="O288">
        <f t="shared" si="26"/>
        <v>1</v>
      </c>
      <c r="P288">
        <v>1</v>
      </c>
      <c r="AC288" s="5">
        <f>SUMPRODUCT(Table13[[#This Row],[SibSp]:[Ones]],$R$4:$AA$4)</f>
        <v>-0.9468484516612381</v>
      </c>
      <c r="AD288" s="5">
        <f>SUMPRODUCT(Table13[[#This Row],[SibSp]:[Ones]],$R$5:$AA$5)</f>
        <v>9.76979883580118E-2</v>
      </c>
      <c r="AE288" s="5">
        <f t="shared" si="27"/>
        <v>0</v>
      </c>
      <c r="AF288" s="5">
        <f t="shared" si="28"/>
        <v>9.76979883580118E-2</v>
      </c>
      <c r="AG288" s="5">
        <f t="shared" si="29"/>
        <v>9.76979883580118E-2</v>
      </c>
      <c r="AH288" s="5">
        <f>(Table13[[#This Row],[Survived]]-AG288)^2</f>
        <v>9.5448969292022089E-3</v>
      </c>
    </row>
    <row r="289" spans="1:34" x14ac:dyDescent="0.2">
      <c r="A289">
        <v>1</v>
      </c>
      <c r="B289" t="s">
        <v>10</v>
      </c>
      <c r="C289">
        <v>1</v>
      </c>
      <c r="D289" t="s">
        <v>4</v>
      </c>
      <c r="E289">
        <v>22</v>
      </c>
      <c r="F289">
        <v>55</v>
      </c>
      <c r="G289">
        <v>0</v>
      </c>
      <c r="H289">
        <v>1</v>
      </c>
      <c r="I289">
        <f>E289/$E$1</f>
        <v>0.27500000000000002</v>
      </c>
      <c r="J289">
        <f>LOG10(F289+1)</f>
        <v>1.7481880270062005</v>
      </c>
      <c r="K289">
        <f t="shared" si="24"/>
        <v>1</v>
      </c>
      <c r="L289">
        <f t="shared" si="25"/>
        <v>0</v>
      </c>
      <c r="M289">
        <f>IF(B289="S",1,0)</f>
        <v>1</v>
      </c>
      <c r="N289">
        <f>IF(B289="C",1,0)</f>
        <v>0</v>
      </c>
      <c r="O289">
        <f t="shared" si="26"/>
        <v>0</v>
      </c>
      <c r="P289">
        <v>1</v>
      </c>
      <c r="AC289" s="5">
        <f>SUMPRODUCT(Table13[[#This Row],[SibSp]:[Ones]],$R$4:$AA$4)</f>
        <v>-0.79954518708586952</v>
      </c>
      <c r="AD289" s="5">
        <f>SUMPRODUCT(Table13[[#This Row],[SibSp]:[Ones]],$R$5:$AA$5)</f>
        <v>1.0246846176427129</v>
      </c>
      <c r="AE289" s="5">
        <f t="shared" si="27"/>
        <v>0</v>
      </c>
      <c r="AF289" s="5">
        <f t="shared" si="28"/>
        <v>1.0246846176427129</v>
      </c>
      <c r="AG289" s="5">
        <f t="shared" si="29"/>
        <v>1.0246846176427129</v>
      </c>
      <c r="AH289" s="5">
        <f>(Table13[[#This Row],[Survived]]-AG289)^2</f>
        <v>6.0933034816693305E-4</v>
      </c>
    </row>
    <row r="290" spans="1:34" x14ac:dyDescent="0.2">
      <c r="A290">
        <v>0</v>
      </c>
      <c r="B290" t="s">
        <v>10</v>
      </c>
      <c r="C290">
        <v>2</v>
      </c>
      <c r="D290" t="s">
        <v>4</v>
      </c>
      <c r="E290">
        <v>38</v>
      </c>
      <c r="F290">
        <v>13</v>
      </c>
      <c r="G290">
        <v>0</v>
      </c>
      <c r="H290">
        <v>0</v>
      </c>
      <c r="I290">
        <f>E290/$E$1</f>
        <v>0.47499999999999998</v>
      </c>
      <c r="J290">
        <f>LOG10(F290+1)</f>
        <v>1.146128035678238</v>
      </c>
      <c r="K290">
        <f t="shared" si="24"/>
        <v>0</v>
      </c>
      <c r="L290">
        <f t="shared" si="25"/>
        <v>1</v>
      </c>
      <c r="M290">
        <f>IF(B290="S",1,0)</f>
        <v>1</v>
      </c>
      <c r="N290">
        <f>IF(B290="C",1,0)</f>
        <v>0</v>
      </c>
      <c r="O290">
        <f t="shared" si="26"/>
        <v>0</v>
      </c>
      <c r="P290">
        <v>1</v>
      </c>
      <c r="AC290" s="5">
        <f>SUMPRODUCT(Table13[[#This Row],[SibSp]:[Ones]],$R$4:$AA$4)</f>
        <v>-0.56409278576280686</v>
      </c>
      <c r="AD290" s="5">
        <f>SUMPRODUCT(Table13[[#This Row],[SibSp]:[Ones]],$R$5:$AA$5)</f>
        <v>0.71850270741949651</v>
      </c>
      <c r="AE290" s="5">
        <f t="shared" si="27"/>
        <v>0</v>
      </c>
      <c r="AF290" s="5">
        <f t="shared" si="28"/>
        <v>0.71850270741949651</v>
      </c>
      <c r="AG290" s="5">
        <f t="shared" si="29"/>
        <v>0.71850270741949651</v>
      </c>
      <c r="AH290" s="5">
        <f>(Table13[[#This Row],[Survived]]-AG290)^2</f>
        <v>0.51624614056914664</v>
      </c>
    </row>
    <row r="291" spans="1:34" x14ac:dyDescent="0.2">
      <c r="A291">
        <v>0</v>
      </c>
      <c r="B291" t="s">
        <v>10</v>
      </c>
      <c r="C291">
        <v>3</v>
      </c>
      <c r="D291" t="s">
        <v>3</v>
      </c>
      <c r="E291">
        <v>40</v>
      </c>
      <c r="F291">
        <v>27.9</v>
      </c>
      <c r="G291">
        <v>1</v>
      </c>
      <c r="H291">
        <v>4</v>
      </c>
      <c r="I291">
        <f>E291/$E$1</f>
        <v>0.5</v>
      </c>
      <c r="J291">
        <f>LOG10(F291+1)</f>
        <v>1.4608978427565478</v>
      </c>
      <c r="K291">
        <f t="shared" si="24"/>
        <v>0</v>
      </c>
      <c r="L291">
        <f t="shared" si="25"/>
        <v>0</v>
      </c>
      <c r="M291">
        <f>IF(B291="S",1,0)</f>
        <v>1</v>
      </c>
      <c r="N291">
        <f>IF(B291="C",1,0)</f>
        <v>0</v>
      </c>
      <c r="O291">
        <f t="shared" si="26"/>
        <v>1</v>
      </c>
      <c r="P291">
        <v>1</v>
      </c>
      <c r="AC291" s="5">
        <f>SUMPRODUCT(Table13[[#This Row],[SibSp]:[Ones]],$R$4:$AA$4)</f>
        <v>-0.89460125393278322</v>
      </c>
      <c r="AD291" s="5">
        <f>SUMPRODUCT(Table13[[#This Row],[SibSp]:[Ones]],$R$5:$AA$5)</f>
        <v>-8.4985356511889654E-2</v>
      </c>
      <c r="AE291" s="5">
        <f t="shared" si="27"/>
        <v>0</v>
      </c>
      <c r="AF291" s="5">
        <f t="shared" si="28"/>
        <v>0</v>
      </c>
      <c r="AG291" s="5">
        <f t="shared" si="29"/>
        <v>0</v>
      </c>
      <c r="AH291" s="5">
        <f>(Table13[[#This Row],[Survived]]-AG291)^2</f>
        <v>0</v>
      </c>
    </row>
    <row r="292" spans="1:34" x14ac:dyDescent="0.2">
      <c r="A292">
        <v>0</v>
      </c>
      <c r="B292" t="s">
        <v>11</v>
      </c>
      <c r="C292">
        <v>2</v>
      </c>
      <c r="D292" t="s">
        <v>3</v>
      </c>
      <c r="E292">
        <v>29</v>
      </c>
      <c r="F292">
        <v>27.720800000000001</v>
      </c>
      <c r="G292">
        <v>1</v>
      </c>
      <c r="H292">
        <v>0</v>
      </c>
      <c r="I292">
        <f>E292/$E$1</f>
        <v>0.36249999999999999</v>
      </c>
      <c r="J292">
        <f>LOG10(F292+1)</f>
        <v>1.4581965327411079</v>
      </c>
      <c r="K292">
        <f t="shared" si="24"/>
        <v>0</v>
      </c>
      <c r="L292">
        <f t="shared" si="25"/>
        <v>1</v>
      </c>
      <c r="M292">
        <f>IF(B292="S",1,0)</f>
        <v>0</v>
      </c>
      <c r="N292">
        <f>IF(B292="C",1,0)</f>
        <v>1</v>
      </c>
      <c r="O292">
        <f t="shared" si="26"/>
        <v>1</v>
      </c>
      <c r="P292">
        <v>1</v>
      </c>
      <c r="AC292" s="5">
        <f>SUMPRODUCT(Table13[[#This Row],[SibSp]:[Ones]],$R$4:$AA$4)</f>
        <v>-0.96071737589749784</v>
      </c>
      <c r="AD292" s="5">
        <f>SUMPRODUCT(Table13[[#This Row],[SibSp]:[Ones]],$R$5:$AA$5)</f>
        <v>0.32060340028306411</v>
      </c>
      <c r="AE292" s="5">
        <f t="shared" si="27"/>
        <v>0</v>
      </c>
      <c r="AF292" s="5">
        <f t="shared" si="28"/>
        <v>0.32060340028306411</v>
      </c>
      <c r="AG292" s="5">
        <f t="shared" si="29"/>
        <v>0.32060340028306411</v>
      </c>
      <c r="AH292" s="5">
        <f>(Table13[[#This Row],[Survived]]-AG292)^2</f>
        <v>0.10278654027306264</v>
      </c>
    </row>
    <row r="293" spans="1:34" x14ac:dyDescent="0.2">
      <c r="A293">
        <v>0</v>
      </c>
      <c r="B293" t="s">
        <v>11</v>
      </c>
      <c r="C293">
        <v>3</v>
      </c>
      <c r="D293" t="s">
        <v>4</v>
      </c>
      <c r="E293">
        <v>45</v>
      </c>
      <c r="F293">
        <v>14.4542</v>
      </c>
      <c r="G293">
        <v>0</v>
      </c>
      <c r="H293">
        <v>1</v>
      </c>
      <c r="I293">
        <f>E293/$E$1</f>
        <v>0.5625</v>
      </c>
      <c r="J293">
        <f>LOG10(F293+1)</f>
        <v>1.1890465283525415</v>
      </c>
      <c r="K293">
        <f t="shared" si="24"/>
        <v>0</v>
      </c>
      <c r="L293">
        <f t="shared" si="25"/>
        <v>0</v>
      </c>
      <c r="M293">
        <f>IF(B293="S",1,0)</f>
        <v>0</v>
      </c>
      <c r="N293">
        <f>IF(B293="C",1,0)</f>
        <v>1</v>
      </c>
      <c r="O293">
        <f t="shared" si="26"/>
        <v>0</v>
      </c>
      <c r="P293">
        <v>1</v>
      </c>
      <c r="AC293" s="5">
        <f>SUMPRODUCT(Table13[[#This Row],[SibSp]:[Ones]],$R$4:$AA$4)</f>
        <v>-0.37562948241947686</v>
      </c>
      <c r="AD293" s="5">
        <f>SUMPRODUCT(Table13[[#This Row],[SibSp]:[Ones]],$R$5:$AA$5)</f>
        <v>0.52467541530011386</v>
      </c>
      <c r="AE293" s="5">
        <f t="shared" si="27"/>
        <v>0</v>
      </c>
      <c r="AF293" s="5">
        <f t="shared" si="28"/>
        <v>0.52467541530011386</v>
      </c>
      <c r="AG293" s="5">
        <f t="shared" si="29"/>
        <v>0.52467541530011386</v>
      </c>
      <c r="AH293" s="5">
        <f>(Table13[[#This Row],[Survived]]-AG293)^2</f>
        <v>0.27528429142034694</v>
      </c>
    </row>
    <row r="294" spans="1:34" x14ac:dyDescent="0.2">
      <c r="A294">
        <v>0</v>
      </c>
      <c r="B294" t="s">
        <v>10</v>
      </c>
      <c r="C294">
        <v>3</v>
      </c>
      <c r="D294" t="s">
        <v>3</v>
      </c>
      <c r="E294">
        <v>35</v>
      </c>
      <c r="F294">
        <v>7.05</v>
      </c>
      <c r="G294">
        <v>0</v>
      </c>
      <c r="H294">
        <v>0</v>
      </c>
      <c r="I294">
        <f>E294/$E$1</f>
        <v>0.4375</v>
      </c>
      <c r="J294">
        <f>LOG10(F294+1)</f>
        <v>0.90579588036786851</v>
      </c>
      <c r="K294">
        <f t="shared" si="24"/>
        <v>0</v>
      </c>
      <c r="L294">
        <f t="shared" si="25"/>
        <v>0</v>
      </c>
      <c r="M294">
        <f>IF(B294="S",1,0)</f>
        <v>1</v>
      </c>
      <c r="N294">
        <f>IF(B294="C",1,0)</f>
        <v>0</v>
      </c>
      <c r="O294">
        <f t="shared" si="26"/>
        <v>1</v>
      </c>
      <c r="P294">
        <v>1</v>
      </c>
      <c r="AC294" s="5">
        <f>SUMPRODUCT(Table13[[#This Row],[SibSp]:[Ones]],$R$4:$AA$4)</f>
        <v>-0.90895304276402111</v>
      </c>
      <c r="AD294" s="5">
        <f>SUMPRODUCT(Table13[[#This Row],[SibSp]:[Ones]],$R$5:$AA$5)</f>
        <v>4.1492271497997835E-2</v>
      </c>
      <c r="AE294" s="5">
        <f t="shared" si="27"/>
        <v>0</v>
      </c>
      <c r="AF294" s="5">
        <f t="shared" si="28"/>
        <v>4.1492271497997835E-2</v>
      </c>
      <c r="AG294" s="5">
        <f t="shared" si="29"/>
        <v>4.1492271497997835E-2</v>
      </c>
      <c r="AH294" s="5">
        <f>(Table13[[#This Row],[Survived]]-AG294)^2</f>
        <v>1.7216085940635634E-3</v>
      </c>
    </row>
    <row r="295" spans="1:34" x14ac:dyDescent="0.2">
      <c r="A295">
        <v>0</v>
      </c>
      <c r="B295" t="s">
        <v>10</v>
      </c>
      <c r="C295">
        <v>3</v>
      </c>
      <c r="D295" t="s">
        <v>3</v>
      </c>
      <c r="E295">
        <v>30</v>
      </c>
      <c r="F295">
        <v>7.25</v>
      </c>
      <c r="G295">
        <v>0</v>
      </c>
      <c r="H295">
        <v>0</v>
      </c>
      <c r="I295">
        <f>E295/$E$1</f>
        <v>0.375</v>
      </c>
      <c r="J295">
        <f>LOG10(F295+1)</f>
        <v>0.91645394854992512</v>
      </c>
      <c r="K295">
        <f t="shared" si="24"/>
        <v>0</v>
      </c>
      <c r="L295">
        <f t="shared" si="25"/>
        <v>0</v>
      </c>
      <c r="M295">
        <f>IF(B295="S",1,0)</f>
        <v>1</v>
      </c>
      <c r="N295">
        <f>IF(B295="C",1,0)</f>
        <v>0</v>
      </c>
      <c r="O295">
        <f t="shared" si="26"/>
        <v>1</v>
      </c>
      <c r="P295">
        <v>1</v>
      </c>
      <c r="AC295" s="5">
        <f>SUMPRODUCT(Table13[[#This Row],[SibSp]:[Ones]],$R$4:$AA$4)</f>
        <v>-0.92484292600382489</v>
      </c>
      <c r="AD295" s="5">
        <f>SUMPRODUCT(Table13[[#This Row],[SibSp]:[Ones]],$R$5:$AA$5)</f>
        <v>7.8195474721346692E-2</v>
      </c>
      <c r="AE295" s="5">
        <f t="shared" si="27"/>
        <v>0</v>
      </c>
      <c r="AF295" s="5">
        <f t="shared" si="28"/>
        <v>7.8195474721346692E-2</v>
      </c>
      <c r="AG295" s="5">
        <f t="shared" si="29"/>
        <v>7.8195474721346692E-2</v>
      </c>
      <c r="AH295" s="5">
        <f>(Table13[[#This Row],[Survived]]-AG295)^2</f>
        <v>6.1145322668967692E-3</v>
      </c>
    </row>
    <row r="296" spans="1:34" x14ac:dyDescent="0.2">
      <c r="A296">
        <v>1</v>
      </c>
      <c r="B296" t="s">
        <v>11</v>
      </c>
      <c r="C296">
        <v>1</v>
      </c>
      <c r="D296" t="s">
        <v>4</v>
      </c>
      <c r="E296">
        <v>60</v>
      </c>
      <c r="F296">
        <v>75.25</v>
      </c>
      <c r="G296">
        <v>1</v>
      </c>
      <c r="H296">
        <v>0</v>
      </c>
      <c r="I296">
        <f>E296/$E$1</f>
        <v>0.75</v>
      </c>
      <c r="J296">
        <f>LOG10(F296+1)</f>
        <v>1.8822398480188234</v>
      </c>
      <c r="K296">
        <f t="shared" si="24"/>
        <v>1</v>
      </c>
      <c r="L296">
        <f t="shared" si="25"/>
        <v>0</v>
      </c>
      <c r="M296">
        <f>IF(B296="S",1,0)</f>
        <v>0</v>
      </c>
      <c r="N296">
        <f>IF(B296="C",1,0)</f>
        <v>1</v>
      </c>
      <c r="O296">
        <f t="shared" si="26"/>
        <v>0</v>
      </c>
      <c r="P296">
        <v>1</v>
      </c>
      <c r="AC296" s="5">
        <f>SUMPRODUCT(Table13[[#This Row],[SibSp]:[Ones]],$R$4:$AA$4)</f>
        <v>-0.76278695723653789</v>
      </c>
      <c r="AD296" s="5">
        <f>SUMPRODUCT(Table13[[#This Row],[SibSp]:[Ones]],$R$5:$AA$5)</f>
        <v>0.78173338659017322</v>
      </c>
      <c r="AE296" s="5">
        <f t="shared" si="27"/>
        <v>0</v>
      </c>
      <c r="AF296" s="5">
        <f t="shared" si="28"/>
        <v>0.78173338659017322</v>
      </c>
      <c r="AG296" s="5">
        <f t="shared" si="29"/>
        <v>0.78173338659017322</v>
      </c>
      <c r="AH296" s="5">
        <f>(Table13[[#This Row],[Survived]]-AG296)^2</f>
        <v>4.7640314529394774E-2</v>
      </c>
    </row>
    <row r="297" spans="1:34" x14ac:dyDescent="0.2">
      <c r="A297">
        <v>1</v>
      </c>
      <c r="B297" t="s">
        <v>11</v>
      </c>
      <c r="C297">
        <v>1</v>
      </c>
      <c r="D297" t="s">
        <v>4</v>
      </c>
      <c r="E297">
        <v>24</v>
      </c>
      <c r="F297">
        <v>69.3</v>
      </c>
      <c r="G297">
        <v>0</v>
      </c>
      <c r="H297">
        <v>0</v>
      </c>
      <c r="I297">
        <f>E297/$E$1</f>
        <v>0.3</v>
      </c>
      <c r="J297">
        <f>LOG10(F297+1)</f>
        <v>1.8469553250198238</v>
      </c>
      <c r="K297">
        <f t="shared" si="24"/>
        <v>1</v>
      </c>
      <c r="L297">
        <f t="shared" si="25"/>
        <v>0</v>
      </c>
      <c r="M297">
        <f>IF(B297="S",1,0)</f>
        <v>0</v>
      </c>
      <c r="N297">
        <f>IF(B297="C",1,0)</f>
        <v>1</v>
      </c>
      <c r="O297">
        <f t="shared" si="26"/>
        <v>0</v>
      </c>
      <c r="P297">
        <v>1</v>
      </c>
      <c r="AC297" s="5">
        <f>SUMPRODUCT(Table13[[#This Row],[SibSp]:[Ones]],$R$4:$AA$4)</f>
        <v>-0.70965530364731821</v>
      </c>
      <c r="AD297" s="5">
        <f>SUMPRODUCT(Table13[[#This Row],[SibSp]:[Ones]],$R$5:$AA$5)</f>
        <v>1.0979353803471859</v>
      </c>
      <c r="AE297" s="5">
        <f t="shared" si="27"/>
        <v>0</v>
      </c>
      <c r="AF297" s="5">
        <f t="shared" si="28"/>
        <v>1.0979353803471859</v>
      </c>
      <c r="AG297" s="5">
        <f t="shared" si="29"/>
        <v>1.0979353803471859</v>
      </c>
      <c r="AH297" s="5">
        <f>(Table13[[#This Row],[Survived]]-AG297)^2</f>
        <v>9.591338723747957E-3</v>
      </c>
    </row>
    <row r="298" spans="1:34" x14ac:dyDescent="0.2">
      <c r="A298">
        <v>1</v>
      </c>
      <c r="B298" t="s">
        <v>11</v>
      </c>
      <c r="C298">
        <v>1</v>
      </c>
      <c r="D298" t="s">
        <v>3</v>
      </c>
      <c r="E298">
        <v>25</v>
      </c>
      <c r="F298">
        <v>55.441699999999997</v>
      </c>
      <c r="G298">
        <v>1</v>
      </c>
      <c r="H298">
        <v>0</v>
      </c>
      <c r="I298">
        <f>E298/$E$1</f>
        <v>0.3125</v>
      </c>
      <c r="J298">
        <f>LOG10(F298+1)</f>
        <v>1.7516000860444023</v>
      </c>
      <c r="K298">
        <f t="shared" si="24"/>
        <v>1</v>
      </c>
      <c r="L298">
        <f t="shared" si="25"/>
        <v>0</v>
      </c>
      <c r="M298">
        <f>IF(B298="S",1,0)</f>
        <v>0</v>
      </c>
      <c r="N298">
        <f>IF(B298="C",1,0)</f>
        <v>1</v>
      </c>
      <c r="O298">
        <f t="shared" si="26"/>
        <v>1</v>
      </c>
      <c r="P298">
        <v>1</v>
      </c>
      <c r="AC298" s="5">
        <f>SUMPRODUCT(Table13[[#This Row],[SibSp]:[Ones]],$R$4:$AA$4)</f>
        <v>-1.1731106288119602</v>
      </c>
      <c r="AD298" s="5">
        <f>SUMPRODUCT(Table13[[#This Row],[SibSp]:[Ones]],$R$5:$AA$5)</f>
        <v>0.54001605952199438</v>
      </c>
      <c r="AE298" s="5">
        <f t="shared" si="27"/>
        <v>0</v>
      </c>
      <c r="AF298" s="5">
        <f t="shared" si="28"/>
        <v>0.54001605952199438</v>
      </c>
      <c r="AG298" s="5">
        <f t="shared" si="29"/>
        <v>0.54001605952199438</v>
      </c>
      <c r="AH298" s="5">
        <f>(Table13[[#This Row],[Survived]]-AG298)^2</f>
        <v>0.21158522549767342</v>
      </c>
    </row>
    <row r="299" spans="1:34" x14ac:dyDescent="0.2">
      <c r="A299">
        <v>0</v>
      </c>
      <c r="B299" t="s">
        <v>10</v>
      </c>
      <c r="C299">
        <v>3</v>
      </c>
      <c r="D299" t="s">
        <v>3</v>
      </c>
      <c r="E299">
        <v>18</v>
      </c>
      <c r="F299">
        <v>6.4958</v>
      </c>
      <c r="G299">
        <v>1</v>
      </c>
      <c r="H299">
        <v>0</v>
      </c>
      <c r="I299">
        <f>E299/$E$1</f>
        <v>0.22500000000000001</v>
      </c>
      <c r="J299">
        <f>LOG10(F299+1)</f>
        <v>0.87481799035902574</v>
      </c>
      <c r="K299">
        <f t="shared" si="24"/>
        <v>0</v>
      </c>
      <c r="L299">
        <f t="shared" si="25"/>
        <v>0</v>
      </c>
      <c r="M299">
        <f>IF(B299="S",1,0)</f>
        <v>1</v>
      </c>
      <c r="N299">
        <f>IF(B299="C",1,0)</f>
        <v>0</v>
      </c>
      <c r="O299">
        <f t="shared" si="26"/>
        <v>1</v>
      </c>
      <c r="P299">
        <v>1</v>
      </c>
      <c r="AC299" s="5">
        <f>SUMPRODUCT(Table13[[#This Row],[SibSp]:[Ones]],$R$4:$AA$4)</f>
        <v>-1.1025992963771452</v>
      </c>
      <c r="AD299" s="5">
        <f>SUMPRODUCT(Table13[[#This Row],[SibSp]:[Ones]],$R$5:$AA$5)</f>
        <v>0.10574336128171036</v>
      </c>
      <c r="AE299" s="5">
        <f t="shared" si="27"/>
        <v>0</v>
      </c>
      <c r="AF299" s="5">
        <f t="shared" si="28"/>
        <v>0.10574336128171036</v>
      </c>
      <c r="AG299" s="5">
        <f t="shared" si="29"/>
        <v>0.10574336128171036</v>
      </c>
      <c r="AH299" s="5">
        <f>(Table13[[#This Row],[Survived]]-AG299)^2</f>
        <v>1.1181658455154321E-2</v>
      </c>
    </row>
    <row r="300" spans="1:34" x14ac:dyDescent="0.2">
      <c r="A300">
        <v>0</v>
      </c>
      <c r="B300" t="s">
        <v>10</v>
      </c>
      <c r="C300">
        <v>3</v>
      </c>
      <c r="D300" t="s">
        <v>3</v>
      </c>
      <c r="E300">
        <v>19</v>
      </c>
      <c r="F300">
        <v>8.0500000000000007</v>
      </c>
      <c r="G300">
        <v>0</v>
      </c>
      <c r="H300">
        <v>0</v>
      </c>
      <c r="I300">
        <f>E300/$E$1</f>
        <v>0.23749999999999999</v>
      </c>
      <c r="J300">
        <f>LOG10(F300+1)</f>
        <v>0.9566485792052033</v>
      </c>
      <c r="K300">
        <f t="shared" si="24"/>
        <v>0</v>
      </c>
      <c r="L300">
        <f t="shared" si="25"/>
        <v>0</v>
      </c>
      <c r="M300">
        <f>IF(B300="S",1,0)</f>
        <v>1</v>
      </c>
      <c r="N300">
        <f>IF(B300="C",1,0)</f>
        <v>0</v>
      </c>
      <c r="O300">
        <f t="shared" si="26"/>
        <v>1</v>
      </c>
      <c r="P300">
        <v>1</v>
      </c>
      <c r="AC300" s="5">
        <f>SUMPRODUCT(Table13[[#This Row],[SibSp]:[Ones]],$R$4:$AA$4)</f>
        <v>-0.96240916900345241</v>
      </c>
      <c r="AD300" s="5">
        <f>SUMPRODUCT(Table13[[#This Row],[SibSp]:[Ones]],$R$5:$AA$5)</f>
        <v>0.15974613380099512</v>
      </c>
      <c r="AE300" s="5">
        <f t="shared" si="27"/>
        <v>0</v>
      </c>
      <c r="AF300" s="5">
        <f t="shared" si="28"/>
        <v>0.15974613380099512</v>
      </c>
      <c r="AG300" s="5">
        <f t="shared" si="29"/>
        <v>0.15974613380099512</v>
      </c>
      <c r="AH300" s="5">
        <f>(Table13[[#This Row],[Survived]]-AG300)^2</f>
        <v>2.5518827264365433E-2</v>
      </c>
    </row>
    <row r="301" spans="1:34" x14ac:dyDescent="0.2">
      <c r="A301">
        <v>0</v>
      </c>
      <c r="B301" t="s">
        <v>11</v>
      </c>
      <c r="C301">
        <v>1</v>
      </c>
      <c r="D301" t="s">
        <v>3</v>
      </c>
      <c r="E301">
        <v>22</v>
      </c>
      <c r="F301">
        <v>135.63329999999999</v>
      </c>
      <c r="G301">
        <v>0</v>
      </c>
      <c r="H301">
        <v>0</v>
      </c>
      <c r="I301">
        <f>E301/$E$1</f>
        <v>0.27500000000000002</v>
      </c>
      <c r="J301">
        <f>LOG10(F301+1)</f>
        <v>2.1355565576455011</v>
      </c>
      <c r="K301">
        <f t="shared" si="24"/>
        <v>1</v>
      </c>
      <c r="L301">
        <f t="shared" si="25"/>
        <v>0</v>
      </c>
      <c r="M301">
        <f>IF(B301="S",1,0)</f>
        <v>0</v>
      </c>
      <c r="N301">
        <f>IF(B301="C",1,0)</f>
        <v>1</v>
      </c>
      <c r="O301">
        <f t="shared" si="26"/>
        <v>1</v>
      </c>
      <c r="P301">
        <v>1</v>
      </c>
      <c r="AC301" s="5">
        <f>SUMPRODUCT(Table13[[#This Row],[SibSp]:[Ones]],$R$4:$AA$4)</f>
        <v>-1.0913635556216601</v>
      </c>
      <c r="AD301" s="5">
        <f>SUMPRODUCT(Table13[[#This Row],[SibSp]:[Ones]],$R$5:$AA$5)</f>
        <v>0.63746998969181012</v>
      </c>
      <c r="AE301" s="5">
        <f t="shared" si="27"/>
        <v>0</v>
      </c>
      <c r="AF301" s="5">
        <f t="shared" si="28"/>
        <v>0.63746998969181012</v>
      </c>
      <c r="AG301" s="5">
        <f t="shared" si="29"/>
        <v>0.63746998969181012</v>
      </c>
      <c r="AH301" s="5">
        <f>(Table13[[#This Row],[Survived]]-AG301)^2</f>
        <v>0.40636798775767652</v>
      </c>
    </row>
    <row r="302" spans="1:34" x14ac:dyDescent="0.2">
      <c r="A302">
        <v>0</v>
      </c>
      <c r="B302" t="s">
        <v>10</v>
      </c>
      <c r="C302">
        <v>3</v>
      </c>
      <c r="D302" t="s">
        <v>4</v>
      </c>
      <c r="E302">
        <v>3</v>
      </c>
      <c r="F302">
        <v>21.074999999999999</v>
      </c>
      <c r="G302">
        <v>3</v>
      </c>
      <c r="H302">
        <v>1</v>
      </c>
      <c r="I302">
        <f>E302/$E$1</f>
        <v>3.7499999999999999E-2</v>
      </c>
      <c r="J302">
        <f>LOG10(F302+1)</f>
        <v>1.3439007122496063</v>
      </c>
      <c r="K302">
        <f t="shared" si="24"/>
        <v>0</v>
      </c>
      <c r="L302">
        <f t="shared" si="25"/>
        <v>0</v>
      </c>
      <c r="M302">
        <f>IF(B302="S",1,0)</f>
        <v>1</v>
      </c>
      <c r="N302">
        <f>IF(B302="C",1,0)</f>
        <v>0</v>
      </c>
      <c r="O302">
        <f t="shared" si="26"/>
        <v>0</v>
      </c>
      <c r="P302">
        <v>1</v>
      </c>
      <c r="AC302" s="5">
        <f>SUMPRODUCT(Table13[[#This Row],[SibSp]:[Ones]],$R$4:$AA$4)</f>
        <v>-1.1283009159423585</v>
      </c>
      <c r="AD302" s="5">
        <f>SUMPRODUCT(Table13[[#This Row],[SibSp]:[Ones]],$R$5:$AA$5)</f>
        <v>0.59608785811627119</v>
      </c>
      <c r="AE302" s="5">
        <f t="shared" si="27"/>
        <v>0</v>
      </c>
      <c r="AF302" s="5">
        <f t="shared" si="28"/>
        <v>0.59608785811627119</v>
      </c>
      <c r="AG302" s="5">
        <f t="shared" si="29"/>
        <v>0.59608785811627119</v>
      </c>
      <c r="AH302" s="5">
        <f>(Table13[[#This Row],[Survived]]-AG302)^2</f>
        <v>0.35532073459364383</v>
      </c>
    </row>
    <row r="303" spans="1:34" x14ac:dyDescent="0.2">
      <c r="A303">
        <v>1</v>
      </c>
      <c r="B303" t="s">
        <v>10</v>
      </c>
      <c r="C303">
        <v>3</v>
      </c>
      <c r="D303" t="s">
        <v>4</v>
      </c>
      <c r="E303">
        <v>22</v>
      </c>
      <c r="F303">
        <v>7.25</v>
      </c>
      <c r="G303">
        <v>0</v>
      </c>
      <c r="H303">
        <v>0</v>
      </c>
      <c r="I303">
        <f>E303/$E$1</f>
        <v>0.27500000000000002</v>
      </c>
      <c r="J303">
        <f>LOG10(F303+1)</f>
        <v>0.91645394854992512</v>
      </c>
      <c r="K303">
        <f t="shared" si="24"/>
        <v>0</v>
      </c>
      <c r="L303">
        <f t="shared" si="25"/>
        <v>0</v>
      </c>
      <c r="M303">
        <f>IF(B303="S",1,0)</f>
        <v>1</v>
      </c>
      <c r="N303">
        <f>IF(B303="C",1,0)</f>
        <v>0</v>
      </c>
      <c r="O303">
        <f t="shared" si="26"/>
        <v>0</v>
      </c>
      <c r="P303">
        <v>1</v>
      </c>
      <c r="AC303" s="5">
        <f>SUMPRODUCT(Table13[[#This Row],[SibSp]:[Ones]],$R$4:$AA$4)</f>
        <v>-0.61654685873521353</v>
      </c>
      <c r="AD303" s="5">
        <f>SUMPRODUCT(Table13[[#This Row],[SibSp]:[Ones]],$R$5:$AA$5)</f>
        <v>0.62489315337549844</v>
      </c>
      <c r="AE303" s="5">
        <f t="shared" si="27"/>
        <v>0</v>
      </c>
      <c r="AF303" s="5">
        <f t="shared" si="28"/>
        <v>0.62489315337549844</v>
      </c>
      <c r="AG303" s="5">
        <f t="shared" si="29"/>
        <v>0.62489315337549844</v>
      </c>
      <c r="AH303" s="5">
        <f>(Table13[[#This Row],[Survived]]-AG303)^2</f>
        <v>0.14070514638457735</v>
      </c>
    </row>
    <row r="304" spans="1:34" x14ac:dyDescent="0.2">
      <c r="A304">
        <v>0</v>
      </c>
      <c r="B304" t="s">
        <v>11</v>
      </c>
      <c r="C304">
        <v>1</v>
      </c>
      <c r="D304" t="s">
        <v>3</v>
      </c>
      <c r="E304">
        <v>27</v>
      </c>
      <c r="F304">
        <v>211.5</v>
      </c>
      <c r="G304">
        <v>0</v>
      </c>
      <c r="H304">
        <v>2</v>
      </c>
      <c r="I304">
        <f>E304/$E$1</f>
        <v>0.33750000000000002</v>
      </c>
      <c r="J304">
        <f>LOG10(F304+1)</f>
        <v>2.3273589343863303</v>
      </c>
      <c r="K304">
        <f t="shared" si="24"/>
        <v>1</v>
      </c>
      <c r="L304">
        <f t="shared" si="25"/>
        <v>0</v>
      </c>
      <c r="M304">
        <f>IF(B304="S",1,0)</f>
        <v>0</v>
      </c>
      <c r="N304">
        <f>IF(B304="C",1,0)</f>
        <v>1</v>
      </c>
      <c r="O304">
        <f t="shared" si="26"/>
        <v>1</v>
      </c>
      <c r="P304">
        <v>1</v>
      </c>
      <c r="AC304" s="5">
        <f>SUMPRODUCT(Table13[[#This Row],[SibSp]:[Ones]],$R$4:$AA$4)</f>
        <v>-0.98867147365207164</v>
      </c>
      <c r="AD304" s="5">
        <f>SUMPRODUCT(Table13[[#This Row],[SibSp]:[Ones]],$R$5:$AA$5)</f>
        <v>0.58067778999928166</v>
      </c>
      <c r="AE304" s="5">
        <f t="shared" si="27"/>
        <v>0</v>
      </c>
      <c r="AF304" s="5">
        <f t="shared" si="28"/>
        <v>0.58067778999928166</v>
      </c>
      <c r="AG304" s="5">
        <f t="shared" si="29"/>
        <v>0.58067778999928166</v>
      </c>
      <c r="AH304" s="5">
        <f>(Table13[[#This Row],[Survived]]-AG304)^2</f>
        <v>0.33718669579844984</v>
      </c>
    </row>
    <row r="305" spans="1:34" x14ac:dyDescent="0.2">
      <c r="A305">
        <v>0</v>
      </c>
      <c r="B305" t="s">
        <v>11</v>
      </c>
      <c r="C305">
        <v>3</v>
      </c>
      <c r="D305" t="s">
        <v>3</v>
      </c>
      <c r="E305">
        <v>20</v>
      </c>
      <c r="F305">
        <v>4.0125000000000002</v>
      </c>
      <c r="G305">
        <v>0</v>
      </c>
      <c r="H305">
        <v>0</v>
      </c>
      <c r="I305">
        <f>E305/$E$1</f>
        <v>0.25</v>
      </c>
      <c r="J305">
        <f>LOG10(F305+1)</f>
        <v>0.70005438562823874</v>
      </c>
      <c r="K305">
        <f t="shared" si="24"/>
        <v>0</v>
      </c>
      <c r="L305">
        <f t="shared" si="25"/>
        <v>0</v>
      </c>
      <c r="M305">
        <f>IF(B305="S",1,0)</f>
        <v>0</v>
      </c>
      <c r="N305">
        <f>IF(B305="C",1,0)</f>
        <v>1</v>
      </c>
      <c r="O305">
        <f t="shared" si="26"/>
        <v>1</v>
      </c>
      <c r="P305">
        <v>1</v>
      </c>
      <c r="AC305" s="5">
        <f>SUMPRODUCT(Table13[[#This Row],[SibSp]:[Ones]],$R$4:$AA$4)</f>
        <v>-0.76084526006469066</v>
      </c>
      <c r="AD305" s="5">
        <f>SUMPRODUCT(Table13[[#This Row],[SibSp]:[Ones]],$R$5:$AA$5)</f>
        <v>0.20828084613563447</v>
      </c>
      <c r="AE305" s="5">
        <f t="shared" si="27"/>
        <v>0</v>
      </c>
      <c r="AF305" s="5">
        <f t="shared" si="28"/>
        <v>0.20828084613563447</v>
      </c>
      <c r="AG305" s="5">
        <f t="shared" si="29"/>
        <v>0.20828084613563447</v>
      </c>
      <c r="AH305" s="5">
        <f>(Table13[[#This Row],[Survived]]-AG305)^2</f>
        <v>4.338091086697584E-2</v>
      </c>
    </row>
    <row r="306" spans="1:34" x14ac:dyDescent="0.2">
      <c r="A306">
        <v>0</v>
      </c>
      <c r="B306" t="s">
        <v>10</v>
      </c>
      <c r="C306">
        <v>3</v>
      </c>
      <c r="D306" t="s">
        <v>3</v>
      </c>
      <c r="E306">
        <v>19</v>
      </c>
      <c r="F306">
        <v>7.7750000000000004</v>
      </c>
      <c r="G306">
        <v>0</v>
      </c>
      <c r="H306">
        <v>0</v>
      </c>
      <c r="I306">
        <f>E306/$E$1</f>
        <v>0.23749999999999999</v>
      </c>
      <c r="J306">
        <f>LOG10(F306+1)</f>
        <v>0.94324712513786169</v>
      </c>
      <c r="K306">
        <f t="shared" si="24"/>
        <v>0</v>
      </c>
      <c r="L306">
        <f t="shared" si="25"/>
        <v>0</v>
      </c>
      <c r="M306">
        <f>IF(B306="S",1,0)</f>
        <v>1</v>
      </c>
      <c r="N306">
        <f>IF(B306="C",1,0)</f>
        <v>0</v>
      </c>
      <c r="O306">
        <f t="shared" si="26"/>
        <v>1</v>
      </c>
      <c r="P306">
        <v>1</v>
      </c>
      <c r="AC306" s="5">
        <f>SUMPRODUCT(Table13[[#This Row],[SibSp]:[Ones]],$R$4:$AA$4)</f>
        <v>-0.96032175392354924</v>
      </c>
      <c r="AD306" s="5">
        <f>SUMPRODUCT(Table13[[#This Row],[SibSp]:[Ones]],$R$5:$AA$5)</f>
        <v>0.15910305468847652</v>
      </c>
      <c r="AE306" s="5">
        <f t="shared" si="27"/>
        <v>0</v>
      </c>
      <c r="AF306" s="5">
        <f t="shared" si="28"/>
        <v>0.15910305468847652</v>
      </c>
      <c r="AG306" s="5">
        <f t="shared" si="29"/>
        <v>0.15910305468847652</v>
      </c>
      <c r="AH306" s="5">
        <f>(Table13[[#This Row],[Survived]]-AG306)^2</f>
        <v>2.531378201120435E-2</v>
      </c>
    </row>
    <row r="307" spans="1:34" x14ac:dyDescent="0.2">
      <c r="A307">
        <v>1</v>
      </c>
      <c r="B307" t="s">
        <v>11</v>
      </c>
      <c r="C307">
        <v>1</v>
      </c>
      <c r="D307" t="s">
        <v>4</v>
      </c>
      <c r="E307">
        <v>42</v>
      </c>
      <c r="F307">
        <v>227.52500000000001</v>
      </c>
      <c r="G307">
        <v>0</v>
      </c>
      <c r="H307">
        <v>0</v>
      </c>
      <c r="I307">
        <f>E307/$E$1</f>
        <v>0.52500000000000002</v>
      </c>
      <c r="J307">
        <f>LOG10(F307+1)</f>
        <v>2.3589337176143736</v>
      </c>
      <c r="K307">
        <f t="shared" si="24"/>
        <v>1</v>
      </c>
      <c r="L307">
        <f t="shared" si="25"/>
        <v>0</v>
      </c>
      <c r="M307">
        <f>IF(B307="S",1,0)</f>
        <v>0</v>
      </c>
      <c r="N307">
        <f>IF(B307="C",1,0)</f>
        <v>1</v>
      </c>
      <c r="O307">
        <f t="shared" si="26"/>
        <v>0</v>
      </c>
      <c r="P307">
        <v>1</v>
      </c>
      <c r="AC307" s="5">
        <f>SUMPRODUCT(Table13[[#This Row],[SibSp]:[Ones]],$R$4:$AA$4)</f>
        <v>-0.7381740296083884</v>
      </c>
      <c r="AD307" s="5">
        <f>SUMPRODUCT(Table13[[#This Row],[SibSp]:[Ones]],$R$5:$AA$5)</f>
        <v>0.99221269514589028</v>
      </c>
      <c r="AE307" s="5">
        <f t="shared" si="27"/>
        <v>0</v>
      </c>
      <c r="AF307" s="5">
        <f t="shared" si="28"/>
        <v>0.99221269514589028</v>
      </c>
      <c r="AG307" s="5">
        <f t="shared" si="29"/>
        <v>0.99221269514589028</v>
      </c>
      <c r="AH307" s="5">
        <f>(Table13[[#This Row],[Survived]]-AG307)^2</f>
        <v>6.0642116890840845E-5</v>
      </c>
    </row>
    <row r="308" spans="1:34" x14ac:dyDescent="0.2">
      <c r="A308">
        <v>1</v>
      </c>
      <c r="B308" t="s">
        <v>11</v>
      </c>
      <c r="C308">
        <v>3</v>
      </c>
      <c r="D308" t="s">
        <v>4</v>
      </c>
      <c r="E308">
        <v>1</v>
      </c>
      <c r="F308">
        <v>15.7417</v>
      </c>
      <c r="G308">
        <v>0</v>
      </c>
      <c r="H308">
        <v>2</v>
      </c>
      <c r="I308">
        <f>E308/$E$1</f>
        <v>1.2500000000000001E-2</v>
      </c>
      <c r="J308">
        <f>LOG10(F308+1)</f>
        <v>1.2237995553975871</v>
      </c>
      <c r="K308">
        <f t="shared" si="24"/>
        <v>0</v>
      </c>
      <c r="L308">
        <f t="shared" si="25"/>
        <v>0</v>
      </c>
      <c r="M308">
        <f>IF(B308="S",1,0)</f>
        <v>0</v>
      </c>
      <c r="N308">
        <f>IF(B308="C",1,0)</f>
        <v>1</v>
      </c>
      <c r="O308">
        <f t="shared" si="26"/>
        <v>0</v>
      </c>
      <c r="P308">
        <v>1</v>
      </c>
      <c r="AC308" s="5">
        <f>SUMPRODUCT(Table13[[#This Row],[SibSp]:[Ones]],$R$4:$AA$4)</f>
        <v>-0.44709592650228258</v>
      </c>
      <c r="AD308" s="5">
        <f>SUMPRODUCT(Table13[[#This Row],[SibSp]:[Ones]],$R$5:$AA$5)</f>
        <v>0.82992851242841381</v>
      </c>
      <c r="AE308" s="5">
        <f t="shared" si="27"/>
        <v>0</v>
      </c>
      <c r="AF308" s="5">
        <f t="shared" si="28"/>
        <v>0.82992851242841381</v>
      </c>
      <c r="AG308" s="5">
        <f t="shared" si="29"/>
        <v>0.82992851242841381</v>
      </c>
      <c r="AH308" s="5">
        <f>(Table13[[#This Row],[Survived]]-AG308)^2</f>
        <v>2.8924310884812194E-2</v>
      </c>
    </row>
    <row r="309" spans="1:34" x14ac:dyDescent="0.2">
      <c r="A309">
        <v>0</v>
      </c>
      <c r="B309" t="s">
        <v>10</v>
      </c>
      <c r="C309">
        <v>3</v>
      </c>
      <c r="D309" t="s">
        <v>3</v>
      </c>
      <c r="E309">
        <v>32</v>
      </c>
      <c r="F309">
        <v>7.9249999999999998</v>
      </c>
      <c r="G309">
        <v>0</v>
      </c>
      <c r="H309">
        <v>0</v>
      </c>
      <c r="I309">
        <f>E309/$E$1</f>
        <v>0.4</v>
      </c>
      <c r="J309">
        <f>LOG10(F309+1)</f>
        <v>0.95060822478423079</v>
      </c>
      <c r="K309">
        <f t="shared" si="24"/>
        <v>0</v>
      </c>
      <c r="L309">
        <f t="shared" si="25"/>
        <v>0</v>
      </c>
      <c r="M309">
        <f>IF(B309="S",1,0)</f>
        <v>1</v>
      </c>
      <c r="N309">
        <f>IF(B309="C",1,0)</f>
        <v>0</v>
      </c>
      <c r="O309">
        <f t="shared" si="26"/>
        <v>1</v>
      </c>
      <c r="P309">
        <v>1</v>
      </c>
      <c r="AC309" s="5">
        <f>SUMPRODUCT(Table13[[#This Row],[SibSp]:[Ones]],$R$4:$AA$4)</f>
        <v>-0.92447089622471301</v>
      </c>
      <c r="AD309" s="5">
        <f>SUMPRODUCT(Table13[[#This Row],[SibSp]:[Ones]],$R$5:$AA$5)</f>
        <v>6.5357686976543539E-2</v>
      </c>
      <c r="AE309" s="5">
        <f t="shared" si="27"/>
        <v>0</v>
      </c>
      <c r="AF309" s="5">
        <f t="shared" si="28"/>
        <v>6.5357686976543539E-2</v>
      </c>
      <c r="AG309" s="5">
        <f t="shared" si="29"/>
        <v>6.5357686976543539E-2</v>
      </c>
      <c r="AH309" s="5">
        <f>(Table13[[#This Row],[Survived]]-AG309)^2</f>
        <v>4.2716272469238486E-3</v>
      </c>
    </row>
    <row r="310" spans="1:34" x14ac:dyDescent="0.2">
      <c r="A310">
        <v>1</v>
      </c>
      <c r="B310" t="s">
        <v>10</v>
      </c>
      <c r="C310">
        <v>1</v>
      </c>
      <c r="D310" t="s">
        <v>4</v>
      </c>
      <c r="E310">
        <v>35</v>
      </c>
      <c r="F310">
        <v>52</v>
      </c>
      <c r="G310">
        <v>1</v>
      </c>
      <c r="H310">
        <v>0</v>
      </c>
      <c r="I310">
        <f>E310/$E$1</f>
        <v>0.4375</v>
      </c>
      <c r="J310">
        <f>LOG10(F310+1)</f>
        <v>1.7242758696007889</v>
      </c>
      <c r="K310">
        <f t="shared" si="24"/>
        <v>1</v>
      </c>
      <c r="L310">
        <f t="shared" si="25"/>
        <v>0</v>
      </c>
      <c r="M310">
        <f>IF(B310="S",1,0)</f>
        <v>1</v>
      </c>
      <c r="N310">
        <f>IF(B310="C",1,0)</f>
        <v>0</v>
      </c>
      <c r="O310">
        <f t="shared" si="26"/>
        <v>0</v>
      </c>
      <c r="P310">
        <v>1</v>
      </c>
      <c r="AC310" s="5">
        <f>SUMPRODUCT(Table13[[#This Row],[SibSp]:[Ones]],$R$4:$AA$4)</f>
        <v>-0.9680820818361292</v>
      </c>
      <c r="AD310" s="5">
        <f>SUMPRODUCT(Table13[[#This Row],[SibSp]:[Ones]],$R$5:$AA$5)</f>
        <v>0.88702626501993231</v>
      </c>
      <c r="AE310" s="5">
        <f t="shared" si="27"/>
        <v>0</v>
      </c>
      <c r="AF310" s="5">
        <f t="shared" si="28"/>
        <v>0.88702626501993231</v>
      </c>
      <c r="AG310" s="5">
        <f t="shared" si="29"/>
        <v>0.88702626501993231</v>
      </c>
      <c r="AH310" s="5">
        <f>(Table13[[#This Row],[Survived]]-AG310)^2</f>
        <v>1.2763064795346569E-2</v>
      </c>
    </row>
    <row r="311" spans="1:34" x14ac:dyDescent="0.2">
      <c r="A311">
        <v>0</v>
      </c>
      <c r="B311" t="s">
        <v>10</v>
      </c>
      <c r="C311">
        <v>2</v>
      </c>
      <c r="D311" t="s">
        <v>3</v>
      </c>
      <c r="E311">
        <v>18</v>
      </c>
      <c r="F311">
        <v>73.5</v>
      </c>
      <c r="G311">
        <v>0</v>
      </c>
      <c r="H311">
        <v>0</v>
      </c>
      <c r="I311">
        <f>E311/$E$1</f>
        <v>0.22500000000000001</v>
      </c>
      <c r="J311">
        <f>LOG10(F311+1)</f>
        <v>1.8721562727482928</v>
      </c>
      <c r="K311">
        <f t="shared" si="24"/>
        <v>0</v>
      </c>
      <c r="L311">
        <f t="shared" si="25"/>
        <v>1</v>
      </c>
      <c r="M311">
        <f>IF(B311="S",1,0)</f>
        <v>1</v>
      </c>
      <c r="N311">
        <f>IF(B311="C",1,0)</f>
        <v>0</v>
      </c>
      <c r="O311">
        <f t="shared" si="26"/>
        <v>1</v>
      </c>
      <c r="P311">
        <v>1</v>
      </c>
      <c r="AC311" s="5">
        <f>SUMPRODUCT(Table13[[#This Row],[SibSp]:[Ones]],$R$4:$AA$4)</f>
        <v>-1.0651620219002202</v>
      </c>
      <c r="AD311" s="5">
        <f>SUMPRODUCT(Table13[[#This Row],[SibSp]:[Ones]],$R$5:$AA$5)</f>
        <v>0.40931795239976859</v>
      </c>
      <c r="AE311" s="5">
        <f t="shared" si="27"/>
        <v>0</v>
      </c>
      <c r="AF311" s="5">
        <f t="shared" si="28"/>
        <v>0.40931795239976859</v>
      </c>
      <c r="AG311" s="5">
        <f t="shared" si="29"/>
        <v>0.40931795239976859</v>
      </c>
      <c r="AH311" s="5">
        <f>(Table13[[#This Row],[Survived]]-AG311)^2</f>
        <v>0.16754118615673921</v>
      </c>
    </row>
    <row r="312" spans="1:34" x14ac:dyDescent="0.2">
      <c r="A312">
        <v>0</v>
      </c>
      <c r="B312" t="s">
        <v>10</v>
      </c>
      <c r="C312">
        <v>3</v>
      </c>
      <c r="D312" t="s">
        <v>3</v>
      </c>
      <c r="E312">
        <v>1</v>
      </c>
      <c r="F312">
        <v>46.9</v>
      </c>
      <c r="G312">
        <v>5</v>
      </c>
      <c r="H312">
        <v>2</v>
      </c>
      <c r="I312">
        <f>E312/$E$1</f>
        <v>1.2500000000000001E-2</v>
      </c>
      <c r="J312">
        <f>LOG10(F312+1)</f>
        <v>1.6803355134145632</v>
      </c>
      <c r="K312">
        <f t="shared" si="24"/>
        <v>0</v>
      </c>
      <c r="L312">
        <f t="shared" si="25"/>
        <v>0</v>
      </c>
      <c r="M312">
        <f>IF(B312="S",1,0)</f>
        <v>1</v>
      </c>
      <c r="N312">
        <f>IF(B312="C",1,0)</f>
        <v>0</v>
      </c>
      <c r="O312">
        <f t="shared" si="26"/>
        <v>1</v>
      </c>
      <c r="P312">
        <v>1</v>
      </c>
      <c r="AC312" s="5">
        <f>SUMPRODUCT(Table13[[#This Row],[SibSp]:[Ones]],$R$4:$AA$4)</f>
        <v>-1.7584712517688836</v>
      </c>
      <c r="AD312" s="5">
        <f>SUMPRODUCT(Table13[[#This Row],[SibSp]:[Ones]],$R$5:$AA$5)</f>
        <v>8.38684538929102E-3</v>
      </c>
      <c r="AE312" s="5">
        <f t="shared" si="27"/>
        <v>0</v>
      </c>
      <c r="AF312" s="5">
        <f t="shared" si="28"/>
        <v>8.38684538929102E-3</v>
      </c>
      <c r="AG312" s="5">
        <f t="shared" si="29"/>
        <v>8.38684538929102E-3</v>
      </c>
      <c r="AH312" s="5">
        <f>(Table13[[#This Row],[Survived]]-AG312)^2</f>
        <v>7.0339175583872046E-5</v>
      </c>
    </row>
    <row r="313" spans="1:34" x14ac:dyDescent="0.2">
      <c r="A313">
        <v>1</v>
      </c>
      <c r="B313" t="s">
        <v>10</v>
      </c>
      <c r="C313">
        <v>2</v>
      </c>
      <c r="D313" t="s">
        <v>4</v>
      </c>
      <c r="E313">
        <v>36</v>
      </c>
      <c r="F313">
        <v>13</v>
      </c>
      <c r="G313">
        <v>0</v>
      </c>
      <c r="H313">
        <v>0</v>
      </c>
      <c r="I313">
        <f>E313/$E$1</f>
        <v>0.45</v>
      </c>
      <c r="J313">
        <f>LOG10(F313+1)</f>
        <v>1.146128035678238</v>
      </c>
      <c r="K313">
        <f t="shared" si="24"/>
        <v>0</v>
      </c>
      <c r="L313">
        <f t="shared" si="25"/>
        <v>1</v>
      </c>
      <c r="M313">
        <f>IF(B313="S",1,0)</f>
        <v>1</v>
      </c>
      <c r="N313">
        <f>IF(B313="C",1,0)</f>
        <v>0</v>
      </c>
      <c r="O313">
        <f t="shared" si="26"/>
        <v>0</v>
      </c>
      <c r="P313">
        <v>1</v>
      </c>
      <c r="AC313" s="5">
        <f>SUMPRODUCT(Table13[[#This Row],[SibSp]:[Ones]],$R$4:$AA$4)</f>
        <v>-0.56978469731716608</v>
      </c>
      <c r="AD313" s="5">
        <f>SUMPRODUCT(Table13[[#This Row],[SibSp]:[Ones]],$R$5:$AA$5)</f>
        <v>0.73297941445910941</v>
      </c>
      <c r="AE313" s="5">
        <f t="shared" si="27"/>
        <v>0</v>
      </c>
      <c r="AF313" s="5">
        <f t="shared" si="28"/>
        <v>0.73297941445910941</v>
      </c>
      <c r="AG313" s="5">
        <f t="shared" si="29"/>
        <v>0.73297941445910941</v>
      </c>
      <c r="AH313" s="5">
        <f>(Table13[[#This Row],[Survived]]-AG313)^2</f>
        <v>7.1299993102600073E-2</v>
      </c>
    </row>
    <row r="314" spans="1:34" x14ac:dyDescent="0.2">
      <c r="A314">
        <v>1</v>
      </c>
      <c r="B314" t="s">
        <v>11</v>
      </c>
      <c r="C314">
        <v>2</v>
      </c>
      <c r="D314" t="s">
        <v>4</v>
      </c>
      <c r="E314">
        <v>17</v>
      </c>
      <c r="F314">
        <v>12</v>
      </c>
      <c r="G314">
        <v>0</v>
      </c>
      <c r="H314">
        <v>0</v>
      </c>
      <c r="I314">
        <f>E314/$E$1</f>
        <v>0.21249999999999999</v>
      </c>
      <c r="J314">
        <f>LOG10(F314+1)</f>
        <v>1.1139433523068367</v>
      </c>
      <c r="K314">
        <f t="shared" si="24"/>
        <v>0</v>
      </c>
      <c r="L314">
        <f t="shared" si="25"/>
        <v>1</v>
      </c>
      <c r="M314">
        <f>IF(B314="S",1,0)</f>
        <v>0</v>
      </c>
      <c r="N314">
        <f>IF(B314="C",1,0)</f>
        <v>1</v>
      </c>
      <c r="O314">
        <f t="shared" si="26"/>
        <v>0</v>
      </c>
      <c r="P314">
        <v>1</v>
      </c>
      <c r="AC314" s="5">
        <f>SUMPRODUCT(Table13[[#This Row],[SibSp]:[Ones]],$R$4:$AA$4)</f>
        <v>-0.46009400616514873</v>
      </c>
      <c r="AD314" s="5">
        <f>SUMPRODUCT(Table13[[#This Row],[SibSp]:[Ones]],$R$5:$AA$5)</f>
        <v>0.93704966066694295</v>
      </c>
      <c r="AE314" s="5">
        <f t="shared" si="27"/>
        <v>0</v>
      </c>
      <c r="AF314" s="5">
        <f t="shared" si="28"/>
        <v>0.93704966066694295</v>
      </c>
      <c r="AG314" s="5">
        <f t="shared" si="29"/>
        <v>0.93704966066694295</v>
      </c>
      <c r="AH314" s="5">
        <f>(Table13[[#This Row],[Survived]]-AG314)^2</f>
        <v>3.9627452221470292E-3</v>
      </c>
    </row>
    <row r="315" spans="1:34" x14ac:dyDescent="0.2">
      <c r="A315">
        <v>1</v>
      </c>
      <c r="B315" t="s">
        <v>10</v>
      </c>
      <c r="C315">
        <v>1</v>
      </c>
      <c r="D315" t="s">
        <v>3</v>
      </c>
      <c r="E315">
        <v>36</v>
      </c>
      <c r="F315">
        <v>120</v>
      </c>
      <c r="G315">
        <v>1</v>
      </c>
      <c r="H315">
        <v>2</v>
      </c>
      <c r="I315">
        <f>E315/$E$1</f>
        <v>0.45</v>
      </c>
      <c r="J315">
        <f>LOG10(F315+1)</f>
        <v>2.0827853703164503</v>
      </c>
      <c r="K315">
        <f t="shared" si="24"/>
        <v>1</v>
      </c>
      <c r="L315">
        <f t="shared" si="25"/>
        <v>0</v>
      </c>
      <c r="M315">
        <f>IF(B315="S",1,0)</f>
        <v>1</v>
      </c>
      <c r="N315">
        <f>IF(B315="C",1,0)</f>
        <v>0</v>
      </c>
      <c r="O315">
        <f t="shared" si="26"/>
        <v>1</v>
      </c>
      <c r="P315">
        <v>1</v>
      </c>
      <c r="AC315" s="5">
        <f>SUMPRODUCT(Table13[[#This Row],[SibSp]:[Ones]],$R$4:$AA$4)</f>
        <v>-1.233803895243252</v>
      </c>
      <c r="AD315" s="5">
        <f>SUMPRODUCT(Table13[[#This Row],[SibSp]:[Ones]],$R$5:$AA$5)</f>
        <v>0.37839619886785847</v>
      </c>
      <c r="AE315" s="5">
        <f t="shared" si="27"/>
        <v>0</v>
      </c>
      <c r="AF315" s="5">
        <f t="shared" si="28"/>
        <v>0.37839619886785847</v>
      </c>
      <c r="AG315" s="5">
        <f t="shared" si="29"/>
        <v>0.37839619886785847</v>
      </c>
      <c r="AH315" s="5">
        <f>(Table13[[#This Row],[Survived]]-AG315)^2</f>
        <v>0.38639128558192698</v>
      </c>
    </row>
    <row r="316" spans="1:34" x14ac:dyDescent="0.2">
      <c r="A316">
        <v>1</v>
      </c>
      <c r="B316" t="s">
        <v>10</v>
      </c>
      <c r="C316">
        <v>3</v>
      </c>
      <c r="D316" t="s">
        <v>3</v>
      </c>
      <c r="E316">
        <v>21</v>
      </c>
      <c r="F316">
        <v>7.7957999999999998</v>
      </c>
      <c r="G316">
        <v>0</v>
      </c>
      <c r="H316">
        <v>0</v>
      </c>
      <c r="I316">
        <f>E316/$E$1</f>
        <v>0.26250000000000001</v>
      </c>
      <c r="J316">
        <f>LOG10(F316+1)</f>
        <v>0.94427534575879857</v>
      </c>
      <c r="K316">
        <f t="shared" si="24"/>
        <v>0</v>
      </c>
      <c r="L316">
        <f t="shared" si="25"/>
        <v>0</v>
      </c>
      <c r="M316">
        <f>IF(B316="S",1,0)</f>
        <v>1</v>
      </c>
      <c r="N316">
        <f>IF(B316="C",1,0)</f>
        <v>0</v>
      </c>
      <c r="O316">
        <f t="shared" si="26"/>
        <v>1</v>
      </c>
      <c r="P316">
        <v>1</v>
      </c>
      <c r="AC316" s="5">
        <f>SUMPRODUCT(Table13[[#This Row],[SibSp]:[Ones]],$R$4:$AA$4)</f>
        <v>-0.95478999836560852</v>
      </c>
      <c r="AD316" s="5">
        <f>SUMPRODUCT(Table13[[#This Row],[SibSp]:[Ones]],$R$5:$AA$5)</f>
        <v>0.14467568760862193</v>
      </c>
      <c r="AE316" s="5">
        <f t="shared" si="27"/>
        <v>0</v>
      </c>
      <c r="AF316" s="5">
        <f t="shared" si="28"/>
        <v>0.14467568760862193</v>
      </c>
      <c r="AG316" s="5">
        <f t="shared" si="29"/>
        <v>0.14467568760862193</v>
      </c>
      <c r="AH316" s="5">
        <f>(Table13[[#This Row],[Survived]]-AG316)^2</f>
        <v>0.73157967936778368</v>
      </c>
    </row>
    <row r="317" spans="1:34" x14ac:dyDescent="0.2">
      <c r="A317">
        <v>0</v>
      </c>
      <c r="B317" t="s">
        <v>10</v>
      </c>
      <c r="C317">
        <v>3</v>
      </c>
      <c r="D317" t="s">
        <v>3</v>
      </c>
      <c r="E317">
        <v>28</v>
      </c>
      <c r="F317">
        <v>7.9249999999999998</v>
      </c>
      <c r="G317">
        <v>2</v>
      </c>
      <c r="H317">
        <v>0</v>
      </c>
      <c r="I317">
        <f>E317/$E$1</f>
        <v>0.35</v>
      </c>
      <c r="J317">
        <f>LOG10(F317+1)</f>
        <v>0.95060822478423079</v>
      </c>
      <c r="K317">
        <f t="shared" si="24"/>
        <v>0</v>
      </c>
      <c r="L317">
        <f t="shared" si="25"/>
        <v>0</v>
      </c>
      <c r="M317">
        <f>IF(B317="S",1,0)</f>
        <v>1</v>
      </c>
      <c r="N317">
        <f>IF(B317="C",1,0)</f>
        <v>0</v>
      </c>
      <c r="O317">
        <f t="shared" si="26"/>
        <v>1</v>
      </c>
      <c r="P317">
        <v>1</v>
      </c>
      <c r="AC317" s="5">
        <f>SUMPRODUCT(Table13[[#This Row],[SibSp]:[Ones]],$R$4:$AA$4)</f>
        <v>-1.2360349836712128</v>
      </c>
      <c r="AD317" s="5">
        <f>SUMPRODUCT(Table13[[#This Row],[SibSp]:[Ones]],$R$5:$AA$5)</f>
        <v>-2.0317743147768019E-2</v>
      </c>
      <c r="AE317" s="5">
        <f t="shared" si="27"/>
        <v>0</v>
      </c>
      <c r="AF317" s="5">
        <f t="shared" si="28"/>
        <v>0</v>
      </c>
      <c r="AG317" s="5">
        <f t="shared" si="29"/>
        <v>0</v>
      </c>
      <c r="AH317" s="5">
        <f>(Table13[[#This Row],[Survived]]-AG317)^2</f>
        <v>0</v>
      </c>
    </row>
    <row r="318" spans="1:34" x14ac:dyDescent="0.2">
      <c r="A318">
        <v>1</v>
      </c>
      <c r="B318" t="s">
        <v>11</v>
      </c>
      <c r="C318">
        <v>1</v>
      </c>
      <c r="D318" t="s">
        <v>4</v>
      </c>
      <c r="E318">
        <v>23</v>
      </c>
      <c r="F318">
        <v>113.27500000000001</v>
      </c>
      <c r="G318">
        <v>1</v>
      </c>
      <c r="H318">
        <v>0</v>
      </c>
      <c r="I318">
        <f>E318/$E$1</f>
        <v>0.28749999999999998</v>
      </c>
      <c r="J318">
        <f>LOG10(F318+1)</f>
        <v>2.0579512299613683</v>
      </c>
      <c r="K318">
        <f t="shared" si="24"/>
        <v>1</v>
      </c>
      <c r="L318">
        <f t="shared" si="25"/>
        <v>0</v>
      </c>
      <c r="M318">
        <f>IF(B318="S",1,0)</f>
        <v>0</v>
      </c>
      <c r="N318">
        <f>IF(B318="C",1,0)</f>
        <v>1</v>
      </c>
      <c r="O318">
        <f t="shared" si="26"/>
        <v>0</v>
      </c>
      <c r="P318">
        <v>1</v>
      </c>
      <c r="AC318" s="5">
        <f>SUMPRODUCT(Table13[[#This Row],[SibSp]:[Ones]],$R$4:$AA$4)</f>
        <v>-0.89545618608207744</v>
      </c>
      <c r="AD318" s="5">
        <f>SUMPRODUCT(Table13[[#This Row],[SibSp]:[Ones]],$R$5:$AA$5)</f>
        <v>1.057984113045223</v>
      </c>
      <c r="AE318" s="5">
        <f t="shared" si="27"/>
        <v>0</v>
      </c>
      <c r="AF318" s="5">
        <f t="shared" si="28"/>
        <v>1.057984113045223</v>
      </c>
      <c r="AG318" s="5">
        <f t="shared" si="29"/>
        <v>1.057984113045223</v>
      </c>
      <c r="AH318" s="5">
        <f>(Table13[[#This Row],[Survived]]-AG318)^2</f>
        <v>3.3621573656411998E-3</v>
      </c>
    </row>
    <row r="319" spans="1:34" x14ac:dyDescent="0.2">
      <c r="A319">
        <v>1</v>
      </c>
      <c r="B319" t="s">
        <v>10</v>
      </c>
      <c r="C319">
        <v>3</v>
      </c>
      <c r="D319" t="s">
        <v>4</v>
      </c>
      <c r="E319">
        <v>24</v>
      </c>
      <c r="F319">
        <v>16.7</v>
      </c>
      <c r="G319">
        <v>0</v>
      </c>
      <c r="H319">
        <v>2</v>
      </c>
      <c r="I319">
        <f>E319/$E$1</f>
        <v>0.3</v>
      </c>
      <c r="J319">
        <f>LOG10(F319+1)</f>
        <v>1.2479732663618066</v>
      </c>
      <c r="K319">
        <f t="shared" si="24"/>
        <v>0</v>
      </c>
      <c r="L319">
        <f t="shared" si="25"/>
        <v>0</v>
      </c>
      <c r="M319">
        <f>IF(B319="S",1,0)</f>
        <v>1</v>
      </c>
      <c r="N319">
        <f>IF(B319="C",1,0)</f>
        <v>0</v>
      </c>
      <c r="O319">
        <f t="shared" si="26"/>
        <v>0</v>
      </c>
      <c r="P319">
        <v>1</v>
      </c>
      <c r="AC319" s="5">
        <f>SUMPRODUCT(Table13[[#This Row],[SibSp]:[Ones]],$R$4:$AA$4)</f>
        <v>-0.54415500273706496</v>
      </c>
      <c r="AD319" s="5">
        <f>SUMPRODUCT(Table13[[#This Row],[SibSp]:[Ones]],$R$5:$AA$5)</f>
        <v>0.59652043945000499</v>
      </c>
      <c r="AE319" s="5">
        <f t="shared" si="27"/>
        <v>0</v>
      </c>
      <c r="AF319" s="5">
        <f t="shared" si="28"/>
        <v>0.59652043945000499</v>
      </c>
      <c r="AG319" s="5">
        <f t="shared" si="29"/>
        <v>0.59652043945000499</v>
      </c>
      <c r="AH319" s="5">
        <f>(Table13[[#This Row],[Survived]]-AG319)^2</f>
        <v>0.16279575578161709</v>
      </c>
    </row>
    <row r="320" spans="1:34" x14ac:dyDescent="0.2">
      <c r="A320">
        <v>0</v>
      </c>
      <c r="B320" t="s">
        <v>10</v>
      </c>
      <c r="C320">
        <v>3</v>
      </c>
      <c r="D320" t="s">
        <v>3</v>
      </c>
      <c r="E320">
        <v>22</v>
      </c>
      <c r="F320">
        <v>7.7957999999999998</v>
      </c>
      <c r="G320">
        <v>0</v>
      </c>
      <c r="H320">
        <v>0</v>
      </c>
      <c r="I320">
        <f>E320/$E$1</f>
        <v>0.27500000000000002</v>
      </c>
      <c r="J320">
        <f>LOG10(F320+1)</f>
        <v>0.94427534575879857</v>
      </c>
      <c r="K320">
        <f t="shared" si="24"/>
        <v>0</v>
      </c>
      <c r="L320">
        <f t="shared" si="25"/>
        <v>0</v>
      </c>
      <c r="M320">
        <f>IF(B320="S",1,0)</f>
        <v>1</v>
      </c>
      <c r="N320">
        <f>IF(B320="C",1,0)</f>
        <v>0</v>
      </c>
      <c r="O320">
        <f t="shared" si="26"/>
        <v>1</v>
      </c>
      <c r="P320">
        <v>1</v>
      </c>
      <c r="AC320" s="5">
        <f>SUMPRODUCT(Table13[[#This Row],[SibSp]:[Ones]],$R$4:$AA$4)</f>
        <v>-0.95194404258842891</v>
      </c>
      <c r="AD320" s="5">
        <f>SUMPRODUCT(Table13[[#This Row],[SibSp]:[Ones]],$R$5:$AA$5)</f>
        <v>0.13743733408881542</v>
      </c>
      <c r="AE320" s="5">
        <f t="shared" si="27"/>
        <v>0</v>
      </c>
      <c r="AF320" s="5">
        <f t="shared" si="28"/>
        <v>0.13743733408881542</v>
      </c>
      <c r="AG320" s="5">
        <f t="shared" si="29"/>
        <v>0.13743733408881542</v>
      </c>
      <c r="AH320" s="5">
        <f>(Table13[[#This Row],[Survived]]-AG320)^2</f>
        <v>1.8889020801440667E-2</v>
      </c>
    </row>
    <row r="321" spans="1:34" x14ac:dyDescent="0.2">
      <c r="A321">
        <v>0</v>
      </c>
      <c r="B321" t="s">
        <v>10</v>
      </c>
      <c r="C321">
        <v>3</v>
      </c>
      <c r="D321" t="s">
        <v>4</v>
      </c>
      <c r="E321">
        <v>31</v>
      </c>
      <c r="F321">
        <v>7.8541999999999996</v>
      </c>
      <c r="G321">
        <v>0</v>
      </c>
      <c r="H321">
        <v>0</v>
      </c>
      <c r="I321">
        <f>E321/$E$1</f>
        <v>0.38750000000000001</v>
      </c>
      <c r="J321">
        <f>LOG10(F321+1)</f>
        <v>0.94714932766263737</v>
      </c>
      <c r="K321">
        <f t="shared" si="24"/>
        <v>0</v>
      </c>
      <c r="L321">
        <f t="shared" si="25"/>
        <v>0</v>
      </c>
      <c r="M321">
        <f>IF(B321="S",1,0)</f>
        <v>1</v>
      </c>
      <c r="N321">
        <f>IF(B321="C",1,0)</f>
        <v>0</v>
      </c>
      <c r="O321">
        <f t="shared" si="26"/>
        <v>0</v>
      </c>
      <c r="P321">
        <v>1</v>
      </c>
      <c r="AC321" s="5">
        <f>SUMPRODUCT(Table13[[#This Row],[SibSp]:[Ones]],$R$4:$AA$4)</f>
        <v>-0.59571437951438344</v>
      </c>
      <c r="AD321" s="5">
        <f>SUMPRODUCT(Table13[[#This Row],[SibSp]:[Ones]],$R$5:$AA$5)</f>
        <v>0.56122091314516354</v>
      </c>
      <c r="AE321" s="5">
        <f t="shared" si="27"/>
        <v>0</v>
      </c>
      <c r="AF321" s="5">
        <f t="shared" si="28"/>
        <v>0.56122091314516354</v>
      </c>
      <c r="AG321" s="5">
        <f t="shared" si="29"/>
        <v>0.56122091314516354</v>
      </c>
      <c r="AH321" s="5">
        <f>(Table13[[#This Row],[Survived]]-AG321)^2</f>
        <v>0.31496891335149119</v>
      </c>
    </row>
    <row r="322" spans="1:34" x14ac:dyDescent="0.2">
      <c r="A322">
        <v>0</v>
      </c>
      <c r="B322" t="s">
        <v>10</v>
      </c>
      <c r="C322">
        <v>2</v>
      </c>
      <c r="D322" t="s">
        <v>3</v>
      </c>
      <c r="E322">
        <v>46</v>
      </c>
      <c r="F322">
        <v>26</v>
      </c>
      <c r="G322">
        <v>0</v>
      </c>
      <c r="H322">
        <v>0</v>
      </c>
      <c r="I322">
        <f>E322/$E$1</f>
        <v>0.57499999999999996</v>
      </c>
      <c r="J322">
        <f>LOG10(F322+1)</f>
        <v>1.4313637641589874</v>
      </c>
      <c r="K322">
        <f t="shared" si="24"/>
        <v>0</v>
      </c>
      <c r="L322">
        <f t="shared" si="25"/>
        <v>1</v>
      </c>
      <c r="M322">
        <f>IF(B322="S",1,0)</f>
        <v>1</v>
      </c>
      <c r="N322">
        <f>IF(B322="C",1,0)</f>
        <v>0</v>
      </c>
      <c r="O322">
        <f t="shared" si="26"/>
        <v>1</v>
      </c>
      <c r="P322">
        <v>1</v>
      </c>
      <c r="AC322" s="5">
        <f>SUMPRODUCT(Table13[[#This Row],[SibSp]:[Ones]],$R$4:$AA$4)</f>
        <v>-0.91681726788595475</v>
      </c>
      <c r="AD322" s="5">
        <f>SUMPRODUCT(Table13[[#This Row],[SibSp]:[Ones]],$R$5:$AA$5)</f>
        <v>0.18549228525320682</v>
      </c>
      <c r="AE322" s="5">
        <f t="shared" si="27"/>
        <v>0</v>
      </c>
      <c r="AF322" s="5">
        <f t="shared" si="28"/>
        <v>0.18549228525320682</v>
      </c>
      <c r="AG322" s="5">
        <f t="shared" si="29"/>
        <v>0.18549228525320682</v>
      </c>
      <c r="AH322" s="5">
        <f>(Table13[[#This Row],[Survived]]-AG322)^2</f>
        <v>3.4407387888457049E-2</v>
      </c>
    </row>
    <row r="323" spans="1:34" x14ac:dyDescent="0.2">
      <c r="A323">
        <v>0</v>
      </c>
      <c r="B323" t="s">
        <v>10</v>
      </c>
      <c r="C323">
        <v>2</v>
      </c>
      <c r="D323" t="s">
        <v>3</v>
      </c>
      <c r="E323">
        <v>23</v>
      </c>
      <c r="F323">
        <v>10.5</v>
      </c>
      <c r="G323">
        <v>0</v>
      </c>
      <c r="H323">
        <v>0</v>
      </c>
      <c r="I323">
        <f>E323/$E$1</f>
        <v>0.28749999999999998</v>
      </c>
      <c r="J323">
        <f>LOG10(F323+1)</f>
        <v>1.0606978403536116</v>
      </c>
      <c r="K323">
        <f t="shared" si="24"/>
        <v>0</v>
      </c>
      <c r="L323">
        <f t="shared" si="25"/>
        <v>1</v>
      </c>
      <c r="M323">
        <f>IF(B323="S",1,0)</f>
        <v>1</v>
      </c>
      <c r="N323">
        <f>IF(B323="C",1,0)</f>
        <v>0</v>
      </c>
      <c r="O323">
        <f t="shared" si="26"/>
        <v>1</v>
      </c>
      <c r="P323">
        <v>1</v>
      </c>
      <c r="AC323" s="5">
        <f>SUMPRODUCT(Table13[[#This Row],[SibSp]:[Ones]],$R$4:$AA$4)</f>
        <v>-0.92453919939504769</v>
      </c>
      <c r="AD323" s="5">
        <f>SUMPRODUCT(Table13[[#This Row],[SibSp]:[Ones]],$R$5:$AA$5)</f>
        <v>0.33418772588963941</v>
      </c>
      <c r="AE323" s="5">
        <f t="shared" si="27"/>
        <v>0</v>
      </c>
      <c r="AF323" s="5">
        <f t="shared" si="28"/>
        <v>0.33418772588963941</v>
      </c>
      <c r="AG323" s="5">
        <f t="shared" si="29"/>
        <v>0.33418772588963941</v>
      </c>
      <c r="AH323" s="5">
        <f>(Table13[[#This Row],[Survived]]-AG323)^2</f>
        <v>0.11168143613528876</v>
      </c>
    </row>
    <row r="324" spans="1:34" x14ac:dyDescent="0.2">
      <c r="A324">
        <v>1</v>
      </c>
      <c r="B324" t="s">
        <v>10</v>
      </c>
      <c r="C324">
        <v>2</v>
      </c>
      <c r="D324" t="s">
        <v>4</v>
      </c>
      <c r="E324">
        <v>28</v>
      </c>
      <c r="F324">
        <v>12.65</v>
      </c>
      <c r="G324">
        <v>0</v>
      </c>
      <c r="H324">
        <v>0</v>
      </c>
      <c r="I324">
        <f>E324/$E$1</f>
        <v>0.35</v>
      </c>
      <c r="J324">
        <f>LOG10(F324+1)</f>
        <v>1.1351326513767748</v>
      </c>
      <c r="K324">
        <f t="shared" si="24"/>
        <v>0</v>
      </c>
      <c r="L324">
        <f t="shared" si="25"/>
        <v>1</v>
      </c>
      <c r="M324">
        <f>IF(B324="S",1,0)</f>
        <v>1</v>
      </c>
      <c r="N324">
        <f>IF(B324="C",1,0)</f>
        <v>0</v>
      </c>
      <c r="O324">
        <f t="shared" si="26"/>
        <v>0</v>
      </c>
      <c r="P324">
        <v>1</v>
      </c>
      <c r="AC324" s="5">
        <f>SUMPRODUCT(Table13[[#This Row],[SibSp]:[Ones]],$R$4:$AA$4)</f>
        <v>-0.59083969870629749</v>
      </c>
      <c r="AD324" s="5">
        <f>SUMPRODUCT(Table13[[#This Row],[SibSp]:[Ones]],$R$5:$AA$5)</f>
        <v>0.79035862061901851</v>
      </c>
      <c r="AE324" s="5">
        <f t="shared" si="27"/>
        <v>0</v>
      </c>
      <c r="AF324" s="5">
        <f t="shared" si="28"/>
        <v>0.79035862061901851</v>
      </c>
      <c r="AG324" s="5">
        <f t="shared" si="29"/>
        <v>0.79035862061901851</v>
      </c>
      <c r="AH324" s="5">
        <f>(Table13[[#This Row],[Survived]]-AG324)^2</f>
        <v>4.3949507948760611E-2</v>
      </c>
    </row>
    <row r="325" spans="1:34" x14ac:dyDescent="0.2">
      <c r="A325">
        <v>1</v>
      </c>
      <c r="B325" t="s">
        <v>10</v>
      </c>
      <c r="C325">
        <v>3</v>
      </c>
      <c r="D325" t="s">
        <v>3</v>
      </c>
      <c r="E325">
        <v>39</v>
      </c>
      <c r="F325">
        <v>7.9249999999999998</v>
      </c>
      <c r="G325">
        <v>0</v>
      </c>
      <c r="H325">
        <v>0</v>
      </c>
      <c r="I325">
        <f>E325/$E$1</f>
        <v>0.48749999999999999</v>
      </c>
      <c r="J325">
        <f>LOG10(F325+1)</f>
        <v>0.95060822478423079</v>
      </c>
      <c r="K325">
        <f t="shared" ref="K325:K388" si="30">IF(C325=1,1,0)</f>
        <v>0</v>
      </c>
      <c r="L325">
        <f t="shared" ref="L325:L388" si="31">IF(C325=2,1,0)</f>
        <v>0</v>
      </c>
      <c r="M325">
        <f>IF(B325="S",1,0)</f>
        <v>1</v>
      </c>
      <c r="N325">
        <f>IF(B325="C",1,0)</f>
        <v>0</v>
      </c>
      <c r="O325">
        <f t="shared" ref="O325:O388" si="32">IF(D325="male",1,0)</f>
        <v>1</v>
      </c>
      <c r="P325">
        <v>1</v>
      </c>
      <c r="AC325" s="5">
        <f>SUMPRODUCT(Table13[[#This Row],[SibSp]:[Ones]],$R$4:$AA$4)</f>
        <v>-0.90454920578445586</v>
      </c>
      <c r="AD325" s="5">
        <f>SUMPRODUCT(Table13[[#This Row],[SibSp]:[Ones]],$R$5:$AA$5)</f>
        <v>1.4689212337898438E-2</v>
      </c>
      <c r="AE325" s="5">
        <f t="shared" ref="AE325:AE388" si="33">IF(AC325&lt;0,0,AC325)</f>
        <v>0</v>
      </c>
      <c r="AF325" s="5">
        <f t="shared" ref="AF325:AF388" si="34">IF(AD325&lt;0,0,AD325)</f>
        <v>1.4689212337898438E-2</v>
      </c>
      <c r="AG325" s="5">
        <f t="shared" ref="AG325:AG388" si="35">AE325+AF325</f>
        <v>1.4689212337898438E-2</v>
      </c>
      <c r="AH325" s="5">
        <f>(Table13[[#This Row],[Survived]]-AG325)^2</f>
        <v>0.97083734828331103</v>
      </c>
    </row>
    <row r="326" spans="1:34" x14ac:dyDescent="0.2">
      <c r="A326">
        <v>0</v>
      </c>
      <c r="B326" t="s">
        <v>10</v>
      </c>
      <c r="C326">
        <v>3</v>
      </c>
      <c r="D326" t="s">
        <v>3</v>
      </c>
      <c r="E326">
        <v>26</v>
      </c>
      <c r="F326">
        <v>8.0500000000000007</v>
      </c>
      <c r="G326">
        <v>0</v>
      </c>
      <c r="H326">
        <v>0</v>
      </c>
      <c r="I326">
        <f>E326/$E$1</f>
        <v>0.32500000000000001</v>
      </c>
      <c r="J326">
        <f>LOG10(F326+1)</f>
        <v>0.9566485792052033</v>
      </c>
      <c r="K326">
        <f t="shared" si="30"/>
        <v>0</v>
      </c>
      <c r="L326">
        <f t="shared" si="31"/>
        <v>0</v>
      </c>
      <c r="M326">
        <f>IF(B326="S",1,0)</f>
        <v>1</v>
      </c>
      <c r="N326">
        <f>IF(B326="C",1,0)</f>
        <v>0</v>
      </c>
      <c r="O326">
        <f t="shared" si="32"/>
        <v>1</v>
      </c>
      <c r="P326">
        <v>1</v>
      </c>
      <c r="AC326" s="5">
        <f>SUMPRODUCT(Table13[[#This Row],[SibSp]:[Ones]],$R$4:$AA$4)</f>
        <v>-0.94248747856319515</v>
      </c>
      <c r="AD326" s="5">
        <f>SUMPRODUCT(Table13[[#This Row],[SibSp]:[Ones]],$R$5:$AA$5)</f>
        <v>0.10907765916235002</v>
      </c>
      <c r="AE326" s="5">
        <f t="shared" si="33"/>
        <v>0</v>
      </c>
      <c r="AF326" s="5">
        <f t="shared" si="34"/>
        <v>0.10907765916235002</v>
      </c>
      <c r="AG326" s="5">
        <f t="shared" si="35"/>
        <v>0.10907765916235002</v>
      </c>
      <c r="AH326" s="5">
        <f>(Table13[[#This Row],[Survived]]-AG326)^2</f>
        <v>1.18979357283378E-2</v>
      </c>
    </row>
    <row r="327" spans="1:34" x14ac:dyDescent="0.2">
      <c r="A327">
        <v>0</v>
      </c>
      <c r="B327" t="s">
        <v>10</v>
      </c>
      <c r="C327">
        <v>3</v>
      </c>
      <c r="D327" t="s">
        <v>4</v>
      </c>
      <c r="E327">
        <v>21</v>
      </c>
      <c r="F327">
        <v>9.8249999999999993</v>
      </c>
      <c r="G327">
        <v>1</v>
      </c>
      <c r="H327">
        <v>0</v>
      </c>
      <c r="I327">
        <f>E327/$E$1</f>
        <v>0.26250000000000001</v>
      </c>
      <c r="J327">
        <f>LOG10(F327+1)</f>
        <v>1.034427905025403</v>
      </c>
      <c r="K327">
        <f t="shared" si="30"/>
        <v>0</v>
      </c>
      <c r="L327">
        <f t="shared" si="31"/>
        <v>0</v>
      </c>
      <c r="M327">
        <f>IF(B327="S",1,0)</f>
        <v>1</v>
      </c>
      <c r="N327">
        <f>IF(B327="C",1,0)</f>
        <v>0</v>
      </c>
      <c r="O327">
        <f t="shared" si="32"/>
        <v>0</v>
      </c>
      <c r="P327">
        <v>1</v>
      </c>
      <c r="AC327" s="5">
        <f>SUMPRODUCT(Table13[[#This Row],[SibSp]:[Ones]],$R$4:$AA$4)</f>
        <v>-0.78785861058650641</v>
      </c>
      <c r="AD327" s="5">
        <f>SUMPRODUCT(Table13[[#This Row],[SibSp]:[Ones]],$R$5:$AA$5)</f>
        <v>0.58047815611082276</v>
      </c>
      <c r="AE327" s="5">
        <f t="shared" si="33"/>
        <v>0</v>
      </c>
      <c r="AF327" s="5">
        <f t="shared" si="34"/>
        <v>0.58047815611082276</v>
      </c>
      <c r="AG327" s="5">
        <f t="shared" si="35"/>
        <v>0.58047815611082276</v>
      </c>
      <c r="AH327" s="5">
        <f>(Table13[[#This Row],[Survived]]-AG327)^2</f>
        <v>0.33695488972182075</v>
      </c>
    </row>
    <row r="328" spans="1:34" x14ac:dyDescent="0.2">
      <c r="A328">
        <v>0</v>
      </c>
      <c r="B328" t="s">
        <v>10</v>
      </c>
      <c r="C328">
        <v>3</v>
      </c>
      <c r="D328" t="s">
        <v>3</v>
      </c>
      <c r="E328">
        <v>28</v>
      </c>
      <c r="F328">
        <v>15.85</v>
      </c>
      <c r="G328">
        <v>1</v>
      </c>
      <c r="H328">
        <v>0</v>
      </c>
      <c r="I328">
        <f>E328/$E$1</f>
        <v>0.35</v>
      </c>
      <c r="J328">
        <f>LOG10(F328+1)</f>
        <v>1.2265999052073575</v>
      </c>
      <c r="K328">
        <f t="shared" si="30"/>
        <v>0</v>
      </c>
      <c r="L328">
        <f t="shared" si="31"/>
        <v>0</v>
      </c>
      <c r="M328">
        <f>IF(B328="S",1,0)</f>
        <v>1</v>
      </c>
      <c r="N328">
        <f>IF(B328="C",1,0)</f>
        <v>0</v>
      </c>
      <c r="O328">
        <f t="shared" si="32"/>
        <v>1</v>
      </c>
      <c r="P328">
        <v>1</v>
      </c>
      <c r="AC328" s="5">
        <f>SUMPRODUCT(Table13[[#This Row],[SibSp]:[Ones]],$R$4:$AA$4)</f>
        <v>-1.1289334102622988</v>
      </c>
      <c r="AD328" s="5">
        <f>SUMPRODUCT(Table13[[#This Row],[SibSp]:[Ones]],$R$5:$AA$5)</f>
        <v>5.0240352664120524E-2</v>
      </c>
      <c r="AE328" s="5">
        <f t="shared" si="33"/>
        <v>0</v>
      </c>
      <c r="AF328" s="5">
        <f t="shared" si="34"/>
        <v>5.0240352664120524E-2</v>
      </c>
      <c r="AG328" s="5">
        <f t="shared" si="35"/>
        <v>5.0240352664120524E-2</v>
      </c>
      <c r="AH328" s="5">
        <f>(Table13[[#This Row],[Survived]]-AG328)^2</f>
        <v>2.5240930358152022E-3</v>
      </c>
    </row>
    <row r="329" spans="1:34" x14ac:dyDescent="0.2">
      <c r="A329">
        <v>0</v>
      </c>
      <c r="B329" t="s">
        <v>10</v>
      </c>
      <c r="C329">
        <v>3</v>
      </c>
      <c r="D329" t="s">
        <v>4</v>
      </c>
      <c r="E329">
        <v>20</v>
      </c>
      <c r="F329">
        <v>8.6624999999999996</v>
      </c>
      <c r="G329">
        <v>0</v>
      </c>
      <c r="H329">
        <v>0</v>
      </c>
      <c r="I329">
        <f>E329/$E$1</f>
        <v>0.25</v>
      </c>
      <c r="J329">
        <f>LOG10(F329+1)</f>
        <v>0.98508950692638131</v>
      </c>
      <c r="K329">
        <f t="shared" si="30"/>
        <v>0</v>
      </c>
      <c r="L329">
        <f t="shared" si="31"/>
        <v>0</v>
      </c>
      <c r="M329">
        <f>IF(B329="S",1,0)</f>
        <v>1</v>
      </c>
      <c r="N329">
        <f>IF(B329="C",1,0)</f>
        <v>0</v>
      </c>
      <c r="O329">
        <f t="shared" si="32"/>
        <v>0</v>
      </c>
      <c r="P329">
        <v>1</v>
      </c>
      <c r="AC329" s="5">
        <f>SUMPRODUCT(Table13[[#This Row],[SibSp]:[Ones]],$R$4:$AA$4)</f>
        <v>-0.63292946839237985</v>
      </c>
      <c r="AD329" s="5">
        <f>SUMPRODUCT(Table13[[#This Row],[SibSp]:[Ones]],$R$5:$AA$5)</f>
        <v>0.64266339063550093</v>
      </c>
      <c r="AE329" s="5">
        <f t="shared" si="33"/>
        <v>0</v>
      </c>
      <c r="AF329" s="5">
        <f t="shared" si="34"/>
        <v>0.64266339063550093</v>
      </c>
      <c r="AG329" s="5">
        <f t="shared" si="35"/>
        <v>0.64266339063550093</v>
      </c>
      <c r="AH329" s="5">
        <f>(Table13[[#This Row],[Survived]]-AG329)^2</f>
        <v>0.41301623366311846</v>
      </c>
    </row>
    <row r="330" spans="1:34" x14ac:dyDescent="0.2">
      <c r="A330">
        <v>0</v>
      </c>
      <c r="B330" t="s">
        <v>10</v>
      </c>
      <c r="C330">
        <v>2</v>
      </c>
      <c r="D330" t="s">
        <v>3</v>
      </c>
      <c r="E330">
        <v>34</v>
      </c>
      <c r="F330">
        <v>21</v>
      </c>
      <c r="G330">
        <v>1</v>
      </c>
      <c r="H330">
        <v>0</v>
      </c>
      <c r="I330">
        <f>E330/$E$1</f>
        <v>0.42499999999999999</v>
      </c>
      <c r="J330">
        <f>LOG10(F330+1)</f>
        <v>1.3424226808222062</v>
      </c>
      <c r="K330">
        <f t="shared" si="30"/>
        <v>0</v>
      </c>
      <c r="L330">
        <f t="shared" si="31"/>
        <v>1</v>
      </c>
      <c r="M330">
        <f>IF(B330="S",1,0)</f>
        <v>1</v>
      </c>
      <c r="N330">
        <f>IF(B330="C",1,0)</f>
        <v>0</v>
      </c>
      <c r="O330">
        <f t="shared" si="32"/>
        <v>1</v>
      </c>
      <c r="P330">
        <v>1</v>
      </c>
      <c r="AC330" s="5">
        <f>SUMPRODUCT(Table13[[#This Row],[SibSp]:[Ones]],$R$4:$AA$4)</f>
        <v>-1.0872053757491007</v>
      </c>
      <c r="AD330" s="5">
        <f>SUMPRODUCT(Table13[[#This Row],[SibSp]:[Ones]],$R$5:$AA$5)</f>
        <v>0.21077019888798093</v>
      </c>
      <c r="AE330" s="5">
        <f t="shared" si="33"/>
        <v>0</v>
      </c>
      <c r="AF330" s="5">
        <f t="shared" si="34"/>
        <v>0.21077019888798093</v>
      </c>
      <c r="AG330" s="5">
        <f t="shared" si="35"/>
        <v>0.21077019888798093</v>
      </c>
      <c r="AH330" s="5">
        <f>(Table13[[#This Row],[Survived]]-AG330)^2</f>
        <v>4.4424076739279041E-2</v>
      </c>
    </row>
    <row r="331" spans="1:34" x14ac:dyDescent="0.2">
      <c r="A331">
        <v>0</v>
      </c>
      <c r="B331" t="s">
        <v>10</v>
      </c>
      <c r="C331">
        <v>3</v>
      </c>
      <c r="D331" t="s">
        <v>3</v>
      </c>
      <c r="E331">
        <v>51</v>
      </c>
      <c r="F331">
        <v>7.75</v>
      </c>
      <c r="G331">
        <v>0</v>
      </c>
      <c r="H331">
        <v>0</v>
      </c>
      <c r="I331">
        <f>E331/$E$1</f>
        <v>0.63749999999999996</v>
      </c>
      <c r="J331">
        <f>LOG10(F331+1)</f>
        <v>0.94200805302231327</v>
      </c>
      <c r="K331">
        <f t="shared" si="30"/>
        <v>0</v>
      </c>
      <c r="L331">
        <f t="shared" si="31"/>
        <v>0</v>
      </c>
      <c r="M331">
        <f>IF(B331="S",1,0)</f>
        <v>1</v>
      </c>
      <c r="N331">
        <f>IF(B331="C",1,0)</f>
        <v>0</v>
      </c>
      <c r="O331">
        <f t="shared" si="32"/>
        <v>1</v>
      </c>
      <c r="P331">
        <v>1</v>
      </c>
      <c r="AC331" s="5">
        <f>SUMPRODUCT(Table13[[#This Row],[SibSp]:[Ones]],$R$4:$AA$4)</f>
        <v>-0.86905817075629732</v>
      </c>
      <c r="AD331" s="5">
        <f>SUMPRODUCT(Table13[[#This Row],[SibSp]:[Ones]],$R$5:$AA$5)</f>
        <v>-7.2583715776727176E-2</v>
      </c>
      <c r="AE331" s="5">
        <f t="shared" si="33"/>
        <v>0</v>
      </c>
      <c r="AF331" s="5">
        <f t="shared" si="34"/>
        <v>0</v>
      </c>
      <c r="AG331" s="5">
        <f t="shared" si="35"/>
        <v>0</v>
      </c>
      <c r="AH331" s="5">
        <f>(Table13[[#This Row],[Survived]]-AG331)^2</f>
        <v>0</v>
      </c>
    </row>
    <row r="332" spans="1:34" x14ac:dyDescent="0.2">
      <c r="A332">
        <v>1</v>
      </c>
      <c r="B332" t="s">
        <v>10</v>
      </c>
      <c r="C332">
        <v>2</v>
      </c>
      <c r="D332" t="s">
        <v>3</v>
      </c>
      <c r="E332">
        <v>3</v>
      </c>
      <c r="F332">
        <v>18.75</v>
      </c>
      <c r="G332">
        <v>1</v>
      </c>
      <c r="H332">
        <v>1</v>
      </c>
      <c r="I332">
        <f>E332/$E$1</f>
        <v>3.7499999999999999E-2</v>
      </c>
      <c r="J332">
        <f>LOG10(F332+1)</f>
        <v>1.2955670999624791</v>
      </c>
      <c r="K332">
        <f t="shared" si="30"/>
        <v>0</v>
      </c>
      <c r="L332">
        <f t="shared" si="31"/>
        <v>1</v>
      </c>
      <c r="M332">
        <f>IF(B332="S",1,0)</f>
        <v>1</v>
      </c>
      <c r="N332">
        <f>IF(B332="C",1,0)</f>
        <v>0</v>
      </c>
      <c r="O332">
        <f t="shared" si="32"/>
        <v>1</v>
      </c>
      <c r="P332">
        <v>1</v>
      </c>
      <c r="AC332" s="5">
        <f>SUMPRODUCT(Table13[[#This Row],[SibSp]:[Ones]],$R$4:$AA$4)</f>
        <v>-1.1089630099837282</v>
      </c>
      <c r="AD332" s="5">
        <f>SUMPRODUCT(Table13[[#This Row],[SibSp]:[Ones]],$R$5:$AA$5)</f>
        <v>0.41800864824820405</v>
      </c>
      <c r="AE332" s="5">
        <f t="shared" si="33"/>
        <v>0</v>
      </c>
      <c r="AF332" s="5">
        <f t="shared" si="34"/>
        <v>0.41800864824820405</v>
      </c>
      <c r="AG332" s="5">
        <f t="shared" si="35"/>
        <v>0.41800864824820405</v>
      </c>
      <c r="AH332" s="5">
        <f>(Table13[[#This Row],[Survived]]-AG332)^2</f>
        <v>0.33871393351388268</v>
      </c>
    </row>
    <row r="333" spans="1:34" x14ac:dyDescent="0.2">
      <c r="A333">
        <v>0</v>
      </c>
      <c r="B333" t="s">
        <v>10</v>
      </c>
      <c r="C333">
        <v>3</v>
      </c>
      <c r="D333" t="s">
        <v>3</v>
      </c>
      <c r="E333">
        <v>21</v>
      </c>
      <c r="F333">
        <v>7.7750000000000004</v>
      </c>
      <c r="G333">
        <v>0</v>
      </c>
      <c r="H333">
        <v>0</v>
      </c>
      <c r="I333">
        <f>E333/$E$1</f>
        <v>0.26250000000000001</v>
      </c>
      <c r="J333">
        <f>LOG10(F333+1)</f>
        <v>0.94324712513786169</v>
      </c>
      <c r="K333">
        <f t="shared" si="30"/>
        <v>0</v>
      </c>
      <c r="L333">
        <f t="shared" si="31"/>
        <v>0</v>
      </c>
      <c r="M333">
        <f>IF(B333="S",1,0)</f>
        <v>1</v>
      </c>
      <c r="N333">
        <f>IF(B333="C",1,0)</f>
        <v>0</v>
      </c>
      <c r="O333">
        <f t="shared" si="32"/>
        <v>1</v>
      </c>
      <c r="P333">
        <v>1</v>
      </c>
      <c r="AC333" s="5">
        <f>SUMPRODUCT(Table13[[#This Row],[SibSp]:[Ones]],$R$4:$AA$4)</f>
        <v>-0.95462984236919002</v>
      </c>
      <c r="AD333" s="5">
        <f>SUMPRODUCT(Table13[[#This Row],[SibSp]:[Ones]],$R$5:$AA$5)</f>
        <v>0.14462634764886362</v>
      </c>
      <c r="AE333" s="5">
        <f t="shared" si="33"/>
        <v>0</v>
      </c>
      <c r="AF333" s="5">
        <f t="shared" si="34"/>
        <v>0.14462634764886362</v>
      </c>
      <c r="AG333" s="5">
        <f t="shared" si="35"/>
        <v>0.14462634764886362</v>
      </c>
      <c r="AH333" s="5">
        <f>(Table13[[#This Row],[Survived]]-AG333)^2</f>
        <v>2.0916780434249958E-2</v>
      </c>
    </row>
    <row r="334" spans="1:34" x14ac:dyDescent="0.2">
      <c r="A334">
        <v>1</v>
      </c>
      <c r="B334" t="s">
        <v>12</v>
      </c>
      <c r="C334">
        <v>1</v>
      </c>
      <c r="D334" t="s">
        <v>4</v>
      </c>
      <c r="E334">
        <v>33</v>
      </c>
      <c r="F334">
        <v>90</v>
      </c>
      <c r="G334">
        <v>1</v>
      </c>
      <c r="H334">
        <v>0</v>
      </c>
      <c r="I334">
        <f>E334/$E$1</f>
        <v>0.41249999999999998</v>
      </c>
      <c r="J334">
        <f>LOG10(F334+1)</f>
        <v>1.9590413923210936</v>
      </c>
      <c r="K334">
        <f t="shared" si="30"/>
        <v>1</v>
      </c>
      <c r="L334">
        <f t="shared" si="31"/>
        <v>0</v>
      </c>
      <c r="M334">
        <f>IF(B334="S",1,0)</f>
        <v>0</v>
      </c>
      <c r="N334">
        <f>IF(B334="C",1,0)</f>
        <v>0</v>
      </c>
      <c r="O334">
        <f t="shared" si="32"/>
        <v>0</v>
      </c>
      <c r="P334">
        <v>1</v>
      </c>
      <c r="AC334" s="5">
        <f>SUMPRODUCT(Table13[[#This Row],[SibSp]:[Ones]],$R$4:$AA$4)</f>
        <v>-1.1597380470258027</v>
      </c>
      <c r="AD334" s="5">
        <f>SUMPRODUCT(Table13[[#This Row],[SibSp]:[Ones]],$R$5:$AA$5)</f>
        <v>0.87139736322349437</v>
      </c>
      <c r="AE334" s="5">
        <f t="shared" si="33"/>
        <v>0</v>
      </c>
      <c r="AF334" s="5">
        <f t="shared" si="34"/>
        <v>0.87139736322349437</v>
      </c>
      <c r="AG334" s="5">
        <f t="shared" si="35"/>
        <v>0.87139736322349437</v>
      </c>
      <c r="AH334" s="5">
        <f>(Table13[[#This Row],[Survived]]-AG334)^2</f>
        <v>1.6538638185869838E-2</v>
      </c>
    </row>
    <row r="335" spans="1:34" x14ac:dyDescent="0.2">
      <c r="A335">
        <v>1</v>
      </c>
      <c r="B335" t="s">
        <v>10</v>
      </c>
      <c r="C335">
        <v>3</v>
      </c>
      <c r="D335" t="s">
        <v>3</v>
      </c>
      <c r="E335">
        <v>44</v>
      </c>
      <c r="F335">
        <v>7.9249999999999998</v>
      </c>
      <c r="G335">
        <v>0</v>
      </c>
      <c r="H335">
        <v>0</v>
      </c>
      <c r="I335">
        <f>E335/$E$1</f>
        <v>0.55000000000000004</v>
      </c>
      <c r="J335">
        <f>LOG10(F335+1)</f>
        <v>0.95060822478423079</v>
      </c>
      <c r="K335">
        <f t="shared" si="30"/>
        <v>0</v>
      </c>
      <c r="L335">
        <f t="shared" si="31"/>
        <v>0</v>
      </c>
      <c r="M335">
        <f>IF(B335="S",1,0)</f>
        <v>1</v>
      </c>
      <c r="N335">
        <f>IF(B335="C",1,0)</f>
        <v>0</v>
      </c>
      <c r="O335">
        <f t="shared" si="32"/>
        <v>1</v>
      </c>
      <c r="P335">
        <v>1</v>
      </c>
      <c r="AC335" s="5">
        <f>SUMPRODUCT(Table13[[#This Row],[SibSp]:[Ones]],$R$4:$AA$4)</f>
        <v>-0.89031942689855781</v>
      </c>
      <c r="AD335" s="5">
        <f>SUMPRODUCT(Table13[[#This Row],[SibSp]:[Ones]],$R$5:$AA$5)</f>
        <v>-2.1502555261133871E-2</v>
      </c>
      <c r="AE335" s="5">
        <f t="shared" si="33"/>
        <v>0</v>
      </c>
      <c r="AF335" s="5">
        <f t="shared" si="34"/>
        <v>0</v>
      </c>
      <c r="AG335" s="5">
        <f t="shared" si="35"/>
        <v>0</v>
      </c>
      <c r="AH335" s="5">
        <f>(Table13[[#This Row],[Survived]]-AG335)^2</f>
        <v>1</v>
      </c>
    </row>
    <row r="336" spans="1:34" x14ac:dyDescent="0.2">
      <c r="A336">
        <v>1</v>
      </c>
      <c r="B336" t="s">
        <v>10</v>
      </c>
      <c r="C336">
        <v>2</v>
      </c>
      <c r="D336" t="s">
        <v>4</v>
      </c>
      <c r="E336">
        <v>34</v>
      </c>
      <c r="F336">
        <v>32.5</v>
      </c>
      <c r="G336">
        <v>1</v>
      </c>
      <c r="H336">
        <v>1</v>
      </c>
      <c r="I336">
        <f>E336/$E$1</f>
        <v>0.42499999999999999</v>
      </c>
      <c r="J336">
        <f>LOG10(F336+1)</f>
        <v>1.5250448070368452</v>
      </c>
      <c r="K336">
        <f t="shared" si="30"/>
        <v>0</v>
      </c>
      <c r="L336">
        <f t="shared" si="31"/>
        <v>1</v>
      </c>
      <c r="M336">
        <f>IF(B336="S",1,0)</f>
        <v>1</v>
      </c>
      <c r="N336">
        <f>IF(B336="C",1,0)</f>
        <v>0</v>
      </c>
      <c r="O336">
        <f t="shared" si="32"/>
        <v>0</v>
      </c>
      <c r="P336">
        <v>1</v>
      </c>
      <c r="AC336" s="5">
        <f>SUMPRODUCT(Table13[[#This Row],[SibSp]:[Ones]],$R$4:$AA$4)</f>
        <v>-0.72541819373006189</v>
      </c>
      <c r="AD336" s="5">
        <f>SUMPRODUCT(Table13[[#This Row],[SibSp]:[Ones]],$R$5:$AA$5)</f>
        <v>0.69342220444378555</v>
      </c>
      <c r="AE336" s="5">
        <f t="shared" si="33"/>
        <v>0</v>
      </c>
      <c r="AF336" s="5">
        <f t="shared" si="34"/>
        <v>0.69342220444378555</v>
      </c>
      <c r="AG336" s="5">
        <f t="shared" si="35"/>
        <v>0.69342220444378555</v>
      </c>
      <c r="AH336" s="5">
        <f>(Table13[[#This Row],[Survived]]-AG336)^2</f>
        <v>9.3989944728108024E-2</v>
      </c>
    </row>
    <row r="337" spans="1:34" x14ac:dyDescent="0.2">
      <c r="A337">
        <v>1</v>
      </c>
      <c r="B337" t="s">
        <v>10</v>
      </c>
      <c r="C337">
        <v>2</v>
      </c>
      <c r="D337" t="s">
        <v>4</v>
      </c>
      <c r="E337">
        <v>18</v>
      </c>
      <c r="F337">
        <v>13</v>
      </c>
      <c r="G337">
        <v>0</v>
      </c>
      <c r="H337">
        <v>2</v>
      </c>
      <c r="I337">
        <f>E337/$E$1</f>
        <v>0.22500000000000001</v>
      </c>
      <c r="J337">
        <f>LOG10(F337+1)</f>
        <v>1.146128035678238</v>
      </c>
      <c r="K337">
        <f t="shared" si="30"/>
        <v>0</v>
      </c>
      <c r="L337">
        <f t="shared" si="31"/>
        <v>1</v>
      </c>
      <c r="M337">
        <f>IF(B337="S",1,0)</f>
        <v>1</v>
      </c>
      <c r="N337">
        <f>IF(B337="C",1,0)</f>
        <v>0</v>
      </c>
      <c r="O337">
        <f t="shared" si="32"/>
        <v>0</v>
      </c>
      <c r="P337">
        <v>1</v>
      </c>
      <c r="AC337" s="5">
        <f>SUMPRODUCT(Table13[[#This Row],[SibSp]:[Ones]],$R$4:$AA$4)</f>
        <v>-0.50267439426661342</v>
      </c>
      <c r="AD337" s="5">
        <f>SUMPRODUCT(Table13[[#This Row],[SibSp]:[Ones]],$R$5:$AA$5)</f>
        <v>0.83346556070046973</v>
      </c>
      <c r="AE337" s="5">
        <f t="shared" si="33"/>
        <v>0</v>
      </c>
      <c r="AF337" s="5">
        <f t="shared" si="34"/>
        <v>0.83346556070046973</v>
      </c>
      <c r="AG337" s="5">
        <f t="shared" si="35"/>
        <v>0.83346556070046973</v>
      </c>
      <c r="AH337" s="5">
        <f>(Table13[[#This Row],[Survived]]-AG337)^2</f>
        <v>2.7733719472808931E-2</v>
      </c>
    </row>
    <row r="338" spans="1:34" x14ac:dyDescent="0.2">
      <c r="A338">
        <v>0</v>
      </c>
      <c r="B338" t="s">
        <v>10</v>
      </c>
      <c r="C338">
        <v>2</v>
      </c>
      <c r="D338" t="s">
        <v>3</v>
      </c>
      <c r="E338">
        <v>30</v>
      </c>
      <c r="F338">
        <v>13</v>
      </c>
      <c r="G338">
        <v>0</v>
      </c>
      <c r="H338">
        <v>0</v>
      </c>
      <c r="I338">
        <f>E338/$E$1</f>
        <v>0.375</v>
      </c>
      <c r="J338">
        <f>LOG10(F338+1)</f>
        <v>1.146128035678238</v>
      </c>
      <c r="K338">
        <f t="shared" si="30"/>
        <v>0</v>
      </c>
      <c r="L338">
        <f t="shared" si="31"/>
        <v>1</v>
      </c>
      <c r="M338">
        <f>IF(B338="S",1,0)</f>
        <v>1</v>
      </c>
      <c r="N338">
        <f>IF(B338="C",1,0)</f>
        <v>0</v>
      </c>
      <c r="O338">
        <f t="shared" si="32"/>
        <v>1</v>
      </c>
      <c r="P338">
        <v>1</v>
      </c>
      <c r="AC338" s="5">
        <f>SUMPRODUCT(Table13[[#This Row],[SibSp]:[Ones]],$R$4:$AA$4)</f>
        <v>-0.91792414546629175</v>
      </c>
      <c r="AD338" s="5">
        <f>SUMPRODUCT(Table13[[#This Row],[SibSp]:[Ones]],$R$5:$AA$5)</f>
        <v>0.28761868508224803</v>
      </c>
      <c r="AE338" s="5">
        <f t="shared" si="33"/>
        <v>0</v>
      </c>
      <c r="AF338" s="5">
        <f t="shared" si="34"/>
        <v>0.28761868508224803</v>
      </c>
      <c r="AG338" s="5">
        <f t="shared" si="35"/>
        <v>0.28761868508224803</v>
      </c>
      <c r="AH338" s="5">
        <f>(Table13[[#This Row],[Survived]]-AG338)^2</f>
        <v>8.2724508008441361E-2</v>
      </c>
    </row>
    <row r="339" spans="1:34" x14ac:dyDescent="0.2">
      <c r="A339">
        <v>0</v>
      </c>
      <c r="B339" t="s">
        <v>10</v>
      </c>
      <c r="C339">
        <v>3</v>
      </c>
      <c r="D339" t="s">
        <v>4</v>
      </c>
      <c r="E339">
        <v>10</v>
      </c>
      <c r="F339">
        <v>24.15</v>
      </c>
      <c r="G339">
        <v>0</v>
      </c>
      <c r="H339">
        <v>2</v>
      </c>
      <c r="I339">
        <f>E339/$E$1</f>
        <v>0.125</v>
      </c>
      <c r="J339">
        <f>LOG10(F339+1)</f>
        <v>1.4005379893919461</v>
      </c>
      <c r="K339">
        <f t="shared" si="30"/>
        <v>0</v>
      </c>
      <c r="L339">
        <f t="shared" si="31"/>
        <v>0</v>
      </c>
      <c r="M339">
        <f>IF(B339="S",1,0)</f>
        <v>1</v>
      </c>
      <c r="N339">
        <f>IF(B339="C",1,0)</f>
        <v>0</v>
      </c>
      <c r="O339">
        <f t="shared" si="32"/>
        <v>0</v>
      </c>
      <c r="P339">
        <v>1</v>
      </c>
      <c r="AC339" s="5">
        <f>SUMPRODUCT(Table13[[#This Row],[SibSp]:[Ones]],$R$4:$AA$4)</f>
        <v>-0.60776191717998862</v>
      </c>
      <c r="AD339" s="5">
        <f>SUMPRODUCT(Table13[[#This Row],[SibSp]:[Ones]],$R$5:$AA$5)</f>
        <v>0.70517832466416241</v>
      </c>
      <c r="AE339" s="5">
        <f t="shared" si="33"/>
        <v>0</v>
      </c>
      <c r="AF339" s="5">
        <f t="shared" si="34"/>
        <v>0.70517832466416241</v>
      </c>
      <c r="AG339" s="5">
        <f t="shared" si="35"/>
        <v>0.70517832466416241</v>
      </c>
      <c r="AH339" s="5">
        <f>(Table13[[#This Row],[Survived]]-AG339)^2</f>
        <v>0.49727646957615484</v>
      </c>
    </row>
    <row r="340" spans="1:34" x14ac:dyDescent="0.2">
      <c r="A340">
        <v>0</v>
      </c>
      <c r="B340" t="s">
        <v>12</v>
      </c>
      <c r="C340">
        <v>3</v>
      </c>
      <c r="D340" t="s">
        <v>3</v>
      </c>
      <c r="E340">
        <v>21</v>
      </c>
      <c r="F340">
        <v>7.7332999999999998</v>
      </c>
      <c r="G340">
        <v>0</v>
      </c>
      <c r="H340">
        <v>0</v>
      </c>
      <c r="I340">
        <f>E340/$E$1</f>
        <v>0.26250000000000001</v>
      </c>
      <c r="J340">
        <f>LOG10(F340+1)</f>
        <v>0.94117837898439327</v>
      </c>
      <c r="K340">
        <f t="shared" si="30"/>
        <v>0</v>
      </c>
      <c r="L340">
        <f t="shared" si="31"/>
        <v>0</v>
      </c>
      <c r="M340">
        <f>IF(B340="S",1,0)</f>
        <v>0</v>
      </c>
      <c r="N340">
        <f>IF(B340="C",1,0)</f>
        <v>0</v>
      </c>
      <c r="O340">
        <f t="shared" si="32"/>
        <v>1</v>
      </c>
      <c r="P340">
        <v>1</v>
      </c>
      <c r="AC340" s="5">
        <f>SUMPRODUCT(Table13[[#This Row],[SibSp]:[Ones]],$R$4:$AA$4)</f>
        <v>-1.1037045090916546</v>
      </c>
      <c r="AD340" s="5">
        <f>SUMPRODUCT(Table13[[#This Row],[SibSp]:[Ones]],$R$5:$AA$5)</f>
        <v>0.10315606370546748</v>
      </c>
      <c r="AE340" s="5">
        <f t="shared" si="33"/>
        <v>0</v>
      </c>
      <c r="AF340" s="5">
        <f t="shared" si="34"/>
        <v>0.10315606370546748</v>
      </c>
      <c r="AG340" s="5">
        <f t="shared" si="35"/>
        <v>0.10315606370546748</v>
      </c>
      <c r="AH340" s="5">
        <f>(Table13[[#This Row],[Survived]]-AG340)^2</f>
        <v>1.0641173479206465E-2</v>
      </c>
    </row>
    <row r="341" spans="1:34" x14ac:dyDescent="0.2">
      <c r="A341">
        <v>0</v>
      </c>
      <c r="B341" t="s">
        <v>10</v>
      </c>
      <c r="C341">
        <v>3</v>
      </c>
      <c r="D341" t="s">
        <v>3</v>
      </c>
      <c r="E341">
        <v>29</v>
      </c>
      <c r="F341">
        <v>7.875</v>
      </c>
      <c r="G341">
        <v>0</v>
      </c>
      <c r="H341">
        <v>0</v>
      </c>
      <c r="I341">
        <f>E341/$E$1</f>
        <v>0.36249999999999999</v>
      </c>
      <c r="J341">
        <f>LOG10(F341+1)</f>
        <v>0.9481683617271317</v>
      </c>
      <c r="K341">
        <f t="shared" si="30"/>
        <v>0</v>
      </c>
      <c r="L341">
        <f t="shared" si="31"/>
        <v>0</v>
      </c>
      <c r="M341">
        <f>IF(B341="S",1,0)</f>
        <v>1</v>
      </c>
      <c r="N341">
        <f>IF(B341="C",1,0)</f>
        <v>0</v>
      </c>
      <c r="O341">
        <f t="shared" si="32"/>
        <v>1</v>
      </c>
      <c r="P341">
        <v>1</v>
      </c>
      <c r="AC341" s="5">
        <f>SUMPRODUCT(Table13[[#This Row],[SibSp]:[Ones]],$R$4:$AA$4)</f>
        <v>-0.93262872965002841</v>
      </c>
      <c r="AD341" s="5">
        <f>SUMPRODUCT(Table13[[#This Row],[SibSp]:[Ones]],$R$5:$AA$5)</f>
        <v>8.6955668824836407E-2</v>
      </c>
      <c r="AE341" s="5">
        <f t="shared" si="33"/>
        <v>0</v>
      </c>
      <c r="AF341" s="5">
        <f t="shared" si="34"/>
        <v>8.6955668824836407E-2</v>
      </c>
      <c r="AG341" s="5">
        <f t="shared" si="35"/>
        <v>8.6955668824836407E-2</v>
      </c>
      <c r="AH341" s="5">
        <f>(Table13[[#This Row],[Survived]]-AG341)^2</f>
        <v>7.5612883407746266E-3</v>
      </c>
    </row>
    <row r="342" spans="1:34" x14ac:dyDescent="0.2">
      <c r="A342">
        <v>0</v>
      </c>
      <c r="B342" t="s">
        <v>10</v>
      </c>
      <c r="C342">
        <v>3</v>
      </c>
      <c r="D342" t="s">
        <v>4</v>
      </c>
      <c r="E342">
        <v>28</v>
      </c>
      <c r="F342">
        <v>14.4</v>
      </c>
      <c r="G342">
        <v>1</v>
      </c>
      <c r="H342">
        <v>1</v>
      </c>
      <c r="I342">
        <f>E342/$E$1</f>
        <v>0.35</v>
      </c>
      <c r="J342">
        <f>LOG10(F342+1)</f>
        <v>1.1875207208364631</v>
      </c>
      <c r="K342">
        <f t="shared" si="30"/>
        <v>0</v>
      </c>
      <c r="L342">
        <f t="shared" si="31"/>
        <v>0</v>
      </c>
      <c r="M342">
        <f>IF(B342="S",1,0)</f>
        <v>1</v>
      </c>
      <c r="N342">
        <f>IF(B342="C",1,0)</f>
        <v>0</v>
      </c>
      <c r="O342">
        <f t="shared" si="32"/>
        <v>0</v>
      </c>
      <c r="P342">
        <v>1</v>
      </c>
      <c r="AC342" s="5">
        <f>SUMPRODUCT(Table13[[#This Row],[SibSp]:[Ones]],$R$4:$AA$4)</f>
        <v>-0.73261395610136604</v>
      </c>
      <c r="AD342" s="5">
        <f>SUMPRODUCT(Table13[[#This Row],[SibSp]:[Ones]],$R$5:$AA$5)</f>
        <v>0.52225384979097789</v>
      </c>
      <c r="AE342" s="5">
        <f t="shared" si="33"/>
        <v>0</v>
      </c>
      <c r="AF342" s="5">
        <f t="shared" si="34"/>
        <v>0.52225384979097789</v>
      </c>
      <c r="AG342" s="5">
        <f t="shared" si="35"/>
        <v>0.52225384979097789</v>
      </c>
      <c r="AH342" s="5">
        <f>(Table13[[#This Row],[Survived]]-AG342)^2</f>
        <v>0.2727490836214973</v>
      </c>
    </row>
    <row r="343" spans="1:34" x14ac:dyDescent="0.2">
      <c r="A343">
        <v>0</v>
      </c>
      <c r="B343" t="s">
        <v>10</v>
      </c>
      <c r="C343">
        <v>3</v>
      </c>
      <c r="D343" t="s">
        <v>3</v>
      </c>
      <c r="E343">
        <v>18</v>
      </c>
      <c r="F343">
        <v>20.212499999999999</v>
      </c>
      <c r="G343">
        <v>1</v>
      </c>
      <c r="H343">
        <v>1</v>
      </c>
      <c r="I343">
        <f>E343/$E$1</f>
        <v>0.22500000000000001</v>
      </c>
      <c r="J343">
        <f>LOG10(F343+1)</f>
        <v>1.3265918553257321</v>
      </c>
      <c r="K343">
        <f t="shared" si="30"/>
        <v>0</v>
      </c>
      <c r="L343">
        <f t="shared" si="31"/>
        <v>0</v>
      </c>
      <c r="M343">
        <f>IF(B343="S",1,0)</f>
        <v>1</v>
      </c>
      <c r="N343">
        <f>IF(B343="C",1,0)</f>
        <v>0</v>
      </c>
      <c r="O343">
        <f t="shared" si="32"/>
        <v>1</v>
      </c>
      <c r="P343">
        <v>1</v>
      </c>
      <c r="AC343" s="5">
        <f>SUMPRODUCT(Table13[[#This Row],[SibSp]:[Ones]],$R$4:$AA$4)</f>
        <v>-1.1137989949445333</v>
      </c>
      <c r="AD343" s="5">
        <f>SUMPRODUCT(Table13[[#This Row],[SibSp]:[Ones]],$R$5:$AA$5)</f>
        <v>0.11251997017389748</v>
      </c>
      <c r="AE343" s="5">
        <f t="shared" si="33"/>
        <v>0</v>
      </c>
      <c r="AF343" s="5">
        <f t="shared" si="34"/>
        <v>0.11251997017389748</v>
      </c>
      <c r="AG343" s="5">
        <f t="shared" si="35"/>
        <v>0.11251997017389748</v>
      </c>
      <c r="AH343" s="5">
        <f>(Table13[[#This Row],[Survived]]-AG343)^2</f>
        <v>1.2660743687934777E-2</v>
      </c>
    </row>
    <row r="344" spans="1:34" x14ac:dyDescent="0.2">
      <c r="A344">
        <v>1</v>
      </c>
      <c r="B344" t="s">
        <v>10</v>
      </c>
      <c r="C344">
        <v>2</v>
      </c>
      <c r="D344" t="s">
        <v>4</v>
      </c>
      <c r="E344">
        <v>28</v>
      </c>
      <c r="F344">
        <v>26</v>
      </c>
      <c r="G344">
        <v>1</v>
      </c>
      <c r="H344">
        <v>0</v>
      </c>
      <c r="I344">
        <f>E344/$E$1</f>
        <v>0.35</v>
      </c>
      <c r="J344">
        <f>LOG10(F344+1)</f>
        <v>1.4313637641589874</v>
      </c>
      <c r="K344">
        <f t="shared" si="30"/>
        <v>0</v>
      </c>
      <c r="L344">
        <f t="shared" si="31"/>
        <v>1</v>
      </c>
      <c r="M344">
        <f>IF(B344="S",1,0)</f>
        <v>1</v>
      </c>
      <c r="N344">
        <f>IF(B344="C",1,0)</f>
        <v>0</v>
      </c>
      <c r="O344">
        <f t="shared" si="32"/>
        <v>0</v>
      </c>
      <c r="P344">
        <v>1</v>
      </c>
      <c r="AC344" s="5">
        <f>SUMPRODUCT(Table13[[#This Row],[SibSp]:[Ones]],$R$4:$AA$4)</f>
        <v>-0.78707089055803015</v>
      </c>
      <c r="AD344" s="5">
        <f>SUMPRODUCT(Table13[[#This Row],[SibSp]:[Ones]],$R$5:$AA$5)</f>
        <v>0.74725907700365435</v>
      </c>
      <c r="AE344" s="5">
        <f t="shared" si="33"/>
        <v>0</v>
      </c>
      <c r="AF344" s="5">
        <f t="shared" si="34"/>
        <v>0.74725907700365435</v>
      </c>
      <c r="AG344" s="5">
        <f t="shared" si="35"/>
        <v>0.74725907700365435</v>
      </c>
      <c r="AH344" s="5">
        <f>(Table13[[#This Row],[Survived]]-AG344)^2</f>
        <v>6.3877974157044728E-2</v>
      </c>
    </row>
    <row r="345" spans="1:34" x14ac:dyDescent="0.2">
      <c r="A345">
        <v>1</v>
      </c>
      <c r="B345" t="s">
        <v>10</v>
      </c>
      <c r="C345">
        <v>2</v>
      </c>
      <c r="D345" t="s">
        <v>4</v>
      </c>
      <c r="E345">
        <v>19</v>
      </c>
      <c r="F345">
        <v>26</v>
      </c>
      <c r="G345">
        <v>0</v>
      </c>
      <c r="H345">
        <v>0</v>
      </c>
      <c r="I345">
        <f>E345/$E$1</f>
        <v>0.23749999999999999</v>
      </c>
      <c r="J345">
        <f>LOG10(F345+1)</f>
        <v>1.4313637641589874</v>
      </c>
      <c r="K345">
        <f t="shared" si="30"/>
        <v>0</v>
      </c>
      <c r="L345">
        <f t="shared" si="31"/>
        <v>1</v>
      </c>
      <c r="M345">
        <f>IF(B345="S",1,0)</f>
        <v>1</v>
      </c>
      <c r="N345">
        <f>IF(B345="C",1,0)</f>
        <v>0</v>
      </c>
      <c r="O345">
        <f t="shared" si="32"/>
        <v>0</v>
      </c>
      <c r="P345">
        <v>1</v>
      </c>
      <c r="AC345" s="5">
        <f>SUMPRODUCT(Table13[[#This Row],[SibSp]:[Ones]],$R$4:$AA$4)</f>
        <v>-0.66259436038375596</v>
      </c>
      <c r="AD345" s="5">
        <f>SUMPRODUCT(Table13[[#This Row],[SibSp]:[Ones]],$R$5:$AA$5)</f>
        <v>0.8697186807836812</v>
      </c>
      <c r="AE345" s="5">
        <f t="shared" si="33"/>
        <v>0</v>
      </c>
      <c r="AF345" s="5">
        <f t="shared" si="34"/>
        <v>0.8697186807836812</v>
      </c>
      <c r="AG345" s="5">
        <f t="shared" si="35"/>
        <v>0.8697186807836812</v>
      </c>
      <c r="AH345" s="5">
        <f>(Table13[[#This Row],[Survived]]-AG345)^2</f>
        <v>1.6973222136744359E-2</v>
      </c>
    </row>
    <row r="346" spans="1:34" x14ac:dyDescent="0.2">
      <c r="A346">
        <v>1</v>
      </c>
      <c r="B346" t="s">
        <v>10</v>
      </c>
      <c r="C346">
        <v>3</v>
      </c>
      <c r="D346" t="s">
        <v>3</v>
      </c>
      <c r="E346">
        <v>32</v>
      </c>
      <c r="F346">
        <v>8.0500000000000007</v>
      </c>
      <c r="G346">
        <v>0</v>
      </c>
      <c r="H346">
        <v>0</v>
      </c>
      <c r="I346">
        <f>E346/$E$1</f>
        <v>0.4</v>
      </c>
      <c r="J346">
        <f>LOG10(F346+1)</f>
        <v>0.9566485792052033</v>
      </c>
      <c r="K346">
        <f t="shared" si="30"/>
        <v>0</v>
      </c>
      <c r="L346">
        <f t="shared" si="31"/>
        <v>0</v>
      </c>
      <c r="M346">
        <f>IF(B346="S",1,0)</f>
        <v>1</v>
      </c>
      <c r="N346">
        <f>IF(B346="C",1,0)</f>
        <v>0</v>
      </c>
      <c r="O346">
        <f t="shared" si="32"/>
        <v>1</v>
      </c>
      <c r="P346">
        <v>1</v>
      </c>
      <c r="AC346" s="5">
        <f>SUMPRODUCT(Table13[[#This Row],[SibSp]:[Ones]],$R$4:$AA$4)</f>
        <v>-0.92541174390011749</v>
      </c>
      <c r="AD346" s="5">
        <f>SUMPRODUCT(Table13[[#This Row],[SibSp]:[Ones]],$R$5:$AA$5)</f>
        <v>6.56475380435112E-2</v>
      </c>
      <c r="AE346" s="5">
        <f t="shared" si="33"/>
        <v>0</v>
      </c>
      <c r="AF346" s="5">
        <f t="shared" si="34"/>
        <v>6.56475380435112E-2</v>
      </c>
      <c r="AG346" s="5">
        <f t="shared" si="35"/>
        <v>6.56475380435112E-2</v>
      </c>
      <c r="AH346" s="5">
        <f>(Table13[[#This Row],[Survived]]-AG346)^2</f>
        <v>0.87301452316415185</v>
      </c>
    </row>
    <row r="347" spans="1:34" x14ac:dyDescent="0.2">
      <c r="A347">
        <v>1</v>
      </c>
      <c r="B347" t="s">
        <v>10</v>
      </c>
      <c r="C347">
        <v>1</v>
      </c>
      <c r="D347" t="s">
        <v>3</v>
      </c>
      <c r="E347">
        <v>28</v>
      </c>
      <c r="F347">
        <v>26.55</v>
      </c>
      <c r="G347">
        <v>0</v>
      </c>
      <c r="H347">
        <v>0</v>
      </c>
      <c r="I347">
        <f>E347/$E$1</f>
        <v>0.35</v>
      </c>
      <c r="J347">
        <f>LOG10(F347+1)</f>
        <v>1.4401216031878039</v>
      </c>
      <c r="K347">
        <f t="shared" si="30"/>
        <v>1</v>
      </c>
      <c r="L347">
        <f t="shared" si="31"/>
        <v>0</v>
      </c>
      <c r="M347">
        <f>IF(B347="S",1,0)</f>
        <v>1</v>
      </c>
      <c r="N347">
        <f>IF(B347="C",1,0)</f>
        <v>0</v>
      </c>
      <c r="O347">
        <f t="shared" si="32"/>
        <v>1</v>
      </c>
      <c r="P347">
        <v>1</v>
      </c>
      <c r="AC347" s="5">
        <f>SUMPRODUCT(Table13[[#This Row],[SibSp]:[Ones]],$R$4:$AA$4)</f>
        <v>-1.1247173876414363</v>
      </c>
      <c r="AD347" s="5">
        <f>SUMPRODUCT(Table13[[#This Row],[SibSp]:[Ones]],$R$5:$AA$5)</f>
        <v>0.49258294956844378</v>
      </c>
      <c r="AE347" s="5">
        <f t="shared" si="33"/>
        <v>0</v>
      </c>
      <c r="AF347" s="5">
        <f t="shared" si="34"/>
        <v>0.49258294956844378</v>
      </c>
      <c r="AG347" s="5">
        <f t="shared" si="35"/>
        <v>0.49258294956844378</v>
      </c>
      <c r="AH347" s="5">
        <f>(Table13[[#This Row],[Survived]]-AG347)^2</f>
        <v>0.25747206306866049</v>
      </c>
    </row>
    <row r="348" spans="1:34" x14ac:dyDescent="0.2">
      <c r="A348">
        <v>1</v>
      </c>
      <c r="B348" t="s">
        <v>10</v>
      </c>
      <c r="C348">
        <v>2</v>
      </c>
      <c r="D348" t="s">
        <v>4</v>
      </c>
      <c r="E348">
        <v>42</v>
      </c>
      <c r="F348">
        <v>26</v>
      </c>
      <c r="G348">
        <v>1</v>
      </c>
      <c r="H348">
        <v>0</v>
      </c>
      <c r="I348">
        <f>E348/$E$1</f>
        <v>0.52500000000000002</v>
      </c>
      <c r="J348">
        <f>LOG10(F348+1)</f>
        <v>1.4313637641589874</v>
      </c>
      <c r="K348">
        <f t="shared" si="30"/>
        <v>0</v>
      </c>
      <c r="L348">
        <f t="shared" si="31"/>
        <v>1</v>
      </c>
      <c r="M348">
        <f>IF(B348="S",1,0)</f>
        <v>1</v>
      </c>
      <c r="N348">
        <f>IF(B348="C",1,0)</f>
        <v>0</v>
      </c>
      <c r="O348">
        <f t="shared" si="32"/>
        <v>0</v>
      </c>
      <c r="P348">
        <v>1</v>
      </c>
      <c r="AC348" s="5">
        <f>SUMPRODUCT(Table13[[#This Row],[SibSp]:[Ones]],$R$4:$AA$4)</f>
        <v>-0.74722750967751572</v>
      </c>
      <c r="AD348" s="5">
        <f>SUMPRODUCT(Table13[[#This Row],[SibSp]:[Ones]],$R$5:$AA$5)</f>
        <v>0.64592212772636404</v>
      </c>
      <c r="AE348" s="5">
        <f t="shared" si="33"/>
        <v>0</v>
      </c>
      <c r="AF348" s="5">
        <f t="shared" si="34"/>
        <v>0.64592212772636404</v>
      </c>
      <c r="AG348" s="5">
        <f t="shared" si="35"/>
        <v>0.64592212772636404</v>
      </c>
      <c r="AH348" s="5">
        <f>(Table13[[#This Row],[Survived]]-AG348)^2</f>
        <v>0.12537113963382526</v>
      </c>
    </row>
    <row r="349" spans="1:34" x14ac:dyDescent="0.2">
      <c r="A349">
        <v>0</v>
      </c>
      <c r="B349" t="s">
        <v>10</v>
      </c>
      <c r="C349">
        <v>3</v>
      </c>
      <c r="D349" t="s">
        <v>3</v>
      </c>
      <c r="E349">
        <v>17</v>
      </c>
      <c r="F349">
        <v>7.125</v>
      </c>
      <c r="G349">
        <v>0</v>
      </c>
      <c r="H349">
        <v>0</v>
      </c>
      <c r="I349">
        <f>E349/$E$1</f>
        <v>0.21249999999999999</v>
      </c>
      <c r="J349">
        <f>LOG10(F349+1)</f>
        <v>0.90982336965091204</v>
      </c>
      <c r="K349">
        <f t="shared" si="30"/>
        <v>0</v>
      </c>
      <c r="L349">
        <f t="shared" si="31"/>
        <v>0</v>
      </c>
      <c r="M349">
        <f>IF(B349="S",1,0)</f>
        <v>1</v>
      </c>
      <c r="N349">
        <f>IF(B349="C",1,0)</f>
        <v>0</v>
      </c>
      <c r="O349">
        <f t="shared" si="32"/>
        <v>1</v>
      </c>
      <c r="P349">
        <v>1</v>
      </c>
      <c r="AC349" s="5">
        <f>SUMPRODUCT(Table13[[#This Row],[SibSp]:[Ones]],$R$4:$AA$4)</f>
        <v>-0.96080756986471105</v>
      </c>
      <c r="AD349" s="5">
        <f>SUMPRODUCT(Table13[[#This Row],[SibSp]:[Ones]],$R$5:$AA$5)</f>
        <v>0.17197589703493144</v>
      </c>
      <c r="AE349" s="5">
        <f t="shared" si="33"/>
        <v>0</v>
      </c>
      <c r="AF349" s="5">
        <f t="shared" si="34"/>
        <v>0.17197589703493144</v>
      </c>
      <c r="AG349" s="5">
        <f t="shared" si="35"/>
        <v>0.17197589703493144</v>
      </c>
      <c r="AH349" s="5">
        <f>(Table13[[#This Row],[Survived]]-AG349)^2</f>
        <v>2.9575709160969337E-2</v>
      </c>
    </row>
    <row r="350" spans="1:34" x14ac:dyDescent="0.2">
      <c r="A350">
        <v>0</v>
      </c>
      <c r="B350" t="s">
        <v>10</v>
      </c>
      <c r="C350">
        <v>1</v>
      </c>
      <c r="D350" t="s">
        <v>3</v>
      </c>
      <c r="E350">
        <v>50</v>
      </c>
      <c r="F350">
        <v>55.9</v>
      </c>
      <c r="G350">
        <v>1</v>
      </c>
      <c r="H350">
        <v>0</v>
      </c>
      <c r="I350">
        <f>E350/$E$1</f>
        <v>0.625</v>
      </c>
      <c r="J350">
        <f>LOG10(F350+1)</f>
        <v>1.7551122663950711</v>
      </c>
      <c r="K350">
        <f t="shared" si="30"/>
        <v>1</v>
      </c>
      <c r="L350">
        <f t="shared" si="31"/>
        <v>0</v>
      </c>
      <c r="M350">
        <f>IF(B350="S",1,0)</f>
        <v>1</v>
      </c>
      <c r="N350">
        <f>IF(B350="C",1,0)</f>
        <v>0</v>
      </c>
      <c r="O350">
        <f t="shared" si="32"/>
        <v>1</v>
      </c>
      <c r="P350">
        <v>1</v>
      </c>
      <c r="AC350" s="5">
        <f>SUMPRODUCT(Table13[[#This Row],[SibSp]:[Ones]],$R$4:$AA$4)</f>
        <v>-1.2612595464006957</v>
      </c>
      <c r="AD350" s="5">
        <f>SUMPRODUCT(Table13[[#This Row],[SibSp]:[Ones]],$R$5:$AA$5)</f>
        <v>0.29113982001730254</v>
      </c>
      <c r="AE350" s="5">
        <f t="shared" si="33"/>
        <v>0</v>
      </c>
      <c r="AF350" s="5">
        <f t="shared" si="34"/>
        <v>0.29113982001730254</v>
      </c>
      <c r="AG350" s="5">
        <f t="shared" si="35"/>
        <v>0.29113982001730254</v>
      </c>
      <c r="AH350" s="5">
        <f>(Table13[[#This Row],[Survived]]-AG350)^2</f>
        <v>8.4762394799707319E-2</v>
      </c>
    </row>
    <row r="351" spans="1:34" x14ac:dyDescent="0.2">
      <c r="A351">
        <v>1</v>
      </c>
      <c r="B351" t="s">
        <v>10</v>
      </c>
      <c r="C351">
        <v>1</v>
      </c>
      <c r="D351" t="s">
        <v>4</v>
      </c>
      <c r="E351">
        <v>14</v>
      </c>
      <c r="F351">
        <v>120</v>
      </c>
      <c r="G351">
        <v>1</v>
      </c>
      <c r="H351">
        <v>2</v>
      </c>
      <c r="I351">
        <f>E351/$E$1</f>
        <v>0.17499999999999999</v>
      </c>
      <c r="J351">
        <f>LOG10(F351+1)</f>
        <v>2.0827853703164503</v>
      </c>
      <c r="K351">
        <f t="shared" si="30"/>
        <v>1</v>
      </c>
      <c r="L351">
        <f t="shared" si="31"/>
        <v>0</v>
      </c>
      <c r="M351">
        <f>IF(B351="S",1,0)</f>
        <v>1</v>
      </c>
      <c r="N351">
        <f>IF(B351="C",1,0)</f>
        <v>0</v>
      </c>
      <c r="O351">
        <f t="shared" si="32"/>
        <v>0</v>
      </c>
      <c r="P351">
        <v>1</v>
      </c>
      <c r="AC351" s="5">
        <f>SUMPRODUCT(Table13[[#This Row],[SibSp]:[Ones]],$R$4:$AA$4)</f>
        <v>-0.96535120885515513</v>
      </c>
      <c r="AD351" s="5">
        <f>SUMPRODUCT(Table13[[#This Row],[SibSp]:[Ones]],$R$5:$AA$5)</f>
        <v>1.0264308267993005</v>
      </c>
      <c r="AE351" s="5">
        <f t="shared" si="33"/>
        <v>0</v>
      </c>
      <c r="AF351" s="5">
        <f t="shared" si="34"/>
        <v>1.0264308267993005</v>
      </c>
      <c r="AG351" s="5">
        <f t="shared" si="35"/>
        <v>1.0264308267993005</v>
      </c>
      <c r="AH351" s="5">
        <f>(Table13[[#This Row],[Survived]]-AG351)^2</f>
        <v>6.9858860529462322E-4</v>
      </c>
    </row>
    <row r="352" spans="1:34" x14ac:dyDescent="0.2">
      <c r="A352">
        <v>0</v>
      </c>
      <c r="B352" t="s">
        <v>10</v>
      </c>
      <c r="C352">
        <v>3</v>
      </c>
      <c r="D352" t="s">
        <v>4</v>
      </c>
      <c r="E352">
        <v>21</v>
      </c>
      <c r="F352">
        <v>34.375</v>
      </c>
      <c r="G352">
        <v>2</v>
      </c>
      <c r="H352">
        <v>2</v>
      </c>
      <c r="I352">
        <f>E352/$E$1</f>
        <v>0.26250000000000001</v>
      </c>
      <c r="J352">
        <f>LOG10(F352+1)</f>
        <v>1.5486964485323467</v>
      </c>
      <c r="K352">
        <f t="shared" si="30"/>
        <v>0</v>
      </c>
      <c r="L352">
        <f t="shared" si="31"/>
        <v>0</v>
      </c>
      <c r="M352">
        <f>IF(B352="S",1,0)</f>
        <v>1</v>
      </c>
      <c r="N352">
        <f>IF(B352="C",1,0)</f>
        <v>0</v>
      </c>
      <c r="O352">
        <f t="shared" si="32"/>
        <v>0</v>
      </c>
      <c r="P352">
        <v>1</v>
      </c>
      <c r="AC352" s="5">
        <f>SUMPRODUCT(Table13[[#This Row],[SibSp]:[Ones]],$R$4:$AA$4)</f>
        <v>-0.89971388035715361</v>
      </c>
      <c r="AD352" s="5">
        <f>SUMPRODUCT(Table13[[#This Row],[SibSp]:[Ones]],$R$5:$AA$5)</f>
        <v>0.51803708970748008</v>
      </c>
      <c r="AE352" s="5">
        <f t="shared" si="33"/>
        <v>0</v>
      </c>
      <c r="AF352" s="5">
        <f t="shared" si="34"/>
        <v>0.51803708970748008</v>
      </c>
      <c r="AG352" s="5">
        <f t="shared" si="35"/>
        <v>0.51803708970748008</v>
      </c>
      <c r="AH352" s="5">
        <f>(Table13[[#This Row],[Survived]]-AG352)^2</f>
        <v>0.26836242631259577</v>
      </c>
    </row>
    <row r="353" spans="1:34" x14ac:dyDescent="0.2">
      <c r="A353">
        <v>1</v>
      </c>
      <c r="B353" t="s">
        <v>10</v>
      </c>
      <c r="C353">
        <v>2</v>
      </c>
      <c r="D353" t="s">
        <v>4</v>
      </c>
      <c r="E353">
        <v>24</v>
      </c>
      <c r="F353">
        <v>18.75</v>
      </c>
      <c r="G353">
        <v>2</v>
      </c>
      <c r="H353">
        <v>3</v>
      </c>
      <c r="I353">
        <f>E353/$E$1</f>
        <v>0.3</v>
      </c>
      <c r="J353">
        <f>LOG10(F353+1)</f>
        <v>1.2955670999624791</v>
      </c>
      <c r="K353">
        <f t="shared" si="30"/>
        <v>0</v>
      </c>
      <c r="L353">
        <f t="shared" si="31"/>
        <v>1</v>
      </c>
      <c r="M353">
        <f>IF(B353="S",1,0)</f>
        <v>1</v>
      </c>
      <c r="N353">
        <f>IF(B353="C",1,0)</f>
        <v>0</v>
      </c>
      <c r="O353">
        <f t="shared" si="32"/>
        <v>0</v>
      </c>
      <c r="P353">
        <v>1</v>
      </c>
      <c r="AC353" s="5">
        <f>SUMPRODUCT(Table13[[#This Row],[SibSp]:[Ones]],$R$4:$AA$4)</f>
        <v>-0.74988685030601365</v>
      </c>
      <c r="AD353" s="5">
        <f>SUMPRODUCT(Table13[[#This Row],[SibSp]:[Ones]],$R$5:$AA$5)</f>
        <v>0.66767543561104403</v>
      </c>
      <c r="AE353" s="5">
        <f t="shared" si="33"/>
        <v>0</v>
      </c>
      <c r="AF353" s="5">
        <f t="shared" si="34"/>
        <v>0.66767543561104403</v>
      </c>
      <c r="AG353" s="5">
        <f t="shared" si="35"/>
        <v>0.66767543561104403</v>
      </c>
      <c r="AH353" s="5">
        <f>(Table13[[#This Row],[Survived]]-AG353)^2</f>
        <v>0.11043961609630934</v>
      </c>
    </row>
    <row r="354" spans="1:34" x14ac:dyDescent="0.2">
      <c r="A354">
        <v>0</v>
      </c>
      <c r="B354" t="s">
        <v>10</v>
      </c>
      <c r="C354">
        <v>1</v>
      </c>
      <c r="D354" t="s">
        <v>3</v>
      </c>
      <c r="E354">
        <v>64</v>
      </c>
      <c r="F354">
        <v>263</v>
      </c>
      <c r="G354">
        <v>1</v>
      </c>
      <c r="H354">
        <v>4</v>
      </c>
      <c r="I354">
        <f>E354/$E$1</f>
        <v>0.8</v>
      </c>
      <c r="J354">
        <f>LOG10(F354+1)</f>
        <v>2.4216039268698313</v>
      </c>
      <c r="K354">
        <f t="shared" si="30"/>
        <v>1</v>
      </c>
      <c r="L354">
        <f t="shared" si="31"/>
        <v>0</v>
      </c>
      <c r="M354">
        <f>IF(B354="S",1,0)</f>
        <v>1</v>
      </c>
      <c r="N354">
        <f>IF(B354="C",1,0)</f>
        <v>0</v>
      </c>
      <c r="O354">
        <f t="shared" si="32"/>
        <v>1</v>
      </c>
      <c r="P354">
        <v>1</v>
      </c>
      <c r="AC354" s="5">
        <f>SUMPRODUCT(Table13[[#This Row],[SibSp]:[Ones]],$R$4:$AA$4)</f>
        <v>-1.0885541209671823</v>
      </c>
      <c r="AD354" s="5">
        <f>SUMPRODUCT(Table13[[#This Row],[SibSp]:[Ones]],$R$5:$AA$5)</f>
        <v>0.16217655302970291</v>
      </c>
      <c r="AE354" s="5">
        <f t="shared" si="33"/>
        <v>0</v>
      </c>
      <c r="AF354" s="5">
        <f t="shared" si="34"/>
        <v>0.16217655302970291</v>
      </c>
      <c r="AG354" s="5">
        <f t="shared" si="35"/>
        <v>0.16217655302970291</v>
      </c>
      <c r="AH354" s="5">
        <f>(Table13[[#This Row],[Survived]]-AG354)^2</f>
        <v>2.6301234352596039E-2</v>
      </c>
    </row>
    <row r="355" spans="1:34" x14ac:dyDescent="0.2">
      <c r="A355">
        <v>0</v>
      </c>
      <c r="B355" t="s">
        <v>10</v>
      </c>
      <c r="C355">
        <v>2</v>
      </c>
      <c r="D355" t="s">
        <v>3</v>
      </c>
      <c r="E355">
        <v>31</v>
      </c>
      <c r="F355">
        <v>10.5</v>
      </c>
      <c r="G355">
        <v>0</v>
      </c>
      <c r="H355">
        <v>0</v>
      </c>
      <c r="I355">
        <f>E355/$E$1</f>
        <v>0.38750000000000001</v>
      </c>
      <c r="J355">
        <f>LOG10(F355+1)</f>
        <v>1.0606978403536116</v>
      </c>
      <c r="K355">
        <f t="shared" si="30"/>
        <v>0</v>
      </c>
      <c r="L355">
        <f t="shared" si="31"/>
        <v>1</v>
      </c>
      <c r="M355">
        <f>IF(B355="S",1,0)</f>
        <v>1</v>
      </c>
      <c r="N355">
        <f>IF(B355="C",1,0)</f>
        <v>0</v>
      </c>
      <c r="O355">
        <f t="shared" si="32"/>
        <v>1</v>
      </c>
      <c r="P355">
        <v>1</v>
      </c>
      <c r="AC355" s="5">
        <f>SUMPRODUCT(Table13[[#This Row],[SibSp]:[Ones]],$R$4:$AA$4)</f>
        <v>-0.90177155317761093</v>
      </c>
      <c r="AD355" s="5">
        <f>SUMPRODUCT(Table13[[#This Row],[SibSp]:[Ones]],$R$5:$AA$5)</f>
        <v>0.27628089773118769</v>
      </c>
      <c r="AE355" s="5">
        <f t="shared" si="33"/>
        <v>0</v>
      </c>
      <c r="AF355" s="5">
        <f t="shared" si="34"/>
        <v>0.27628089773118769</v>
      </c>
      <c r="AG355" s="5">
        <f t="shared" si="35"/>
        <v>0.27628089773118769</v>
      </c>
      <c r="AH355" s="5">
        <f>(Table13[[#This Row],[Survived]]-AG355)^2</f>
        <v>7.6331134451150986E-2</v>
      </c>
    </row>
    <row r="356" spans="1:34" x14ac:dyDescent="0.2">
      <c r="A356">
        <v>1</v>
      </c>
      <c r="B356" t="s">
        <v>10</v>
      </c>
      <c r="C356">
        <v>2</v>
      </c>
      <c r="D356" t="s">
        <v>4</v>
      </c>
      <c r="E356">
        <v>45</v>
      </c>
      <c r="F356">
        <v>26.25</v>
      </c>
      <c r="G356">
        <v>1</v>
      </c>
      <c r="H356">
        <v>1</v>
      </c>
      <c r="I356">
        <f>E356/$E$1</f>
        <v>0.5625</v>
      </c>
      <c r="J356">
        <f>LOG10(F356+1)</f>
        <v>1.4353665066126613</v>
      </c>
      <c r="K356">
        <f t="shared" si="30"/>
        <v>0</v>
      </c>
      <c r="L356">
        <f t="shared" si="31"/>
        <v>1</v>
      </c>
      <c r="M356">
        <f>IF(B356="S",1,0)</f>
        <v>1</v>
      </c>
      <c r="N356">
        <f>IF(B356="C",1,0)</f>
        <v>0</v>
      </c>
      <c r="O356">
        <f t="shared" si="32"/>
        <v>0</v>
      </c>
      <c r="P356">
        <v>1</v>
      </c>
      <c r="AC356" s="5">
        <f>SUMPRODUCT(Table13[[#This Row],[SibSp]:[Ones]],$R$4:$AA$4)</f>
        <v>-0.68014435736291468</v>
      </c>
      <c r="AD356" s="5">
        <f>SUMPRODUCT(Table13[[#This Row],[SibSp]:[Ones]],$R$5:$AA$5)</f>
        <v>0.60949703329408478</v>
      </c>
      <c r="AE356" s="5">
        <f t="shared" si="33"/>
        <v>0</v>
      </c>
      <c r="AF356" s="5">
        <f t="shared" si="34"/>
        <v>0.60949703329408478</v>
      </c>
      <c r="AG356" s="5">
        <f t="shared" si="35"/>
        <v>0.60949703329408478</v>
      </c>
      <c r="AH356" s="5">
        <f>(Table13[[#This Row],[Survived]]-AG356)^2</f>
        <v>0.15249256700612113</v>
      </c>
    </row>
    <row r="357" spans="1:34" x14ac:dyDescent="0.2">
      <c r="A357">
        <v>0</v>
      </c>
      <c r="B357" t="s">
        <v>10</v>
      </c>
      <c r="C357">
        <v>3</v>
      </c>
      <c r="D357" t="s">
        <v>3</v>
      </c>
      <c r="E357">
        <v>20</v>
      </c>
      <c r="F357">
        <v>9.5</v>
      </c>
      <c r="G357">
        <v>0</v>
      </c>
      <c r="H357">
        <v>0</v>
      </c>
      <c r="I357">
        <f>E357/$E$1</f>
        <v>0.25</v>
      </c>
      <c r="J357">
        <f>LOG10(F357+1)</f>
        <v>1.0211892990699381</v>
      </c>
      <c r="K357">
        <f t="shared" si="30"/>
        <v>0</v>
      </c>
      <c r="L357">
        <f t="shared" si="31"/>
        <v>0</v>
      </c>
      <c r="M357">
        <f>IF(B357="S",1,0)</f>
        <v>1</v>
      </c>
      <c r="N357">
        <f>IF(B357="C",1,0)</f>
        <v>0</v>
      </c>
      <c r="O357">
        <f t="shared" si="32"/>
        <v>1</v>
      </c>
      <c r="P357">
        <v>1</v>
      </c>
      <c r="AC357" s="5">
        <f>SUMPRODUCT(Table13[[#This Row],[SibSp]:[Ones]],$R$4:$AA$4)</f>
        <v>-0.96961609787867498</v>
      </c>
      <c r="AD357" s="5">
        <f>SUMPRODUCT(Table13[[#This Row],[SibSp]:[Ones]],$R$5:$AA$5)</f>
        <v>0.15560481651646352</v>
      </c>
      <c r="AE357" s="5">
        <f t="shared" si="33"/>
        <v>0</v>
      </c>
      <c r="AF357" s="5">
        <f t="shared" si="34"/>
        <v>0.15560481651646352</v>
      </c>
      <c r="AG357" s="5">
        <f t="shared" si="35"/>
        <v>0.15560481651646352</v>
      </c>
      <c r="AH357" s="5">
        <f>(Table13[[#This Row],[Survived]]-AG357)^2</f>
        <v>2.4212858923122277E-2</v>
      </c>
    </row>
    <row r="358" spans="1:34" x14ac:dyDescent="0.2">
      <c r="A358">
        <v>0</v>
      </c>
      <c r="B358" t="s">
        <v>10</v>
      </c>
      <c r="C358">
        <v>3</v>
      </c>
      <c r="D358" t="s">
        <v>3</v>
      </c>
      <c r="E358">
        <v>25</v>
      </c>
      <c r="F358">
        <v>7.7750000000000004</v>
      </c>
      <c r="G358">
        <v>1</v>
      </c>
      <c r="H358">
        <v>0</v>
      </c>
      <c r="I358">
        <f>E358/$E$1</f>
        <v>0.3125</v>
      </c>
      <c r="J358">
        <f>LOG10(F358+1)</f>
        <v>0.94324712513786169</v>
      </c>
      <c r="K358">
        <f t="shared" si="30"/>
        <v>0</v>
      </c>
      <c r="L358">
        <f t="shared" si="31"/>
        <v>0</v>
      </c>
      <c r="M358">
        <f>IF(B358="S",1,0)</f>
        <v>1</v>
      </c>
      <c r="N358">
        <f>IF(B358="C",1,0)</f>
        <v>0</v>
      </c>
      <c r="O358">
        <f t="shared" si="32"/>
        <v>1</v>
      </c>
      <c r="P358">
        <v>1</v>
      </c>
      <c r="AC358" s="5">
        <f>SUMPRODUCT(Table13[[#This Row],[SibSp]:[Ones]],$R$4:$AA$4)</f>
        <v>-1.0933361514293622</v>
      </c>
      <c r="AD358" s="5">
        <f>SUMPRODUCT(Table13[[#This Row],[SibSp]:[Ones]],$R$5:$AA$5)</f>
        <v>5.8358511467869079E-2</v>
      </c>
      <c r="AE358" s="5">
        <f t="shared" si="33"/>
        <v>0</v>
      </c>
      <c r="AF358" s="5">
        <f t="shared" si="34"/>
        <v>5.8358511467869079E-2</v>
      </c>
      <c r="AG358" s="5">
        <f t="shared" si="35"/>
        <v>5.8358511467869079E-2</v>
      </c>
      <c r="AH358" s="5">
        <f>(Table13[[#This Row],[Survived]]-AG358)^2</f>
        <v>3.4057158607454069E-3</v>
      </c>
    </row>
    <row r="359" spans="1:34" x14ac:dyDescent="0.2">
      <c r="A359">
        <v>1</v>
      </c>
      <c r="B359" t="s">
        <v>10</v>
      </c>
      <c r="C359">
        <v>2</v>
      </c>
      <c r="D359" t="s">
        <v>4</v>
      </c>
      <c r="E359">
        <v>28</v>
      </c>
      <c r="F359">
        <v>13</v>
      </c>
      <c r="G359">
        <v>0</v>
      </c>
      <c r="H359">
        <v>0</v>
      </c>
      <c r="I359">
        <f>E359/$E$1</f>
        <v>0.35</v>
      </c>
      <c r="J359">
        <f>LOG10(F359+1)</f>
        <v>1.146128035678238</v>
      </c>
      <c r="K359">
        <f t="shared" si="30"/>
        <v>0</v>
      </c>
      <c r="L359">
        <f t="shared" si="31"/>
        <v>1</v>
      </c>
      <c r="M359">
        <f>IF(B359="S",1,0)</f>
        <v>1</v>
      </c>
      <c r="N359">
        <f>IF(B359="C",1,0)</f>
        <v>0</v>
      </c>
      <c r="O359">
        <f t="shared" si="32"/>
        <v>0</v>
      </c>
      <c r="P359">
        <v>1</v>
      </c>
      <c r="AC359" s="5">
        <f>SUMPRODUCT(Table13[[#This Row],[SibSp]:[Ones]],$R$4:$AA$4)</f>
        <v>-0.59255234353460284</v>
      </c>
      <c r="AD359" s="5">
        <f>SUMPRODUCT(Table13[[#This Row],[SibSp]:[Ones]],$R$5:$AA$5)</f>
        <v>0.79088624261756102</v>
      </c>
      <c r="AE359" s="5">
        <f t="shared" si="33"/>
        <v>0</v>
      </c>
      <c r="AF359" s="5">
        <f t="shared" si="34"/>
        <v>0.79088624261756102</v>
      </c>
      <c r="AG359" s="5">
        <f t="shared" si="35"/>
        <v>0.79088624261756102</v>
      </c>
      <c r="AH359" s="5">
        <f>(Table13[[#This Row],[Survived]]-AG359)^2</f>
        <v>4.3728563526601552E-2</v>
      </c>
    </row>
    <row r="360" spans="1:34" x14ac:dyDescent="0.2">
      <c r="A360">
        <v>1</v>
      </c>
      <c r="B360" t="s">
        <v>10</v>
      </c>
      <c r="C360">
        <v>1</v>
      </c>
      <c r="D360" t="s">
        <v>3</v>
      </c>
      <c r="E360">
        <v>4</v>
      </c>
      <c r="F360">
        <v>81.8583</v>
      </c>
      <c r="G360">
        <v>0</v>
      </c>
      <c r="H360">
        <v>2</v>
      </c>
      <c r="I360">
        <f>E360/$E$1</f>
        <v>0.05</v>
      </c>
      <c r="J360">
        <f>LOG10(F360+1)</f>
        <v>1.9183360186534042</v>
      </c>
      <c r="K360">
        <f t="shared" si="30"/>
        <v>1</v>
      </c>
      <c r="L360">
        <f t="shared" si="31"/>
        <v>0</v>
      </c>
      <c r="M360">
        <f>IF(B360="S",1,0)</f>
        <v>1</v>
      </c>
      <c r="N360">
        <f>IF(B360="C",1,0)</f>
        <v>0</v>
      </c>
      <c r="O360">
        <f t="shared" si="32"/>
        <v>1</v>
      </c>
      <c r="P360">
        <v>1</v>
      </c>
      <c r="AC360" s="5">
        <f>SUMPRODUCT(Table13[[#This Row],[SibSp]:[Ones]],$R$4:$AA$4)</f>
        <v>-1.1491696605514718</v>
      </c>
      <c r="AD360" s="5">
        <f>SUMPRODUCT(Table13[[#This Row],[SibSp]:[Ones]],$R$5:$AA$5)</f>
        <v>0.65944670459273635</v>
      </c>
      <c r="AE360" s="5">
        <f t="shared" si="33"/>
        <v>0</v>
      </c>
      <c r="AF360" s="5">
        <f t="shared" si="34"/>
        <v>0.65944670459273635</v>
      </c>
      <c r="AG360" s="5">
        <f t="shared" si="35"/>
        <v>0.65944670459273635</v>
      </c>
      <c r="AH360" s="5">
        <f>(Table13[[#This Row],[Survived]]-AG360)^2</f>
        <v>0.11597654701274698</v>
      </c>
    </row>
    <row r="361" spans="1:34" x14ac:dyDescent="0.2">
      <c r="A361">
        <v>1</v>
      </c>
      <c r="B361" t="s">
        <v>10</v>
      </c>
      <c r="C361">
        <v>2</v>
      </c>
      <c r="D361" t="s">
        <v>4</v>
      </c>
      <c r="E361">
        <v>13</v>
      </c>
      <c r="F361">
        <v>19.5</v>
      </c>
      <c r="G361">
        <v>0</v>
      </c>
      <c r="H361">
        <v>1</v>
      </c>
      <c r="I361">
        <f>E361/$E$1</f>
        <v>0.16250000000000001</v>
      </c>
      <c r="J361">
        <f>LOG10(F361+1)</f>
        <v>1.3117538610557542</v>
      </c>
      <c r="K361">
        <f t="shared" si="30"/>
        <v>0</v>
      </c>
      <c r="L361">
        <f t="shared" si="31"/>
        <v>1</v>
      </c>
      <c r="M361">
        <f>IF(B361="S",1,0)</f>
        <v>1</v>
      </c>
      <c r="N361">
        <f>IF(B361="C",1,0)</f>
        <v>0</v>
      </c>
      <c r="O361">
        <f t="shared" si="32"/>
        <v>0</v>
      </c>
      <c r="P361">
        <v>1</v>
      </c>
      <c r="AC361" s="5">
        <f>SUMPRODUCT(Table13[[#This Row],[SibSp]:[Ones]],$R$4:$AA$4)</f>
        <v>-0.60187086201413309</v>
      </c>
      <c r="AD361" s="5">
        <f>SUMPRODUCT(Table13[[#This Row],[SibSp]:[Ones]],$R$5:$AA$5)</f>
        <v>0.8925071198666048</v>
      </c>
      <c r="AE361" s="5">
        <f t="shared" si="33"/>
        <v>0</v>
      </c>
      <c r="AF361" s="5">
        <f t="shared" si="34"/>
        <v>0.8925071198666048</v>
      </c>
      <c r="AG361" s="5">
        <f t="shared" si="35"/>
        <v>0.8925071198666048</v>
      </c>
      <c r="AH361" s="5">
        <f>(Table13[[#This Row],[Survived]]-AG361)^2</f>
        <v>1.1554719279372468E-2</v>
      </c>
    </row>
    <row r="362" spans="1:34" x14ac:dyDescent="0.2">
      <c r="A362">
        <v>1</v>
      </c>
      <c r="B362" t="s">
        <v>10</v>
      </c>
      <c r="C362">
        <v>1</v>
      </c>
      <c r="D362" t="s">
        <v>3</v>
      </c>
      <c r="E362">
        <v>34</v>
      </c>
      <c r="F362">
        <v>26.55</v>
      </c>
      <c r="G362">
        <v>0</v>
      </c>
      <c r="H362">
        <v>0</v>
      </c>
      <c r="I362">
        <f>E362/$E$1</f>
        <v>0.42499999999999999</v>
      </c>
      <c r="J362">
        <f>LOG10(F362+1)</f>
        <v>1.4401216031878039</v>
      </c>
      <c r="K362">
        <f t="shared" si="30"/>
        <v>1</v>
      </c>
      <c r="L362">
        <f t="shared" si="31"/>
        <v>0</v>
      </c>
      <c r="M362">
        <f>IF(B362="S",1,0)</f>
        <v>1</v>
      </c>
      <c r="N362">
        <f>IF(B362="C",1,0)</f>
        <v>0</v>
      </c>
      <c r="O362">
        <f t="shared" si="32"/>
        <v>1</v>
      </c>
      <c r="P362">
        <v>1</v>
      </c>
      <c r="AC362" s="5">
        <f>SUMPRODUCT(Table13[[#This Row],[SibSp]:[Ones]],$R$4:$AA$4)</f>
        <v>-1.1076416529783586</v>
      </c>
      <c r="AD362" s="5">
        <f>SUMPRODUCT(Table13[[#This Row],[SibSp]:[Ones]],$R$5:$AA$5)</f>
        <v>0.44915282844960502</v>
      </c>
      <c r="AE362" s="5">
        <f t="shared" si="33"/>
        <v>0</v>
      </c>
      <c r="AF362" s="5">
        <f t="shared" si="34"/>
        <v>0.44915282844960502</v>
      </c>
      <c r="AG362" s="5">
        <f t="shared" si="35"/>
        <v>0.44915282844960502</v>
      </c>
      <c r="AH362" s="5">
        <f>(Table13[[#This Row],[Survived]]-AG362)^2</f>
        <v>0.30343260640507025</v>
      </c>
    </row>
    <row r="363" spans="1:34" x14ac:dyDescent="0.2">
      <c r="A363">
        <v>1</v>
      </c>
      <c r="B363" t="s">
        <v>11</v>
      </c>
      <c r="C363">
        <v>3</v>
      </c>
      <c r="D363" t="s">
        <v>4</v>
      </c>
      <c r="E363">
        <v>5</v>
      </c>
      <c r="F363">
        <v>19.258299999999998</v>
      </c>
      <c r="G363">
        <v>2</v>
      </c>
      <c r="H363">
        <v>1</v>
      </c>
      <c r="I363">
        <f>E363/$E$1</f>
        <v>6.25E-2</v>
      </c>
      <c r="J363">
        <f>LOG10(F363+1)</f>
        <v>1.3066029982011584</v>
      </c>
      <c r="K363">
        <f t="shared" si="30"/>
        <v>0</v>
      </c>
      <c r="L363">
        <f t="shared" si="31"/>
        <v>0</v>
      </c>
      <c r="M363">
        <f>IF(B363="S",1,0)</f>
        <v>0</v>
      </c>
      <c r="N363">
        <f>IF(B363="C",1,0)</f>
        <v>1</v>
      </c>
      <c r="O363">
        <f t="shared" si="32"/>
        <v>0</v>
      </c>
      <c r="P363">
        <v>1</v>
      </c>
      <c r="AC363" s="5">
        <f>SUMPRODUCT(Table13[[#This Row],[SibSp]:[Ones]],$R$4:$AA$4)</f>
        <v>-0.8079586138895396</v>
      </c>
      <c r="AD363" s="5">
        <f>SUMPRODUCT(Table13[[#This Row],[SibSp]:[Ones]],$R$5:$AA$5)</f>
        <v>0.70522174978824426</v>
      </c>
      <c r="AE363" s="5">
        <f t="shared" si="33"/>
        <v>0</v>
      </c>
      <c r="AF363" s="5">
        <f t="shared" si="34"/>
        <v>0.70522174978824426</v>
      </c>
      <c r="AG363" s="5">
        <f t="shared" si="35"/>
        <v>0.70522174978824426</v>
      </c>
      <c r="AH363" s="5">
        <f>(Table13[[#This Row],[Survived]]-AG363)^2</f>
        <v>8.6894216797904475E-2</v>
      </c>
    </row>
    <row r="364" spans="1:34" x14ac:dyDescent="0.2">
      <c r="A364">
        <v>1</v>
      </c>
      <c r="B364" t="s">
        <v>10</v>
      </c>
      <c r="C364">
        <v>1</v>
      </c>
      <c r="D364" t="s">
        <v>3</v>
      </c>
      <c r="E364">
        <v>52</v>
      </c>
      <c r="F364">
        <v>30.5</v>
      </c>
      <c r="G364">
        <v>0</v>
      </c>
      <c r="H364">
        <v>0</v>
      </c>
      <c r="I364">
        <f>E364/$E$1</f>
        <v>0.65</v>
      </c>
      <c r="J364">
        <f>LOG10(F364+1)</f>
        <v>1.4983105537896004</v>
      </c>
      <c r="K364">
        <f t="shared" si="30"/>
        <v>1</v>
      </c>
      <c r="L364">
        <f t="shared" si="31"/>
        <v>0</v>
      </c>
      <c r="M364">
        <f>IF(B364="S",1,0)</f>
        <v>1</v>
      </c>
      <c r="N364">
        <f>IF(B364="C",1,0)</f>
        <v>0</v>
      </c>
      <c r="O364">
        <f t="shared" si="32"/>
        <v>1</v>
      </c>
      <c r="P364">
        <v>1</v>
      </c>
      <c r="AC364" s="5">
        <f>SUMPRODUCT(Table13[[#This Row],[SibSp]:[Ones]],$R$4:$AA$4)</f>
        <v>-1.0654779798835774</v>
      </c>
      <c r="AD364" s="5">
        <f>SUMPRODUCT(Table13[[#This Row],[SibSp]:[Ones]],$R$5:$AA$5)</f>
        <v>0.32165470677995056</v>
      </c>
      <c r="AE364" s="5">
        <f t="shared" si="33"/>
        <v>0</v>
      </c>
      <c r="AF364" s="5">
        <f t="shared" si="34"/>
        <v>0.32165470677995056</v>
      </c>
      <c r="AG364" s="5">
        <f t="shared" si="35"/>
        <v>0.32165470677995056</v>
      </c>
      <c r="AH364" s="5">
        <f>(Table13[[#This Row],[Survived]]-AG364)^2</f>
        <v>0.46015233683379486</v>
      </c>
    </row>
    <row r="365" spans="1:34" x14ac:dyDescent="0.2">
      <c r="A365">
        <v>0</v>
      </c>
      <c r="B365" t="s">
        <v>10</v>
      </c>
      <c r="C365">
        <v>2</v>
      </c>
      <c r="D365" t="s">
        <v>3</v>
      </c>
      <c r="E365">
        <v>36</v>
      </c>
      <c r="F365">
        <v>27.75</v>
      </c>
      <c r="G365">
        <v>1</v>
      </c>
      <c r="H365">
        <v>2</v>
      </c>
      <c r="I365">
        <f>E365/$E$1</f>
        <v>0.45</v>
      </c>
      <c r="J365">
        <f>LOG10(F365+1)</f>
        <v>1.4586378490256493</v>
      </c>
      <c r="K365">
        <f t="shared" si="30"/>
        <v>0</v>
      </c>
      <c r="L365">
        <f t="shared" si="31"/>
        <v>1</v>
      </c>
      <c r="M365">
        <f>IF(B365="S",1,0)</f>
        <v>1</v>
      </c>
      <c r="N365">
        <f>IF(B365="C",1,0)</f>
        <v>0</v>
      </c>
      <c r="O365">
        <f t="shared" si="32"/>
        <v>1</v>
      </c>
      <c r="P365">
        <v>1</v>
      </c>
      <c r="AC365" s="5">
        <f>SUMPRODUCT(Table13[[#This Row],[SibSp]:[Ones]],$R$4:$AA$4)</f>
        <v>-0.98127767159596713</v>
      </c>
      <c r="AD365" s="5">
        <f>SUMPRODUCT(Table13[[#This Row],[SibSp]:[Ones]],$R$5:$AA$5)</f>
        <v>0.17206594923837648</v>
      </c>
      <c r="AE365" s="5">
        <f t="shared" si="33"/>
        <v>0</v>
      </c>
      <c r="AF365" s="5">
        <f t="shared" si="34"/>
        <v>0.17206594923837648</v>
      </c>
      <c r="AG365" s="5">
        <f t="shared" si="35"/>
        <v>0.17206594923837648</v>
      </c>
      <c r="AH365" s="5">
        <f>(Table13[[#This Row],[Survived]]-AG365)^2</f>
        <v>2.9606690887303552E-2</v>
      </c>
    </row>
    <row r="366" spans="1:34" x14ac:dyDescent="0.2">
      <c r="A366">
        <v>0</v>
      </c>
      <c r="B366" t="s">
        <v>11</v>
      </c>
      <c r="C366">
        <v>1</v>
      </c>
      <c r="D366" t="s">
        <v>3</v>
      </c>
      <c r="E366">
        <v>30</v>
      </c>
      <c r="F366">
        <v>27.75</v>
      </c>
      <c r="G366">
        <v>0</v>
      </c>
      <c r="H366">
        <v>0</v>
      </c>
      <c r="I366">
        <f>E366/$E$1</f>
        <v>0.375</v>
      </c>
      <c r="J366">
        <f>LOG10(F366+1)</f>
        <v>1.4586378490256493</v>
      </c>
      <c r="K366">
        <f t="shared" si="30"/>
        <v>1</v>
      </c>
      <c r="L366">
        <f t="shared" si="31"/>
        <v>0</v>
      </c>
      <c r="M366">
        <f>IF(B366="S",1,0)</f>
        <v>0</v>
      </c>
      <c r="N366">
        <f>IF(B366="C",1,0)</f>
        <v>1</v>
      </c>
      <c r="O366">
        <f t="shared" si="32"/>
        <v>1</v>
      </c>
      <c r="P366">
        <v>1</v>
      </c>
      <c r="AC366" s="5">
        <f>SUMPRODUCT(Table13[[#This Row],[SibSp]:[Ones]],$R$4:$AA$4)</f>
        <v>-0.96315881928390312</v>
      </c>
      <c r="AD366" s="5">
        <f>SUMPRODUCT(Table13[[#This Row],[SibSp]:[Ones]],$R$5:$AA$5)</f>
        <v>0.54708069506374324</v>
      </c>
      <c r="AE366" s="5">
        <f t="shared" si="33"/>
        <v>0</v>
      </c>
      <c r="AF366" s="5">
        <f t="shared" si="34"/>
        <v>0.54708069506374324</v>
      </c>
      <c r="AG366" s="5">
        <f t="shared" si="35"/>
        <v>0.54708069506374324</v>
      </c>
      <c r="AH366" s="5">
        <f>(Table13[[#This Row],[Survived]]-AG366)^2</f>
        <v>0.29929728691142843</v>
      </c>
    </row>
    <row r="367" spans="1:34" x14ac:dyDescent="0.2">
      <c r="A367">
        <v>1</v>
      </c>
      <c r="B367" t="s">
        <v>11</v>
      </c>
      <c r="C367">
        <v>1</v>
      </c>
      <c r="D367" t="s">
        <v>3</v>
      </c>
      <c r="E367">
        <v>49</v>
      </c>
      <c r="F367">
        <v>89.104200000000006</v>
      </c>
      <c r="G367">
        <v>1</v>
      </c>
      <c r="H367">
        <v>0</v>
      </c>
      <c r="I367">
        <f>E367/$E$1</f>
        <v>0.61250000000000004</v>
      </c>
      <c r="J367">
        <f>LOG10(F367+1)</f>
        <v>1.9547450350890707</v>
      </c>
      <c r="K367">
        <f t="shared" si="30"/>
        <v>1</v>
      </c>
      <c r="L367">
        <f t="shared" si="31"/>
        <v>0</v>
      </c>
      <c r="M367">
        <f>IF(B367="S",1,0)</f>
        <v>0</v>
      </c>
      <c r="N367">
        <f>IF(B367="C",1,0)</f>
        <v>1</v>
      </c>
      <c r="O367">
        <f t="shared" si="32"/>
        <v>1</v>
      </c>
      <c r="P367">
        <v>1</v>
      </c>
      <c r="AC367" s="5">
        <f>SUMPRODUCT(Table13[[#This Row],[SibSp]:[Ones]],$R$4:$AA$4)</f>
        <v>-1.136449617066325</v>
      </c>
      <c r="AD367" s="5">
        <f>SUMPRODUCT(Table13[[#This Row],[SibSp]:[Ones]],$R$5:$AA$5)</f>
        <v>0.37604364215098779</v>
      </c>
      <c r="AE367" s="5">
        <f t="shared" si="33"/>
        <v>0</v>
      </c>
      <c r="AF367" s="5">
        <f t="shared" si="34"/>
        <v>0.37604364215098779</v>
      </c>
      <c r="AG367" s="5">
        <f t="shared" si="35"/>
        <v>0.37604364215098779</v>
      </c>
      <c r="AH367" s="5">
        <f>(Table13[[#This Row],[Survived]]-AG367)^2</f>
        <v>0.38932153650020451</v>
      </c>
    </row>
    <row r="368" spans="1:34" x14ac:dyDescent="0.2">
      <c r="A368">
        <v>1</v>
      </c>
      <c r="B368" t="s">
        <v>11</v>
      </c>
      <c r="C368">
        <v>3</v>
      </c>
      <c r="D368" t="s">
        <v>3</v>
      </c>
      <c r="E368">
        <v>29</v>
      </c>
      <c r="F368">
        <v>7.8958000000000004</v>
      </c>
      <c r="G368">
        <v>0</v>
      </c>
      <c r="H368">
        <v>0</v>
      </c>
      <c r="I368">
        <f>E368/$E$1</f>
        <v>0.36249999999999999</v>
      </c>
      <c r="J368">
        <f>LOG10(F368+1)</f>
        <v>0.94918501031343461</v>
      </c>
      <c r="K368">
        <f t="shared" si="30"/>
        <v>0</v>
      </c>
      <c r="L368">
        <f t="shared" si="31"/>
        <v>0</v>
      </c>
      <c r="M368">
        <f>IF(B368="S",1,0)</f>
        <v>0</v>
      </c>
      <c r="N368">
        <f>IF(B368="C",1,0)</f>
        <v>1</v>
      </c>
      <c r="O368">
        <f t="shared" si="32"/>
        <v>1</v>
      </c>
      <c r="P368">
        <v>1</v>
      </c>
      <c r="AC368" s="5">
        <f>SUMPRODUCT(Table13[[#This Row],[SibSp]:[Ones]],$R$4:$AA$4)</f>
        <v>-0.77403632957962809</v>
      </c>
      <c r="AD368" s="5">
        <f>SUMPRODUCT(Table13[[#This Row],[SibSp]:[Ones]],$R$5:$AA$5)</f>
        <v>0.15509038968485678</v>
      </c>
      <c r="AE368" s="5">
        <f t="shared" si="33"/>
        <v>0</v>
      </c>
      <c r="AF368" s="5">
        <f t="shared" si="34"/>
        <v>0.15509038968485678</v>
      </c>
      <c r="AG368" s="5">
        <f t="shared" si="35"/>
        <v>0.15509038968485678</v>
      </c>
      <c r="AH368" s="5">
        <f>(Table13[[#This Row],[Survived]]-AG368)^2</f>
        <v>0.7138722496028872</v>
      </c>
    </row>
    <row r="369" spans="1:34" x14ac:dyDescent="0.2">
      <c r="A369">
        <v>0</v>
      </c>
      <c r="B369" t="s">
        <v>10</v>
      </c>
      <c r="C369">
        <v>1</v>
      </c>
      <c r="D369" t="s">
        <v>3</v>
      </c>
      <c r="E369">
        <v>65</v>
      </c>
      <c r="F369">
        <v>26.55</v>
      </c>
      <c r="G369">
        <v>0</v>
      </c>
      <c r="H369">
        <v>0</v>
      </c>
      <c r="I369">
        <f>E369/$E$1</f>
        <v>0.8125</v>
      </c>
      <c r="J369">
        <f>LOG10(F369+1)</f>
        <v>1.4401216031878039</v>
      </c>
      <c r="K369">
        <f t="shared" si="30"/>
        <v>1</v>
      </c>
      <c r="L369">
        <f t="shared" si="31"/>
        <v>0</v>
      </c>
      <c r="M369">
        <f>IF(B369="S",1,0)</f>
        <v>1</v>
      </c>
      <c r="N369">
        <f>IF(B369="C",1,0)</f>
        <v>0</v>
      </c>
      <c r="O369">
        <f t="shared" si="32"/>
        <v>1</v>
      </c>
      <c r="P369">
        <v>1</v>
      </c>
      <c r="AC369" s="5">
        <f>SUMPRODUCT(Table13[[#This Row],[SibSp]:[Ones]],$R$4:$AA$4)</f>
        <v>-1.0194170238857909</v>
      </c>
      <c r="AD369" s="5">
        <f>SUMPRODUCT(Table13[[#This Row],[SibSp]:[Ones]],$R$5:$AA$5)</f>
        <v>0.22476386933560494</v>
      </c>
      <c r="AE369" s="5">
        <f t="shared" si="33"/>
        <v>0</v>
      </c>
      <c r="AF369" s="5">
        <f t="shared" si="34"/>
        <v>0.22476386933560494</v>
      </c>
      <c r="AG369" s="5">
        <f t="shared" si="35"/>
        <v>0.22476386933560494</v>
      </c>
      <c r="AH369" s="5">
        <f>(Table13[[#This Row],[Survived]]-AG369)^2</f>
        <v>5.0518796958712892E-2</v>
      </c>
    </row>
    <row r="370" spans="1:34" x14ac:dyDescent="0.2">
      <c r="A370">
        <v>1</v>
      </c>
      <c r="B370" t="s">
        <v>10</v>
      </c>
      <c r="C370">
        <v>2</v>
      </c>
      <c r="D370" t="s">
        <v>4</v>
      </c>
      <c r="E370">
        <v>50</v>
      </c>
      <c r="F370">
        <v>10.5</v>
      </c>
      <c r="G370">
        <v>0</v>
      </c>
      <c r="H370">
        <v>0</v>
      </c>
      <c r="I370">
        <f>E370/$E$1</f>
        <v>0.625</v>
      </c>
      <c r="J370">
        <f>LOG10(F370+1)</f>
        <v>1.0606978403536116</v>
      </c>
      <c r="K370">
        <f t="shared" si="30"/>
        <v>0</v>
      </c>
      <c r="L370">
        <f t="shared" si="31"/>
        <v>1</v>
      </c>
      <c r="M370">
        <f>IF(B370="S",1,0)</f>
        <v>1</v>
      </c>
      <c r="N370">
        <f>IF(B370="C",1,0)</f>
        <v>0</v>
      </c>
      <c r="O370">
        <f t="shared" si="32"/>
        <v>0</v>
      </c>
      <c r="P370">
        <v>1</v>
      </c>
      <c r="AC370" s="5">
        <f>SUMPRODUCT(Table13[[#This Row],[SibSp]:[Ones]],$R$4:$AA$4)</f>
        <v>-0.51663467992515033</v>
      </c>
      <c r="AD370" s="5">
        <f>SUMPRODUCT(Table13[[#This Row],[SibSp]:[Ones]],$R$5:$AA$5)</f>
        <v>0.62754303135056522</v>
      </c>
      <c r="AE370" s="5">
        <f t="shared" si="33"/>
        <v>0</v>
      </c>
      <c r="AF370" s="5">
        <f t="shared" si="34"/>
        <v>0.62754303135056522</v>
      </c>
      <c r="AG370" s="5">
        <f t="shared" si="35"/>
        <v>0.62754303135056522</v>
      </c>
      <c r="AH370" s="5">
        <f>(Table13[[#This Row],[Survived]]-AG370)^2</f>
        <v>0.13872419349552603</v>
      </c>
    </row>
    <row r="371" spans="1:34" x14ac:dyDescent="0.2">
      <c r="A371">
        <v>1</v>
      </c>
      <c r="B371" t="s">
        <v>10</v>
      </c>
      <c r="C371">
        <v>1</v>
      </c>
      <c r="D371" t="s">
        <v>3</v>
      </c>
      <c r="E371">
        <v>48</v>
      </c>
      <c r="F371">
        <v>26.55</v>
      </c>
      <c r="G371">
        <v>0</v>
      </c>
      <c r="H371">
        <v>0</v>
      </c>
      <c r="I371">
        <f>E371/$E$1</f>
        <v>0.6</v>
      </c>
      <c r="J371">
        <f>LOG10(F371+1)</f>
        <v>1.4401216031878039</v>
      </c>
      <c r="K371">
        <f t="shared" si="30"/>
        <v>1</v>
      </c>
      <c r="L371">
        <f t="shared" si="31"/>
        <v>0</v>
      </c>
      <c r="M371">
        <f>IF(B371="S",1,0)</f>
        <v>1</v>
      </c>
      <c r="N371">
        <f>IF(B371="C",1,0)</f>
        <v>0</v>
      </c>
      <c r="O371">
        <f t="shared" si="32"/>
        <v>1</v>
      </c>
      <c r="P371">
        <v>1</v>
      </c>
      <c r="AC371" s="5">
        <f>SUMPRODUCT(Table13[[#This Row],[SibSp]:[Ones]],$R$4:$AA$4)</f>
        <v>-1.0677982720978441</v>
      </c>
      <c r="AD371" s="5">
        <f>SUMPRODUCT(Table13[[#This Row],[SibSp]:[Ones]],$R$5:$AA$5)</f>
        <v>0.34781587917231471</v>
      </c>
      <c r="AE371" s="5">
        <f t="shared" si="33"/>
        <v>0</v>
      </c>
      <c r="AF371" s="5">
        <f t="shared" si="34"/>
        <v>0.34781587917231471</v>
      </c>
      <c r="AG371" s="5">
        <f t="shared" si="35"/>
        <v>0.34781587917231471</v>
      </c>
      <c r="AH371" s="5">
        <f>(Table13[[#This Row],[Survived]]-AG371)^2</f>
        <v>0.42534412745978079</v>
      </c>
    </row>
    <row r="372" spans="1:34" x14ac:dyDescent="0.2">
      <c r="A372">
        <v>0</v>
      </c>
      <c r="B372" t="s">
        <v>10</v>
      </c>
      <c r="C372">
        <v>3</v>
      </c>
      <c r="D372" t="s">
        <v>3</v>
      </c>
      <c r="E372">
        <v>34</v>
      </c>
      <c r="F372">
        <v>8.0500000000000007</v>
      </c>
      <c r="G372">
        <v>0</v>
      </c>
      <c r="H372">
        <v>0</v>
      </c>
      <c r="I372">
        <f>E372/$E$1</f>
        <v>0.42499999999999999</v>
      </c>
      <c r="J372">
        <f>LOG10(F372+1)</f>
        <v>0.9566485792052033</v>
      </c>
      <c r="K372">
        <f t="shared" si="30"/>
        <v>0</v>
      </c>
      <c r="L372">
        <f t="shared" si="31"/>
        <v>0</v>
      </c>
      <c r="M372">
        <f>IF(B372="S",1,0)</f>
        <v>1</v>
      </c>
      <c r="N372">
        <f>IF(B372="C",1,0)</f>
        <v>0</v>
      </c>
      <c r="O372">
        <f t="shared" si="32"/>
        <v>1</v>
      </c>
      <c r="P372">
        <v>1</v>
      </c>
      <c r="AC372" s="5">
        <f>SUMPRODUCT(Table13[[#This Row],[SibSp]:[Ones]],$R$4:$AA$4)</f>
        <v>-0.91971983234575827</v>
      </c>
      <c r="AD372" s="5">
        <f>SUMPRODUCT(Table13[[#This Row],[SibSp]:[Ones]],$R$5:$AA$5)</f>
        <v>5.1170831003898298E-2</v>
      </c>
      <c r="AE372" s="5">
        <f t="shared" si="33"/>
        <v>0</v>
      </c>
      <c r="AF372" s="5">
        <f t="shared" si="34"/>
        <v>5.1170831003898298E-2</v>
      </c>
      <c r="AG372" s="5">
        <f t="shared" si="35"/>
        <v>5.1170831003898298E-2</v>
      </c>
      <c r="AH372" s="5">
        <f>(Table13[[#This Row],[Survived]]-AG372)^2</f>
        <v>2.6184539456295193E-3</v>
      </c>
    </row>
    <row r="373" spans="1:34" x14ac:dyDescent="0.2">
      <c r="A373">
        <v>0</v>
      </c>
      <c r="B373" t="s">
        <v>10</v>
      </c>
      <c r="C373">
        <v>1</v>
      </c>
      <c r="D373" t="s">
        <v>3</v>
      </c>
      <c r="E373">
        <v>47</v>
      </c>
      <c r="F373">
        <v>38.5</v>
      </c>
      <c r="G373">
        <v>0</v>
      </c>
      <c r="H373">
        <v>0</v>
      </c>
      <c r="I373">
        <f>E373/$E$1</f>
        <v>0.58750000000000002</v>
      </c>
      <c r="J373">
        <f>LOG10(F373+1)</f>
        <v>1.5965970956264601</v>
      </c>
      <c r="K373">
        <f t="shared" si="30"/>
        <v>1</v>
      </c>
      <c r="L373">
        <f t="shared" si="31"/>
        <v>0</v>
      </c>
      <c r="M373">
        <f>IF(B373="S",1,0)</f>
        <v>1</v>
      </c>
      <c r="N373">
        <f>IF(B373="C",1,0)</f>
        <v>0</v>
      </c>
      <c r="O373">
        <f t="shared" si="32"/>
        <v>1</v>
      </c>
      <c r="P373">
        <v>1</v>
      </c>
      <c r="AC373" s="5">
        <f>SUMPRODUCT(Table13[[#This Row],[SibSp]:[Ones]],$R$4:$AA$4)</f>
        <v>-1.095016904221219</v>
      </c>
      <c r="AD373" s="5">
        <f>SUMPRODUCT(Table13[[#This Row],[SibSp]:[Ones]],$R$5:$AA$5)</f>
        <v>0.36256282991617805</v>
      </c>
      <c r="AE373" s="5">
        <f t="shared" si="33"/>
        <v>0</v>
      </c>
      <c r="AF373" s="5">
        <f t="shared" si="34"/>
        <v>0.36256282991617805</v>
      </c>
      <c r="AG373" s="5">
        <f t="shared" si="35"/>
        <v>0.36256282991617805</v>
      </c>
      <c r="AH373" s="5">
        <f>(Table13[[#This Row],[Survived]]-AG373)^2</f>
        <v>0.13145180563682746</v>
      </c>
    </row>
    <row r="374" spans="1:34" x14ac:dyDescent="0.2">
      <c r="A374">
        <v>0</v>
      </c>
      <c r="B374" t="s">
        <v>10</v>
      </c>
      <c r="C374">
        <v>2</v>
      </c>
      <c r="D374" t="s">
        <v>3</v>
      </c>
      <c r="E374">
        <v>48</v>
      </c>
      <c r="F374">
        <v>13</v>
      </c>
      <c r="G374">
        <v>0</v>
      </c>
      <c r="H374">
        <v>0</v>
      </c>
      <c r="I374">
        <f>E374/$E$1</f>
        <v>0.6</v>
      </c>
      <c r="J374">
        <f>LOG10(F374+1)</f>
        <v>1.146128035678238</v>
      </c>
      <c r="K374">
        <f t="shared" si="30"/>
        <v>0</v>
      </c>
      <c r="L374">
        <f t="shared" si="31"/>
        <v>1</v>
      </c>
      <c r="M374">
        <f>IF(B374="S",1,0)</f>
        <v>1</v>
      </c>
      <c r="N374">
        <f>IF(B374="C",1,0)</f>
        <v>0</v>
      </c>
      <c r="O374">
        <f t="shared" si="32"/>
        <v>1</v>
      </c>
      <c r="P374">
        <v>1</v>
      </c>
      <c r="AC374" s="5">
        <f>SUMPRODUCT(Table13[[#This Row],[SibSp]:[Ones]],$R$4:$AA$4)</f>
        <v>-0.86669694147705889</v>
      </c>
      <c r="AD374" s="5">
        <f>SUMPRODUCT(Table13[[#This Row],[SibSp]:[Ones]],$R$5:$AA$5)</f>
        <v>0.15732832172573186</v>
      </c>
      <c r="AE374" s="5">
        <f t="shared" si="33"/>
        <v>0</v>
      </c>
      <c r="AF374" s="5">
        <f t="shared" si="34"/>
        <v>0.15732832172573186</v>
      </c>
      <c r="AG374" s="5">
        <f t="shared" si="35"/>
        <v>0.15732832172573186</v>
      </c>
      <c r="AH374" s="5">
        <f>(Table13[[#This Row],[Survived]]-AG374)^2</f>
        <v>2.4752200817035389E-2</v>
      </c>
    </row>
    <row r="375" spans="1:34" x14ac:dyDescent="0.2">
      <c r="A375">
        <v>0</v>
      </c>
      <c r="B375" t="s">
        <v>10</v>
      </c>
      <c r="C375">
        <v>3</v>
      </c>
      <c r="D375" t="s">
        <v>3</v>
      </c>
      <c r="E375">
        <v>38</v>
      </c>
      <c r="F375">
        <v>7.05</v>
      </c>
      <c r="G375">
        <v>0</v>
      </c>
      <c r="H375">
        <v>0</v>
      </c>
      <c r="I375">
        <f>E375/$E$1</f>
        <v>0.47499999999999998</v>
      </c>
      <c r="J375">
        <f>LOG10(F375+1)</f>
        <v>0.90579588036786851</v>
      </c>
      <c r="K375">
        <f t="shared" si="30"/>
        <v>0</v>
      </c>
      <c r="L375">
        <f t="shared" si="31"/>
        <v>0</v>
      </c>
      <c r="M375">
        <f>IF(B375="S",1,0)</f>
        <v>1</v>
      </c>
      <c r="N375">
        <f>IF(B375="C",1,0)</f>
        <v>0</v>
      </c>
      <c r="O375">
        <f t="shared" si="32"/>
        <v>1</v>
      </c>
      <c r="P375">
        <v>1</v>
      </c>
      <c r="AC375" s="5">
        <f>SUMPRODUCT(Table13[[#This Row],[SibSp]:[Ones]],$R$4:$AA$4)</f>
        <v>-0.90041517543248228</v>
      </c>
      <c r="AD375" s="5">
        <f>SUMPRODUCT(Table13[[#This Row],[SibSp]:[Ones]],$R$5:$AA$5)</f>
        <v>1.9777210938578538E-2</v>
      </c>
      <c r="AE375" s="5">
        <f t="shared" si="33"/>
        <v>0</v>
      </c>
      <c r="AF375" s="5">
        <f t="shared" si="34"/>
        <v>1.9777210938578538E-2</v>
      </c>
      <c r="AG375" s="5">
        <f t="shared" si="35"/>
        <v>1.9777210938578538E-2</v>
      </c>
      <c r="AH375" s="5">
        <f>(Table13[[#This Row],[Survived]]-AG375)^2</f>
        <v>3.9113807250903054E-4</v>
      </c>
    </row>
    <row r="376" spans="1:34" x14ac:dyDescent="0.2">
      <c r="A376">
        <v>0</v>
      </c>
      <c r="B376" t="s">
        <v>10</v>
      </c>
      <c r="C376">
        <v>1</v>
      </c>
      <c r="D376" t="s">
        <v>3</v>
      </c>
      <c r="E376">
        <v>56</v>
      </c>
      <c r="F376">
        <v>26.55</v>
      </c>
      <c r="G376">
        <v>0</v>
      </c>
      <c r="H376">
        <v>0</v>
      </c>
      <c r="I376">
        <f>E376/$E$1</f>
        <v>0.7</v>
      </c>
      <c r="J376">
        <f>LOG10(F376+1)</f>
        <v>1.4401216031878039</v>
      </c>
      <c r="K376">
        <f t="shared" si="30"/>
        <v>1</v>
      </c>
      <c r="L376">
        <f t="shared" si="31"/>
        <v>0</v>
      </c>
      <c r="M376">
        <f>IF(B376="S",1,0)</f>
        <v>1</v>
      </c>
      <c r="N376">
        <f>IF(B376="C",1,0)</f>
        <v>0</v>
      </c>
      <c r="O376">
        <f t="shared" si="32"/>
        <v>1</v>
      </c>
      <c r="P376">
        <v>1</v>
      </c>
      <c r="AC376" s="5">
        <f>SUMPRODUCT(Table13[[#This Row],[SibSp]:[Ones]],$R$4:$AA$4)</f>
        <v>-1.0450306258804072</v>
      </c>
      <c r="AD376" s="5">
        <f>SUMPRODUCT(Table13[[#This Row],[SibSp]:[Ones]],$R$5:$AA$5)</f>
        <v>0.289909051013863</v>
      </c>
      <c r="AE376" s="5">
        <f t="shared" si="33"/>
        <v>0</v>
      </c>
      <c r="AF376" s="5">
        <f t="shared" si="34"/>
        <v>0.289909051013863</v>
      </c>
      <c r="AG376" s="5">
        <f t="shared" si="35"/>
        <v>0.289909051013863</v>
      </c>
      <c r="AH376" s="5">
        <f>(Table13[[#This Row],[Survived]]-AG376)^2</f>
        <v>8.4047257859758612E-2</v>
      </c>
    </row>
    <row r="377" spans="1:34" x14ac:dyDescent="0.2">
      <c r="A377">
        <v>1</v>
      </c>
      <c r="B377" t="s">
        <v>11</v>
      </c>
      <c r="C377">
        <v>3</v>
      </c>
      <c r="D377" t="s">
        <v>4</v>
      </c>
      <c r="E377">
        <v>0.75</v>
      </c>
      <c r="F377">
        <v>19.258299999999998</v>
      </c>
      <c r="G377">
        <v>2</v>
      </c>
      <c r="H377">
        <v>1</v>
      </c>
      <c r="I377">
        <f>E377/$E$1</f>
        <v>9.3749999999999997E-3</v>
      </c>
      <c r="J377">
        <f>LOG10(F377+1)</f>
        <v>1.3066029982011584</v>
      </c>
      <c r="K377">
        <f t="shared" si="30"/>
        <v>0</v>
      </c>
      <c r="L377">
        <f t="shared" si="31"/>
        <v>0</v>
      </c>
      <c r="M377">
        <f>IF(B377="S",1,0)</f>
        <v>0</v>
      </c>
      <c r="N377">
        <f>IF(B377="C",1,0)</f>
        <v>1</v>
      </c>
      <c r="O377">
        <f t="shared" si="32"/>
        <v>0</v>
      </c>
      <c r="P377">
        <v>1</v>
      </c>
      <c r="AC377" s="5">
        <f>SUMPRODUCT(Table13[[#This Row],[SibSp]:[Ones]],$R$4:$AA$4)</f>
        <v>-0.82005392594255289</v>
      </c>
      <c r="AD377" s="5">
        <f>SUMPRODUCT(Table13[[#This Row],[SibSp]:[Ones]],$R$5:$AA$5)</f>
        <v>0.73598475224742177</v>
      </c>
      <c r="AE377" s="5">
        <f t="shared" si="33"/>
        <v>0</v>
      </c>
      <c r="AF377" s="5">
        <f t="shared" si="34"/>
        <v>0.73598475224742177</v>
      </c>
      <c r="AG377" s="5">
        <f t="shared" si="35"/>
        <v>0.73598475224742177</v>
      </c>
      <c r="AH377" s="5">
        <f>(Table13[[#This Row],[Survived]]-AG377)^2</f>
        <v>6.9704051045855267E-2</v>
      </c>
    </row>
    <row r="378" spans="1:34" x14ac:dyDescent="0.2">
      <c r="A378">
        <v>0</v>
      </c>
      <c r="B378" t="s">
        <v>10</v>
      </c>
      <c r="C378">
        <v>3</v>
      </c>
      <c r="D378" t="s">
        <v>3</v>
      </c>
      <c r="E378">
        <v>38</v>
      </c>
      <c r="F378">
        <v>8.6624999999999996</v>
      </c>
      <c r="G378">
        <v>0</v>
      </c>
      <c r="H378">
        <v>0</v>
      </c>
      <c r="I378">
        <f>E378/$E$1</f>
        <v>0.47499999999999998</v>
      </c>
      <c r="J378">
        <f>LOG10(F378+1)</f>
        <v>0.98508950692638131</v>
      </c>
      <c r="K378">
        <f t="shared" si="30"/>
        <v>0</v>
      </c>
      <c r="L378">
        <f t="shared" si="31"/>
        <v>0</v>
      </c>
      <c r="M378">
        <f>IF(B378="S",1,0)</f>
        <v>1</v>
      </c>
      <c r="N378">
        <f>IF(B378="C",1,0)</f>
        <v>0</v>
      </c>
      <c r="O378">
        <f t="shared" si="32"/>
        <v>1</v>
      </c>
      <c r="P378">
        <v>1</v>
      </c>
      <c r="AC378" s="5">
        <f>SUMPRODUCT(Table13[[#This Row],[SibSp]:[Ones]],$R$4:$AA$4)</f>
        <v>-0.91276597788919522</v>
      </c>
      <c r="AD378" s="5">
        <f>SUMPRODUCT(Table13[[#This Row],[SibSp]:[Ones]],$R$5:$AA$5)</f>
        <v>2.3582176783284559E-2</v>
      </c>
      <c r="AE378" s="5">
        <f t="shared" si="33"/>
        <v>0</v>
      </c>
      <c r="AF378" s="5">
        <f t="shared" si="34"/>
        <v>2.3582176783284559E-2</v>
      </c>
      <c r="AG378" s="5">
        <f t="shared" si="35"/>
        <v>2.3582176783284559E-2</v>
      </c>
      <c r="AH378" s="5">
        <f>(Table13[[#This Row],[Survived]]-AG378)^2</f>
        <v>5.5611906183808521E-4</v>
      </c>
    </row>
    <row r="379" spans="1:34" x14ac:dyDescent="0.2">
      <c r="A379">
        <v>1</v>
      </c>
      <c r="B379" t="s">
        <v>10</v>
      </c>
      <c r="C379">
        <v>2</v>
      </c>
      <c r="D379" t="s">
        <v>4</v>
      </c>
      <c r="E379">
        <v>33</v>
      </c>
      <c r="F379">
        <v>27.75</v>
      </c>
      <c r="G379">
        <v>1</v>
      </c>
      <c r="H379">
        <v>2</v>
      </c>
      <c r="I379">
        <f>E379/$E$1</f>
        <v>0.41249999999999998</v>
      </c>
      <c r="J379">
        <f>LOG10(F379+1)</f>
        <v>1.4586378490256493</v>
      </c>
      <c r="K379">
        <f t="shared" si="30"/>
        <v>0</v>
      </c>
      <c r="L379">
        <f t="shared" si="31"/>
        <v>1</v>
      </c>
      <c r="M379">
        <f>IF(B379="S",1,0)</f>
        <v>1</v>
      </c>
      <c r="N379">
        <f>IF(B379="C",1,0)</f>
        <v>0</v>
      </c>
      <c r="O379">
        <f t="shared" si="32"/>
        <v>0</v>
      </c>
      <c r="P379">
        <v>1</v>
      </c>
      <c r="AC379" s="5">
        <f>SUMPRODUCT(Table13[[#This Row],[SibSp]:[Ones]],$R$4:$AA$4)</f>
        <v>-0.65875182544145783</v>
      </c>
      <c r="AD379" s="5">
        <f>SUMPRODUCT(Table13[[#This Row],[SibSp]:[Ones]],$R$5:$AA$5)</f>
        <v>0.68257186029349604</v>
      </c>
      <c r="AE379" s="5">
        <f t="shared" si="33"/>
        <v>0</v>
      </c>
      <c r="AF379" s="5">
        <f t="shared" si="34"/>
        <v>0.68257186029349604</v>
      </c>
      <c r="AG379" s="5">
        <f t="shared" si="35"/>
        <v>0.68257186029349604</v>
      </c>
      <c r="AH379" s="5">
        <f>(Table13[[#This Row],[Survived]]-AG379)^2</f>
        <v>0.1007606238775318</v>
      </c>
    </row>
    <row r="380" spans="1:34" x14ac:dyDescent="0.2">
      <c r="A380">
        <v>1</v>
      </c>
      <c r="B380" t="s">
        <v>11</v>
      </c>
      <c r="C380">
        <v>2</v>
      </c>
      <c r="D380" t="s">
        <v>4</v>
      </c>
      <c r="E380">
        <v>23</v>
      </c>
      <c r="F380">
        <v>13.791700000000001</v>
      </c>
      <c r="G380">
        <v>0</v>
      </c>
      <c r="H380">
        <v>0</v>
      </c>
      <c r="I380">
        <f>E380/$E$1</f>
        <v>0.28749999999999998</v>
      </c>
      <c r="J380">
        <f>LOG10(F380+1)</f>
        <v>1.1700180900341755</v>
      </c>
      <c r="K380">
        <f t="shared" si="30"/>
        <v>0</v>
      </c>
      <c r="L380">
        <f t="shared" si="31"/>
        <v>1</v>
      </c>
      <c r="M380">
        <f>IF(B380="S",1,0)</f>
        <v>0</v>
      </c>
      <c r="N380">
        <f>IF(B380="C",1,0)</f>
        <v>1</v>
      </c>
      <c r="O380">
        <f t="shared" si="32"/>
        <v>0</v>
      </c>
      <c r="P380">
        <v>1</v>
      </c>
      <c r="AC380" s="5">
        <f>SUMPRODUCT(Table13[[#This Row],[SibSp]:[Ones]],$R$4:$AA$4)</f>
        <v>-0.45175249187438921</v>
      </c>
      <c r="AD380" s="5">
        <f>SUMPRODUCT(Table13[[#This Row],[SibSp]:[Ones]],$R$5:$AA$5)</f>
        <v>0.89631032909908959</v>
      </c>
      <c r="AE380" s="5">
        <f t="shared" si="33"/>
        <v>0</v>
      </c>
      <c r="AF380" s="5">
        <f t="shared" si="34"/>
        <v>0.89631032909908959</v>
      </c>
      <c r="AG380" s="5">
        <f t="shared" si="35"/>
        <v>0.89631032909908959</v>
      </c>
      <c r="AH380" s="5">
        <f>(Table13[[#This Row],[Survived]]-AG380)^2</f>
        <v>1.0751547851539109E-2</v>
      </c>
    </row>
    <row r="381" spans="1:34" x14ac:dyDescent="0.2">
      <c r="A381">
        <v>0</v>
      </c>
      <c r="B381" t="s">
        <v>10</v>
      </c>
      <c r="C381">
        <v>3</v>
      </c>
      <c r="D381" t="s">
        <v>4</v>
      </c>
      <c r="E381">
        <v>22</v>
      </c>
      <c r="F381">
        <v>9.8375000000000004</v>
      </c>
      <c r="G381">
        <v>0</v>
      </c>
      <c r="H381">
        <v>0</v>
      </c>
      <c r="I381">
        <f>E381/$E$1</f>
        <v>0.27500000000000002</v>
      </c>
      <c r="J381">
        <f>LOG10(F381+1)</f>
        <v>1.0349291104842666</v>
      </c>
      <c r="K381">
        <f t="shared" si="30"/>
        <v>0</v>
      </c>
      <c r="L381">
        <f t="shared" si="31"/>
        <v>0</v>
      </c>
      <c r="M381">
        <f>IF(B381="S",1,0)</f>
        <v>1</v>
      </c>
      <c r="N381">
        <f>IF(B381="C",1,0)</f>
        <v>0</v>
      </c>
      <c r="O381">
        <f t="shared" si="32"/>
        <v>0</v>
      </c>
      <c r="P381">
        <v>1</v>
      </c>
      <c r="AC381" s="5">
        <f>SUMPRODUCT(Table13[[#This Row],[SibSp]:[Ones]],$R$4:$AA$4)</f>
        <v>-0.63500059057453528</v>
      </c>
      <c r="AD381" s="5">
        <f>SUMPRODUCT(Table13[[#This Row],[SibSp]:[Ones]],$R$5:$AA$5)</f>
        <v>0.63057827542340394</v>
      </c>
      <c r="AE381" s="5">
        <f t="shared" si="33"/>
        <v>0</v>
      </c>
      <c r="AF381" s="5">
        <f t="shared" si="34"/>
        <v>0.63057827542340394</v>
      </c>
      <c r="AG381" s="5">
        <f t="shared" si="35"/>
        <v>0.63057827542340394</v>
      </c>
      <c r="AH381" s="5">
        <f>(Table13[[#This Row],[Survived]]-AG381)^2</f>
        <v>0.39762896143595428</v>
      </c>
    </row>
    <row r="382" spans="1:34" x14ac:dyDescent="0.2">
      <c r="A382">
        <v>0</v>
      </c>
      <c r="B382" t="s">
        <v>10</v>
      </c>
      <c r="C382">
        <v>2</v>
      </c>
      <c r="D382" t="s">
        <v>3</v>
      </c>
      <c r="E382">
        <v>34</v>
      </c>
      <c r="F382">
        <v>21</v>
      </c>
      <c r="G382">
        <v>1</v>
      </c>
      <c r="H382">
        <v>0</v>
      </c>
      <c r="I382">
        <f>E382/$E$1</f>
        <v>0.42499999999999999</v>
      </c>
      <c r="J382">
        <f>LOG10(F382+1)</f>
        <v>1.3424226808222062</v>
      </c>
      <c r="K382">
        <f t="shared" si="30"/>
        <v>0</v>
      </c>
      <c r="L382">
        <f t="shared" si="31"/>
        <v>1</v>
      </c>
      <c r="M382">
        <f>IF(B382="S",1,0)</f>
        <v>1</v>
      </c>
      <c r="N382">
        <f>IF(B382="C",1,0)</f>
        <v>0</v>
      </c>
      <c r="O382">
        <f t="shared" si="32"/>
        <v>1</v>
      </c>
      <c r="P382">
        <v>1</v>
      </c>
      <c r="AC382" s="5">
        <f>SUMPRODUCT(Table13[[#This Row],[SibSp]:[Ones]],$R$4:$AA$4)</f>
        <v>-1.0872053757491007</v>
      </c>
      <c r="AD382" s="5">
        <f>SUMPRODUCT(Table13[[#This Row],[SibSp]:[Ones]],$R$5:$AA$5)</f>
        <v>0.21077019888798093</v>
      </c>
      <c r="AE382" s="5">
        <f t="shared" si="33"/>
        <v>0</v>
      </c>
      <c r="AF382" s="5">
        <f t="shared" si="34"/>
        <v>0.21077019888798093</v>
      </c>
      <c r="AG382" s="5">
        <f t="shared" si="35"/>
        <v>0.21077019888798093</v>
      </c>
      <c r="AH382" s="5">
        <f>(Table13[[#This Row],[Survived]]-AG382)^2</f>
        <v>4.4424076739279041E-2</v>
      </c>
    </row>
    <row r="383" spans="1:34" x14ac:dyDescent="0.2">
      <c r="A383">
        <v>0</v>
      </c>
      <c r="B383" t="s">
        <v>10</v>
      </c>
      <c r="C383">
        <v>3</v>
      </c>
      <c r="D383" t="s">
        <v>3</v>
      </c>
      <c r="E383">
        <v>29</v>
      </c>
      <c r="F383">
        <v>7.0457999999999998</v>
      </c>
      <c r="G383">
        <v>1</v>
      </c>
      <c r="H383">
        <v>0</v>
      </c>
      <c r="I383">
        <f>E383/$E$1</f>
        <v>0.36249999999999999</v>
      </c>
      <c r="J383">
        <f>LOG10(F383+1)</f>
        <v>0.90556923281193558</v>
      </c>
      <c r="K383">
        <f t="shared" si="30"/>
        <v>0</v>
      </c>
      <c r="L383">
        <f t="shared" si="31"/>
        <v>0</v>
      </c>
      <c r="M383">
        <f>IF(B383="S",1,0)</f>
        <v>1</v>
      </c>
      <c r="N383">
        <f>IF(B383="C",1,0)</f>
        <v>0</v>
      </c>
      <c r="O383">
        <f t="shared" si="32"/>
        <v>1</v>
      </c>
      <c r="P383">
        <v>1</v>
      </c>
      <c r="AC383" s="5">
        <f>SUMPRODUCT(Table13[[#This Row],[SibSp]:[Ones]],$R$4:$AA$4)</f>
        <v>-1.0760836068949766</v>
      </c>
      <c r="AD383" s="5">
        <f>SUMPRODUCT(Table13[[#This Row],[SibSp]:[Ones]],$R$5:$AA$5)</f>
        <v>2.7597094657239918E-2</v>
      </c>
      <c r="AE383" s="5">
        <f t="shared" si="33"/>
        <v>0</v>
      </c>
      <c r="AF383" s="5">
        <f t="shared" si="34"/>
        <v>2.7597094657239918E-2</v>
      </c>
      <c r="AG383" s="5">
        <f t="shared" si="35"/>
        <v>2.7597094657239918E-2</v>
      </c>
      <c r="AH383" s="5">
        <f>(Table13[[#This Row],[Survived]]-AG383)^2</f>
        <v>7.6159963352066004E-4</v>
      </c>
    </row>
    <row r="384" spans="1:34" x14ac:dyDescent="0.2">
      <c r="A384">
        <v>0</v>
      </c>
      <c r="B384" t="s">
        <v>10</v>
      </c>
      <c r="C384">
        <v>3</v>
      </c>
      <c r="D384" t="s">
        <v>3</v>
      </c>
      <c r="E384">
        <v>22</v>
      </c>
      <c r="F384">
        <v>7.5208000000000004</v>
      </c>
      <c r="G384">
        <v>0</v>
      </c>
      <c r="H384">
        <v>0</v>
      </c>
      <c r="I384">
        <f>E384/$E$1</f>
        <v>0.27500000000000002</v>
      </c>
      <c r="J384">
        <f>LOG10(F384+1)</f>
        <v>0.93048037167691311</v>
      </c>
      <c r="K384">
        <f t="shared" si="30"/>
        <v>0</v>
      </c>
      <c r="L384">
        <f t="shared" si="31"/>
        <v>0</v>
      </c>
      <c r="M384">
        <f>IF(B384="S",1,0)</f>
        <v>1</v>
      </c>
      <c r="N384">
        <f>IF(B384="C",1,0)</f>
        <v>0</v>
      </c>
      <c r="O384">
        <f t="shared" si="32"/>
        <v>1</v>
      </c>
      <c r="P384">
        <v>1</v>
      </c>
      <c r="AC384" s="5">
        <f>SUMPRODUCT(Table13[[#This Row],[SibSp]:[Ones]],$R$4:$AA$4)</f>
        <v>-0.94979533269615124</v>
      </c>
      <c r="AD384" s="5">
        <f>SUMPRODUCT(Table13[[#This Row],[SibSp]:[Ones]],$R$5:$AA$5)</f>
        <v>0.13677537161480191</v>
      </c>
      <c r="AE384" s="5">
        <f t="shared" si="33"/>
        <v>0</v>
      </c>
      <c r="AF384" s="5">
        <f t="shared" si="34"/>
        <v>0.13677537161480191</v>
      </c>
      <c r="AG384" s="5">
        <f t="shared" si="35"/>
        <v>0.13677537161480191</v>
      </c>
      <c r="AH384" s="5">
        <f>(Table13[[#This Row],[Survived]]-AG384)^2</f>
        <v>1.8707502280367161E-2</v>
      </c>
    </row>
    <row r="385" spans="1:34" x14ac:dyDescent="0.2">
      <c r="A385">
        <v>1</v>
      </c>
      <c r="B385" t="s">
        <v>10</v>
      </c>
      <c r="C385">
        <v>3</v>
      </c>
      <c r="D385" t="s">
        <v>4</v>
      </c>
      <c r="E385">
        <v>2</v>
      </c>
      <c r="F385">
        <v>12.2875</v>
      </c>
      <c r="G385">
        <v>0</v>
      </c>
      <c r="H385">
        <v>1</v>
      </c>
      <c r="I385">
        <f>E385/$E$1</f>
        <v>2.5000000000000001E-2</v>
      </c>
      <c r="J385">
        <f>LOG10(F385+1)</f>
        <v>1.1234432775313532</v>
      </c>
      <c r="K385">
        <f t="shared" si="30"/>
        <v>0</v>
      </c>
      <c r="L385">
        <f t="shared" si="31"/>
        <v>0</v>
      </c>
      <c r="M385">
        <f>IF(B385="S",1,0)</f>
        <v>1</v>
      </c>
      <c r="N385">
        <f>IF(B385="C",1,0)</f>
        <v>0</v>
      </c>
      <c r="O385">
        <f t="shared" si="32"/>
        <v>0</v>
      </c>
      <c r="P385">
        <v>1</v>
      </c>
      <c r="AC385" s="5">
        <f>SUMPRODUCT(Table13[[#This Row],[SibSp]:[Ones]],$R$4:$AA$4)</f>
        <v>-0.64653794960249356</v>
      </c>
      <c r="AD385" s="5">
        <f>SUMPRODUCT(Table13[[#This Row],[SibSp]:[Ones]],$R$5:$AA$5)</f>
        <v>0.76469065785556678</v>
      </c>
      <c r="AE385" s="5">
        <f t="shared" si="33"/>
        <v>0</v>
      </c>
      <c r="AF385" s="5">
        <f t="shared" si="34"/>
        <v>0.76469065785556678</v>
      </c>
      <c r="AG385" s="5">
        <f t="shared" si="35"/>
        <v>0.76469065785556678</v>
      </c>
      <c r="AH385" s="5">
        <f>(Table13[[#This Row],[Survived]]-AG385)^2</f>
        <v>5.5370486500445938E-2</v>
      </c>
    </row>
    <row r="386" spans="1:34" x14ac:dyDescent="0.2">
      <c r="A386">
        <v>0</v>
      </c>
      <c r="B386" t="s">
        <v>10</v>
      </c>
      <c r="C386">
        <v>3</v>
      </c>
      <c r="D386" t="s">
        <v>3</v>
      </c>
      <c r="E386">
        <v>9</v>
      </c>
      <c r="F386">
        <v>46.9</v>
      </c>
      <c r="G386">
        <v>5</v>
      </c>
      <c r="H386">
        <v>2</v>
      </c>
      <c r="I386">
        <f>E386/$E$1</f>
        <v>0.1125</v>
      </c>
      <c r="J386">
        <f>LOG10(F386+1)</f>
        <v>1.6803355134145632</v>
      </c>
      <c r="K386">
        <f t="shared" si="30"/>
        <v>0</v>
      </c>
      <c r="L386">
        <f t="shared" si="31"/>
        <v>0</v>
      </c>
      <c r="M386">
        <f>IF(B386="S",1,0)</f>
        <v>1</v>
      </c>
      <c r="N386">
        <f>IF(B386="C",1,0)</f>
        <v>0</v>
      </c>
      <c r="O386">
        <f t="shared" si="32"/>
        <v>1</v>
      </c>
      <c r="P386">
        <v>1</v>
      </c>
      <c r="AC386" s="5">
        <f>SUMPRODUCT(Table13[[#This Row],[SibSp]:[Ones]],$R$4:$AA$4)</f>
        <v>-1.735703605551447</v>
      </c>
      <c r="AD386" s="5">
        <f>SUMPRODUCT(Table13[[#This Row],[SibSp]:[Ones]],$R$5:$AA$5)</f>
        <v>-4.9519982769160586E-2</v>
      </c>
      <c r="AE386" s="5">
        <f t="shared" si="33"/>
        <v>0</v>
      </c>
      <c r="AF386" s="5">
        <f t="shared" si="34"/>
        <v>0</v>
      </c>
      <c r="AG386" s="5">
        <f t="shared" si="35"/>
        <v>0</v>
      </c>
      <c r="AH386" s="5">
        <f>(Table13[[#This Row],[Survived]]-AG386)^2</f>
        <v>0</v>
      </c>
    </row>
    <row r="387" spans="1:34" x14ac:dyDescent="0.2">
      <c r="A387">
        <v>0</v>
      </c>
      <c r="B387" t="s">
        <v>10</v>
      </c>
      <c r="C387">
        <v>3</v>
      </c>
      <c r="D387" t="s">
        <v>3</v>
      </c>
      <c r="E387">
        <v>50</v>
      </c>
      <c r="F387">
        <v>8.0500000000000007</v>
      </c>
      <c r="G387">
        <v>0</v>
      </c>
      <c r="H387">
        <v>0</v>
      </c>
      <c r="I387">
        <f>E387/$E$1</f>
        <v>0.625</v>
      </c>
      <c r="J387">
        <f>LOG10(F387+1)</f>
        <v>0.9566485792052033</v>
      </c>
      <c r="K387">
        <f t="shared" si="30"/>
        <v>0</v>
      </c>
      <c r="L387">
        <f t="shared" si="31"/>
        <v>0</v>
      </c>
      <c r="M387">
        <f>IF(B387="S",1,0)</f>
        <v>1</v>
      </c>
      <c r="N387">
        <f>IF(B387="C",1,0)</f>
        <v>0</v>
      </c>
      <c r="O387">
        <f t="shared" si="32"/>
        <v>1</v>
      </c>
      <c r="P387">
        <v>1</v>
      </c>
      <c r="AC387" s="5">
        <f>SUMPRODUCT(Table13[[#This Row],[SibSp]:[Ones]],$R$4:$AA$4)</f>
        <v>-0.87418453991088463</v>
      </c>
      <c r="AD387" s="5">
        <f>SUMPRODUCT(Table13[[#This Row],[SibSp]:[Ones]],$R$5:$AA$5)</f>
        <v>-6.4642825313005026E-2</v>
      </c>
      <c r="AE387" s="5">
        <f t="shared" si="33"/>
        <v>0</v>
      </c>
      <c r="AF387" s="5">
        <f t="shared" si="34"/>
        <v>0</v>
      </c>
      <c r="AG387" s="5">
        <f t="shared" si="35"/>
        <v>0</v>
      </c>
      <c r="AH387" s="5">
        <f>(Table13[[#This Row],[Survived]]-AG387)^2</f>
        <v>0</v>
      </c>
    </row>
    <row r="388" spans="1:34" x14ac:dyDescent="0.2">
      <c r="A388">
        <v>1</v>
      </c>
      <c r="B388" t="s">
        <v>10</v>
      </c>
      <c r="C388">
        <v>3</v>
      </c>
      <c r="D388" t="s">
        <v>4</v>
      </c>
      <c r="E388">
        <v>63</v>
      </c>
      <c r="F388">
        <v>9.5875000000000004</v>
      </c>
      <c r="G388">
        <v>0</v>
      </c>
      <c r="H388">
        <v>0</v>
      </c>
      <c r="I388">
        <f>E388/$E$1</f>
        <v>0.78749999999999998</v>
      </c>
      <c r="J388">
        <f>LOG10(F388+1)</f>
        <v>1.0247934233387634</v>
      </c>
      <c r="K388">
        <f t="shared" si="30"/>
        <v>0</v>
      </c>
      <c r="L388">
        <f t="shared" si="31"/>
        <v>0</v>
      </c>
      <c r="M388">
        <f>IF(B388="S",1,0)</f>
        <v>1</v>
      </c>
      <c r="N388">
        <f>IF(B388="C",1,0)</f>
        <v>0</v>
      </c>
      <c r="O388">
        <f t="shared" si="32"/>
        <v>0</v>
      </c>
      <c r="P388">
        <v>1</v>
      </c>
      <c r="AC388" s="5">
        <f>SUMPRODUCT(Table13[[#This Row],[SibSp]:[Ones]],$R$4:$AA$4)</f>
        <v>-0.51673766560560552</v>
      </c>
      <c r="AD388" s="5">
        <f>SUMPRODUCT(Table13[[#This Row],[SibSp]:[Ones]],$R$5:$AA$5)</f>
        <v>0.33331941234407403</v>
      </c>
      <c r="AE388" s="5">
        <f t="shared" si="33"/>
        <v>0</v>
      </c>
      <c r="AF388" s="5">
        <f t="shared" si="34"/>
        <v>0.33331941234407403</v>
      </c>
      <c r="AG388" s="5">
        <f t="shared" si="35"/>
        <v>0.33331941234407403</v>
      </c>
      <c r="AH388" s="5">
        <f>(Table13[[#This Row],[Survived]]-AG388)^2</f>
        <v>0.4444630059572508</v>
      </c>
    </row>
    <row r="389" spans="1:34" x14ac:dyDescent="0.2">
      <c r="A389">
        <v>1</v>
      </c>
      <c r="B389" t="s">
        <v>11</v>
      </c>
      <c r="C389">
        <v>1</v>
      </c>
      <c r="D389" t="s">
        <v>3</v>
      </c>
      <c r="E389">
        <v>25</v>
      </c>
      <c r="F389">
        <v>91.0792</v>
      </c>
      <c r="G389">
        <v>1</v>
      </c>
      <c r="H389">
        <v>0</v>
      </c>
      <c r="I389">
        <f>E389/$E$1</f>
        <v>0.3125</v>
      </c>
      <c r="J389">
        <f>LOG10(F389+1)</f>
        <v>1.9641615374126258</v>
      </c>
      <c r="K389">
        <f t="shared" ref="K389:K452" si="36">IF(C389=1,1,0)</f>
        <v>1</v>
      </c>
      <c r="L389">
        <f t="shared" ref="L389:L452" si="37">IF(C389=2,1,0)</f>
        <v>0</v>
      </c>
      <c r="M389">
        <f>IF(B389="S",1,0)</f>
        <v>0</v>
      </c>
      <c r="N389">
        <f>IF(B389="C",1,0)</f>
        <v>1</v>
      </c>
      <c r="O389">
        <f t="shared" ref="O389:O452" si="38">IF(D389="male",1,0)</f>
        <v>1</v>
      </c>
      <c r="P389">
        <v>1</v>
      </c>
      <c r="AC389" s="5">
        <f>SUMPRODUCT(Table13[[#This Row],[SibSp]:[Ones]],$R$4:$AA$4)</f>
        <v>-1.2062192733487795</v>
      </c>
      <c r="AD389" s="5">
        <f>SUMPRODUCT(Table13[[#This Row],[SibSp]:[Ones]],$R$5:$AA$5)</f>
        <v>0.55021598475508249</v>
      </c>
      <c r="AE389" s="5">
        <f t="shared" ref="AE389:AE452" si="39">IF(AC389&lt;0,0,AC389)</f>
        <v>0</v>
      </c>
      <c r="AF389" s="5">
        <f t="shared" ref="AF389:AF452" si="40">IF(AD389&lt;0,0,AD389)</f>
        <v>0.55021598475508249</v>
      </c>
      <c r="AG389" s="5">
        <f t="shared" ref="AG389:AG452" si="41">AE389+AF389</f>
        <v>0.55021598475508249</v>
      </c>
      <c r="AH389" s="5">
        <f>(Table13[[#This Row],[Survived]]-AG389)^2</f>
        <v>0.20230566036984018</v>
      </c>
    </row>
    <row r="390" spans="1:34" x14ac:dyDescent="0.2">
      <c r="A390">
        <v>1</v>
      </c>
      <c r="B390" t="s">
        <v>10</v>
      </c>
      <c r="C390">
        <v>1</v>
      </c>
      <c r="D390" t="s">
        <v>4</v>
      </c>
      <c r="E390">
        <v>35</v>
      </c>
      <c r="F390">
        <v>90</v>
      </c>
      <c r="G390">
        <v>1</v>
      </c>
      <c r="H390">
        <v>0</v>
      </c>
      <c r="I390">
        <f>E390/$E$1</f>
        <v>0.4375</v>
      </c>
      <c r="J390">
        <f>LOG10(F390+1)</f>
        <v>1.9590413923210936</v>
      </c>
      <c r="K390">
        <f t="shared" si="36"/>
        <v>1</v>
      </c>
      <c r="L390">
        <f t="shared" si="37"/>
        <v>0</v>
      </c>
      <c r="M390">
        <f>IF(B390="S",1,0)</f>
        <v>1</v>
      </c>
      <c r="N390">
        <f>IF(B390="C",1,0)</f>
        <v>0</v>
      </c>
      <c r="O390">
        <f t="shared" si="38"/>
        <v>0</v>
      </c>
      <c r="P390">
        <v>1</v>
      </c>
      <c r="AC390" s="5">
        <f>SUMPRODUCT(Table13[[#This Row],[SibSp]:[Ones]],$R$4:$AA$4)</f>
        <v>-1.0046492401388936</v>
      </c>
      <c r="AD390" s="5">
        <f>SUMPRODUCT(Table13[[#This Row],[SibSp]:[Ones]],$R$5:$AA$5)</f>
        <v>0.89829166974708485</v>
      </c>
      <c r="AE390" s="5">
        <f t="shared" si="39"/>
        <v>0</v>
      </c>
      <c r="AF390" s="5">
        <f t="shared" si="40"/>
        <v>0.89829166974708485</v>
      </c>
      <c r="AG390" s="5">
        <f t="shared" si="41"/>
        <v>0.89829166974708485</v>
      </c>
      <c r="AH390" s="5">
        <f>(Table13[[#This Row],[Survived]]-AG390)^2</f>
        <v>1.0344584442836055E-2</v>
      </c>
    </row>
    <row r="391" spans="1:34" x14ac:dyDescent="0.2">
      <c r="A391">
        <v>0</v>
      </c>
      <c r="B391" t="s">
        <v>11</v>
      </c>
      <c r="C391">
        <v>1</v>
      </c>
      <c r="D391" t="s">
        <v>3</v>
      </c>
      <c r="E391">
        <v>58</v>
      </c>
      <c r="F391">
        <v>29.7</v>
      </c>
      <c r="G391">
        <v>0</v>
      </c>
      <c r="H391">
        <v>0</v>
      </c>
      <c r="I391">
        <f>E391/$E$1</f>
        <v>0.72499999999999998</v>
      </c>
      <c r="J391">
        <f>LOG10(F391+1)</f>
        <v>1.4871383754771865</v>
      </c>
      <c r="K391">
        <f t="shared" si="36"/>
        <v>1</v>
      </c>
      <c r="L391">
        <f t="shared" si="37"/>
        <v>0</v>
      </c>
      <c r="M391">
        <f>IF(B391="S",1,0)</f>
        <v>0</v>
      </c>
      <c r="N391">
        <f>IF(B391="C",1,0)</f>
        <v>1</v>
      </c>
      <c r="O391">
        <f t="shared" si="38"/>
        <v>1</v>
      </c>
      <c r="P391">
        <v>1</v>
      </c>
      <c r="AC391" s="5">
        <f>SUMPRODUCT(Table13[[#This Row],[SibSp]:[Ones]],$R$4:$AA$4)</f>
        <v>-0.88791130929370232</v>
      </c>
      <c r="AD391" s="5">
        <f>SUMPRODUCT(Table13[[#This Row],[SibSp]:[Ones]],$R$5:$AA$5)</f>
        <v>0.34577441625883071</v>
      </c>
      <c r="AE391" s="5">
        <f t="shared" si="39"/>
        <v>0</v>
      </c>
      <c r="AF391" s="5">
        <f t="shared" si="40"/>
        <v>0.34577441625883071</v>
      </c>
      <c r="AG391" s="5">
        <f t="shared" si="41"/>
        <v>0.34577441625883071</v>
      </c>
      <c r="AH391" s="5">
        <f>(Table13[[#This Row],[Survived]]-AG391)^2</f>
        <v>0.11955994693913513</v>
      </c>
    </row>
    <row r="392" spans="1:34" x14ac:dyDescent="0.2">
      <c r="A392">
        <v>0</v>
      </c>
      <c r="B392" t="s">
        <v>10</v>
      </c>
      <c r="C392">
        <v>3</v>
      </c>
      <c r="D392" t="s">
        <v>3</v>
      </c>
      <c r="E392">
        <v>30</v>
      </c>
      <c r="F392">
        <v>8.0500000000000007</v>
      </c>
      <c r="G392">
        <v>0</v>
      </c>
      <c r="H392">
        <v>0</v>
      </c>
      <c r="I392">
        <f>E392/$E$1</f>
        <v>0.375</v>
      </c>
      <c r="J392">
        <f>LOG10(F392+1)</f>
        <v>0.9566485792052033</v>
      </c>
      <c r="K392">
        <f t="shared" si="36"/>
        <v>0</v>
      </c>
      <c r="L392">
        <f t="shared" si="37"/>
        <v>0</v>
      </c>
      <c r="M392">
        <f>IF(B392="S",1,0)</f>
        <v>1</v>
      </c>
      <c r="N392">
        <f>IF(B392="C",1,0)</f>
        <v>0</v>
      </c>
      <c r="O392">
        <f t="shared" si="38"/>
        <v>1</v>
      </c>
      <c r="P392">
        <v>1</v>
      </c>
      <c r="AC392" s="5">
        <f>SUMPRODUCT(Table13[[#This Row],[SibSp]:[Ones]],$R$4:$AA$4)</f>
        <v>-0.93110365545447671</v>
      </c>
      <c r="AD392" s="5">
        <f>SUMPRODUCT(Table13[[#This Row],[SibSp]:[Ones]],$R$5:$AA$5)</f>
        <v>8.0124245083124213E-2</v>
      </c>
      <c r="AE392" s="5">
        <f t="shared" si="39"/>
        <v>0</v>
      </c>
      <c r="AF392" s="5">
        <f t="shared" si="40"/>
        <v>8.0124245083124213E-2</v>
      </c>
      <c r="AG392" s="5">
        <f t="shared" si="41"/>
        <v>8.0124245083124213E-2</v>
      </c>
      <c r="AH392" s="5">
        <f>(Table13[[#This Row],[Survived]]-AG392)^2</f>
        <v>6.4198946501405549E-3</v>
      </c>
    </row>
    <row r="393" spans="1:34" x14ac:dyDescent="0.2">
      <c r="A393">
        <v>1</v>
      </c>
      <c r="B393" t="s">
        <v>10</v>
      </c>
      <c r="C393">
        <v>3</v>
      </c>
      <c r="D393" t="s">
        <v>3</v>
      </c>
      <c r="E393">
        <v>9</v>
      </c>
      <c r="F393">
        <v>15.9</v>
      </c>
      <c r="G393">
        <v>1</v>
      </c>
      <c r="H393">
        <v>1</v>
      </c>
      <c r="I393">
        <f>E393/$E$1</f>
        <v>0.1125</v>
      </c>
      <c r="J393">
        <f>LOG10(F393+1)</f>
        <v>1.2278867046136734</v>
      </c>
      <c r="K393">
        <f t="shared" si="36"/>
        <v>0</v>
      </c>
      <c r="L393">
        <f t="shared" si="37"/>
        <v>0</v>
      </c>
      <c r="M393">
        <f>IF(B393="S",1,0)</f>
        <v>1</v>
      </c>
      <c r="N393">
        <f>IF(B393="C",1,0)</f>
        <v>0</v>
      </c>
      <c r="O393">
        <f t="shared" si="38"/>
        <v>1</v>
      </c>
      <c r="P393">
        <v>1</v>
      </c>
      <c r="AC393" s="5">
        <f>SUMPRODUCT(Table13[[#This Row],[SibSp]:[Ones]],$R$4:$AA$4)</f>
        <v>-1.124038248825495</v>
      </c>
      <c r="AD393" s="5">
        <f>SUMPRODUCT(Table13[[#This Row],[SibSp]:[Ones]],$R$5:$AA$5)</f>
        <v>0.17292870904513113</v>
      </c>
      <c r="AE393" s="5">
        <f t="shared" si="39"/>
        <v>0</v>
      </c>
      <c r="AF393" s="5">
        <f t="shared" si="40"/>
        <v>0.17292870904513113</v>
      </c>
      <c r="AG393" s="5">
        <f t="shared" si="41"/>
        <v>0.17292870904513113</v>
      </c>
      <c r="AH393" s="5">
        <f>(Table13[[#This Row],[Survived]]-AG393)^2</f>
        <v>0.6840469203217534</v>
      </c>
    </row>
    <row r="394" spans="1:34" x14ac:dyDescent="0.2">
      <c r="A394">
        <v>0</v>
      </c>
      <c r="B394" t="s">
        <v>10</v>
      </c>
      <c r="C394">
        <v>3</v>
      </c>
      <c r="D394" t="s">
        <v>3</v>
      </c>
      <c r="E394">
        <v>21</v>
      </c>
      <c r="F394">
        <v>7.25</v>
      </c>
      <c r="G394">
        <v>0</v>
      </c>
      <c r="H394">
        <v>0</v>
      </c>
      <c r="I394">
        <f>E394/$E$1</f>
        <v>0.26250000000000001</v>
      </c>
      <c r="J394">
        <f>LOG10(F394+1)</f>
        <v>0.91645394854992512</v>
      </c>
      <c r="K394">
        <f t="shared" si="36"/>
        <v>0</v>
      </c>
      <c r="L394">
        <f t="shared" si="37"/>
        <v>0</v>
      </c>
      <c r="M394">
        <f>IF(B394="S",1,0)</f>
        <v>1</v>
      </c>
      <c r="N394">
        <f>IF(B394="C",1,0)</f>
        <v>0</v>
      </c>
      <c r="O394">
        <f t="shared" si="38"/>
        <v>1</v>
      </c>
      <c r="P394">
        <v>1</v>
      </c>
      <c r="AC394" s="5">
        <f>SUMPRODUCT(Table13[[#This Row],[SibSp]:[Ones]],$R$4:$AA$4)</f>
        <v>-0.95045652799844127</v>
      </c>
      <c r="AD394" s="5">
        <f>SUMPRODUCT(Table13[[#This Row],[SibSp]:[Ones]],$R$5:$AA$5)</f>
        <v>0.1433406563996048</v>
      </c>
      <c r="AE394" s="5">
        <f t="shared" si="39"/>
        <v>0</v>
      </c>
      <c r="AF394" s="5">
        <f t="shared" si="40"/>
        <v>0.1433406563996048</v>
      </c>
      <c r="AG394" s="5">
        <f t="shared" si="41"/>
        <v>0.1433406563996048</v>
      </c>
      <c r="AH394" s="5">
        <f>(Table13[[#This Row],[Survived]]-AG394)^2</f>
        <v>2.0546543777069565E-2</v>
      </c>
    </row>
    <row r="395" spans="1:34" x14ac:dyDescent="0.2">
      <c r="A395">
        <v>0</v>
      </c>
      <c r="B395" t="s">
        <v>10</v>
      </c>
      <c r="C395">
        <v>1</v>
      </c>
      <c r="D395" t="s">
        <v>3</v>
      </c>
      <c r="E395">
        <v>55</v>
      </c>
      <c r="F395">
        <v>30.5</v>
      </c>
      <c r="G395">
        <v>0</v>
      </c>
      <c r="H395">
        <v>0</v>
      </c>
      <c r="I395">
        <f>E395/$E$1</f>
        <v>0.6875</v>
      </c>
      <c r="J395">
        <f>LOG10(F395+1)</f>
        <v>1.4983105537896004</v>
      </c>
      <c r="K395">
        <f t="shared" si="36"/>
        <v>1</v>
      </c>
      <c r="L395">
        <f t="shared" si="37"/>
        <v>0</v>
      </c>
      <c r="M395">
        <f>IF(B395="S",1,0)</f>
        <v>1</v>
      </c>
      <c r="N395">
        <f>IF(B395="C",1,0)</f>
        <v>0</v>
      </c>
      <c r="O395">
        <f t="shared" si="38"/>
        <v>1</v>
      </c>
      <c r="P395">
        <v>1</v>
      </c>
      <c r="AC395" s="5">
        <f>SUMPRODUCT(Table13[[#This Row],[SibSp]:[Ones]],$R$4:$AA$4)</f>
        <v>-1.0569401125520388</v>
      </c>
      <c r="AD395" s="5">
        <f>SUMPRODUCT(Table13[[#This Row],[SibSp]:[Ones]],$R$5:$AA$5)</f>
        <v>0.29993964622053126</v>
      </c>
      <c r="AE395" s="5">
        <f t="shared" si="39"/>
        <v>0</v>
      </c>
      <c r="AF395" s="5">
        <f t="shared" si="40"/>
        <v>0.29993964622053126</v>
      </c>
      <c r="AG395" s="5">
        <f t="shared" si="41"/>
        <v>0.29993964622053126</v>
      </c>
      <c r="AH395" s="5">
        <f>(Table13[[#This Row],[Survived]]-AG395)^2</f>
        <v>8.9963791374897448E-2</v>
      </c>
    </row>
    <row r="396" spans="1:34" x14ac:dyDescent="0.2">
      <c r="A396">
        <v>0</v>
      </c>
      <c r="B396" t="s">
        <v>11</v>
      </c>
      <c r="C396">
        <v>1</v>
      </c>
      <c r="D396" t="s">
        <v>3</v>
      </c>
      <c r="E396">
        <v>71</v>
      </c>
      <c r="F396">
        <v>49.504199999999997</v>
      </c>
      <c r="G396">
        <v>0</v>
      </c>
      <c r="H396">
        <v>0</v>
      </c>
      <c r="I396">
        <f>E396/$E$1</f>
        <v>0.88749999999999996</v>
      </c>
      <c r="J396">
        <f>LOG10(F396+1)</f>
        <v>1.7033274961578131</v>
      </c>
      <c r="K396">
        <f t="shared" si="36"/>
        <v>1</v>
      </c>
      <c r="L396">
        <f t="shared" si="37"/>
        <v>0</v>
      </c>
      <c r="M396">
        <f>IF(B396="S",1,0)</f>
        <v>0</v>
      </c>
      <c r="N396">
        <f>IF(B396="C",1,0)</f>
        <v>1</v>
      </c>
      <c r="O396">
        <f t="shared" si="38"/>
        <v>1</v>
      </c>
      <c r="P396">
        <v>1</v>
      </c>
      <c r="AC396" s="5">
        <f>SUMPRODUCT(Table13[[#This Row],[SibSp]:[Ones]],$R$4:$AA$4)</f>
        <v>-0.884587575742948</v>
      </c>
      <c r="AD396" s="5">
        <f>SUMPRODUCT(Table13[[#This Row],[SibSp]:[Ones]],$R$5:$AA$5)</f>
        <v>0.26204982224510381</v>
      </c>
      <c r="AE396" s="5">
        <f t="shared" si="39"/>
        <v>0</v>
      </c>
      <c r="AF396" s="5">
        <f t="shared" si="40"/>
        <v>0.26204982224510381</v>
      </c>
      <c r="AG396" s="5">
        <f t="shared" si="41"/>
        <v>0.26204982224510381</v>
      </c>
      <c r="AH396" s="5">
        <f>(Table13[[#This Row],[Survived]]-AG396)^2</f>
        <v>6.8670109338690499E-2</v>
      </c>
    </row>
    <row r="397" spans="1:34" x14ac:dyDescent="0.2">
      <c r="A397">
        <v>0</v>
      </c>
      <c r="B397" t="s">
        <v>10</v>
      </c>
      <c r="C397">
        <v>3</v>
      </c>
      <c r="D397" t="s">
        <v>3</v>
      </c>
      <c r="E397">
        <v>21</v>
      </c>
      <c r="F397">
        <v>8.0500000000000007</v>
      </c>
      <c r="G397">
        <v>0</v>
      </c>
      <c r="H397">
        <v>0</v>
      </c>
      <c r="I397">
        <f>E397/$E$1</f>
        <v>0.26250000000000001</v>
      </c>
      <c r="J397">
        <f>LOG10(F397+1)</f>
        <v>0.9566485792052033</v>
      </c>
      <c r="K397">
        <f t="shared" si="36"/>
        <v>0</v>
      </c>
      <c r="L397">
        <f t="shared" si="37"/>
        <v>0</v>
      </c>
      <c r="M397">
        <f>IF(B397="S",1,0)</f>
        <v>1</v>
      </c>
      <c r="N397">
        <f>IF(B397="C",1,0)</f>
        <v>0</v>
      </c>
      <c r="O397">
        <f t="shared" si="38"/>
        <v>1</v>
      </c>
      <c r="P397">
        <v>1</v>
      </c>
      <c r="AC397" s="5">
        <f>SUMPRODUCT(Table13[[#This Row],[SibSp]:[Ones]],$R$4:$AA$4)</f>
        <v>-0.95671725744909319</v>
      </c>
      <c r="AD397" s="5">
        <f>SUMPRODUCT(Table13[[#This Row],[SibSp]:[Ones]],$R$5:$AA$5)</f>
        <v>0.14526942676138221</v>
      </c>
      <c r="AE397" s="5">
        <f t="shared" si="39"/>
        <v>0</v>
      </c>
      <c r="AF397" s="5">
        <f t="shared" si="40"/>
        <v>0.14526942676138221</v>
      </c>
      <c r="AG397" s="5">
        <f t="shared" si="41"/>
        <v>0.14526942676138221</v>
      </c>
      <c r="AH397" s="5">
        <f>(Table13[[#This Row],[Survived]]-AG397)^2</f>
        <v>2.110320635158059E-2</v>
      </c>
    </row>
    <row r="398" spans="1:34" x14ac:dyDescent="0.2">
      <c r="A398">
        <v>1</v>
      </c>
      <c r="B398" t="s">
        <v>11</v>
      </c>
      <c r="C398">
        <v>1</v>
      </c>
      <c r="D398" t="s">
        <v>4</v>
      </c>
      <c r="E398">
        <v>54</v>
      </c>
      <c r="F398">
        <v>78.2667</v>
      </c>
      <c r="G398">
        <v>1</v>
      </c>
      <c r="H398">
        <v>0</v>
      </c>
      <c r="I398">
        <f>E398/$E$1</f>
        <v>0.67500000000000004</v>
      </c>
      <c r="J398">
        <f>LOG10(F398+1)</f>
        <v>1.8990907781931157</v>
      </c>
      <c r="K398">
        <f t="shared" si="36"/>
        <v>1</v>
      </c>
      <c r="L398">
        <f t="shared" si="37"/>
        <v>0</v>
      </c>
      <c r="M398">
        <f>IF(B398="S",1,0)</f>
        <v>0</v>
      </c>
      <c r="N398">
        <f>IF(B398="C",1,0)</f>
        <v>1</v>
      </c>
      <c r="O398">
        <f t="shared" si="38"/>
        <v>0</v>
      </c>
      <c r="P398">
        <v>1</v>
      </c>
      <c r="AC398" s="5">
        <f>SUMPRODUCT(Table13[[#This Row],[SibSp]:[Ones]],$R$4:$AA$4)</f>
        <v>-0.7824873985605092</v>
      </c>
      <c r="AD398" s="5">
        <f>SUMPRODUCT(Table13[[#This Row],[SibSp]:[Ones]],$R$5:$AA$5)</f>
        <v>0.82597211259376135</v>
      </c>
      <c r="AE398" s="5">
        <f t="shared" si="39"/>
        <v>0</v>
      </c>
      <c r="AF398" s="5">
        <f t="shared" si="40"/>
        <v>0.82597211259376135</v>
      </c>
      <c r="AG398" s="5">
        <f t="shared" si="41"/>
        <v>0.82597211259376135</v>
      </c>
      <c r="AH398" s="5">
        <f>(Table13[[#This Row],[Survived]]-AG398)^2</f>
        <v>3.0285705595078476E-2</v>
      </c>
    </row>
    <row r="399" spans="1:34" x14ac:dyDescent="0.2">
      <c r="A399">
        <v>0</v>
      </c>
      <c r="B399" t="s">
        <v>10</v>
      </c>
      <c r="C399">
        <v>1</v>
      </c>
      <c r="D399" t="s">
        <v>4</v>
      </c>
      <c r="E399">
        <v>25</v>
      </c>
      <c r="F399">
        <v>151.55000000000001</v>
      </c>
      <c r="G399">
        <v>1</v>
      </c>
      <c r="H399">
        <v>2</v>
      </c>
      <c r="I399">
        <f>E399/$E$1</f>
        <v>0.3125</v>
      </c>
      <c r="J399">
        <f>LOG10(F399+1)</f>
        <v>2.1834122119784261</v>
      </c>
      <c r="K399">
        <f t="shared" si="36"/>
        <v>1</v>
      </c>
      <c r="L399">
        <f t="shared" si="37"/>
        <v>0</v>
      </c>
      <c r="M399">
        <f>IF(B399="S",1,0)</f>
        <v>1</v>
      </c>
      <c r="N399">
        <f>IF(B399="C",1,0)</f>
        <v>0</v>
      </c>
      <c r="O399">
        <f t="shared" si="38"/>
        <v>0</v>
      </c>
      <c r="P399">
        <v>1</v>
      </c>
      <c r="AC399" s="5">
        <f>SUMPRODUCT(Table13[[#This Row],[SibSp]:[Ones]],$R$4:$AA$4)</f>
        <v>-0.94971936666099976</v>
      </c>
      <c r="AD399" s="5">
        <f>SUMPRODUCT(Table13[[#This Row],[SibSp]:[Ones]],$R$5:$AA$5)</f>
        <v>0.95163759471125253</v>
      </c>
      <c r="AE399" s="5">
        <f t="shared" si="39"/>
        <v>0</v>
      </c>
      <c r="AF399" s="5">
        <f t="shared" si="40"/>
        <v>0.95163759471125253</v>
      </c>
      <c r="AG399" s="5">
        <f t="shared" si="41"/>
        <v>0.95163759471125253</v>
      </c>
      <c r="AH399" s="5">
        <f>(Table13[[#This Row],[Survived]]-AG399)^2</f>
        <v>0.90561411166781813</v>
      </c>
    </row>
    <row r="400" spans="1:34" x14ac:dyDescent="0.2">
      <c r="A400">
        <v>0</v>
      </c>
      <c r="B400" t="s">
        <v>10</v>
      </c>
      <c r="C400">
        <v>3</v>
      </c>
      <c r="D400" t="s">
        <v>3</v>
      </c>
      <c r="E400">
        <v>24</v>
      </c>
      <c r="F400">
        <v>7.7957999999999998</v>
      </c>
      <c r="G400">
        <v>0</v>
      </c>
      <c r="H400">
        <v>0</v>
      </c>
      <c r="I400">
        <f>E400/$E$1</f>
        <v>0.3</v>
      </c>
      <c r="J400">
        <f>LOG10(F400+1)</f>
        <v>0.94427534575879857</v>
      </c>
      <c r="K400">
        <f t="shared" si="36"/>
        <v>0</v>
      </c>
      <c r="L400">
        <f t="shared" si="37"/>
        <v>0</v>
      </c>
      <c r="M400">
        <f>IF(B400="S",1,0)</f>
        <v>1</v>
      </c>
      <c r="N400">
        <f>IF(B400="C",1,0)</f>
        <v>0</v>
      </c>
      <c r="O400">
        <f t="shared" si="38"/>
        <v>1</v>
      </c>
      <c r="P400">
        <v>1</v>
      </c>
      <c r="AC400" s="5">
        <f>SUMPRODUCT(Table13[[#This Row],[SibSp]:[Ones]],$R$4:$AA$4)</f>
        <v>-0.94625213103406969</v>
      </c>
      <c r="AD400" s="5">
        <f>SUMPRODUCT(Table13[[#This Row],[SibSp]:[Ones]],$R$5:$AA$5)</f>
        <v>0.12296062704920252</v>
      </c>
      <c r="AE400" s="5">
        <f t="shared" si="39"/>
        <v>0</v>
      </c>
      <c r="AF400" s="5">
        <f t="shared" si="40"/>
        <v>0.12296062704920252</v>
      </c>
      <c r="AG400" s="5">
        <f t="shared" si="41"/>
        <v>0.12296062704920252</v>
      </c>
      <c r="AH400" s="5">
        <f>(Table13[[#This Row],[Survived]]-AG400)^2</f>
        <v>1.5119315804333074E-2</v>
      </c>
    </row>
    <row r="401" spans="1:34" x14ac:dyDescent="0.2">
      <c r="A401">
        <v>0</v>
      </c>
      <c r="B401" t="s">
        <v>10</v>
      </c>
      <c r="C401">
        <v>3</v>
      </c>
      <c r="D401" t="s">
        <v>3</v>
      </c>
      <c r="E401">
        <v>17</v>
      </c>
      <c r="F401">
        <v>8.6624999999999996</v>
      </c>
      <c r="G401">
        <v>0</v>
      </c>
      <c r="H401">
        <v>0</v>
      </c>
      <c r="I401">
        <f>E401/$E$1</f>
        <v>0.21249999999999999</v>
      </c>
      <c r="J401">
        <f>LOG10(F401+1)</f>
        <v>0.98508950692638131</v>
      </c>
      <c r="K401">
        <f t="shared" si="36"/>
        <v>0</v>
      </c>
      <c r="L401">
        <f t="shared" si="37"/>
        <v>0</v>
      </c>
      <c r="M401">
        <f>IF(B401="S",1,0)</f>
        <v>1</v>
      </c>
      <c r="N401">
        <f>IF(B401="C",1,0)</f>
        <v>0</v>
      </c>
      <c r="O401">
        <f t="shared" si="38"/>
        <v>1</v>
      </c>
      <c r="P401">
        <v>1</v>
      </c>
      <c r="AC401" s="5">
        <f>SUMPRODUCT(Table13[[#This Row],[SibSp]:[Ones]],$R$4:$AA$4)</f>
        <v>-0.9725310492099668</v>
      </c>
      <c r="AD401" s="5">
        <f>SUMPRODUCT(Table13[[#This Row],[SibSp]:[Ones]],$R$5:$AA$5)</f>
        <v>0.17558760069922019</v>
      </c>
      <c r="AE401" s="5">
        <f t="shared" si="39"/>
        <v>0</v>
      </c>
      <c r="AF401" s="5">
        <f t="shared" si="40"/>
        <v>0.17558760069922019</v>
      </c>
      <c r="AG401" s="5">
        <f t="shared" si="41"/>
        <v>0.17558760069922019</v>
      </c>
      <c r="AH401" s="5">
        <f>(Table13[[#This Row],[Survived]]-AG401)^2</f>
        <v>3.0831005519308792E-2</v>
      </c>
    </row>
    <row r="402" spans="1:34" x14ac:dyDescent="0.2">
      <c r="A402">
        <v>0</v>
      </c>
      <c r="B402" t="s">
        <v>12</v>
      </c>
      <c r="C402">
        <v>3</v>
      </c>
      <c r="D402" t="s">
        <v>4</v>
      </c>
      <c r="E402">
        <v>21</v>
      </c>
      <c r="F402">
        <v>7.75</v>
      </c>
      <c r="G402">
        <v>0</v>
      </c>
      <c r="H402">
        <v>0</v>
      </c>
      <c r="I402">
        <f>E402/$E$1</f>
        <v>0.26250000000000001</v>
      </c>
      <c r="J402">
        <f>LOG10(F402+1)</f>
        <v>0.94200805302231327</v>
      </c>
      <c r="K402">
        <f t="shared" si="36"/>
        <v>0</v>
      </c>
      <c r="L402">
        <f t="shared" si="37"/>
        <v>0</v>
      </c>
      <c r="M402">
        <f>IF(B402="S",1,0)</f>
        <v>0</v>
      </c>
      <c r="N402">
        <f>IF(B402="C",1,0)</f>
        <v>0</v>
      </c>
      <c r="O402">
        <f t="shared" si="38"/>
        <v>0</v>
      </c>
      <c r="P402">
        <v>1</v>
      </c>
      <c r="AC402" s="5">
        <f>SUMPRODUCT(Table13[[#This Row],[SibSp]:[Ones]],$R$4:$AA$4)</f>
        <v>-0.77277002591818722</v>
      </c>
      <c r="AD402" s="5">
        <f>SUMPRODUCT(Table13[[#This Row],[SibSp]:[Ones]],$R$5:$AA$5)</f>
        <v>0.591986726749963</v>
      </c>
      <c r="AE402" s="5">
        <f t="shared" si="39"/>
        <v>0</v>
      </c>
      <c r="AF402" s="5">
        <f t="shared" si="40"/>
        <v>0.591986726749963</v>
      </c>
      <c r="AG402" s="5">
        <f t="shared" si="41"/>
        <v>0.591986726749963</v>
      </c>
      <c r="AH402" s="5">
        <f>(Table13[[#This Row],[Survived]]-AG402)^2</f>
        <v>0.35044828464813538</v>
      </c>
    </row>
    <row r="403" spans="1:34" x14ac:dyDescent="0.2">
      <c r="A403">
        <v>0</v>
      </c>
      <c r="B403" t="s">
        <v>10</v>
      </c>
      <c r="C403">
        <v>3</v>
      </c>
      <c r="D403" t="s">
        <v>4</v>
      </c>
      <c r="E403">
        <v>37</v>
      </c>
      <c r="F403">
        <v>9.5875000000000004</v>
      </c>
      <c r="G403">
        <v>0</v>
      </c>
      <c r="H403">
        <v>0</v>
      </c>
      <c r="I403">
        <f>E403/$E$1</f>
        <v>0.46250000000000002</v>
      </c>
      <c r="J403">
        <f>LOG10(F403+1)</f>
        <v>1.0247934233387634</v>
      </c>
      <c r="K403">
        <f t="shared" si="36"/>
        <v>0</v>
      </c>
      <c r="L403">
        <f t="shared" si="37"/>
        <v>0</v>
      </c>
      <c r="M403">
        <f>IF(B403="S",1,0)</f>
        <v>1</v>
      </c>
      <c r="N403">
        <f>IF(B403="C",1,0)</f>
        <v>0</v>
      </c>
      <c r="O403">
        <f t="shared" si="38"/>
        <v>0</v>
      </c>
      <c r="P403">
        <v>1</v>
      </c>
      <c r="AC403" s="5">
        <f>SUMPRODUCT(Table13[[#This Row],[SibSp]:[Ones]],$R$4:$AA$4)</f>
        <v>-0.59073251581227515</v>
      </c>
      <c r="AD403" s="5">
        <f>SUMPRODUCT(Table13[[#This Row],[SibSp]:[Ones]],$R$5:$AA$5)</f>
        <v>0.52151660385904175</v>
      </c>
      <c r="AE403" s="5">
        <f t="shared" si="39"/>
        <v>0</v>
      </c>
      <c r="AF403" s="5">
        <f t="shared" si="40"/>
        <v>0.52151660385904175</v>
      </c>
      <c r="AG403" s="5">
        <f t="shared" si="41"/>
        <v>0.52151660385904175</v>
      </c>
      <c r="AH403" s="5">
        <f>(Table13[[#This Row],[Survived]]-AG403)^2</f>
        <v>0.2719795681006687</v>
      </c>
    </row>
    <row r="404" spans="1:34" x14ac:dyDescent="0.2">
      <c r="A404">
        <v>1</v>
      </c>
      <c r="B404" t="s">
        <v>10</v>
      </c>
      <c r="C404">
        <v>1</v>
      </c>
      <c r="D404" t="s">
        <v>4</v>
      </c>
      <c r="E404">
        <v>16</v>
      </c>
      <c r="F404">
        <v>86.5</v>
      </c>
      <c r="G404">
        <v>0</v>
      </c>
      <c r="H404">
        <v>0</v>
      </c>
      <c r="I404">
        <f>E404/$E$1</f>
        <v>0.2</v>
      </c>
      <c r="J404">
        <f>LOG10(F404+1)</f>
        <v>1.9420080530223132</v>
      </c>
      <c r="K404">
        <f t="shared" si="36"/>
        <v>1</v>
      </c>
      <c r="L404">
        <f t="shared" si="37"/>
        <v>0</v>
      </c>
      <c r="M404">
        <f>IF(B404="S",1,0)</f>
        <v>1</v>
      </c>
      <c r="N404">
        <f>IF(B404="C",1,0)</f>
        <v>0</v>
      </c>
      <c r="O404">
        <f t="shared" si="38"/>
        <v>0</v>
      </c>
      <c r="P404">
        <v>1</v>
      </c>
      <c r="AC404" s="5">
        <f>SUMPRODUCT(Table13[[#This Row],[SibSp]:[Ones]],$R$4:$AA$4)</f>
        <v>-0.90597914896775666</v>
      </c>
      <c r="AD404" s="5">
        <f>SUMPRODUCT(Table13[[#This Row],[SibSp]:[Ones]],$R$5:$AA$5)</f>
        <v>1.0923174507978612</v>
      </c>
      <c r="AE404" s="5">
        <f t="shared" si="39"/>
        <v>0</v>
      </c>
      <c r="AF404" s="5">
        <f t="shared" si="40"/>
        <v>1.0923174507978612</v>
      </c>
      <c r="AG404" s="5">
        <f t="shared" si="41"/>
        <v>1.0923174507978612</v>
      </c>
      <c r="AH404" s="5">
        <f>(Table13[[#This Row],[Survived]]-AG404)^2</f>
        <v>8.5225117218155309E-3</v>
      </c>
    </row>
    <row r="405" spans="1:34" x14ac:dyDescent="0.2">
      <c r="A405">
        <v>0</v>
      </c>
      <c r="B405" t="s">
        <v>11</v>
      </c>
      <c r="C405">
        <v>1</v>
      </c>
      <c r="D405" t="s">
        <v>3</v>
      </c>
      <c r="E405">
        <v>18</v>
      </c>
      <c r="F405">
        <v>108.9</v>
      </c>
      <c r="G405">
        <v>1</v>
      </c>
      <c r="H405">
        <v>0</v>
      </c>
      <c r="I405">
        <f>E405/$E$1</f>
        <v>0.22500000000000001</v>
      </c>
      <c r="J405">
        <f>LOG10(F405+1)</f>
        <v>2.0409976924234905</v>
      </c>
      <c r="K405">
        <f t="shared" si="36"/>
        <v>1</v>
      </c>
      <c r="L405">
        <f t="shared" si="37"/>
        <v>0</v>
      </c>
      <c r="M405">
        <f>IF(B405="S",1,0)</f>
        <v>0</v>
      </c>
      <c r="N405">
        <f>IF(B405="C",1,0)</f>
        <v>1</v>
      </c>
      <c r="O405">
        <f t="shared" si="38"/>
        <v>1</v>
      </c>
      <c r="P405">
        <v>1</v>
      </c>
      <c r="AC405" s="5">
        <f>SUMPRODUCT(Table13[[#This Row],[SibSp]:[Ones]],$R$4:$AA$4)</f>
        <v>-1.2381089896350013</v>
      </c>
      <c r="AD405" s="5">
        <f>SUMPRODUCT(Table13[[#This Row],[SibSp]:[Ones]],$R$5:$AA$5)</f>
        <v>0.60457150157030348</v>
      </c>
      <c r="AE405" s="5">
        <f t="shared" si="39"/>
        <v>0</v>
      </c>
      <c r="AF405" s="5">
        <f t="shared" si="40"/>
        <v>0.60457150157030348</v>
      </c>
      <c r="AG405" s="5">
        <f t="shared" si="41"/>
        <v>0.60457150157030348</v>
      </c>
      <c r="AH405" s="5">
        <f>(Table13[[#This Row],[Survived]]-AG405)^2</f>
        <v>0.36550670051097145</v>
      </c>
    </row>
    <row r="406" spans="1:34" x14ac:dyDescent="0.2">
      <c r="A406">
        <v>1</v>
      </c>
      <c r="B406" t="s">
        <v>10</v>
      </c>
      <c r="C406">
        <v>2</v>
      </c>
      <c r="D406" t="s">
        <v>4</v>
      </c>
      <c r="E406">
        <v>33</v>
      </c>
      <c r="F406">
        <v>26</v>
      </c>
      <c r="G406">
        <v>0</v>
      </c>
      <c r="H406">
        <v>2</v>
      </c>
      <c r="I406">
        <f>E406/$E$1</f>
        <v>0.41249999999999998</v>
      </c>
      <c r="J406">
        <f>LOG10(F406+1)</f>
        <v>1.4313637641589874</v>
      </c>
      <c r="K406">
        <f t="shared" si="36"/>
        <v>0</v>
      </c>
      <c r="L406">
        <f t="shared" si="37"/>
        <v>1</v>
      </c>
      <c r="M406">
        <f>IF(B406="S",1,0)</f>
        <v>1</v>
      </c>
      <c r="N406">
        <f>IF(B406="C",1,0)</f>
        <v>0</v>
      </c>
      <c r="O406">
        <f t="shared" si="38"/>
        <v>0</v>
      </c>
      <c r="P406">
        <v>1</v>
      </c>
      <c r="AC406" s="5">
        <f>SUMPRODUCT(Table13[[#This Row],[SibSp]:[Ones]],$R$4:$AA$4)</f>
        <v>-0.50441347246345591</v>
      </c>
      <c r="AD406" s="5">
        <f>SUMPRODUCT(Table13[[#This Row],[SibSp]:[Ones]],$R$5:$AA$5)</f>
        <v>0.73857751439123498</v>
      </c>
      <c r="AE406" s="5">
        <f t="shared" si="39"/>
        <v>0</v>
      </c>
      <c r="AF406" s="5">
        <f t="shared" si="40"/>
        <v>0.73857751439123498</v>
      </c>
      <c r="AG406" s="5">
        <f t="shared" si="41"/>
        <v>0.73857751439123498</v>
      </c>
      <c r="AH406" s="5">
        <f>(Table13[[#This Row],[Survived]]-AG406)^2</f>
        <v>6.8341715981864948E-2</v>
      </c>
    </row>
    <row r="407" spans="1:34" x14ac:dyDescent="0.2">
      <c r="A407">
        <v>0</v>
      </c>
      <c r="B407" t="s">
        <v>10</v>
      </c>
      <c r="C407">
        <v>3</v>
      </c>
      <c r="D407" t="s">
        <v>3</v>
      </c>
      <c r="E407">
        <v>28</v>
      </c>
      <c r="F407">
        <v>22.524999999999999</v>
      </c>
      <c r="G407">
        <v>0</v>
      </c>
      <c r="H407">
        <v>0</v>
      </c>
      <c r="I407">
        <f>E407/$E$1</f>
        <v>0.35</v>
      </c>
      <c r="J407">
        <f>LOG10(F407+1)</f>
        <v>1.3715296320992945</v>
      </c>
      <c r="K407">
        <f t="shared" si="36"/>
        <v>0</v>
      </c>
      <c r="L407">
        <f t="shared" si="37"/>
        <v>0</v>
      </c>
      <c r="M407">
        <f>IF(B407="S",1,0)</f>
        <v>1</v>
      </c>
      <c r="N407">
        <f>IF(B407="C",1,0)</f>
        <v>0</v>
      </c>
      <c r="O407">
        <f t="shared" si="38"/>
        <v>1</v>
      </c>
      <c r="P407">
        <v>1</v>
      </c>
      <c r="AC407" s="5">
        <f>SUMPRODUCT(Table13[[#This Row],[SibSp]:[Ones]],$R$4:$AA$4)</f>
        <v>-1.0014175820398514</v>
      </c>
      <c r="AD407" s="5">
        <f>SUMPRODUCT(Table13[[#This Row],[SibSp]:[Ones]],$R$5:$AA$5)</f>
        <v>0.11450933952273601</v>
      </c>
      <c r="AE407" s="5">
        <f t="shared" si="39"/>
        <v>0</v>
      </c>
      <c r="AF407" s="5">
        <f t="shared" si="40"/>
        <v>0.11450933952273601</v>
      </c>
      <c r="AG407" s="5">
        <f t="shared" si="41"/>
        <v>0.11450933952273601</v>
      </c>
      <c r="AH407" s="5">
        <f>(Table13[[#This Row],[Survived]]-AG407)^2</f>
        <v>1.3112388837933231E-2</v>
      </c>
    </row>
    <row r="408" spans="1:34" x14ac:dyDescent="0.2">
      <c r="A408">
        <v>1</v>
      </c>
      <c r="B408" t="s">
        <v>10</v>
      </c>
      <c r="C408">
        <v>3</v>
      </c>
      <c r="D408" t="s">
        <v>3</v>
      </c>
      <c r="E408">
        <v>26</v>
      </c>
      <c r="F408">
        <v>56.495800000000003</v>
      </c>
      <c r="G408">
        <v>0</v>
      </c>
      <c r="H408">
        <v>0</v>
      </c>
      <c r="I408">
        <f>E408/$E$1</f>
        <v>0.32500000000000001</v>
      </c>
      <c r="J408">
        <f>LOG10(F408+1)</f>
        <v>1.7596361211514699</v>
      </c>
      <c r="K408">
        <f t="shared" si="36"/>
        <v>0</v>
      </c>
      <c r="L408">
        <f t="shared" si="37"/>
        <v>0</v>
      </c>
      <c r="M408">
        <f>IF(B408="S",1,0)</f>
        <v>1</v>
      </c>
      <c r="N408">
        <f>IF(B408="C",1,0)</f>
        <v>0</v>
      </c>
      <c r="O408">
        <f t="shared" si="38"/>
        <v>1</v>
      </c>
      <c r="P408">
        <v>1</v>
      </c>
      <c r="AC408" s="5">
        <f>SUMPRODUCT(Table13[[#This Row],[SibSp]:[Ones]],$R$4:$AA$4)</f>
        <v>-1.0675610933821786</v>
      </c>
      <c r="AD408" s="5">
        <f>SUMPRODUCT(Table13[[#This Row],[SibSp]:[Ones]],$R$5:$AA$5)</f>
        <v>0.14760963586006648</v>
      </c>
      <c r="AE408" s="5">
        <f t="shared" si="39"/>
        <v>0</v>
      </c>
      <c r="AF408" s="5">
        <f t="shared" si="40"/>
        <v>0.14760963586006648</v>
      </c>
      <c r="AG408" s="5">
        <f t="shared" si="41"/>
        <v>0.14760963586006648</v>
      </c>
      <c r="AH408" s="5">
        <f>(Table13[[#This Row],[Survived]]-AG408)^2</f>
        <v>0.72656933287860848</v>
      </c>
    </row>
    <row r="409" spans="1:34" x14ac:dyDescent="0.2">
      <c r="A409">
        <v>1</v>
      </c>
      <c r="B409" t="s">
        <v>12</v>
      </c>
      <c r="C409">
        <v>3</v>
      </c>
      <c r="D409" t="s">
        <v>3</v>
      </c>
      <c r="E409">
        <v>29</v>
      </c>
      <c r="F409">
        <v>7.75</v>
      </c>
      <c r="G409">
        <v>0</v>
      </c>
      <c r="H409">
        <v>0</v>
      </c>
      <c r="I409">
        <f>E409/$E$1</f>
        <v>0.36249999999999999</v>
      </c>
      <c r="J409">
        <f>LOG10(F409+1)</f>
        <v>0.94200805302231327</v>
      </c>
      <c r="K409">
        <f t="shared" si="36"/>
        <v>0</v>
      </c>
      <c r="L409">
        <f t="shared" si="37"/>
        <v>0</v>
      </c>
      <c r="M409">
        <f>IF(B409="S",1,0)</f>
        <v>0</v>
      </c>
      <c r="N409">
        <f>IF(B409="C",1,0)</f>
        <v>0</v>
      </c>
      <c r="O409">
        <f t="shared" si="38"/>
        <v>1</v>
      </c>
      <c r="P409">
        <v>1</v>
      </c>
      <c r="AC409" s="5">
        <f>SUMPRODUCT(Table13[[#This Row],[SibSp]:[Ones]],$R$4:$AA$4)</f>
        <v>-1.0810660931867986</v>
      </c>
      <c r="AD409" s="5">
        <f>SUMPRODUCT(Table13[[#This Row],[SibSp]:[Ones]],$R$5:$AA$5)</f>
        <v>4.5289048095811357E-2</v>
      </c>
      <c r="AE409" s="5">
        <f t="shared" si="39"/>
        <v>0</v>
      </c>
      <c r="AF409" s="5">
        <f t="shared" si="40"/>
        <v>4.5289048095811357E-2</v>
      </c>
      <c r="AG409" s="5">
        <f t="shared" si="41"/>
        <v>4.5289048095811357E-2</v>
      </c>
      <c r="AH409" s="5">
        <f>(Table13[[#This Row],[Survived]]-AG409)^2</f>
        <v>0.91147300168580203</v>
      </c>
    </row>
    <row r="410" spans="1:34" x14ac:dyDescent="0.2">
      <c r="A410">
        <v>1</v>
      </c>
      <c r="B410" t="s">
        <v>10</v>
      </c>
      <c r="C410">
        <v>1</v>
      </c>
      <c r="D410" t="s">
        <v>3</v>
      </c>
      <c r="E410">
        <v>36</v>
      </c>
      <c r="F410">
        <v>26.287500000000001</v>
      </c>
      <c r="G410">
        <v>0</v>
      </c>
      <c r="H410">
        <v>0</v>
      </c>
      <c r="I410">
        <f>E410/$E$1</f>
        <v>0.45</v>
      </c>
      <c r="J410">
        <f>LOG10(F410+1)</f>
        <v>1.4359637487171957</v>
      </c>
      <c r="K410">
        <f t="shared" si="36"/>
        <v>1</v>
      </c>
      <c r="L410">
        <f t="shared" si="37"/>
        <v>0</v>
      </c>
      <c r="M410">
        <f>IF(B410="S",1,0)</f>
        <v>1</v>
      </c>
      <c r="N410">
        <f>IF(B410="C",1,0)</f>
        <v>0</v>
      </c>
      <c r="O410">
        <f t="shared" si="38"/>
        <v>1</v>
      </c>
      <c r="P410">
        <v>1</v>
      </c>
      <c r="AC410" s="5">
        <f>SUMPRODUCT(Table13[[#This Row],[SibSp]:[Ones]],$R$4:$AA$4)</f>
        <v>-1.1013021125862346</v>
      </c>
      <c r="AD410" s="5">
        <f>SUMPRODUCT(Table13[[#This Row],[SibSp]:[Ones]],$R$5:$AA$5)</f>
        <v>0.43447660355547391</v>
      </c>
      <c r="AE410" s="5">
        <f t="shared" si="39"/>
        <v>0</v>
      </c>
      <c r="AF410" s="5">
        <f t="shared" si="40"/>
        <v>0.43447660355547391</v>
      </c>
      <c r="AG410" s="5">
        <f t="shared" si="41"/>
        <v>0.43447660355547391</v>
      </c>
      <c r="AH410" s="5">
        <f>(Table13[[#This Row],[Survived]]-AG410)^2</f>
        <v>0.31981671192615263</v>
      </c>
    </row>
    <row r="411" spans="1:34" x14ac:dyDescent="0.2">
      <c r="A411">
        <v>1</v>
      </c>
      <c r="B411" t="s">
        <v>11</v>
      </c>
      <c r="C411">
        <v>1</v>
      </c>
      <c r="D411" t="s">
        <v>4</v>
      </c>
      <c r="E411">
        <v>54</v>
      </c>
      <c r="F411">
        <v>59.4</v>
      </c>
      <c r="G411">
        <v>1</v>
      </c>
      <c r="H411">
        <v>0</v>
      </c>
      <c r="I411">
        <f>E411/$E$1</f>
        <v>0.67500000000000004</v>
      </c>
      <c r="J411">
        <f>LOG10(F411+1)</f>
        <v>1.7810369386211318</v>
      </c>
      <c r="K411">
        <f t="shared" si="36"/>
        <v>1</v>
      </c>
      <c r="L411">
        <f t="shared" si="37"/>
        <v>0</v>
      </c>
      <c r="M411">
        <f>IF(B411="S",1,0)</f>
        <v>0</v>
      </c>
      <c r="N411">
        <f>IF(B411="C",1,0)</f>
        <v>1</v>
      </c>
      <c r="O411">
        <f t="shared" si="38"/>
        <v>0</v>
      </c>
      <c r="P411">
        <v>1</v>
      </c>
      <c r="AC411" s="5">
        <f>SUMPRODUCT(Table13[[#This Row],[SibSp]:[Ones]],$R$4:$AA$4)</f>
        <v>-0.76409929203678884</v>
      </c>
      <c r="AD411" s="5">
        <f>SUMPRODUCT(Table13[[#This Row],[SibSp]:[Ones]],$R$5:$AA$5)</f>
        <v>0.82030720802445978</v>
      </c>
      <c r="AE411" s="5">
        <f t="shared" si="39"/>
        <v>0</v>
      </c>
      <c r="AF411" s="5">
        <f t="shared" si="40"/>
        <v>0.82030720802445978</v>
      </c>
      <c r="AG411" s="5">
        <f t="shared" si="41"/>
        <v>0.82030720802445978</v>
      </c>
      <c r="AH411" s="5">
        <f>(Table13[[#This Row],[Survived]]-AG411)^2</f>
        <v>3.2289499487964772E-2</v>
      </c>
    </row>
    <row r="412" spans="1:34" x14ac:dyDescent="0.2">
      <c r="A412">
        <v>0</v>
      </c>
      <c r="B412" t="s">
        <v>10</v>
      </c>
      <c r="C412">
        <v>3</v>
      </c>
      <c r="D412" t="s">
        <v>3</v>
      </c>
      <c r="E412">
        <v>24</v>
      </c>
      <c r="F412">
        <v>7.4958</v>
      </c>
      <c r="G412">
        <v>0</v>
      </c>
      <c r="H412">
        <v>0</v>
      </c>
      <c r="I412">
        <f>E412/$E$1</f>
        <v>0.3</v>
      </c>
      <c r="J412">
        <f>LOG10(F412+1)</f>
        <v>0.92920428011230582</v>
      </c>
      <c r="K412">
        <f t="shared" si="36"/>
        <v>0</v>
      </c>
      <c r="L412">
        <f t="shared" si="37"/>
        <v>0</v>
      </c>
      <c r="M412">
        <f>IF(B412="S",1,0)</f>
        <v>1</v>
      </c>
      <c r="N412">
        <f>IF(B412="C",1,0)</f>
        <v>0</v>
      </c>
      <c r="O412">
        <f t="shared" si="38"/>
        <v>1</v>
      </c>
      <c r="P412">
        <v>1</v>
      </c>
      <c r="AC412" s="5">
        <f>SUMPRODUCT(Table13[[#This Row],[SibSp]:[Ones]],$R$4:$AA$4)</f>
        <v>-0.9439046566822108</v>
      </c>
      <c r="AD412" s="5">
        <f>SUMPRODUCT(Table13[[#This Row],[SibSp]:[Ones]],$R$5:$AA$5)</f>
        <v>0.12223743033696854</v>
      </c>
      <c r="AE412" s="5">
        <f t="shared" si="39"/>
        <v>0</v>
      </c>
      <c r="AF412" s="5">
        <f t="shared" si="40"/>
        <v>0.12223743033696854</v>
      </c>
      <c r="AG412" s="5">
        <f t="shared" si="41"/>
        <v>0.12223743033696854</v>
      </c>
      <c r="AH412" s="5">
        <f>(Table13[[#This Row],[Survived]]-AG412)^2</f>
        <v>1.4941989375385238E-2</v>
      </c>
    </row>
    <row r="413" spans="1:34" x14ac:dyDescent="0.2">
      <c r="A413">
        <v>0</v>
      </c>
      <c r="B413" t="s">
        <v>10</v>
      </c>
      <c r="C413">
        <v>1</v>
      </c>
      <c r="D413" t="s">
        <v>3</v>
      </c>
      <c r="E413">
        <v>47</v>
      </c>
      <c r="F413">
        <v>34.020800000000001</v>
      </c>
      <c r="G413">
        <v>0</v>
      </c>
      <c r="H413">
        <v>0</v>
      </c>
      <c r="I413">
        <f>E413/$E$1</f>
        <v>0.58750000000000002</v>
      </c>
      <c r="J413">
        <f>LOG10(F413+1)</f>
        <v>1.544326062695947</v>
      </c>
      <c r="K413">
        <f t="shared" si="36"/>
        <v>1</v>
      </c>
      <c r="L413">
        <f t="shared" si="37"/>
        <v>0</v>
      </c>
      <c r="M413">
        <f>IF(B413="S",1,0)</f>
        <v>1</v>
      </c>
      <c r="N413">
        <f>IF(B413="C",1,0)</f>
        <v>0</v>
      </c>
      <c r="O413">
        <f t="shared" si="38"/>
        <v>1</v>
      </c>
      <c r="P413">
        <v>1</v>
      </c>
      <c r="AC413" s="5">
        <f>SUMPRODUCT(Table13[[#This Row],[SibSp]:[Ones]],$R$4:$AA$4)</f>
        <v>-1.0868751502120655</v>
      </c>
      <c r="AD413" s="5">
        <f>SUMPRODUCT(Table13[[#This Row],[SibSp]:[Ones]],$R$5:$AA$5)</f>
        <v>0.36005456407439129</v>
      </c>
      <c r="AE413" s="5">
        <f t="shared" si="39"/>
        <v>0</v>
      </c>
      <c r="AF413" s="5">
        <f t="shared" si="40"/>
        <v>0.36005456407439129</v>
      </c>
      <c r="AG413" s="5">
        <f t="shared" si="41"/>
        <v>0.36005456407439129</v>
      </c>
      <c r="AH413" s="5">
        <f>(Table13[[#This Row],[Survived]]-AG413)^2</f>
        <v>0.12963928911079994</v>
      </c>
    </row>
    <row r="414" spans="1:34" x14ac:dyDescent="0.2">
      <c r="A414">
        <v>1</v>
      </c>
      <c r="B414" t="s">
        <v>10</v>
      </c>
      <c r="C414">
        <v>2</v>
      </c>
      <c r="D414" t="s">
        <v>4</v>
      </c>
      <c r="E414">
        <v>34</v>
      </c>
      <c r="F414">
        <v>10.5</v>
      </c>
      <c r="G414">
        <v>0</v>
      </c>
      <c r="H414">
        <v>0</v>
      </c>
      <c r="I414">
        <f>E414/$E$1</f>
        <v>0.42499999999999999</v>
      </c>
      <c r="J414">
        <f>LOG10(F414+1)</f>
        <v>1.0606978403536116</v>
      </c>
      <c r="K414">
        <f t="shared" si="36"/>
        <v>0</v>
      </c>
      <c r="L414">
        <f t="shared" si="37"/>
        <v>1</v>
      </c>
      <c r="M414">
        <f>IF(B414="S",1,0)</f>
        <v>1</v>
      </c>
      <c r="N414">
        <f>IF(B414="C",1,0)</f>
        <v>0</v>
      </c>
      <c r="O414">
        <f t="shared" si="38"/>
        <v>0</v>
      </c>
      <c r="P414">
        <v>1</v>
      </c>
      <c r="AC414" s="5">
        <f>SUMPRODUCT(Table13[[#This Row],[SibSp]:[Ones]],$R$4:$AA$4)</f>
        <v>-0.56216997236002397</v>
      </c>
      <c r="AD414" s="5">
        <f>SUMPRODUCT(Table13[[#This Row],[SibSp]:[Ones]],$R$5:$AA$5)</f>
        <v>0.74335668766746843</v>
      </c>
      <c r="AE414" s="5">
        <f t="shared" si="39"/>
        <v>0</v>
      </c>
      <c r="AF414" s="5">
        <f t="shared" si="40"/>
        <v>0.74335668766746843</v>
      </c>
      <c r="AG414" s="5">
        <f t="shared" si="41"/>
        <v>0.74335668766746843</v>
      </c>
      <c r="AH414" s="5">
        <f>(Table13[[#This Row],[Survived]]-AG414)^2</f>
        <v>6.5865789765013352E-2</v>
      </c>
    </row>
    <row r="415" spans="1:34" x14ac:dyDescent="0.2">
      <c r="A415">
        <v>1</v>
      </c>
      <c r="B415" t="s">
        <v>10</v>
      </c>
      <c r="C415">
        <v>2</v>
      </c>
      <c r="D415" t="s">
        <v>4</v>
      </c>
      <c r="E415">
        <v>36</v>
      </c>
      <c r="F415">
        <v>26</v>
      </c>
      <c r="G415">
        <v>1</v>
      </c>
      <c r="H415">
        <v>0</v>
      </c>
      <c r="I415">
        <f>E415/$E$1</f>
        <v>0.45</v>
      </c>
      <c r="J415">
        <f>LOG10(F415+1)</f>
        <v>1.4313637641589874</v>
      </c>
      <c r="K415">
        <f t="shared" si="36"/>
        <v>0</v>
      </c>
      <c r="L415">
        <f t="shared" si="37"/>
        <v>1</v>
      </c>
      <c r="M415">
        <f>IF(B415="S",1,0)</f>
        <v>1</v>
      </c>
      <c r="N415">
        <f>IF(B415="C",1,0)</f>
        <v>0</v>
      </c>
      <c r="O415">
        <f t="shared" si="38"/>
        <v>0</v>
      </c>
      <c r="P415">
        <v>1</v>
      </c>
      <c r="AC415" s="5">
        <f>SUMPRODUCT(Table13[[#This Row],[SibSp]:[Ones]],$R$4:$AA$4)</f>
        <v>-0.76430324434059338</v>
      </c>
      <c r="AD415" s="5">
        <f>SUMPRODUCT(Table13[[#This Row],[SibSp]:[Ones]],$R$5:$AA$5)</f>
        <v>0.68935224884520263</v>
      </c>
      <c r="AE415" s="5">
        <f t="shared" si="39"/>
        <v>0</v>
      </c>
      <c r="AF415" s="5">
        <f t="shared" si="40"/>
        <v>0.68935224884520263</v>
      </c>
      <c r="AG415" s="5">
        <f t="shared" si="41"/>
        <v>0.68935224884520263</v>
      </c>
      <c r="AH415" s="5">
        <f>(Table13[[#This Row],[Survived]]-AG415)^2</f>
        <v>9.6502025297532906E-2</v>
      </c>
    </row>
    <row r="416" spans="1:34" x14ac:dyDescent="0.2">
      <c r="A416">
        <v>0</v>
      </c>
      <c r="B416" t="s">
        <v>10</v>
      </c>
      <c r="C416">
        <v>3</v>
      </c>
      <c r="D416" t="s">
        <v>3</v>
      </c>
      <c r="E416">
        <v>32</v>
      </c>
      <c r="F416">
        <v>7.8958000000000004</v>
      </c>
      <c r="G416">
        <v>0</v>
      </c>
      <c r="H416">
        <v>0</v>
      </c>
      <c r="I416">
        <f>E416/$E$1</f>
        <v>0.4</v>
      </c>
      <c r="J416">
        <f>LOG10(F416+1)</f>
        <v>0.94918501031343461</v>
      </c>
      <c r="K416">
        <f t="shared" si="36"/>
        <v>0</v>
      </c>
      <c r="L416">
        <f t="shared" si="37"/>
        <v>0</v>
      </c>
      <c r="M416">
        <f>IF(B416="S",1,0)</f>
        <v>1</v>
      </c>
      <c r="N416">
        <f>IF(B416="C",1,0)</f>
        <v>0</v>
      </c>
      <c r="O416">
        <f t="shared" si="38"/>
        <v>1</v>
      </c>
      <c r="P416">
        <v>1</v>
      </c>
      <c r="AC416" s="5">
        <f>SUMPRODUCT(Table13[[#This Row],[SibSp]:[Ones]],$R$4:$AA$4)</f>
        <v>-0.9242492158508262</v>
      </c>
      <c r="AD416" s="5">
        <f>SUMPRODUCT(Table13[[#This Row],[SibSp]:[Ones]],$R$5:$AA$5)</f>
        <v>6.5289392932165735E-2</v>
      </c>
      <c r="AE416" s="5">
        <f t="shared" si="39"/>
        <v>0</v>
      </c>
      <c r="AF416" s="5">
        <f t="shared" si="40"/>
        <v>6.5289392932165735E-2</v>
      </c>
      <c r="AG416" s="5">
        <f t="shared" si="41"/>
        <v>6.5289392932165735E-2</v>
      </c>
      <c r="AH416" s="5">
        <f>(Table13[[#This Row],[Survived]]-AG416)^2</f>
        <v>4.2627048294507329E-3</v>
      </c>
    </row>
    <row r="417" spans="1:34" x14ac:dyDescent="0.2">
      <c r="A417">
        <v>1</v>
      </c>
      <c r="B417" t="s">
        <v>10</v>
      </c>
      <c r="C417">
        <v>1</v>
      </c>
      <c r="D417" t="s">
        <v>4</v>
      </c>
      <c r="E417">
        <v>30</v>
      </c>
      <c r="F417">
        <v>93.5</v>
      </c>
      <c r="G417">
        <v>0</v>
      </c>
      <c r="H417">
        <v>0</v>
      </c>
      <c r="I417">
        <f>E417/$E$1</f>
        <v>0.375</v>
      </c>
      <c r="J417">
        <f>LOG10(F417+1)</f>
        <v>1.975431808509263</v>
      </c>
      <c r="K417">
        <f t="shared" si="36"/>
        <v>1</v>
      </c>
      <c r="L417">
        <f t="shared" si="37"/>
        <v>0</v>
      </c>
      <c r="M417">
        <f>IF(B417="S",1,0)</f>
        <v>1</v>
      </c>
      <c r="N417">
        <f>IF(B417="C",1,0)</f>
        <v>0</v>
      </c>
      <c r="O417">
        <f t="shared" si="38"/>
        <v>0</v>
      </c>
      <c r="P417">
        <v>1</v>
      </c>
      <c r="AC417" s="5">
        <f>SUMPRODUCT(Table13[[#This Row],[SibSp]:[Ones]],$R$4:$AA$4)</f>
        <v>-0.87134186370043964</v>
      </c>
      <c r="AD417" s="5">
        <f>SUMPRODUCT(Table13[[#This Row],[SibSp]:[Ones]],$R$5:$AA$5)</f>
        <v>0.99258436621372903</v>
      </c>
      <c r="AE417" s="5">
        <f t="shared" si="39"/>
        <v>0</v>
      </c>
      <c r="AF417" s="5">
        <f t="shared" si="40"/>
        <v>0.99258436621372903</v>
      </c>
      <c r="AG417" s="5">
        <f t="shared" si="41"/>
        <v>0.99258436621372903</v>
      </c>
      <c r="AH417" s="5">
        <f>(Table13[[#This Row],[Survived]]-AG417)^2</f>
        <v>5.4991624452083516E-5</v>
      </c>
    </row>
    <row r="418" spans="1:34" x14ac:dyDescent="0.2">
      <c r="A418">
        <v>0</v>
      </c>
      <c r="B418" t="s">
        <v>10</v>
      </c>
      <c r="C418">
        <v>3</v>
      </c>
      <c r="D418" t="s">
        <v>3</v>
      </c>
      <c r="E418">
        <v>22</v>
      </c>
      <c r="F418">
        <v>7.8958000000000004</v>
      </c>
      <c r="G418">
        <v>0</v>
      </c>
      <c r="H418">
        <v>0</v>
      </c>
      <c r="I418">
        <f>E418/$E$1</f>
        <v>0.27500000000000002</v>
      </c>
      <c r="J418">
        <f>LOG10(F418+1)</f>
        <v>0.94918501031343461</v>
      </c>
      <c r="K418">
        <f t="shared" si="36"/>
        <v>0</v>
      </c>
      <c r="L418">
        <f t="shared" si="37"/>
        <v>0</v>
      </c>
      <c r="M418">
        <f>IF(B418="S",1,0)</f>
        <v>1</v>
      </c>
      <c r="N418">
        <f>IF(B418="C",1,0)</f>
        <v>0</v>
      </c>
      <c r="O418">
        <f t="shared" si="38"/>
        <v>1</v>
      </c>
      <c r="P418">
        <v>1</v>
      </c>
      <c r="AC418" s="5">
        <f>SUMPRODUCT(Table13[[#This Row],[SibSp]:[Ones]],$R$4:$AA$4)</f>
        <v>-0.95270877362262218</v>
      </c>
      <c r="AD418" s="5">
        <f>SUMPRODUCT(Table13[[#This Row],[SibSp]:[Ones]],$R$5:$AA$5)</f>
        <v>0.13767292813023024</v>
      </c>
      <c r="AE418" s="5">
        <f t="shared" si="39"/>
        <v>0</v>
      </c>
      <c r="AF418" s="5">
        <f t="shared" si="40"/>
        <v>0.13767292813023024</v>
      </c>
      <c r="AG418" s="5">
        <f t="shared" si="41"/>
        <v>0.13767292813023024</v>
      </c>
      <c r="AH418" s="5">
        <f>(Table13[[#This Row],[Survived]]-AG418)^2</f>
        <v>1.8953835139951542E-2</v>
      </c>
    </row>
    <row r="419" spans="1:34" x14ac:dyDescent="0.2">
      <c r="A419">
        <v>1</v>
      </c>
      <c r="B419" t="s">
        <v>11</v>
      </c>
      <c r="C419">
        <v>1</v>
      </c>
      <c r="D419" t="s">
        <v>4</v>
      </c>
      <c r="E419">
        <v>44</v>
      </c>
      <c r="F419">
        <v>57.979199999999999</v>
      </c>
      <c r="G419">
        <v>0</v>
      </c>
      <c r="H419">
        <v>1</v>
      </c>
      <c r="I419">
        <f>E419/$E$1</f>
        <v>0.55000000000000004</v>
      </c>
      <c r="J419">
        <f>LOG10(F419+1)</f>
        <v>1.770698877440231</v>
      </c>
      <c r="K419">
        <f t="shared" si="36"/>
        <v>1</v>
      </c>
      <c r="L419">
        <f t="shared" si="37"/>
        <v>0</v>
      </c>
      <c r="M419">
        <f>IF(B419="S",1,0)</f>
        <v>0</v>
      </c>
      <c r="N419">
        <f>IF(B419="C",1,0)</f>
        <v>1</v>
      </c>
      <c r="O419">
        <f t="shared" si="38"/>
        <v>0</v>
      </c>
      <c r="P419">
        <v>1</v>
      </c>
      <c r="AC419" s="5">
        <f>SUMPRODUCT(Table13[[#This Row],[SibSp]:[Ones]],$R$4:$AA$4)</f>
        <v>-0.58168970416610266</v>
      </c>
      <c r="AD419" s="5">
        <f>SUMPRODUCT(Table13[[#This Row],[SibSp]:[Ones]],$R$5:$AA$5)</f>
        <v>0.93460697692523143</v>
      </c>
      <c r="AE419" s="5">
        <f t="shared" si="39"/>
        <v>0</v>
      </c>
      <c r="AF419" s="5">
        <f t="shared" si="40"/>
        <v>0.93460697692523143</v>
      </c>
      <c r="AG419" s="5">
        <f t="shared" si="41"/>
        <v>0.93460697692523143</v>
      </c>
      <c r="AH419" s="5">
        <f>(Table13[[#This Row],[Survived]]-AG419)^2</f>
        <v>4.2762474668572156E-3</v>
      </c>
    </row>
    <row r="420" spans="1:34" x14ac:dyDescent="0.2">
      <c r="A420">
        <v>0</v>
      </c>
      <c r="B420" t="s">
        <v>12</v>
      </c>
      <c r="C420">
        <v>3</v>
      </c>
      <c r="D420" t="s">
        <v>3</v>
      </c>
      <c r="E420">
        <v>40.5</v>
      </c>
      <c r="F420">
        <v>7.75</v>
      </c>
      <c r="G420">
        <v>0</v>
      </c>
      <c r="H420">
        <v>0</v>
      </c>
      <c r="I420">
        <f>E420/$E$1</f>
        <v>0.50624999999999998</v>
      </c>
      <c r="J420">
        <f>LOG10(F420+1)</f>
        <v>0.94200805302231327</v>
      </c>
      <c r="K420">
        <f t="shared" si="36"/>
        <v>0</v>
      </c>
      <c r="L420">
        <f t="shared" si="37"/>
        <v>0</v>
      </c>
      <c r="M420">
        <f>IF(B420="S",1,0)</f>
        <v>0</v>
      </c>
      <c r="N420">
        <f>IF(B420="C",1,0)</f>
        <v>0</v>
      </c>
      <c r="O420">
        <f t="shared" si="38"/>
        <v>1</v>
      </c>
      <c r="P420">
        <v>1</v>
      </c>
      <c r="AC420" s="5">
        <f>SUMPRODUCT(Table13[[#This Row],[SibSp]:[Ones]],$R$4:$AA$4)</f>
        <v>-1.0483376017492332</v>
      </c>
      <c r="AD420" s="5">
        <f>SUMPRODUCT(Table13[[#This Row],[SibSp]:[Ones]],$R$5:$AA$5)</f>
        <v>-3.7952017381962855E-2</v>
      </c>
      <c r="AE420" s="5">
        <f t="shared" si="39"/>
        <v>0</v>
      </c>
      <c r="AF420" s="5">
        <f t="shared" si="40"/>
        <v>0</v>
      </c>
      <c r="AG420" s="5">
        <f t="shared" si="41"/>
        <v>0</v>
      </c>
      <c r="AH420" s="5">
        <f>(Table13[[#This Row],[Survived]]-AG420)^2</f>
        <v>0</v>
      </c>
    </row>
    <row r="421" spans="1:34" x14ac:dyDescent="0.2">
      <c r="A421">
        <v>1</v>
      </c>
      <c r="B421" t="s">
        <v>10</v>
      </c>
      <c r="C421">
        <v>2</v>
      </c>
      <c r="D421" t="s">
        <v>4</v>
      </c>
      <c r="E421">
        <v>50</v>
      </c>
      <c r="F421">
        <v>10.5</v>
      </c>
      <c r="G421">
        <v>0</v>
      </c>
      <c r="H421">
        <v>0</v>
      </c>
      <c r="I421">
        <f>E421/$E$1</f>
        <v>0.625</v>
      </c>
      <c r="J421">
        <f>LOG10(F421+1)</f>
        <v>1.0606978403536116</v>
      </c>
      <c r="K421">
        <f t="shared" si="36"/>
        <v>0</v>
      </c>
      <c r="L421">
        <f t="shared" si="37"/>
        <v>1</v>
      </c>
      <c r="M421">
        <f>IF(B421="S",1,0)</f>
        <v>1</v>
      </c>
      <c r="N421">
        <f>IF(B421="C",1,0)</f>
        <v>0</v>
      </c>
      <c r="O421">
        <f t="shared" si="38"/>
        <v>0</v>
      </c>
      <c r="P421">
        <v>1</v>
      </c>
      <c r="AC421" s="5">
        <f>SUMPRODUCT(Table13[[#This Row],[SibSp]:[Ones]],$R$4:$AA$4)</f>
        <v>-0.51663467992515033</v>
      </c>
      <c r="AD421" s="5">
        <f>SUMPRODUCT(Table13[[#This Row],[SibSp]:[Ones]],$R$5:$AA$5)</f>
        <v>0.62754303135056522</v>
      </c>
      <c r="AE421" s="5">
        <f t="shared" si="39"/>
        <v>0</v>
      </c>
      <c r="AF421" s="5">
        <f t="shared" si="40"/>
        <v>0.62754303135056522</v>
      </c>
      <c r="AG421" s="5">
        <f t="shared" si="41"/>
        <v>0.62754303135056522</v>
      </c>
      <c r="AH421" s="5">
        <f>(Table13[[#This Row],[Survived]]-AG421)^2</f>
        <v>0.13872419349552603</v>
      </c>
    </row>
    <row r="422" spans="1:34" x14ac:dyDescent="0.2">
      <c r="A422">
        <v>0</v>
      </c>
      <c r="B422" t="s">
        <v>10</v>
      </c>
      <c r="C422">
        <v>3</v>
      </c>
      <c r="D422" t="s">
        <v>3</v>
      </c>
      <c r="E422">
        <v>39</v>
      </c>
      <c r="F422">
        <v>7.9249999999999998</v>
      </c>
      <c r="G422">
        <v>0</v>
      </c>
      <c r="H422">
        <v>0</v>
      </c>
      <c r="I422">
        <f>E422/$E$1</f>
        <v>0.48749999999999999</v>
      </c>
      <c r="J422">
        <f>LOG10(F422+1)</f>
        <v>0.95060822478423079</v>
      </c>
      <c r="K422">
        <f t="shared" si="36"/>
        <v>0</v>
      </c>
      <c r="L422">
        <f t="shared" si="37"/>
        <v>0</v>
      </c>
      <c r="M422">
        <f>IF(B422="S",1,0)</f>
        <v>1</v>
      </c>
      <c r="N422">
        <f>IF(B422="C",1,0)</f>
        <v>0</v>
      </c>
      <c r="O422">
        <f t="shared" si="38"/>
        <v>1</v>
      </c>
      <c r="P422">
        <v>1</v>
      </c>
      <c r="AC422" s="5">
        <f>SUMPRODUCT(Table13[[#This Row],[SibSp]:[Ones]],$R$4:$AA$4)</f>
        <v>-0.90454920578445586</v>
      </c>
      <c r="AD422" s="5">
        <f>SUMPRODUCT(Table13[[#This Row],[SibSp]:[Ones]],$R$5:$AA$5)</f>
        <v>1.4689212337898438E-2</v>
      </c>
      <c r="AE422" s="5">
        <f t="shared" si="39"/>
        <v>0</v>
      </c>
      <c r="AF422" s="5">
        <f t="shared" si="40"/>
        <v>1.4689212337898438E-2</v>
      </c>
      <c r="AG422" s="5">
        <f t="shared" si="41"/>
        <v>1.4689212337898438E-2</v>
      </c>
      <c r="AH422" s="5">
        <f>(Table13[[#This Row],[Survived]]-AG422)^2</f>
        <v>2.157729591078677E-4</v>
      </c>
    </row>
    <row r="423" spans="1:34" x14ac:dyDescent="0.2">
      <c r="A423">
        <v>0</v>
      </c>
      <c r="B423" t="s">
        <v>10</v>
      </c>
      <c r="C423">
        <v>2</v>
      </c>
      <c r="D423" t="s">
        <v>3</v>
      </c>
      <c r="E423">
        <v>23</v>
      </c>
      <c r="F423">
        <v>11.5</v>
      </c>
      <c r="G423">
        <v>2</v>
      </c>
      <c r="H423">
        <v>1</v>
      </c>
      <c r="I423">
        <f>E423/$E$1</f>
        <v>0.28749999999999998</v>
      </c>
      <c r="J423">
        <f>LOG10(F423+1)</f>
        <v>1.0969100130080565</v>
      </c>
      <c r="K423">
        <f t="shared" si="36"/>
        <v>0</v>
      </c>
      <c r="L423">
        <f t="shared" si="37"/>
        <v>1</v>
      </c>
      <c r="M423">
        <f>IF(B423="S",1,0)</f>
        <v>1</v>
      </c>
      <c r="N423">
        <f>IF(B423="C",1,0)</f>
        <v>0</v>
      </c>
      <c r="O423">
        <f t="shared" si="38"/>
        <v>1</v>
      </c>
      <c r="P423">
        <v>1</v>
      </c>
      <c r="AC423" s="5">
        <f>SUMPRODUCT(Table13[[#This Row],[SibSp]:[Ones]],$R$4:$AA$4)</f>
        <v>-1.1711911306400862</v>
      </c>
      <c r="AD423" s="5">
        <f>SUMPRODUCT(Table13[[#This Row],[SibSp]:[Ones]],$R$5:$AA$5)</f>
        <v>0.20639444217070213</v>
      </c>
      <c r="AE423" s="5">
        <f t="shared" si="39"/>
        <v>0</v>
      </c>
      <c r="AF423" s="5">
        <f t="shared" si="40"/>
        <v>0.20639444217070213</v>
      </c>
      <c r="AG423" s="5">
        <f t="shared" si="41"/>
        <v>0.20639444217070213</v>
      </c>
      <c r="AH423" s="5">
        <f>(Table13[[#This Row],[Survived]]-AG423)^2</f>
        <v>4.2598665758955309E-2</v>
      </c>
    </row>
    <row r="424" spans="1:34" x14ac:dyDescent="0.2">
      <c r="A424">
        <v>1</v>
      </c>
      <c r="B424" t="s">
        <v>10</v>
      </c>
      <c r="C424">
        <v>2</v>
      </c>
      <c r="D424" t="s">
        <v>4</v>
      </c>
      <c r="E424">
        <v>2</v>
      </c>
      <c r="F424">
        <v>26</v>
      </c>
      <c r="G424">
        <v>1</v>
      </c>
      <c r="H424">
        <v>1</v>
      </c>
      <c r="I424">
        <f>E424/$E$1</f>
        <v>2.5000000000000001E-2</v>
      </c>
      <c r="J424">
        <f>LOG10(F424+1)</f>
        <v>1.4313637641589874</v>
      </c>
      <c r="K424">
        <f t="shared" si="36"/>
        <v>0</v>
      </c>
      <c r="L424">
        <f t="shared" si="37"/>
        <v>1</v>
      </c>
      <c r="M424">
        <f>IF(B424="S",1,0)</f>
        <v>1</v>
      </c>
      <c r="N424">
        <f>IF(B424="C",1,0)</f>
        <v>0</v>
      </c>
      <c r="O424">
        <f t="shared" si="38"/>
        <v>0</v>
      </c>
      <c r="P424">
        <v>1</v>
      </c>
      <c r="AC424" s="5">
        <f>SUMPRODUCT(Table13[[#This Row],[SibSp]:[Ones]],$R$4:$AA$4)</f>
        <v>-0.80189698724480718</v>
      </c>
      <c r="AD424" s="5">
        <f>SUMPRODUCT(Table13[[#This Row],[SibSp]:[Ones]],$R$5:$AA$5)</f>
        <v>0.92055415996104417</v>
      </c>
      <c r="AE424" s="5">
        <f t="shared" si="39"/>
        <v>0</v>
      </c>
      <c r="AF424" s="5">
        <f t="shared" si="40"/>
        <v>0.92055415996104417</v>
      </c>
      <c r="AG424" s="5">
        <f t="shared" si="41"/>
        <v>0.92055415996104417</v>
      </c>
      <c r="AH424" s="5">
        <f>(Table13[[#This Row],[Survived]]-AG424)^2</f>
        <v>6.3116414994953572E-3</v>
      </c>
    </row>
    <row r="425" spans="1:34" x14ac:dyDescent="0.2">
      <c r="A425">
        <v>0</v>
      </c>
      <c r="B425" t="s">
        <v>11</v>
      </c>
      <c r="C425">
        <v>3</v>
      </c>
      <c r="D425" t="s">
        <v>3</v>
      </c>
      <c r="E425">
        <v>17</v>
      </c>
      <c r="F425">
        <v>7.2291999999999996</v>
      </c>
      <c r="G425">
        <v>1</v>
      </c>
      <c r="H425">
        <v>1</v>
      </c>
      <c r="I425">
        <f>E425/$E$1</f>
        <v>0.21249999999999999</v>
      </c>
      <c r="J425">
        <f>LOG10(F425+1)</f>
        <v>0.91535761741483168</v>
      </c>
      <c r="K425">
        <f t="shared" si="36"/>
        <v>0</v>
      </c>
      <c r="L425">
        <f t="shared" si="37"/>
        <v>0</v>
      </c>
      <c r="M425">
        <f>IF(B425="S",1,0)</f>
        <v>0</v>
      </c>
      <c r="N425">
        <f>IF(B425="C",1,0)</f>
        <v>1</v>
      </c>
      <c r="O425">
        <f t="shared" si="38"/>
        <v>1</v>
      </c>
      <c r="P425">
        <v>1</v>
      </c>
      <c r="AC425" s="5">
        <f>SUMPRODUCT(Table13[[#This Row],[SibSp]:[Ones]],$R$4:$AA$4)</f>
        <v>-0.89384021123996704</v>
      </c>
      <c r="AD425" s="5">
        <f>SUMPRODUCT(Table13[[#This Row],[SibSp]:[Ones]],$R$5:$AA$5)</f>
        <v>0.16811086771742889</v>
      </c>
      <c r="AE425" s="5">
        <f t="shared" si="39"/>
        <v>0</v>
      </c>
      <c r="AF425" s="5">
        <f t="shared" si="40"/>
        <v>0.16811086771742889</v>
      </c>
      <c r="AG425" s="5">
        <f t="shared" si="41"/>
        <v>0.16811086771742889</v>
      </c>
      <c r="AH425" s="5">
        <f>(Table13[[#This Row],[Survived]]-AG425)^2</f>
        <v>2.8261263844706876E-2</v>
      </c>
    </row>
    <row r="426" spans="1:34" x14ac:dyDescent="0.2">
      <c r="A426">
        <v>0</v>
      </c>
      <c r="B426" t="s">
        <v>10</v>
      </c>
      <c r="C426">
        <v>3</v>
      </c>
      <c r="D426" t="s">
        <v>4</v>
      </c>
      <c r="E426">
        <v>30</v>
      </c>
      <c r="F426">
        <v>8.6624999999999996</v>
      </c>
      <c r="G426">
        <v>0</v>
      </c>
      <c r="H426">
        <v>0</v>
      </c>
      <c r="I426">
        <f>E426/$E$1</f>
        <v>0.375</v>
      </c>
      <c r="J426">
        <f>LOG10(F426+1)</f>
        <v>0.98508950692638131</v>
      </c>
      <c r="K426">
        <f t="shared" si="36"/>
        <v>0</v>
      </c>
      <c r="L426">
        <f t="shared" si="37"/>
        <v>0</v>
      </c>
      <c r="M426">
        <f>IF(B426="S",1,0)</f>
        <v>1</v>
      </c>
      <c r="N426">
        <f>IF(B426="C",1,0)</f>
        <v>0</v>
      </c>
      <c r="O426">
        <f t="shared" si="38"/>
        <v>0</v>
      </c>
      <c r="P426">
        <v>1</v>
      </c>
      <c r="AC426" s="5">
        <f>SUMPRODUCT(Table13[[#This Row],[SibSp]:[Ones]],$R$4:$AA$4)</f>
        <v>-0.60446991062058386</v>
      </c>
      <c r="AD426" s="5">
        <f>SUMPRODUCT(Table13[[#This Row],[SibSp]:[Ones]],$R$5:$AA$5)</f>
        <v>0.57027985543743631</v>
      </c>
      <c r="AE426" s="5">
        <f t="shared" si="39"/>
        <v>0</v>
      </c>
      <c r="AF426" s="5">
        <f t="shared" si="40"/>
        <v>0.57027985543743631</v>
      </c>
      <c r="AG426" s="5">
        <f t="shared" si="41"/>
        <v>0.57027985543743631</v>
      </c>
      <c r="AH426" s="5">
        <f>(Table13[[#This Row],[Survived]]-AG426)^2</f>
        <v>0.32521911351774324</v>
      </c>
    </row>
    <row r="427" spans="1:34" x14ac:dyDescent="0.2">
      <c r="A427">
        <v>1</v>
      </c>
      <c r="B427" t="s">
        <v>10</v>
      </c>
      <c r="C427">
        <v>2</v>
      </c>
      <c r="D427" t="s">
        <v>4</v>
      </c>
      <c r="E427">
        <v>7</v>
      </c>
      <c r="F427">
        <v>26.25</v>
      </c>
      <c r="G427">
        <v>0</v>
      </c>
      <c r="H427">
        <v>2</v>
      </c>
      <c r="I427">
        <f>E427/$E$1</f>
        <v>8.7499999999999994E-2</v>
      </c>
      <c r="J427">
        <f>LOG10(F427+1)</f>
        <v>1.4353665066126613</v>
      </c>
      <c r="K427">
        <f t="shared" si="36"/>
        <v>0</v>
      </c>
      <c r="L427">
        <f t="shared" si="37"/>
        <v>1</v>
      </c>
      <c r="M427">
        <f>IF(B427="S",1,0)</f>
        <v>1</v>
      </c>
      <c r="N427">
        <f>IF(B427="C",1,0)</f>
        <v>0</v>
      </c>
      <c r="O427">
        <f t="shared" si="38"/>
        <v>0</v>
      </c>
      <c r="P427">
        <v>1</v>
      </c>
      <c r="AC427" s="5">
        <f>SUMPRODUCT(Table13[[#This Row],[SibSp]:[Ones]],$R$4:$AA$4)</f>
        <v>-0.57903179120695625</v>
      </c>
      <c r="AD427" s="5">
        <f>SUMPRODUCT(Table13[[#This Row],[SibSp]:[Ones]],$R$5:$AA$5)</f>
        <v>0.92696678059092086</v>
      </c>
      <c r="AE427" s="5">
        <f t="shared" si="39"/>
        <v>0</v>
      </c>
      <c r="AF427" s="5">
        <f t="shared" si="40"/>
        <v>0.92696678059092086</v>
      </c>
      <c r="AG427" s="5">
        <f t="shared" si="41"/>
        <v>0.92696678059092086</v>
      </c>
      <c r="AH427" s="5">
        <f>(Table13[[#This Row],[Survived]]-AG427)^2</f>
        <v>5.3338511372546943E-3</v>
      </c>
    </row>
    <row r="428" spans="1:34" x14ac:dyDescent="0.2">
      <c r="A428">
        <v>0</v>
      </c>
      <c r="B428" t="s">
        <v>10</v>
      </c>
      <c r="C428">
        <v>1</v>
      </c>
      <c r="D428" t="s">
        <v>3</v>
      </c>
      <c r="E428">
        <v>45</v>
      </c>
      <c r="F428">
        <v>26.55</v>
      </c>
      <c r="G428">
        <v>0</v>
      </c>
      <c r="H428">
        <v>0</v>
      </c>
      <c r="I428">
        <f>E428/$E$1</f>
        <v>0.5625</v>
      </c>
      <c r="J428">
        <f>LOG10(F428+1)</f>
        <v>1.4401216031878039</v>
      </c>
      <c r="K428">
        <f t="shared" si="36"/>
        <v>1</v>
      </c>
      <c r="L428">
        <f t="shared" si="37"/>
        <v>0</v>
      </c>
      <c r="M428">
        <f>IF(B428="S",1,0)</f>
        <v>1</v>
      </c>
      <c r="N428">
        <f>IF(B428="C",1,0)</f>
        <v>0</v>
      </c>
      <c r="O428">
        <f t="shared" si="38"/>
        <v>1</v>
      </c>
      <c r="P428">
        <v>1</v>
      </c>
      <c r="AC428" s="5">
        <f>SUMPRODUCT(Table13[[#This Row],[SibSp]:[Ones]],$R$4:$AA$4)</f>
        <v>-1.0763361394293829</v>
      </c>
      <c r="AD428" s="5">
        <f>SUMPRODUCT(Table13[[#This Row],[SibSp]:[Ones]],$R$5:$AA$5)</f>
        <v>0.36953093973173401</v>
      </c>
      <c r="AE428" s="5">
        <f t="shared" si="39"/>
        <v>0</v>
      </c>
      <c r="AF428" s="5">
        <f t="shared" si="40"/>
        <v>0.36953093973173401</v>
      </c>
      <c r="AG428" s="5">
        <f t="shared" si="41"/>
        <v>0.36953093973173401</v>
      </c>
      <c r="AH428" s="5">
        <f>(Table13[[#This Row],[Survived]]-AG428)^2</f>
        <v>0.13655311541901843</v>
      </c>
    </row>
    <row r="429" spans="1:34" x14ac:dyDescent="0.2">
      <c r="A429">
        <v>1</v>
      </c>
      <c r="B429" t="s">
        <v>11</v>
      </c>
      <c r="C429">
        <v>1</v>
      </c>
      <c r="D429" t="s">
        <v>4</v>
      </c>
      <c r="E429">
        <v>30</v>
      </c>
      <c r="F429">
        <v>106.425</v>
      </c>
      <c r="G429">
        <v>0</v>
      </c>
      <c r="H429">
        <v>0</v>
      </c>
      <c r="I429">
        <f>E429/$E$1</f>
        <v>0.375</v>
      </c>
      <c r="J429">
        <f>LOG10(F429+1)</f>
        <v>2.031105362355941</v>
      </c>
      <c r="K429">
        <f t="shared" si="36"/>
        <v>1</v>
      </c>
      <c r="L429">
        <f t="shared" si="37"/>
        <v>0</v>
      </c>
      <c r="M429">
        <f>IF(B429="S",1,0)</f>
        <v>0</v>
      </c>
      <c r="N429">
        <f>IF(B429="C",1,0)</f>
        <v>1</v>
      </c>
      <c r="O429">
        <f t="shared" si="38"/>
        <v>0</v>
      </c>
      <c r="P429">
        <v>1</v>
      </c>
      <c r="AC429" s="5">
        <f>SUMPRODUCT(Table13[[#This Row],[SibSp]:[Ones]],$R$4:$AA$4)</f>
        <v>-0.72126284193123258</v>
      </c>
      <c r="AD429" s="5">
        <f>SUMPRODUCT(Table13[[#This Row],[SibSp]:[Ones]],$R$5:$AA$5)</f>
        <v>1.0633418408399629</v>
      </c>
      <c r="AE429" s="5">
        <f t="shared" si="39"/>
        <v>0</v>
      </c>
      <c r="AF429" s="5">
        <f t="shared" si="40"/>
        <v>1.0633418408399629</v>
      </c>
      <c r="AG429" s="5">
        <f t="shared" si="41"/>
        <v>1.0633418408399629</v>
      </c>
      <c r="AH429" s="5">
        <f>(Table13[[#This Row],[Survived]]-AG429)^2</f>
        <v>4.0121888009951867E-3</v>
      </c>
    </row>
    <row r="430" spans="1:34" x14ac:dyDescent="0.2">
      <c r="A430">
        <v>1</v>
      </c>
      <c r="B430" t="s">
        <v>11</v>
      </c>
      <c r="C430">
        <v>1</v>
      </c>
      <c r="D430" t="s">
        <v>4</v>
      </c>
      <c r="E430">
        <v>22</v>
      </c>
      <c r="F430">
        <v>49.5</v>
      </c>
      <c r="G430">
        <v>0</v>
      </c>
      <c r="H430">
        <v>2</v>
      </c>
      <c r="I430">
        <f>E430/$E$1</f>
        <v>0.27500000000000002</v>
      </c>
      <c r="J430">
        <f>LOG10(F430+1)</f>
        <v>1.7032913781186614</v>
      </c>
      <c r="K430">
        <f t="shared" si="36"/>
        <v>1</v>
      </c>
      <c r="L430">
        <f t="shared" si="37"/>
        <v>0</v>
      </c>
      <c r="M430">
        <f>IF(B430="S",1,0)</f>
        <v>0</v>
      </c>
      <c r="N430">
        <f>IF(B430="C",1,0)</f>
        <v>1</v>
      </c>
      <c r="O430">
        <f t="shared" si="38"/>
        <v>0</v>
      </c>
      <c r="P430">
        <v>1</v>
      </c>
      <c r="AC430" s="5">
        <f>SUMPRODUCT(Table13[[#This Row],[SibSp]:[Ones]],$R$4:$AA$4)</f>
        <v>-0.57463256254075445</v>
      </c>
      <c r="AD430" s="5">
        <f>SUMPRODUCT(Table13[[#This Row],[SibSp]:[Ones]],$R$5:$AA$5)</f>
        <v>1.0757140449441909</v>
      </c>
      <c r="AE430" s="5">
        <f t="shared" si="39"/>
        <v>0</v>
      </c>
      <c r="AF430" s="5">
        <f t="shared" si="40"/>
        <v>1.0757140449441909</v>
      </c>
      <c r="AG430" s="5">
        <f t="shared" si="41"/>
        <v>1.0757140449441909</v>
      </c>
      <c r="AH430" s="5">
        <f>(Table13[[#This Row],[Survived]]-AG430)^2</f>
        <v>5.7326166018109555E-3</v>
      </c>
    </row>
    <row r="431" spans="1:34" x14ac:dyDescent="0.2">
      <c r="A431">
        <v>1</v>
      </c>
      <c r="B431" t="s">
        <v>10</v>
      </c>
      <c r="C431">
        <v>1</v>
      </c>
      <c r="D431" t="s">
        <v>4</v>
      </c>
      <c r="E431">
        <v>36</v>
      </c>
      <c r="F431">
        <v>71</v>
      </c>
      <c r="G431">
        <v>0</v>
      </c>
      <c r="H431">
        <v>2</v>
      </c>
      <c r="I431">
        <f>E431/$E$1</f>
        <v>0.45</v>
      </c>
      <c r="J431">
        <f>LOG10(F431+1)</f>
        <v>1.8573324964312685</v>
      </c>
      <c r="K431">
        <f t="shared" si="36"/>
        <v>1</v>
      </c>
      <c r="L431">
        <f t="shared" si="37"/>
        <v>0</v>
      </c>
      <c r="M431">
        <f>IF(B431="S",1,0)</f>
        <v>1</v>
      </c>
      <c r="N431">
        <f>IF(B431="C",1,0)</f>
        <v>0</v>
      </c>
      <c r="O431">
        <f t="shared" si="38"/>
        <v>0</v>
      </c>
      <c r="P431">
        <v>1</v>
      </c>
      <c r="AC431" s="5">
        <f>SUMPRODUCT(Table13[[#This Row],[SibSp]:[Ones]],$R$4:$AA$4)</f>
        <v>-0.71753343266073077</v>
      </c>
      <c r="AD431" s="5">
        <f>SUMPRODUCT(Table13[[#This Row],[SibSp]:[Ones]],$R$5:$AA$5)</f>
        <v>0.91368294137715023</v>
      </c>
      <c r="AE431" s="5">
        <f t="shared" si="39"/>
        <v>0</v>
      </c>
      <c r="AF431" s="5">
        <f t="shared" si="40"/>
        <v>0.91368294137715023</v>
      </c>
      <c r="AG431" s="5">
        <f t="shared" si="41"/>
        <v>0.91368294137715023</v>
      </c>
      <c r="AH431" s="5">
        <f>(Table13[[#This Row],[Survived]]-AG431)^2</f>
        <v>7.4506346093004844E-3</v>
      </c>
    </row>
    <row r="432" spans="1:34" x14ac:dyDescent="0.2">
      <c r="A432">
        <v>0</v>
      </c>
      <c r="B432" t="s">
        <v>10</v>
      </c>
      <c r="C432">
        <v>3</v>
      </c>
      <c r="D432" t="s">
        <v>4</v>
      </c>
      <c r="E432">
        <v>9</v>
      </c>
      <c r="F432">
        <v>31.274999999999999</v>
      </c>
      <c r="G432">
        <v>4</v>
      </c>
      <c r="H432">
        <v>2</v>
      </c>
      <c r="I432">
        <f>E432/$E$1</f>
        <v>0.1125</v>
      </c>
      <c r="J432">
        <f>LOG10(F432+1)</f>
        <v>1.5088662509384578</v>
      </c>
      <c r="K432">
        <f t="shared" si="36"/>
        <v>0</v>
      </c>
      <c r="L432">
        <f t="shared" si="37"/>
        <v>0</v>
      </c>
      <c r="M432">
        <f>IF(B432="S",1,0)</f>
        <v>1</v>
      </c>
      <c r="N432">
        <f>IF(B432="C",1,0)</f>
        <v>0</v>
      </c>
      <c r="O432">
        <f t="shared" si="38"/>
        <v>0</v>
      </c>
      <c r="P432">
        <v>1</v>
      </c>
      <c r="AC432" s="5">
        <f>SUMPRODUCT(Table13[[#This Row],[SibSp]:[Ones]],$R$4:$AA$4)</f>
        <v>-1.2278416487890176</v>
      </c>
      <c r="AD432" s="5">
        <f>SUMPRODUCT(Table13[[#This Row],[SibSp]:[Ones]],$R$5:$AA$5)</f>
        <v>0.48835720498145019</v>
      </c>
      <c r="AE432" s="5">
        <f t="shared" si="39"/>
        <v>0</v>
      </c>
      <c r="AF432" s="5">
        <f t="shared" si="40"/>
        <v>0.48835720498145019</v>
      </c>
      <c r="AG432" s="5">
        <f t="shared" si="41"/>
        <v>0.48835720498145019</v>
      </c>
      <c r="AH432" s="5">
        <f>(Table13[[#This Row],[Survived]]-AG432)^2</f>
        <v>0.23849275965729416</v>
      </c>
    </row>
    <row r="433" spans="1:34" x14ac:dyDescent="0.2">
      <c r="A433">
        <v>0</v>
      </c>
      <c r="B433" t="s">
        <v>10</v>
      </c>
      <c r="C433">
        <v>3</v>
      </c>
      <c r="D433" t="s">
        <v>4</v>
      </c>
      <c r="E433">
        <v>11</v>
      </c>
      <c r="F433">
        <v>31.274999999999999</v>
      </c>
      <c r="G433">
        <v>4</v>
      </c>
      <c r="H433">
        <v>2</v>
      </c>
      <c r="I433">
        <f>E433/$E$1</f>
        <v>0.13750000000000001</v>
      </c>
      <c r="J433">
        <f>LOG10(F433+1)</f>
        <v>1.5088662509384578</v>
      </c>
      <c r="K433">
        <f t="shared" si="36"/>
        <v>0</v>
      </c>
      <c r="L433">
        <f t="shared" si="37"/>
        <v>0</v>
      </c>
      <c r="M433">
        <f>IF(B433="S",1,0)</f>
        <v>1</v>
      </c>
      <c r="N433">
        <f>IF(B433="C",1,0)</f>
        <v>0</v>
      </c>
      <c r="O433">
        <f t="shared" si="38"/>
        <v>0</v>
      </c>
      <c r="P433">
        <v>1</v>
      </c>
      <c r="AC433" s="5">
        <f>SUMPRODUCT(Table13[[#This Row],[SibSp]:[Ones]],$R$4:$AA$4)</f>
        <v>-1.2221497372346584</v>
      </c>
      <c r="AD433" s="5">
        <f>SUMPRODUCT(Table13[[#This Row],[SibSp]:[Ones]],$R$5:$AA$5)</f>
        <v>0.47388049794183729</v>
      </c>
      <c r="AE433" s="5">
        <f t="shared" si="39"/>
        <v>0</v>
      </c>
      <c r="AF433" s="5">
        <f t="shared" si="40"/>
        <v>0.47388049794183729</v>
      </c>
      <c r="AG433" s="5">
        <f t="shared" si="41"/>
        <v>0.47388049794183729</v>
      </c>
      <c r="AH433" s="5">
        <f>(Table13[[#This Row],[Survived]]-AG433)^2</f>
        <v>0.22456272632960364</v>
      </c>
    </row>
    <row r="434" spans="1:34" x14ac:dyDescent="0.2">
      <c r="A434">
        <v>1</v>
      </c>
      <c r="B434" t="s">
        <v>10</v>
      </c>
      <c r="C434">
        <v>2</v>
      </c>
      <c r="D434" t="s">
        <v>3</v>
      </c>
      <c r="E434">
        <v>32</v>
      </c>
      <c r="F434">
        <v>26</v>
      </c>
      <c r="G434">
        <v>1</v>
      </c>
      <c r="H434">
        <v>0</v>
      </c>
      <c r="I434">
        <f>E434/$E$1</f>
        <v>0.4</v>
      </c>
      <c r="J434">
        <f>LOG10(F434+1)</f>
        <v>1.4313637641589874</v>
      </c>
      <c r="K434">
        <f t="shared" si="36"/>
        <v>0</v>
      </c>
      <c r="L434">
        <f t="shared" si="37"/>
        <v>1</v>
      </c>
      <c r="M434">
        <f>IF(B434="S",1,0)</f>
        <v>1</v>
      </c>
      <c r="N434">
        <f>IF(B434="C",1,0)</f>
        <v>0</v>
      </c>
      <c r="O434">
        <f t="shared" si="38"/>
        <v>1</v>
      </c>
      <c r="P434">
        <v>1</v>
      </c>
      <c r="AC434" s="5">
        <f>SUMPRODUCT(Table13[[#This Row],[SibSp]:[Ones]],$R$4:$AA$4)</f>
        <v>-1.1067507809353598</v>
      </c>
      <c r="AD434" s="5">
        <f>SUMPRODUCT(Table13[[#This Row],[SibSp]:[Ones]],$R$5:$AA$5)</f>
        <v>0.2295148124287284</v>
      </c>
      <c r="AE434" s="5">
        <f t="shared" si="39"/>
        <v>0</v>
      </c>
      <c r="AF434" s="5">
        <f t="shared" si="40"/>
        <v>0.2295148124287284</v>
      </c>
      <c r="AG434" s="5">
        <f t="shared" si="41"/>
        <v>0.2295148124287284</v>
      </c>
      <c r="AH434" s="5">
        <f>(Table13[[#This Row],[Survived]]-AG434)^2</f>
        <v>0.59364742426673756</v>
      </c>
    </row>
    <row r="435" spans="1:34" x14ac:dyDescent="0.2">
      <c r="A435">
        <v>0</v>
      </c>
      <c r="B435" t="s">
        <v>11</v>
      </c>
      <c r="C435">
        <v>1</v>
      </c>
      <c r="D435" t="s">
        <v>3</v>
      </c>
      <c r="E435">
        <v>50</v>
      </c>
      <c r="F435">
        <v>106.425</v>
      </c>
      <c r="G435">
        <v>1</v>
      </c>
      <c r="H435">
        <v>0</v>
      </c>
      <c r="I435">
        <f>E435/$E$1</f>
        <v>0.625</v>
      </c>
      <c r="J435">
        <f>LOG10(F435+1)</f>
        <v>2.031105362355941</v>
      </c>
      <c r="K435">
        <f t="shared" si="36"/>
        <v>1</v>
      </c>
      <c r="L435">
        <f t="shared" si="37"/>
        <v>0</v>
      </c>
      <c r="M435">
        <f>IF(B435="S",1,0)</f>
        <v>0</v>
      </c>
      <c r="N435">
        <f>IF(B435="C",1,0)</f>
        <v>1</v>
      </c>
      <c r="O435">
        <f t="shared" si="38"/>
        <v>1</v>
      </c>
      <c r="P435">
        <v>1</v>
      </c>
      <c r="AC435" s="5">
        <f>SUMPRODUCT(Table13[[#This Row],[SibSp]:[Ones]],$R$4:$AA$4)</f>
        <v>-1.1454975720425793</v>
      </c>
      <c r="AD435" s="5">
        <f>SUMPRODUCT(Table13[[#This Row],[SibSp]:[Ones]],$R$5:$AA$5)</f>
        <v>0.37246949784636485</v>
      </c>
      <c r="AE435" s="5">
        <f t="shared" si="39"/>
        <v>0</v>
      </c>
      <c r="AF435" s="5">
        <f t="shared" si="40"/>
        <v>0.37246949784636485</v>
      </c>
      <c r="AG435" s="5">
        <f t="shared" si="41"/>
        <v>0.37246949784636485</v>
      </c>
      <c r="AH435" s="5">
        <f>(Table13[[#This Row],[Survived]]-AG435)^2</f>
        <v>0.13873352682592319</v>
      </c>
    </row>
    <row r="436" spans="1:34" x14ac:dyDescent="0.2">
      <c r="A436">
        <v>0</v>
      </c>
      <c r="B436" t="s">
        <v>10</v>
      </c>
      <c r="C436">
        <v>1</v>
      </c>
      <c r="D436" t="s">
        <v>3</v>
      </c>
      <c r="E436">
        <v>64</v>
      </c>
      <c r="F436">
        <v>26</v>
      </c>
      <c r="G436">
        <v>0</v>
      </c>
      <c r="H436">
        <v>0</v>
      </c>
      <c r="I436">
        <f>E436/$E$1</f>
        <v>0.8</v>
      </c>
      <c r="J436">
        <f>LOG10(F436+1)</f>
        <v>1.4313637641589874</v>
      </c>
      <c r="K436">
        <f t="shared" si="36"/>
        <v>1</v>
      </c>
      <c r="L436">
        <f t="shared" si="37"/>
        <v>0</v>
      </c>
      <c r="M436">
        <f>IF(B436="S",1,0)</f>
        <v>1</v>
      </c>
      <c r="N436">
        <f>IF(B436="C",1,0)</f>
        <v>0</v>
      </c>
      <c r="O436">
        <f t="shared" si="38"/>
        <v>1</v>
      </c>
      <c r="P436">
        <v>1</v>
      </c>
      <c r="AC436" s="5">
        <f>SUMPRODUCT(Table13[[#This Row],[SibSp]:[Ones]],$R$4:$AA$4)</f>
        <v>-1.0208988556534224</v>
      </c>
      <c r="AD436" s="5">
        <f>SUMPRODUCT(Table13[[#This Row],[SibSp]:[Ones]],$R$5:$AA$5)</f>
        <v>0.23158197119302226</v>
      </c>
      <c r="AE436" s="5">
        <f t="shared" si="39"/>
        <v>0</v>
      </c>
      <c r="AF436" s="5">
        <f t="shared" si="40"/>
        <v>0.23158197119302226</v>
      </c>
      <c r="AG436" s="5">
        <f t="shared" si="41"/>
        <v>0.23158197119302226</v>
      </c>
      <c r="AH436" s="5">
        <f>(Table13[[#This Row],[Survived]]-AG436)^2</f>
        <v>5.3630209381645796E-2</v>
      </c>
    </row>
    <row r="437" spans="1:34" x14ac:dyDescent="0.2">
      <c r="A437">
        <v>1</v>
      </c>
      <c r="B437" t="s">
        <v>10</v>
      </c>
      <c r="C437">
        <v>2</v>
      </c>
      <c r="D437" t="s">
        <v>4</v>
      </c>
      <c r="E437">
        <v>19</v>
      </c>
      <c r="F437">
        <v>26</v>
      </c>
      <c r="G437">
        <v>1</v>
      </c>
      <c r="H437">
        <v>0</v>
      </c>
      <c r="I437">
        <f>E437/$E$1</f>
        <v>0.23749999999999999</v>
      </c>
      <c r="J437">
        <f>LOG10(F437+1)</f>
        <v>1.4313637641589874</v>
      </c>
      <c r="K437">
        <f t="shared" si="36"/>
        <v>0</v>
      </c>
      <c r="L437">
        <f t="shared" si="37"/>
        <v>1</v>
      </c>
      <c r="M437">
        <f>IF(B437="S",1,0)</f>
        <v>1</v>
      </c>
      <c r="N437">
        <f>IF(B437="C",1,0)</f>
        <v>0</v>
      </c>
      <c r="O437">
        <f t="shared" si="38"/>
        <v>0</v>
      </c>
      <c r="P437">
        <v>1</v>
      </c>
      <c r="AC437" s="5">
        <f>SUMPRODUCT(Table13[[#This Row],[SibSp]:[Ones]],$R$4:$AA$4)</f>
        <v>-0.81268449255264663</v>
      </c>
      <c r="AD437" s="5">
        <f>SUMPRODUCT(Table13[[#This Row],[SibSp]:[Ones]],$R$5:$AA$5)</f>
        <v>0.81240425868191246</v>
      </c>
      <c r="AE437" s="5">
        <f t="shared" si="39"/>
        <v>0</v>
      </c>
      <c r="AF437" s="5">
        <f t="shared" si="40"/>
        <v>0.81240425868191246</v>
      </c>
      <c r="AG437" s="5">
        <f t="shared" si="41"/>
        <v>0.81240425868191246</v>
      </c>
      <c r="AH437" s="5">
        <f>(Table13[[#This Row],[Survived]]-AG437)^2</f>
        <v>3.5192162160682813E-2</v>
      </c>
    </row>
    <row r="438" spans="1:34" x14ac:dyDescent="0.2">
      <c r="A438">
        <v>0</v>
      </c>
      <c r="B438" t="s">
        <v>10</v>
      </c>
      <c r="C438">
        <v>3</v>
      </c>
      <c r="D438" t="s">
        <v>3</v>
      </c>
      <c r="E438">
        <v>33</v>
      </c>
      <c r="F438">
        <v>20.524999999999999</v>
      </c>
      <c r="G438">
        <v>1</v>
      </c>
      <c r="H438">
        <v>1</v>
      </c>
      <c r="I438">
        <f>E438/$E$1</f>
        <v>0.41249999999999998</v>
      </c>
      <c r="J438">
        <f>LOG10(F438+1)</f>
        <v>1.3329431601256923</v>
      </c>
      <c r="K438">
        <f t="shared" si="36"/>
        <v>0</v>
      </c>
      <c r="L438">
        <f t="shared" si="37"/>
        <v>0</v>
      </c>
      <c r="M438">
        <f>IF(B438="S",1,0)</f>
        <v>1</v>
      </c>
      <c r="N438">
        <f>IF(B438="C",1,0)</f>
        <v>0</v>
      </c>
      <c r="O438">
        <f t="shared" si="38"/>
        <v>1</v>
      </c>
      <c r="P438">
        <v>1</v>
      </c>
      <c r="AC438" s="5">
        <f>SUMPRODUCT(Table13[[#This Row],[SibSp]:[Ones]],$R$4:$AA$4)</f>
        <v>-1.0720989396998768</v>
      </c>
      <c r="AD438" s="5">
        <f>SUMPRODUCT(Table13[[#This Row],[SibSp]:[Ones]],$R$5:$AA$5)</f>
        <v>4.2494396375993837E-3</v>
      </c>
      <c r="AE438" s="5">
        <f t="shared" si="39"/>
        <v>0</v>
      </c>
      <c r="AF438" s="5">
        <f t="shared" si="40"/>
        <v>4.2494396375993837E-3</v>
      </c>
      <c r="AG438" s="5">
        <f t="shared" si="41"/>
        <v>4.2494396375993837E-3</v>
      </c>
      <c r="AH438" s="5">
        <f>(Table13[[#This Row],[Survived]]-AG438)^2</f>
        <v>1.805773723360078E-5</v>
      </c>
    </row>
    <row r="439" spans="1:34" x14ac:dyDescent="0.2">
      <c r="A439">
        <v>1</v>
      </c>
      <c r="B439" t="s">
        <v>10</v>
      </c>
      <c r="C439">
        <v>2</v>
      </c>
      <c r="D439" t="s">
        <v>3</v>
      </c>
      <c r="E439">
        <v>8</v>
      </c>
      <c r="F439">
        <v>36.75</v>
      </c>
      <c r="G439">
        <v>1</v>
      </c>
      <c r="H439">
        <v>1</v>
      </c>
      <c r="I439">
        <f>E439/$E$1</f>
        <v>0.1</v>
      </c>
      <c r="J439">
        <f>LOG10(F439+1)</f>
        <v>1.576916955965207</v>
      </c>
      <c r="K439">
        <f t="shared" si="36"/>
        <v>0</v>
      </c>
      <c r="L439">
        <f t="shared" si="37"/>
        <v>1</v>
      </c>
      <c r="M439">
        <f>IF(B439="S",1,0)</f>
        <v>1</v>
      </c>
      <c r="N439">
        <f>IF(B439="C",1,0)</f>
        <v>0</v>
      </c>
      <c r="O439">
        <f t="shared" si="38"/>
        <v>1</v>
      </c>
      <c r="P439">
        <v>1</v>
      </c>
      <c r="AC439" s="5">
        <f>SUMPRODUCT(Table13[[#This Row],[SibSp]:[Ones]],$R$4:$AA$4)</f>
        <v>-1.1385563811230102</v>
      </c>
      <c r="AD439" s="5">
        <f>SUMPRODUCT(Table13[[#This Row],[SibSp]:[Ones]],$R$5:$AA$5)</f>
        <v>0.39531767054826139</v>
      </c>
      <c r="AE439" s="5">
        <f t="shared" si="39"/>
        <v>0</v>
      </c>
      <c r="AF439" s="5">
        <f t="shared" si="40"/>
        <v>0.39531767054826139</v>
      </c>
      <c r="AG439" s="5">
        <f t="shared" si="41"/>
        <v>0.39531767054826139</v>
      </c>
      <c r="AH439" s="5">
        <f>(Table13[[#This Row],[Survived]]-AG439)^2</f>
        <v>0.36564071955118094</v>
      </c>
    </row>
    <row r="440" spans="1:34" x14ac:dyDescent="0.2">
      <c r="A440">
        <v>1</v>
      </c>
      <c r="B440" t="s">
        <v>11</v>
      </c>
      <c r="C440">
        <v>1</v>
      </c>
      <c r="D440" t="s">
        <v>3</v>
      </c>
      <c r="E440">
        <v>17</v>
      </c>
      <c r="F440">
        <v>110.88330000000001</v>
      </c>
      <c r="G440">
        <v>0</v>
      </c>
      <c r="H440">
        <v>2</v>
      </c>
      <c r="I440">
        <f>E440/$E$1</f>
        <v>0.21249999999999999</v>
      </c>
      <c r="J440">
        <f>LOG10(F440+1)</f>
        <v>2.048765267412167</v>
      </c>
      <c r="K440">
        <f t="shared" si="36"/>
        <v>1</v>
      </c>
      <c r="L440">
        <f t="shared" si="37"/>
        <v>0</v>
      </c>
      <c r="M440">
        <f>IF(B440="S",1,0)</f>
        <v>0</v>
      </c>
      <c r="N440">
        <f>IF(B440="C",1,0)</f>
        <v>1</v>
      </c>
      <c r="O440">
        <f t="shared" si="38"/>
        <v>1</v>
      </c>
      <c r="P440">
        <v>1</v>
      </c>
      <c r="AC440" s="5">
        <f>SUMPRODUCT(Table13[[#This Row],[SibSp]:[Ones]],$R$4:$AA$4)</f>
        <v>-0.97373718634667172</v>
      </c>
      <c r="AD440" s="5">
        <f>SUMPRODUCT(Table13[[#This Row],[SibSp]:[Ones]],$R$5:$AA$5)</f>
        <v>0.63969279315516636</v>
      </c>
      <c r="AE440" s="5">
        <f t="shared" si="39"/>
        <v>0</v>
      </c>
      <c r="AF440" s="5">
        <f t="shared" si="40"/>
        <v>0.63969279315516636</v>
      </c>
      <c r="AG440" s="5">
        <f t="shared" si="41"/>
        <v>0.63969279315516636</v>
      </c>
      <c r="AH440" s="5">
        <f>(Table13[[#This Row],[Survived]]-AG440)^2</f>
        <v>0.12982128330432574</v>
      </c>
    </row>
    <row r="441" spans="1:34" x14ac:dyDescent="0.2">
      <c r="A441">
        <v>0</v>
      </c>
      <c r="B441" t="s">
        <v>10</v>
      </c>
      <c r="C441">
        <v>2</v>
      </c>
      <c r="D441" t="s">
        <v>3</v>
      </c>
      <c r="E441">
        <v>27</v>
      </c>
      <c r="F441">
        <v>26</v>
      </c>
      <c r="G441">
        <v>0</v>
      </c>
      <c r="H441">
        <v>0</v>
      </c>
      <c r="I441">
        <f>E441/$E$1</f>
        <v>0.33750000000000002</v>
      </c>
      <c r="J441">
        <f>LOG10(F441+1)</f>
        <v>1.4313637641589874</v>
      </c>
      <c r="K441">
        <f t="shared" si="36"/>
        <v>0</v>
      </c>
      <c r="L441">
        <f t="shared" si="37"/>
        <v>1</v>
      </c>
      <c r="M441">
        <f>IF(B441="S",1,0)</f>
        <v>1</v>
      </c>
      <c r="N441">
        <f>IF(B441="C",1,0)</f>
        <v>0</v>
      </c>
      <c r="O441">
        <f t="shared" si="38"/>
        <v>1</v>
      </c>
      <c r="P441">
        <v>1</v>
      </c>
      <c r="AC441" s="5">
        <f>SUMPRODUCT(Table13[[#This Row],[SibSp]:[Ones]],$R$4:$AA$4)</f>
        <v>-0.97089042765236722</v>
      </c>
      <c r="AD441" s="5">
        <f>SUMPRODUCT(Table13[[#This Row],[SibSp]:[Ones]],$R$5:$AA$5)</f>
        <v>0.32302100212952939</v>
      </c>
      <c r="AE441" s="5">
        <f t="shared" si="39"/>
        <v>0</v>
      </c>
      <c r="AF441" s="5">
        <f t="shared" si="40"/>
        <v>0.32302100212952939</v>
      </c>
      <c r="AG441" s="5">
        <f t="shared" si="41"/>
        <v>0.32302100212952939</v>
      </c>
      <c r="AH441" s="5">
        <f>(Table13[[#This Row],[Survived]]-AG441)^2</f>
        <v>0.10434256781676543</v>
      </c>
    </row>
    <row r="442" spans="1:34" x14ac:dyDescent="0.2">
      <c r="A442">
        <v>1</v>
      </c>
      <c r="B442" t="s">
        <v>11</v>
      </c>
      <c r="C442">
        <v>3</v>
      </c>
      <c r="D442" t="s">
        <v>3</v>
      </c>
      <c r="E442">
        <v>22</v>
      </c>
      <c r="F442">
        <v>7.2249999999999996</v>
      </c>
      <c r="G442">
        <v>0</v>
      </c>
      <c r="H442">
        <v>0</v>
      </c>
      <c r="I442">
        <f>E442/$E$1</f>
        <v>0.27500000000000002</v>
      </c>
      <c r="J442">
        <f>LOG10(F442+1)</f>
        <v>0.91513590662201194</v>
      </c>
      <c r="K442">
        <f t="shared" si="36"/>
        <v>0</v>
      </c>
      <c r="L442">
        <f t="shared" si="37"/>
        <v>0</v>
      </c>
      <c r="M442">
        <f>IF(B442="S",1,0)</f>
        <v>0</v>
      </c>
      <c r="N442">
        <f>IF(B442="C",1,0)</f>
        <v>1</v>
      </c>
      <c r="O442">
        <f t="shared" si="38"/>
        <v>1</v>
      </c>
      <c r="P442">
        <v>1</v>
      </c>
      <c r="AC442" s="5">
        <f>SUMPRODUCT(Table13[[#This Row],[SibSp]:[Ones]],$R$4:$AA$4)</f>
        <v>-0.78865451995597324</v>
      </c>
      <c r="AD442" s="5">
        <f>SUMPRODUCT(Table13[[#This Row],[SibSp]:[Ones]],$R$5:$AA$5)</f>
        <v>0.20412499181430199</v>
      </c>
      <c r="AE442" s="5">
        <f t="shared" si="39"/>
        <v>0</v>
      </c>
      <c r="AF442" s="5">
        <f t="shared" si="40"/>
        <v>0.20412499181430199</v>
      </c>
      <c r="AG442" s="5">
        <f t="shared" si="41"/>
        <v>0.20412499181430199</v>
      </c>
      <c r="AH442" s="5">
        <f>(Table13[[#This Row],[Survived]]-AG442)^2</f>
        <v>0.63341702865458482</v>
      </c>
    </row>
    <row r="443" spans="1:34" x14ac:dyDescent="0.2">
      <c r="A443">
        <v>1</v>
      </c>
      <c r="B443" t="s">
        <v>10</v>
      </c>
      <c r="C443">
        <v>3</v>
      </c>
      <c r="D443" t="s">
        <v>4</v>
      </c>
      <c r="E443">
        <v>22</v>
      </c>
      <c r="F443">
        <v>7.7750000000000004</v>
      </c>
      <c r="G443">
        <v>0</v>
      </c>
      <c r="H443">
        <v>0</v>
      </c>
      <c r="I443">
        <f>E443/$E$1</f>
        <v>0.27500000000000002</v>
      </c>
      <c r="J443">
        <f>LOG10(F443+1)</f>
        <v>0.94324712513786169</v>
      </c>
      <c r="K443">
        <f t="shared" si="36"/>
        <v>0</v>
      </c>
      <c r="L443">
        <f t="shared" si="37"/>
        <v>0</v>
      </c>
      <c r="M443">
        <f>IF(B443="S",1,0)</f>
        <v>1</v>
      </c>
      <c r="N443">
        <f>IF(B443="C",1,0)</f>
        <v>0</v>
      </c>
      <c r="O443">
        <f t="shared" si="38"/>
        <v>0</v>
      </c>
      <c r="P443">
        <v>1</v>
      </c>
      <c r="AC443" s="5">
        <f>SUMPRODUCT(Table13[[#This Row],[SibSp]:[Ones]],$R$4:$AA$4)</f>
        <v>-0.62072017310596228</v>
      </c>
      <c r="AD443" s="5">
        <f>SUMPRODUCT(Table13[[#This Row],[SibSp]:[Ones]],$R$5:$AA$5)</f>
        <v>0.62617884462475726</v>
      </c>
      <c r="AE443" s="5">
        <f t="shared" si="39"/>
        <v>0</v>
      </c>
      <c r="AF443" s="5">
        <f t="shared" si="40"/>
        <v>0.62617884462475726</v>
      </c>
      <c r="AG443" s="5">
        <f t="shared" si="41"/>
        <v>0.62617884462475726</v>
      </c>
      <c r="AH443" s="5">
        <f>(Table13[[#This Row],[Survived]]-AG443)^2</f>
        <v>0.13974225620608138</v>
      </c>
    </row>
    <row r="444" spans="1:34" x14ac:dyDescent="0.2">
      <c r="A444">
        <v>0</v>
      </c>
      <c r="B444" t="s">
        <v>10</v>
      </c>
      <c r="C444">
        <v>1</v>
      </c>
      <c r="D444" t="s">
        <v>3</v>
      </c>
      <c r="E444">
        <v>62</v>
      </c>
      <c r="F444">
        <v>26.55</v>
      </c>
      <c r="G444">
        <v>0</v>
      </c>
      <c r="H444">
        <v>0</v>
      </c>
      <c r="I444">
        <f>E444/$E$1</f>
        <v>0.77500000000000002</v>
      </c>
      <c r="J444">
        <f>LOG10(F444+1)</f>
        <v>1.4401216031878039</v>
      </c>
      <c r="K444">
        <f t="shared" si="36"/>
        <v>1</v>
      </c>
      <c r="L444">
        <f t="shared" si="37"/>
        <v>0</v>
      </c>
      <c r="M444">
        <f>IF(B444="S",1,0)</f>
        <v>1</v>
      </c>
      <c r="N444">
        <f>IF(B444="C",1,0)</f>
        <v>0</v>
      </c>
      <c r="O444">
        <f t="shared" si="38"/>
        <v>1</v>
      </c>
      <c r="P444">
        <v>1</v>
      </c>
      <c r="AC444" s="5">
        <f>SUMPRODUCT(Table13[[#This Row],[SibSp]:[Ones]],$R$4:$AA$4)</f>
        <v>-1.0279548912173295</v>
      </c>
      <c r="AD444" s="5">
        <f>SUMPRODUCT(Table13[[#This Row],[SibSp]:[Ones]],$R$5:$AA$5)</f>
        <v>0.24647892989502429</v>
      </c>
      <c r="AE444" s="5">
        <f t="shared" si="39"/>
        <v>0</v>
      </c>
      <c r="AF444" s="5">
        <f t="shared" si="40"/>
        <v>0.24647892989502429</v>
      </c>
      <c r="AG444" s="5">
        <f t="shared" si="41"/>
        <v>0.24647892989502429</v>
      </c>
      <c r="AH444" s="5">
        <f>(Table13[[#This Row],[Survived]]-AG444)^2</f>
        <v>6.0751862882196299E-2</v>
      </c>
    </row>
    <row r="445" spans="1:34" x14ac:dyDescent="0.2">
      <c r="A445">
        <v>1</v>
      </c>
      <c r="B445" t="s">
        <v>11</v>
      </c>
      <c r="C445">
        <v>1</v>
      </c>
      <c r="D445" t="s">
        <v>4</v>
      </c>
      <c r="E445">
        <v>48</v>
      </c>
      <c r="F445">
        <v>39.6</v>
      </c>
      <c r="G445">
        <v>1</v>
      </c>
      <c r="H445">
        <v>0</v>
      </c>
      <c r="I445">
        <f>E445/$E$1</f>
        <v>0.6</v>
      </c>
      <c r="J445">
        <f>LOG10(F445+1)</f>
        <v>1.608526033577194</v>
      </c>
      <c r="K445">
        <f t="shared" si="36"/>
        <v>1</v>
      </c>
      <c r="L445">
        <f t="shared" si="37"/>
        <v>0</v>
      </c>
      <c r="M445">
        <f>IF(B445="S",1,0)</f>
        <v>0</v>
      </c>
      <c r="N445">
        <f>IF(B445="C",1,0)</f>
        <v>1</v>
      </c>
      <c r="O445">
        <f t="shared" si="38"/>
        <v>0</v>
      </c>
      <c r="P445">
        <v>1</v>
      </c>
      <c r="AC445" s="5">
        <f>SUMPRODUCT(Table13[[#This Row],[SibSp]:[Ones]],$R$4:$AA$4)</f>
        <v>-0.75430466898890769</v>
      </c>
      <c r="AD445" s="5">
        <f>SUMPRODUCT(Table13[[#This Row],[SibSp]:[Ones]],$R$5:$AA$5)</f>
        <v>0.85545926027420538</v>
      </c>
      <c r="AE445" s="5">
        <f t="shared" si="39"/>
        <v>0</v>
      </c>
      <c r="AF445" s="5">
        <f t="shared" si="40"/>
        <v>0.85545926027420538</v>
      </c>
      <c r="AG445" s="5">
        <f t="shared" si="41"/>
        <v>0.85545926027420538</v>
      </c>
      <c r="AH445" s="5">
        <f>(Table13[[#This Row],[Survived]]-AG445)^2</f>
        <v>2.0892025440479904E-2</v>
      </c>
    </row>
    <row r="446" spans="1:34" x14ac:dyDescent="0.2">
      <c r="A446">
        <v>1</v>
      </c>
      <c r="B446" t="s">
        <v>10</v>
      </c>
      <c r="C446">
        <v>1</v>
      </c>
      <c r="D446" t="s">
        <v>4</v>
      </c>
      <c r="E446">
        <v>39</v>
      </c>
      <c r="F446">
        <v>79.650000000000006</v>
      </c>
      <c r="G446">
        <v>1</v>
      </c>
      <c r="H446">
        <v>1</v>
      </c>
      <c r="I446">
        <f>E446/$E$1</f>
        <v>0.48749999999999999</v>
      </c>
      <c r="J446">
        <f>LOG10(F446+1)</f>
        <v>1.9066043717249803</v>
      </c>
      <c r="K446">
        <f t="shared" si="36"/>
        <v>1</v>
      </c>
      <c r="L446">
        <f t="shared" si="37"/>
        <v>0</v>
      </c>
      <c r="M446">
        <f>IF(B446="S",1,0)</f>
        <v>1</v>
      </c>
      <c r="N446">
        <f>IF(B446="C",1,0)</f>
        <v>0</v>
      </c>
      <c r="O446">
        <f t="shared" si="38"/>
        <v>0</v>
      </c>
      <c r="P446">
        <v>1</v>
      </c>
      <c r="AC446" s="5">
        <f>SUMPRODUCT(Table13[[#This Row],[SibSp]:[Ones]],$R$4:$AA$4)</f>
        <v>-0.9259290552054299</v>
      </c>
      <c r="AD446" s="5">
        <f>SUMPRODUCT(Table13[[#This Row],[SibSp]:[Ones]],$R$5:$AA$5)</f>
        <v>0.85191991622230268</v>
      </c>
      <c r="AE446" s="5">
        <f t="shared" si="39"/>
        <v>0</v>
      </c>
      <c r="AF446" s="5">
        <f t="shared" si="40"/>
        <v>0.85191991622230268</v>
      </c>
      <c r="AG446" s="5">
        <f t="shared" si="41"/>
        <v>0.85191991622230268</v>
      </c>
      <c r="AH446" s="5">
        <f>(Table13[[#This Row],[Survived]]-AG446)^2</f>
        <v>2.1927711211609857E-2</v>
      </c>
    </row>
    <row r="447" spans="1:34" x14ac:dyDescent="0.2">
      <c r="A447">
        <v>1</v>
      </c>
      <c r="B447" t="s">
        <v>10</v>
      </c>
      <c r="C447">
        <v>3</v>
      </c>
      <c r="D447" t="s">
        <v>4</v>
      </c>
      <c r="E447">
        <v>36</v>
      </c>
      <c r="F447">
        <v>17.399999999999999</v>
      </c>
      <c r="G447">
        <v>1</v>
      </c>
      <c r="H447">
        <v>0</v>
      </c>
      <c r="I447">
        <f>E447/$E$1</f>
        <v>0.45</v>
      </c>
      <c r="J447">
        <f>LOG10(F447+1)</f>
        <v>1.2648178230095364</v>
      </c>
      <c r="K447">
        <f t="shared" si="36"/>
        <v>0</v>
      </c>
      <c r="L447">
        <f t="shared" si="37"/>
        <v>0</v>
      </c>
      <c r="M447">
        <f>IF(B447="S",1,0)</f>
        <v>1</v>
      </c>
      <c r="N447">
        <f>IF(B447="C",1,0)</f>
        <v>0</v>
      </c>
      <c r="O447">
        <f t="shared" si="38"/>
        <v>0</v>
      </c>
      <c r="P447">
        <v>1</v>
      </c>
      <c r="AC447" s="5">
        <f>SUMPRODUCT(Table13[[#This Row],[SibSp]:[Ones]],$R$4:$AA$4)</f>
        <v>-0.7810548865377972</v>
      </c>
      <c r="AD447" s="5">
        <f>SUMPRODUCT(Table13[[#This Row],[SibSp]:[Ones]],$R$5:$AA$5)</f>
        <v>0.48295829127187484</v>
      </c>
      <c r="AE447" s="5">
        <f t="shared" si="39"/>
        <v>0</v>
      </c>
      <c r="AF447" s="5">
        <f t="shared" si="40"/>
        <v>0.48295829127187484</v>
      </c>
      <c r="AG447" s="5">
        <f t="shared" si="41"/>
        <v>0.48295829127187484</v>
      </c>
      <c r="AH447" s="5">
        <f>(Table13[[#This Row],[Survived]]-AG447)^2</f>
        <v>0.26733212856449939</v>
      </c>
    </row>
    <row r="448" spans="1:34" x14ac:dyDescent="0.2">
      <c r="A448">
        <v>0</v>
      </c>
      <c r="B448" t="s">
        <v>10</v>
      </c>
      <c r="C448">
        <v>3</v>
      </c>
      <c r="D448" t="s">
        <v>3</v>
      </c>
      <c r="E448">
        <v>40</v>
      </c>
      <c r="F448">
        <v>7.8958000000000004</v>
      </c>
      <c r="G448">
        <v>0</v>
      </c>
      <c r="H448">
        <v>0</v>
      </c>
      <c r="I448">
        <f>E448/$E$1</f>
        <v>0.5</v>
      </c>
      <c r="J448">
        <f>LOG10(F448+1)</f>
        <v>0.94918501031343461</v>
      </c>
      <c r="K448">
        <f t="shared" si="36"/>
        <v>0</v>
      </c>
      <c r="L448">
        <f t="shared" si="37"/>
        <v>0</v>
      </c>
      <c r="M448">
        <f>IF(B448="S",1,0)</f>
        <v>1</v>
      </c>
      <c r="N448">
        <f>IF(B448="C",1,0)</f>
        <v>0</v>
      </c>
      <c r="O448">
        <f t="shared" si="38"/>
        <v>1</v>
      </c>
      <c r="P448">
        <v>1</v>
      </c>
      <c r="AC448" s="5">
        <f>SUMPRODUCT(Table13[[#This Row],[SibSp]:[Ones]],$R$4:$AA$4)</f>
        <v>-0.90148156963338932</v>
      </c>
      <c r="AD448" s="5">
        <f>SUMPRODUCT(Table13[[#This Row],[SibSp]:[Ones]],$R$5:$AA$5)</f>
        <v>7.3825647737140176E-3</v>
      </c>
      <c r="AE448" s="5">
        <f t="shared" si="39"/>
        <v>0</v>
      </c>
      <c r="AF448" s="5">
        <f t="shared" si="40"/>
        <v>7.3825647737140176E-3</v>
      </c>
      <c r="AG448" s="5">
        <f t="shared" si="41"/>
        <v>7.3825647737140176E-3</v>
      </c>
      <c r="AH448" s="5">
        <f>(Table13[[#This Row],[Survived]]-AG448)^2</f>
        <v>5.4502262638083103E-5</v>
      </c>
    </row>
    <row r="449" spans="1:34" x14ac:dyDescent="0.2">
      <c r="A449">
        <v>0</v>
      </c>
      <c r="B449" t="s">
        <v>10</v>
      </c>
      <c r="C449">
        <v>2</v>
      </c>
      <c r="D449" t="s">
        <v>3</v>
      </c>
      <c r="E449">
        <v>28</v>
      </c>
      <c r="F449">
        <v>13.5</v>
      </c>
      <c r="G449">
        <v>0</v>
      </c>
      <c r="H449">
        <v>0</v>
      </c>
      <c r="I449">
        <f>E449/$E$1</f>
        <v>0.35</v>
      </c>
      <c r="J449">
        <f>LOG10(F449+1)</f>
        <v>1.1613680022349748</v>
      </c>
      <c r="K449">
        <f t="shared" si="36"/>
        <v>0</v>
      </c>
      <c r="L449">
        <f t="shared" si="37"/>
        <v>1</v>
      </c>
      <c r="M449">
        <f>IF(B449="S",1,0)</f>
        <v>1</v>
      </c>
      <c r="N449">
        <f>IF(B449="C",1,0)</f>
        <v>0</v>
      </c>
      <c r="O449">
        <f t="shared" si="38"/>
        <v>1</v>
      </c>
      <c r="P449">
        <v>1</v>
      </c>
      <c r="AC449" s="5">
        <f>SUMPRODUCT(Table13[[#This Row],[SibSp]:[Ones]],$R$4:$AA$4)</f>
        <v>-0.92598983943619317</v>
      </c>
      <c r="AD449" s="5">
        <f>SUMPRODUCT(Table13[[#This Row],[SibSp]:[Ones]],$R$5:$AA$5)</f>
        <v>0.30282669367457848</v>
      </c>
      <c r="AE449" s="5">
        <f t="shared" si="39"/>
        <v>0</v>
      </c>
      <c r="AF449" s="5">
        <f t="shared" si="40"/>
        <v>0.30282669367457848</v>
      </c>
      <c r="AG449" s="5">
        <f t="shared" si="41"/>
        <v>0.30282669367457848</v>
      </c>
      <c r="AH449" s="5">
        <f>(Table13[[#This Row],[Survived]]-AG449)^2</f>
        <v>9.1704006401876995E-2</v>
      </c>
    </row>
    <row r="450" spans="1:34" x14ac:dyDescent="0.2">
      <c r="A450">
        <v>0</v>
      </c>
      <c r="B450" t="s">
        <v>10</v>
      </c>
      <c r="C450">
        <v>3</v>
      </c>
      <c r="D450" t="s">
        <v>3</v>
      </c>
      <c r="E450">
        <v>24</v>
      </c>
      <c r="F450">
        <v>24.15</v>
      </c>
      <c r="G450">
        <v>2</v>
      </c>
      <c r="H450">
        <v>0</v>
      </c>
      <c r="I450">
        <f>E450/$E$1</f>
        <v>0.3</v>
      </c>
      <c r="J450">
        <f>LOG10(F450+1)</f>
        <v>1.4005379893919461</v>
      </c>
      <c r="K450">
        <f t="shared" si="36"/>
        <v>0</v>
      </c>
      <c r="L450">
        <f t="shared" si="37"/>
        <v>0</v>
      </c>
      <c r="M450">
        <f>IF(B450="S",1,0)</f>
        <v>1</v>
      </c>
      <c r="N450">
        <f>IF(B450="C",1,0)</f>
        <v>0</v>
      </c>
      <c r="O450">
        <f t="shared" si="38"/>
        <v>1</v>
      </c>
      <c r="P450">
        <v>1</v>
      </c>
      <c r="AC450" s="5">
        <f>SUMPRODUCT(Table13[[#This Row],[SibSp]:[Ones]],$R$4:$AA$4)</f>
        <v>-1.3175000211630892</v>
      </c>
      <c r="AD450" s="5">
        <f>SUMPRODUCT(Table13[[#This Row],[SibSp]:[Ones]],$R$5:$AA$5)</f>
        <v>3.022589780279028E-2</v>
      </c>
      <c r="AE450" s="5">
        <f t="shared" si="39"/>
        <v>0</v>
      </c>
      <c r="AF450" s="5">
        <f t="shared" si="40"/>
        <v>3.022589780279028E-2</v>
      </c>
      <c r="AG450" s="5">
        <f t="shared" si="41"/>
        <v>3.022589780279028E-2</v>
      </c>
      <c r="AH450" s="5">
        <f>(Table13[[#This Row],[Survived]]-AG450)^2</f>
        <v>9.1360489798472232E-4</v>
      </c>
    </row>
    <row r="451" spans="1:34" x14ac:dyDescent="0.2">
      <c r="A451">
        <v>0</v>
      </c>
      <c r="B451" t="s">
        <v>10</v>
      </c>
      <c r="C451">
        <v>3</v>
      </c>
      <c r="D451" t="s">
        <v>3</v>
      </c>
      <c r="E451">
        <v>19</v>
      </c>
      <c r="F451">
        <v>7.8958000000000004</v>
      </c>
      <c r="G451">
        <v>0</v>
      </c>
      <c r="H451">
        <v>0</v>
      </c>
      <c r="I451">
        <f>E451/$E$1</f>
        <v>0.23749999999999999</v>
      </c>
      <c r="J451">
        <f>LOG10(F451+1)</f>
        <v>0.94918501031343461</v>
      </c>
      <c r="K451">
        <f t="shared" si="36"/>
        <v>0</v>
      </c>
      <c r="L451">
        <f t="shared" si="37"/>
        <v>0</v>
      </c>
      <c r="M451">
        <f>IF(B451="S",1,0)</f>
        <v>1</v>
      </c>
      <c r="N451">
        <f>IF(B451="C",1,0)</f>
        <v>0</v>
      </c>
      <c r="O451">
        <f t="shared" si="38"/>
        <v>1</v>
      </c>
      <c r="P451">
        <v>1</v>
      </c>
      <c r="AC451" s="5">
        <f>SUMPRODUCT(Table13[[#This Row],[SibSp]:[Ones]],$R$4:$AA$4)</f>
        <v>-0.96124664095416101</v>
      </c>
      <c r="AD451" s="5">
        <f>SUMPRODUCT(Table13[[#This Row],[SibSp]:[Ones]],$R$5:$AA$5)</f>
        <v>0.15938798868964965</v>
      </c>
      <c r="AE451" s="5">
        <f t="shared" si="39"/>
        <v>0</v>
      </c>
      <c r="AF451" s="5">
        <f t="shared" si="40"/>
        <v>0.15938798868964965</v>
      </c>
      <c r="AG451" s="5">
        <f t="shared" si="41"/>
        <v>0.15938798868964965</v>
      </c>
      <c r="AH451" s="5">
        <f>(Table13[[#This Row],[Survived]]-AG451)^2</f>
        <v>2.5404530938531886E-2</v>
      </c>
    </row>
    <row r="452" spans="1:34" x14ac:dyDescent="0.2">
      <c r="A452">
        <v>0</v>
      </c>
      <c r="B452" t="s">
        <v>10</v>
      </c>
      <c r="C452">
        <v>3</v>
      </c>
      <c r="D452" t="s">
        <v>4</v>
      </c>
      <c r="E452">
        <v>29</v>
      </c>
      <c r="F452">
        <v>21.074999999999999</v>
      </c>
      <c r="G452">
        <v>0</v>
      </c>
      <c r="H452">
        <v>4</v>
      </c>
      <c r="I452">
        <f>E452/$E$1</f>
        <v>0.36249999999999999</v>
      </c>
      <c r="J452">
        <f>LOG10(F452+1)</f>
        <v>1.3439007122496063</v>
      </c>
      <c r="K452">
        <f t="shared" si="36"/>
        <v>0</v>
      </c>
      <c r="L452">
        <f t="shared" si="37"/>
        <v>0</v>
      </c>
      <c r="M452">
        <f>IF(B452="S",1,0)</f>
        <v>1</v>
      </c>
      <c r="N452">
        <f>IF(B452="C",1,0)</f>
        <v>0</v>
      </c>
      <c r="O452">
        <f t="shared" si="38"/>
        <v>0</v>
      </c>
      <c r="P452">
        <v>1</v>
      </c>
      <c r="AC452" s="5">
        <f>SUMPRODUCT(Table13[[#This Row],[SibSp]:[Ones]],$R$4:$AA$4)</f>
        <v>-0.42652940866933853</v>
      </c>
      <c r="AD452" s="5">
        <f>SUMPRODUCT(Table13[[#This Row],[SibSp]:[Ones]],$R$5:$AA$5)</f>
        <v>0.53512760723387587</v>
      </c>
      <c r="AE452" s="5">
        <f t="shared" si="39"/>
        <v>0</v>
      </c>
      <c r="AF452" s="5">
        <f t="shared" si="40"/>
        <v>0.53512760723387587</v>
      </c>
      <c r="AG452" s="5">
        <f t="shared" si="41"/>
        <v>0.53512760723387587</v>
      </c>
      <c r="AH452" s="5">
        <f>(Table13[[#This Row],[Survived]]-AG452)^2</f>
        <v>0.28636155602385333</v>
      </c>
    </row>
    <row r="453" spans="1:34" x14ac:dyDescent="0.2">
      <c r="A453">
        <v>1</v>
      </c>
      <c r="B453" t="s">
        <v>10</v>
      </c>
      <c r="C453">
        <v>3</v>
      </c>
      <c r="D453" t="s">
        <v>3</v>
      </c>
      <c r="E453">
        <v>32</v>
      </c>
      <c r="F453">
        <v>7.8541999999999996</v>
      </c>
      <c r="G453">
        <v>0</v>
      </c>
      <c r="H453">
        <v>0</v>
      </c>
      <c r="I453">
        <f>E453/$E$1</f>
        <v>0.4</v>
      </c>
      <c r="J453">
        <f>LOG10(F453+1)</f>
        <v>0.94714932766263737</v>
      </c>
      <c r="K453">
        <f t="shared" ref="K453:K516" si="42">IF(C453=1,1,0)</f>
        <v>0</v>
      </c>
      <c r="L453">
        <f t="shared" ref="L453:L516" si="43">IF(C453=2,1,0)</f>
        <v>0</v>
      </c>
      <c r="M453">
        <f>IF(B453="S",1,0)</f>
        <v>1</v>
      </c>
      <c r="N453">
        <f>IF(B453="C",1,0)</f>
        <v>0</v>
      </c>
      <c r="O453">
        <f t="shared" ref="O453:O516" si="44">IF(D453="male",1,0)</f>
        <v>1</v>
      </c>
      <c r="P453">
        <v>1</v>
      </c>
      <c r="AC453" s="5">
        <f>SUMPRODUCT(Table13[[#This Row],[SibSp]:[Ones]],$R$4:$AA$4)</f>
        <v>-0.92393213722325207</v>
      </c>
      <c r="AD453" s="5">
        <f>SUMPRODUCT(Table13[[#This Row],[SibSp]:[Ones]],$R$5:$AA$5)</f>
        <v>6.5191709129656883E-2</v>
      </c>
      <c r="AE453" s="5">
        <f t="shared" ref="AE453:AE516" si="45">IF(AC453&lt;0,0,AC453)</f>
        <v>0</v>
      </c>
      <c r="AF453" s="5">
        <f t="shared" ref="AF453:AF516" si="46">IF(AD453&lt;0,0,AD453)</f>
        <v>6.5191709129656883E-2</v>
      </c>
      <c r="AG453" s="5">
        <f t="shared" ref="AG453:AG516" si="47">AE453+AF453</f>
        <v>6.5191709129656883E-2</v>
      </c>
      <c r="AH453" s="5">
        <f>(Table13[[#This Row],[Survived]]-AG453)^2</f>
        <v>0.87386654067993197</v>
      </c>
    </row>
    <row r="454" spans="1:34" x14ac:dyDescent="0.2">
      <c r="A454">
        <v>1</v>
      </c>
      <c r="B454" t="s">
        <v>10</v>
      </c>
      <c r="C454">
        <v>2</v>
      </c>
      <c r="D454" t="s">
        <v>3</v>
      </c>
      <c r="E454">
        <v>62</v>
      </c>
      <c r="F454">
        <v>10.5</v>
      </c>
      <c r="G454">
        <v>0</v>
      </c>
      <c r="H454">
        <v>0</v>
      </c>
      <c r="I454">
        <f>E454/$E$1</f>
        <v>0.77500000000000002</v>
      </c>
      <c r="J454">
        <f>LOG10(F454+1)</f>
        <v>1.0606978403536116</v>
      </c>
      <c r="K454">
        <f t="shared" si="42"/>
        <v>0</v>
      </c>
      <c r="L454">
        <f t="shared" si="43"/>
        <v>1</v>
      </c>
      <c r="M454">
        <f>IF(B454="S",1,0)</f>
        <v>1</v>
      </c>
      <c r="N454">
        <f>IF(B454="C",1,0)</f>
        <v>0</v>
      </c>
      <c r="O454">
        <f t="shared" si="44"/>
        <v>1</v>
      </c>
      <c r="P454">
        <v>1</v>
      </c>
      <c r="AC454" s="5">
        <f>SUMPRODUCT(Table13[[#This Row],[SibSp]:[Ones]],$R$4:$AA$4)</f>
        <v>-0.81354692408504325</v>
      </c>
      <c r="AD454" s="5">
        <f>SUMPRODUCT(Table13[[#This Row],[SibSp]:[Ones]],$R$5:$AA$5)</f>
        <v>5.189193861718755E-2</v>
      </c>
      <c r="AE454" s="5">
        <f t="shared" si="45"/>
        <v>0</v>
      </c>
      <c r="AF454" s="5">
        <f t="shared" si="46"/>
        <v>5.189193861718755E-2</v>
      </c>
      <c r="AG454" s="5">
        <f t="shared" si="47"/>
        <v>5.189193861718755E-2</v>
      </c>
      <c r="AH454" s="5">
        <f>(Table13[[#This Row],[Survived]]-AG454)^2</f>
        <v>0.89890889605907487</v>
      </c>
    </row>
    <row r="455" spans="1:34" x14ac:dyDescent="0.2">
      <c r="A455">
        <v>1</v>
      </c>
      <c r="B455" t="s">
        <v>10</v>
      </c>
      <c r="C455">
        <v>1</v>
      </c>
      <c r="D455" t="s">
        <v>4</v>
      </c>
      <c r="E455">
        <v>53</v>
      </c>
      <c r="F455">
        <v>51.479199999999999</v>
      </c>
      <c r="G455">
        <v>2</v>
      </c>
      <c r="H455">
        <v>0</v>
      </c>
      <c r="I455">
        <f>E455/$E$1</f>
        <v>0.66249999999999998</v>
      </c>
      <c r="J455">
        <f>LOG10(F455+1)</f>
        <v>1.7199872059744314</v>
      </c>
      <c r="K455">
        <f t="shared" si="42"/>
        <v>1</v>
      </c>
      <c r="L455">
        <f t="shared" si="43"/>
        <v>0</v>
      </c>
      <c r="M455">
        <f>IF(B455="S",1,0)</f>
        <v>1</v>
      </c>
      <c r="N455">
        <f>IF(B455="C",1,0)</f>
        <v>0</v>
      </c>
      <c r="O455">
        <f t="shared" si="44"/>
        <v>0</v>
      </c>
      <c r="P455">
        <v>1</v>
      </c>
      <c r="AC455" s="5">
        <f>SUMPRODUCT(Table13[[#This Row],[SibSp]:[Ones]],$R$4:$AA$4)</f>
        <v>-1.0662770062990781</v>
      </c>
      <c r="AD455" s="5">
        <f>SUMPRODUCT(Table13[[#This Row],[SibSp]:[Ones]],$R$5:$AA$5)</f>
        <v>0.69921568472887252</v>
      </c>
      <c r="AE455" s="5">
        <f t="shared" si="45"/>
        <v>0</v>
      </c>
      <c r="AF455" s="5">
        <f t="shared" si="46"/>
        <v>0.69921568472887252</v>
      </c>
      <c r="AG455" s="5">
        <f t="shared" si="47"/>
        <v>0.69921568472887252</v>
      </c>
      <c r="AH455" s="5">
        <f>(Table13[[#This Row],[Survived]]-AG455)^2</f>
        <v>9.0471204313121015E-2</v>
      </c>
    </row>
    <row r="456" spans="1:34" x14ac:dyDescent="0.2">
      <c r="A456">
        <v>1</v>
      </c>
      <c r="B456" t="s">
        <v>10</v>
      </c>
      <c r="C456">
        <v>1</v>
      </c>
      <c r="D456" t="s">
        <v>3</v>
      </c>
      <c r="E456">
        <v>36</v>
      </c>
      <c r="F456">
        <v>26.387499999999999</v>
      </c>
      <c r="G456">
        <v>0</v>
      </c>
      <c r="H456">
        <v>0</v>
      </c>
      <c r="I456">
        <f>E456/$E$1</f>
        <v>0.45</v>
      </c>
      <c r="J456">
        <f>LOG10(F456+1)</f>
        <v>1.4375523905687617</v>
      </c>
      <c r="K456">
        <f t="shared" si="42"/>
        <v>1</v>
      </c>
      <c r="L456">
        <f t="shared" si="43"/>
        <v>0</v>
      </c>
      <c r="M456">
        <f>IF(B456="S",1,0)</f>
        <v>1</v>
      </c>
      <c r="N456">
        <f>IF(B456="C",1,0)</f>
        <v>0</v>
      </c>
      <c r="O456">
        <f t="shared" si="44"/>
        <v>1</v>
      </c>
      <c r="P456">
        <v>1</v>
      </c>
      <c r="AC456" s="5">
        <f>SUMPRODUCT(Table13[[#This Row],[SibSp]:[Ones]],$R$4:$AA$4)</f>
        <v>-1.1015495599856631</v>
      </c>
      <c r="AD456" s="5">
        <f>SUMPRODUCT(Table13[[#This Row],[SibSp]:[Ones]],$R$5:$AA$5)</f>
        <v>0.43455283576034376</v>
      </c>
      <c r="AE456" s="5">
        <f t="shared" si="45"/>
        <v>0</v>
      </c>
      <c r="AF456" s="5">
        <f t="shared" si="46"/>
        <v>0.43455283576034376</v>
      </c>
      <c r="AG456" s="5">
        <f t="shared" si="47"/>
        <v>0.43455283576034376</v>
      </c>
      <c r="AH456" s="5">
        <f>(Table13[[#This Row],[Survived]]-AG456)^2</f>
        <v>0.31973049554666877</v>
      </c>
    </row>
    <row r="457" spans="1:34" x14ac:dyDescent="0.2">
      <c r="A457">
        <v>0</v>
      </c>
      <c r="B457" t="s">
        <v>10</v>
      </c>
      <c r="C457">
        <v>3</v>
      </c>
      <c r="D457" t="s">
        <v>3</v>
      </c>
      <c r="E457">
        <v>16</v>
      </c>
      <c r="F457">
        <v>8.0500000000000007</v>
      </c>
      <c r="G457">
        <v>0</v>
      </c>
      <c r="H457">
        <v>0</v>
      </c>
      <c r="I457">
        <f>E457/$E$1</f>
        <v>0.2</v>
      </c>
      <c r="J457">
        <f>LOG10(F457+1)</f>
        <v>0.9566485792052033</v>
      </c>
      <c r="K457">
        <f t="shared" si="42"/>
        <v>0</v>
      </c>
      <c r="L457">
        <f t="shared" si="43"/>
        <v>0</v>
      </c>
      <c r="M457">
        <f>IF(B457="S",1,0)</f>
        <v>1</v>
      </c>
      <c r="N457">
        <f>IF(B457="C",1,0)</f>
        <v>0</v>
      </c>
      <c r="O457">
        <f t="shared" si="44"/>
        <v>1</v>
      </c>
      <c r="P457">
        <v>1</v>
      </c>
      <c r="AC457" s="5">
        <f>SUMPRODUCT(Table13[[#This Row],[SibSp]:[Ones]],$R$4:$AA$4)</f>
        <v>-0.97094703633499113</v>
      </c>
      <c r="AD457" s="5">
        <f>SUMPRODUCT(Table13[[#This Row],[SibSp]:[Ones]],$R$5:$AA$5)</f>
        <v>0.18146119436041452</v>
      </c>
      <c r="AE457" s="5">
        <f t="shared" si="45"/>
        <v>0</v>
      </c>
      <c r="AF457" s="5">
        <f t="shared" si="46"/>
        <v>0.18146119436041452</v>
      </c>
      <c r="AG457" s="5">
        <f t="shared" si="47"/>
        <v>0.18146119436041452</v>
      </c>
      <c r="AH457" s="5">
        <f>(Table13[[#This Row],[Survived]]-AG457)^2</f>
        <v>3.2928165058708138E-2</v>
      </c>
    </row>
    <row r="458" spans="1:34" x14ac:dyDescent="0.2">
      <c r="A458">
        <v>0</v>
      </c>
      <c r="B458" t="s">
        <v>10</v>
      </c>
      <c r="C458">
        <v>3</v>
      </c>
      <c r="D458" t="s">
        <v>3</v>
      </c>
      <c r="E458">
        <v>19</v>
      </c>
      <c r="F458">
        <v>14.5</v>
      </c>
      <c r="G458">
        <v>0</v>
      </c>
      <c r="H458">
        <v>0</v>
      </c>
      <c r="I458">
        <f>E458/$E$1</f>
        <v>0.23749999999999999</v>
      </c>
      <c r="J458">
        <f>LOG10(F458+1)</f>
        <v>1.1903316981702914</v>
      </c>
      <c r="K458">
        <f t="shared" si="42"/>
        <v>0</v>
      </c>
      <c r="L458">
        <f t="shared" si="43"/>
        <v>0</v>
      </c>
      <c r="M458">
        <f>IF(B458="S",1,0)</f>
        <v>1</v>
      </c>
      <c r="N458">
        <f>IF(B458="C",1,0)</f>
        <v>0</v>
      </c>
      <c r="O458">
        <f t="shared" si="44"/>
        <v>1</v>
      </c>
      <c r="P458">
        <v>1</v>
      </c>
      <c r="AC458" s="5">
        <f>SUMPRODUCT(Table13[[#This Row],[SibSp]:[Ones]],$R$4:$AA$4)</f>
        <v>-0.99880773172622739</v>
      </c>
      <c r="AD458" s="5">
        <f>SUMPRODUCT(Table13[[#This Row],[SibSp]:[Ones]],$R$5:$AA$5)</f>
        <v>0.17095959854888909</v>
      </c>
      <c r="AE458" s="5">
        <f t="shared" si="45"/>
        <v>0</v>
      </c>
      <c r="AF458" s="5">
        <f t="shared" si="46"/>
        <v>0.17095959854888909</v>
      </c>
      <c r="AG458" s="5">
        <f t="shared" si="47"/>
        <v>0.17095959854888909</v>
      </c>
      <c r="AH458" s="5">
        <f>(Table13[[#This Row],[Survived]]-AG458)^2</f>
        <v>2.922718433599732E-2</v>
      </c>
    </row>
    <row r="459" spans="1:34" x14ac:dyDescent="0.2">
      <c r="A459">
        <v>1</v>
      </c>
      <c r="B459" t="s">
        <v>10</v>
      </c>
      <c r="C459">
        <v>2</v>
      </c>
      <c r="D459" t="s">
        <v>4</v>
      </c>
      <c r="E459">
        <v>34</v>
      </c>
      <c r="F459">
        <v>13</v>
      </c>
      <c r="G459">
        <v>0</v>
      </c>
      <c r="H459">
        <v>0</v>
      </c>
      <c r="I459">
        <f>E459/$E$1</f>
        <v>0.42499999999999999</v>
      </c>
      <c r="J459">
        <f>LOG10(F459+1)</f>
        <v>1.146128035678238</v>
      </c>
      <c r="K459">
        <f t="shared" si="42"/>
        <v>0</v>
      </c>
      <c r="L459">
        <f t="shared" si="43"/>
        <v>1</v>
      </c>
      <c r="M459">
        <f>IF(B459="S",1,0)</f>
        <v>1</v>
      </c>
      <c r="N459">
        <f>IF(B459="C",1,0)</f>
        <v>0</v>
      </c>
      <c r="O459">
        <f t="shared" si="44"/>
        <v>0</v>
      </c>
      <c r="P459">
        <v>1</v>
      </c>
      <c r="AC459" s="5">
        <f>SUMPRODUCT(Table13[[#This Row],[SibSp]:[Ones]],$R$4:$AA$4)</f>
        <v>-0.57547660887152519</v>
      </c>
      <c r="AD459" s="5">
        <f>SUMPRODUCT(Table13[[#This Row],[SibSp]:[Ones]],$R$5:$AA$5)</f>
        <v>0.74745612149872231</v>
      </c>
      <c r="AE459" s="5">
        <f t="shared" si="45"/>
        <v>0</v>
      </c>
      <c r="AF459" s="5">
        <f t="shared" si="46"/>
        <v>0.74745612149872231</v>
      </c>
      <c r="AG459" s="5">
        <f t="shared" si="47"/>
        <v>0.74745612149872231</v>
      </c>
      <c r="AH459" s="5">
        <f>(Table13[[#This Row],[Survived]]-AG459)^2</f>
        <v>6.37784105684681E-2</v>
      </c>
    </row>
    <row r="460" spans="1:34" x14ac:dyDescent="0.2">
      <c r="A460">
        <v>1</v>
      </c>
      <c r="B460" t="s">
        <v>10</v>
      </c>
      <c r="C460">
        <v>1</v>
      </c>
      <c r="D460" t="s">
        <v>4</v>
      </c>
      <c r="E460">
        <v>39</v>
      </c>
      <c r="F460">
        <v>55.9</v>
      </c>
      <c r="G460">
        <v>1</v>
      </c>
      <c r="H460">
        <v>0</v>
      </c>
      <c r="I460">
        <f>E460/$E$1</f>
        <v>0.48749999999999999</v>
      </c>
      <c r="J460">
        <f>LOG10(F460+1)</f>
        <v>1.7551122663950711</v>
      </c>
      <c r="K460">
        <f t="shared" si="42"/>
        <v>1</v>
      </c>
      <c r="L460">
        <f t="shared" si="43"/>
        <v>0</v>
      </c>
      <c r="M460">
        <f>IF(B460="S",1,0)</f>
        <v>1</v>
      </c>
      <c r="N460">
        <f>IF(B460="C",1,0)</f>
        <v>0</v>
      </c>
      <c r="O460">
        <f t="shared" si="44"/>
        <v>0</v>
      </c>
      <c r="P460">
        <v>1</v>
      </c>
      <c r="AC460" s="5">
        <f>SUMPRODUCT(Table13[[#This Row],[SibSp]:[Ones]],$R$4:$AA$4)</f>
        <v>-0.96150134646362317</v>
      </c>
      <c r="AD460" s="5">
        <f>SUMPRODUCT(Table13[[#This Row],[SibSp]:[Ones]],$R$5:$AA$5)</f>
        <v>0.8595525592308737</v>
      </c>
      <c r="AE460" s="5">
        <f t="shared" si="45"/>
        <v>0</v>
      </c>
      <c r="AF460" s="5">
        <f t="shared" si="46"/>
        <v>0.8595525592308737</v>
      </c>
      <c r="AG460" s="5">
        <f t="shared" si="47"/>
        <v>0.8595525592308737</v>
      </c>
      <c r="AH460" s="5">
        <f>(Table13[[#This Row],[Survived]]-AG460)^2</f>
        <v>1.9725483618597238E-2</v>
      </c>
    </row>
    <row r="461" spans="1:34" x14ac:dyDescent="0.2">
      <c r="A461">
        <v>1</v>
      </c>
      <c r="B461" t="s">
        <v>10</v>
      </c>
      <c r="C461">
        <v>3</v>
      </c>
      <c r="D461" t="s">
        <v>3</v>
      </c>
      <c r="E461">
        <v>32</v>
      </c>
      <c r="F461">
        <v>7.9249999999999998</v>
      </c>
      <c r="G461">
        <v>0</v>
      </c>
      <c r="H461">
        <v>0</v>
      </c>
      <c r="I461">
        <f>E461/$E$1</f>
        <v>0.4</v>
      </c>
      <c r="J461">
        <f>LOG10(F461+1)</f>
        <v>0.95060822478423079</v>
      </c>
      <c r="K461">
        <f t="shared" si="42"/>
        <v>0</v>
      </c>
      <c r="L461">
        <f t="shared" si="43"/>
        <v>0</v>
      </c>
      <c r="M461">
        <f>IF(B461="S",1,0)</f>
        <v>1</v>
      </c>
      <c r="N461">
        <f>IF(B461="C",1,0)</f>
        <v>0</v>
      </c>
      <c r="O461">
        <f t="shared" si="44"/>
        <v>1</v>
      </c>
      <c r="P461">
        <v>1</v>
      </c>
      <c r="AC461" s="5">
        <f>SUMPRODUCT(Table13[[#This Row],[SibSp]:[Ones]],$R$4:$AA$4)</f>
        <v>-0.92447089622471301</v>
      </c>
      <c r="AD461" s="5">
        <f>SUMPRODUCT(Table13[[#This Row],[SibSp]:[Ones]],$R$5:$AA$5)</f>
        <v>6.5357686976543539E-2</v>
      </c>
      <c r="AE461" s="5">
        <f t="shared" si="45"/>
        <v>0</v>
      </c>
      <c r="AF461" s="5">
        <f t="shared" si="46"/>
        <v>6.5357686976543539E-2</v>
      </c>
      <c r="AG461" s="5">
        <f t="shared" si="47"/>
        <v>6.5357686976543539E-2</v>
      </c>
      <c r="AH461" s="5">
        <f>(Table13[[#This Row],[Survived]]-AG461)^2</f>
        <v>0.87355625329383679</v>
      </c>
    </row>
    <row r="462" spans="1:34" x14ac:dyDescent="0.2">
      <c r="A462">
        <v>1</v>
      </c>
      <c r="B462" t="s">
        <v>10</v>
      </c>
      <c r="C462">
        <v>2</v>
      </c>
      <c r="D462" t="s">
        <v>4</v>
      </c>
      <c r="E462">
        <v>25</v>
      </c>
      <c r="F462">
        <v>30</v>
      </c>
      <c r="G462">
        <v>1</v>
      </c>
      <c r="H462">
        <v>1</v>
      </c>
      <c r="I462">
        <f>E462/$E$1</f>
        <v>0.3125</v>
      </c>
      <c r="J462">
        <f>LOG10(F462+1)</f>
        <v>1.4913616938342726</v>
      </c>
      <c r="K462">
        <f t="shared" si="42"/>
        <v>0</v>
      </c>
      <c r="L462">
        <f t="shared" si="43"/>
        <v>1</v>
      </c>
      <c r="M462">
        <f>IF(B462="S",1,0)</f>
        <v>1</v>
      </c>
      <c r="N462">
        <f>IF(B462="C",1,0)</f>
        <v>0</v>
      </c>
      <c r="O462">
        <f t="shared" si="44"/>
        <v>0</v>
      </c>
      <c r="P462">
        <v>1</v>
      </c>
      <c r="AC462" s="5">
        <f>SUMPRODUCT(Table13[[#This Row],[SibSp]:[Ones]],$R$4:$AA$4)</f>
        <v>-0.7457853024647807</v>
      </c>
      <c r="AD462" s="5">
        <f>SUMPRODUCT(Table13[[#This Row],[SibSp]:[Ones]],$R$5:$AA$5)</f>
        <v>0.75695107594880939</v>
      </c>
      <c r="AE462" s="5">
        <f t="shared" si="45"/>
        <v>0</v>
      </c>
      <c r="AF462" s="5">
        <f t="shared" si="46"/>
        <v>0.75695107594880939</v>
      </c>
      <c r="AG462" s="5">
        <f t="shared" si="47"/>
        <v>0.75695107594880939</v>
      </c>
      <c r="AH462" s="5">
        <f>(Table13[[#This Row],[Survived]]-AG462)^2</f>
        <v>5.9072779482441419E-2</v>
      </c>
    </row>
    <row r="463" spans="1:34" x14ac:dyDescent="0.2">
      <c r="A463">
        <v>1</v>
      </c>
      <c r="B463" t="s">
        <v>11</v>
      </c>
      <c r="C463">
        <v>1</v>
      </c>
      <c r="D463" t="s">
        <v>4</v>
      </c>
      <c r="E463">
        <v>39</v>
      </c>
      <c r="F463">
        <v>110.88330000000001</v>
      </c>
      <c r="G463">
        <v>1</v>
      </c>
      <c r="H463">
        <v>1</v>
      </c>
      <c r="I463">
        <f>E463/$E$1</f>
        <v>0.48749999999999999</v>
      </c>
      <c r="J463">
        <f>LOG10(F463+1)</f>
        <v>2.048765267412167</v>
      </c>
      <c r="K463">
        <f t="shared" si="42"/>
        <v>1</v>
      </c>
      <c r="L463">
        <f t="shared" si="43"/>
        <v>0</v>
      </c>
      <c r="M463">
        <f>IF(B463="S",1,0)</f>
        <v>0</v>
      </c>
      <c r="N463">
        <f>IF(B463="C",1,0)</f>
        <v>1</v>
      </c>
      <c r="O463">
        <f t="shared" si="44"/>
        <v>0</v>
      </c>
      <c r="P463">
        <v>1</v>
      </c>
      <c r="AC463" s="5">
        <f>SUMPRODUCT(Table13[[#This Row],[SibSp]:[Ones]],$R$4:$AA$4)</f>
        <v>-0.78932133145145578</v>
      </c>
      <c r="AD463" s="5">
        <f>SUMPRODUCT(Table13[[#This Row],[SibSp]:[Ones]],$R$5:$AA$5)</f>
        <v>0.92682755267093364</v>
      </c>
      <c r="AE463" s="5">
        <f t="shared" si="45"/>
        <v>0</v>
      </c>
      <c r="AF463" s="5">
        <f t="shared" si="46"/>
        <v>0.92682755267093364</v>
      </c>
      <c r="AG463" s="5">
        <f t="shared" si="47"/>
        <v>0.92682755267093364</v>
      </c>
      <c r="AH463" s="5">
        <f>(Table13[[#This Row],[Survived]]-AG463)^2</f>
        <v>5.3542070481249907E-3</v>
      </c>
    </row>
    <row r="464" spans="1:34" x14ac:dyDescent="0.2">
      <c r="A464">
        <v>0</v>
      </c>
      <c r="B464" t="s">
        <v>10</v>
      </c>
      <c r="C464">
        <v>2</v>
      </c>
      <c r="D464" t="s">
        <v>3</v>
      </c>
      <c r="E464">
        <v>54</v>
      </c>
      <c r="F464">
        <v>26</v>
      </c>
      <c r="G464">
        <v>0</v>
      </c>
      <c r="H464">
        <v>0</v>
      </c>
      <c r="I464">
        <f>E464/$E$1</f>
        <v>0.67500000000000004</v>
      </c>
      <c r="J464">
        <f>LOG10(F464+1)</f>
        <v>1.4313637641589874</v>
      </c>
      <c r="K464">
        <f t="shared" si="42"/>
        <v>0</v>
      </c>
      <c r="L464">
        <f t="shared" si="43"/>
        <v>1</v>
      </c>
      <c r="M464">
        <f>IF(B464="S",1,0)</f>
        <v>1</v>
      </c>
      <c r="N464">
        <f>IF(B464="C",1,0)</f>
        <v>0</v>
      </c>
      <c r="O464">
        <f t="shared" si="44"/>
        <v>1</v>
      </c>
      <c r="P464">
        <v>1</v>
      </c>
      <c r="AC464" s="5">
        <f>SUMPRODUCT(Table13[[#This Row],[SibSp]:[Ones]],$R$4:$AA$4)</f>
        <v>-0.89404962166851787</v>
      </c>
      <c r="AD464" s="5">
        <f>SUMPRODUCT(Table13[[#This Row],[SibSp]:[Ones]],$R$5:$AA$5)</f>
        <v>0.12758545709475511</v>
      </c>
      <c r="AE464" s="5">
        <f t="shared" si="45"/>
        <v>0</v>
      </c>
      <c r="AF464" s="5">
        <f t="shared" si="46"/>
        <v>0.12758545709475511</v>
      </c>
      <c r="AG464" s="5">
        <f t="shared" si="47"/>
        <v>0.12758545709475511</v>
      </c>
      <c r="AH464" s="5">
        <f>(Table13[[#This Row],[Survived]]-AG464)^2</f>
        <v>1.6278048862077597E-2</v>
      </c>
    </row>
    <row r="465" spans="1:34" x14ac:dyDescent="0.2">
      <c r="A465">
        <v>0</v>
      </c>
      <c r="B465" t="s">
        <v>11</v>
      </c>
      <c r="C465">
        <v>1</v>
      </c>
      <c r="D465" t="s">
        <v>3</v>
      </c>
      <c r="E465">
        <v>36</v>
      </c>
      <c r="F465">
        <v>40.125</v>
      </c>
      <c r="G465">
        <v>0</v>
      </c>
      <c r="H465">
        <v>0</v>
      </c>
      <c r="I465">
        <f>E465/$E$1</f>
        <v>0.45</v>
      </c>
      <c r="J465">
        <f>LOG10(F465+1)</f>
        <v>1.6141059109580307</v>
      </c>
      <c r="K465">
        <f t="shared" si="42"/>
        <v>1</v>
      </c>
      <c r="L465">
        <f t="shared" si="43"/>
        <v>0</v>
      </c>
      <c r="M465">
        <f>IF(B465="S",1,0)</f>
        <v>0</v>
      </c>
      <c r="N465">
        <f>IF(B465="C",1,0)</f>
        <v>1</v>
      </c>
      <c r="O465">
        <f t="shared" si="44"/>
        <v>1</v>
      </c>
      <c r="P465">
        <v>1</v>
      </c>
      <c r="AC465" s="5">
        <f>SUMPRODUCT(Table13[[#This Row],[SibSp]:[Ones]],$R$4:$AA$4)</f>
        <v>-0.97029884324598947</v>
      </c>
      <c r="AD465" s="5">
        <f>SUMPRODUCT(Table13[[#This Row],[SibSp]:[Ones]],$R$5:$AA$5)</f>
        <v>0.51111082883889447</v>
      </c>
      <c r="AE465" s="5">
        <f t="shared" si="45"/>
        <v>0</v>
      </c>
      <c r="AF465" s="5">
        <f t="shared" si="46"/>
        <v>0.51111082883889447</v>
      </c>
      <c r="AG465" s="5">
        <f t="shared" si="47"/>
        <v>0.51111082883889447</v>
      </c>
      <c r="AH465" s="5">
        <f>(Table13[[#This Row],[Survived]]-AG465)^2</f>
        <v>0.26123427935638166</v>
      </c>
    </row>
    <row r="466" spans="1:34" x14ac:dyDescent="0.2">
      <c r="A466">
        <v>1</v>
      </c>
      <c r="B466" t="s">
        <v>10</v>
      </c>
      <c r="C466">
        <v>1</v>
      </c>
      <c r="D466" t="s">
        <v>4</v>
      </c>
      <c r="E466">
        <v>18</v>
      </c>
      <c r="F466">
        <v>79.650000000000006</v>
      </c>
      <c r="G466">
        <v>0</v>
      </c>
      <c r="H466">
        <v>2</v>
      </c>
      <c r="I466">
        <f>E466/$E$1</f>
        <v>0.22500000000000001</v>
      </c>
      <c r="J466">
        <f>LOG10(F466+1)</f>
        <v>1.9066043717249803</v>
      </c>
      <c r="K466">
        <f t="shared" si="42"/>
        <v>1</v>
      </c>
      <c r="L466">
        <f t="shared" si="43"/>
        <v>0</v>
      </c>
      <c r="M466">
        <f>IF(B466="S",1,0)</f>
        <v>1</v>
      </c>
      <c r="N466">
        <f>IF(B466="C",1,0)</f>
        <v>0</v>
      </c>
      <c r="O466">
        <f t="shared" si="44"/>
        <v>0</v>
      </c>
      <c r="P466">
        <v>1</v>
      </c>
      <c r="AC466" s="5">
        <f>SUMPRODUCT(Table13[[#This Row],[SibSp]:[Ones]],$R$4:$AA$4)</f>
        <v>-0.77643524083741822</v>
      </c>
      <c r="AD466" s="5">
        <f>SUMPRODUCT(Table13[[#This Row],[SibSp]:[Ones]],$R$5:$AA$5)</f>
        <v>1.0463376536824289</v>
      </c>
      <c r="AE466" s="5">
        <f t="shared" si="45"/>
        <v>0</v>
      </c>
      <c r="AF466" s="5">
        <f t="shared" si="46"/>
        <v>1.0463376536824289</v>
      </c>
      <c r="AG466" s="5">
        <f t="shared" si="47"/>
        <v>1.0463376536824289</v>
      </c>
      <c r="AH466" s="5">
        <f>(Table13[[#This Row],[Survived]]-AG466)^2</f>
        <v>2.1471781487927191E-3</v>
      </c>
    </row>
    <row r="467" spans="1:34" x14ac:dyDescent="0.2">
      <c r="A467">
        <v>0</v>
      </c>
      <c r="B467" t="s">
        <v>10</v>
      </c>
      <c r="C467">
        <v>2</v>
      </c>
      <c r="D467" t="s">
        <v>3</v>
      </c>
      <c r="E467">
        <v>47</v>
      </c>
      <c r="F467">
        <v>15</v>
      </c>
      <c r="G467">
        <v>0</v>
      </c>
      <c r="H467">
        <v>0</v>
      </c>
      <c r="I467">
        <f>E467/$E$1</f>
        <v>0.58750000000000002</v>
      </c>
      <c r="J467">
        <f>LOG10(F467+1)</f>
        <v>1.2041199826559248</v>
      </c>
      <c r="K467">
        <f t="shared" si="42"/>
        <v>0</v>
      </c>
      <c r="L467">
        <f t="shared" si="43"/>
        <v>1</v>
      </c>
      <c r="M467">
        <f>IF(B467="S",1,0)</f>
        <v>1</v>
      </c>
      <c r="N467">
        <f>IF(B467="C",1,0)</f>
        <v>0</v>
      </c>
      <c r="O467">
        <f t="shared" si="44"/>
        <v>1</v>
      </c>
      <c r="P467">
        <v>1</v>
      </c>
      <c r="AC467" s="5">
        <f>SUMPRODUCT(Table13[[#This Row],[SibSp]:[Ones]],$R$4:$AA$4)</f>
        <v>-0.87857574279666095</v>
      </c>
      <c r="AD467" s="5">
        <f>SUMPRODUCT(Table13[[#This Row],[SibSp]:[Ones]],$R$5:$AA$5)</f>
        <v>0.16734946356151059</v>
      </c>
      <c r="AE467" s="5">
        <f t="shared" si="45"/>
        <v>0</v>
      </c>
      <c r="AF467" s="5">
        <f t="shared" si="46"/>
        <v>0.16734946356151059</v>
      </c>
      <c r="AG467" s="5">
        <f t="shared" si="47"/>
        <v>0.16734946356151059</v>
      </c>
      <c r="AH467" s="5">
        <f>(Table13[[#This Row],[Survived]]-AG467)^2</f>
        <v>2.8005842954325361E-2</v>
      </c>
    </row>
    <row r="468" spans="1:34" x14ac:dyDescent="0.2">
      <c r="A468">
        <v>1</v>
      </c>
      <c r="B468" t="s">
        <v>11</v>
      </c>
      <c r="C468">
        <v>1</v>
      </c>
      <c r="D468" t="s">
        <v>3</v>
      </c>
      <c r="E468">
        <v>60</v>
      </c>
      <c r="F468">
        <v>79.2</v>
      </c>
      <c r="G468">
        <v>1</v>
      </c>
      <c r="H468">
        <v>1</v>
      </c>
      <c r="I468">
        <f>E468/$E$1</f>
        <v>0.75</v>
      </c>
      <c r="J468">
        <f>LOG10(F468+1)</f>
        <v>1.9041743682841634</v>
      </c>
      <c r="K468">
        <f t="shared" si="42"/>
        <v>1</v>
      </c>
      <c r="L468">
        <f t="shared" si="43"/>
        <v>0</v>
      </c>
      <c r="M468">
        <f>IF(B468="S",1,0)</f>
        <v>0</v>
      </c>
      <c r="N468">
        <f>IF(B468="C",1,0)</f>
        <v>1</v>
      </c>
      <c r="O468">
        <f t="shared" si="44"/>
        <v>1</v>
      </c>
      <c r="P468">
        <v>1</v>
      </c>
      <c r="AC468" s="5">
        <f>SUMPRODUCT(Table13[[#This Row],[SibSp]:[Ones]],$R$4:$AA$4)</f>
        <v>-1.0380984455989581</v>
      </c>
      <c r="AD468" s="5">
        <f>SUMPRODUCT(Table13[[#This Row],[SibSp]:[Ones]],$R$5:$AA$5)</f>
        <v>0.27909297241410608</v>
      </c>
      <c r="AE468" s="5">
        <f t="shared" si="45"/>
        <v>0</v>
      </c>
      <c r="AF468" s="5">
        <f t="shared" si="46"/>
        <v>0.27909297241410608</v>
      </c>
      <c r="AG468" s="5">
        <f t="shared" si="47"/>
        <v>0.27909297241410608</v>
      </c>
      <c r="AH468" s="5">
        <f>(Table13[[#This Row],[Survived]]-AG468)^2</f>
        <v>0.51970694242272886</v>
      </c>
    </row>
    <row r="469" spans="1:34" x14ac:dyDescent="0.2">
      <c r="A469">
        <v>0</v>
      </c>
      <c r="B469" t="s">
        <v>10</v>
      </c>
      <c r="C469">
        <v>3</v>
      </c>
      <c r="D469" t="s">
        <v>3</v>
      </c>
      <c r="E469">
        <v>22</v>
      </c>
      <c r="F469">
        <v>8.0500000000000007</v>
      </c>
      <c r="G469">
        <v>0</v>
      </c>
      <c r="H469">
        <v>0</v>
      </c>
      <c r="I469">
        <f>E469/$E$1</f>
        <v>0.27500000000000002</v>
      </c>
      <c r="J469">
        <f>LOG10(F469+1)</f>
        <v>0.9566485792052033</v>
      </c>
      <c r="K469">
        <f t="shared" si="42"/>
        <v>0</v>
      </c>
      <c r="L469">
        <f t="shared" si="43"/>
        <v>0</v>
      </c>
      <c r="M469">
        <f>IF(B469="S",1,0)</f>
        <v>1</v>
      </c>
      <c r="N469">
        <f>IF(B469="C",1,0)</f>
        <v>0</v>
      </c>
      <c r="O469">
        <f t="shared" si="44"/>
        <v>1</v>
      </c>
      <c r="P469">
        <v>1</v>
      </c>
      <c r="AC469" s="5">
        <f>SUMPRODUCT(Table13[[#This Row],[SibSp]:[Ones]],$R$4:$AA$4)</f>
        <v>-0.95387130167191359</v>
      </c>
      <c r="AD469" s="5">
        <f>SUMPRODUCT(Table13[[#This Row],[SibSp]:[Ones]],$R$5:$AA$5)</f>
        <v>0.13803107324157582</v>
      </c>
      <c r="AE469" s="5">
        <f t="shared" si="45"/>
        <v>0</v>
      </c>
      <c r="AF469" s="5">
        <f t="shared" si="46"/>
        <v>0.13803107324157582</v>
      </c>
      <c r="AG469" s="5">
        <f t="shared" si="47"/>
        <v>0.13803107324157582</v>
      </c>
      <c r="AH469" s="5">
        <f>(Table13[[#This Row],[Survived]]-AG469)^2</f>
        <v>1.905257718022127E-2</v>
      </c>
    </row>
    <row r="470" spans="1:34" x14ac:dyDescent="0.2">
      <c r="A470">
        <v>0</v>
      </c>
      <c r="B470" t="s">
        <v>10</v>
      </c>
      <c r="C470">
        <v>3</v>
      </c>
      <c r="D470" t="s">
        <v>3</v>
      </c>
      <c r="E470">
        <v>35</v>
      </c>
      <c r="F470">
        <v>7.125</v>
      </c>
      <c r="G470">
        <v>0</v>
      </c>
      <c r="H470">
        <v>0</v>
      </c>
      <c r="I470">
        <f>E470/$E$1</f>
        <v>0.4375</v>
      </c>
      <c r="J470">
        <f>LOG10(F470+1)</f>
        <v>0.90982336965091204</v>
      </c>
      <c r="K470">
        <f t="shared" si="42"/>
        <v>0</v>
      </c>
      <c r="L470">
        <f t="shared" si="43"/>
        <v>0</v>
      </c>
      <c r="M470">
        <f>IF(B470="S",1,0)</f>
        <v>1</v>
      </c>
      <c r="N470">
        <f>IF(B470="C",1,0)</f>
        <v>0</v>
      </c>
      <c r="O470">
        <f t="shared" si="44"/>
        <v>1</v>
      </c>
      <c r="P470">
        <v>1</v>
      </c>
      <c r="AC470" s="5">
        <f>SUMPRODUCT(Table13[[#This Row],[SibSp]:[Ones]],$R$4:$AA$4)</f>
        <v>-0.90958036587547819</v>
      </c>
      <c r="AD470" s="5">
        <f>SUMPRODUCT(Table13[[#This Row],[SibSp]:[Ones]],$R$5:$AA$5)</f>
        <v>4.168553367841521E-2</v>
      </c>
      <c r="AE470" s="5">
        <f t="shared" si="45"/>
        <v>0</v>
      </c>
      <c r="AF470" s="5">
        <f t="shared" si="46"/>
        <v>4.168553367841521E-2</v>
      </c>
      <c r="AG470" s="5">
        <f t="shared" si="47"/>
        <v>4.168553367841521E-2</v>
      </c>
      <c r="AH470" s="5">
        <f>(Table13[[#This Row],[Survived]]-AG470)^2</f>
        <v>1.7376837180542886E-3</v>
      </c>
    </row>
    <row r="471" spans="1:34" x14ac:dyDescent="0.2">
      <c r="A471">
        <v>1</v>
      </c>
      <c r="B471" t="s">
        <v>11</v>
      </c>
      <c r="C471">
        <v>1</v>
      </c>
      <c r="D471" t="s">
        <v>4</v>
      </c>
      <c r="E471">
        <v>52</v>
      </c>
      <c r="F471">
        <v>78.2667</v>
      </c>
      <c r="G471">
        <v>1</v>
      </c>
      <c r="H471">
        <v>0</v>
      </c>
      <c r="I471">
        <f>E471/$E$1</f>
        <v>0.65</v>
      </c>
      <c r="J471">
        <f>LOG10(F471+1)</f>
        <v>1.8990907781931157</v>
      </c>
      <c r="K471">
        <f t="shared" si="42"/>
        <v>1</v>
      </c>
      <c r="L471">
        <f t="shared" si="43"/>
        <v>0</v>
      </c>
      <c r="M471">
        <f>IF(B471="S",1,0)</f>
        <v>0</v>
      </c>
      <c r="N471">
        <f>IF(B471="C",1,0)</f>
        <v>1</v>
      </c>
      <c r="O471">
        <f t="shared" si="44"/>
        <v>0</v>
      </c>
      <c r="P471">
        <v>1</v>
      </c>
      <c r="AC471" s="5">
        <f>SUMPRODUCT(Table13[[#This Row],[SibSp]:[Ones]],$R$4:$AA$4)</f>
        <v>-0.78817931011486841</v>
      </c>
      <c r="AD471" s="5">
        <f>SUMPRODUCT(Table13[[#This Row],[SibSp]:[Ones]],$R$5:$AA$5)</f>
        <v>0.84044881963337426</v>
      </c>
      <c r="AE471" s="5">
        <f t="shared" si="45"/>
        <v>0</v>
      </c>
      <c r="AF471" s="5">
        <f t="shared" si="46"/>
        <v>0.84044881963337426</v>
      </c>
      <c r="AG471" s="5">
        <f t="shared" si="47"/>
        <v>0.84044881963337426</v>
      </c>
      <c r="AH471" s="5">
        <f>(Table13[[#This Row],[Survived]]-AG471)^2</f>
        <v>2.5456579156383542E-2</v>
      </c>
    </row>
    <row r="472" spans="1:34" x14ac:dyDescent="0.2">
      <c r="A472">
        <v>0</v>
      </c>
      <c r="B472" t="s">
        <v>10</v>
      </c>
      <c r="C472">
        <v>3</v>
      </c>
      <c r="D472" t="s">
        <v>3</v>
      </c>
      <c r="E472">
        <v>47</v>
      </c>
      <c r="F472">
        <v>7.25</v>
      </c>
      <c r="G472">
        <v>0</v>
      </c>
      <c r="H472">
        <v>0</v>
      </c>
      <c r="I472">
        <f>E472/$E$1</f>
        <v>0.58750000000000002</v>
      </c>
      <c r="J472">
        <f>LOG10(F472+1)</f>
        <v>0.91645394854992512</v>
      </c>
      <c r="K472">
        <f t="shared" si="42"/>
        <v>0</v>
      </c>
      <c r="L472">
        <f t="shared" si="43"/>
        <v>0</v>
      </c>
      <c r="M472">
        <f>IF(B472="S",1,0)</f>
        <v>1</v>
      </c>
      <c r="N472">
        <f>IF(B472="C",1,0)</f>
        <v>0</v>
      </c>
      <c r="O472">
        <f t="shared" si="44"/>
        <v>1</v>
      </c>
      <c r="P472">
        <v>1</v>
      </c>
      <c r="AC472" s="5">
        <f>SUMPRODUCT(Table13[[#This Row],[SibSp]:[Ones]],$R$4:$AA$4)</f>
        <v>-0.87646167779177153</v>
      </c>
      <c r="AD472" s="5">
        <f>SUMPRODUCT(Table13[[#This Row],[SibSp]:[Ones]],$R$5:$AA$5)</f>
        <v>-4.4856535115363028E-2</v>
      </c>
      <c r="AE472" s="5">
        <f t="shared" si="45"/>
        <v>0</v>
      </c>
      <c r="AF472" s="5">
        <f t="shared" si="46"/>
        <v>0</v>
      </c>
      <c r="AG472" s="5">
        <f t="shared" si="47"/>
        <v>0</v>
      </c>
      <c r="AH472" s="5">
        <f>(Table13[[#This Row],[Survived]]-AG472)^2</f>
        <v>0</v>
      </c>
    </row>
    <row r="473" spans="1:34" x14ac:dyDescent="0.2">
      <c r="A473">
        <v>0</v>
      </c>
      <c r="B473" t="s">
        <v>10</v>
      </c>
      <c r="C473">
        <v>2</v>
      </c>
      <c r="D473" t="s">
        <v>3</v>
      </c>
      <c r="E473">
        <v>37</v>
      </c>
      <c r="F473">
        <v>26</v>
      </c>
      <c r="G473">
        <v>1</v>
      </c>
      <c r="H473">
        <v>0</v>
      </c>
      <c r="I473">
        <f>E473/$E$1</f>
        <v>0.46250000000000002</v>
      </c>
      <c r="J473">
        <f>LOG10(F473+1)</f>
        <v>1.4313637641589874</v>
      </c>
      <c r="K473">
        <f t="shared" si="42"/>
        <v>0</v>
      </c>
      <c r="L473">
        <f t="shared" si="43"/>
        <v>1</v>
      </c>
      <c r="M473">
        <f>IF(B473="S",1,0)</f>
        <v>1</v>
      </c>
      <c r="N473">
        <f>IF(B473="C",1,0)</f>
        <v>0</v>
      </c>
      <c r="O473">
        <f t="shared" si="44"/>
        <v>1</v>
      </c>
      <c r="P473">
        <v>1</v>
      </c>
      <c r="AC473" s="5">
        <f>SUMPRODUCT(Table13[[#This Row],[SibSp]:[Ones]],$R$4:$AA$4)</f>
        <v>-1.092521002049462</v>
      </c>
      <c r="AD473" s="5">
        <f>SUMPRODUCT(Table13[[#This Row],[SibSp]:[Ones]],$R$5:$AA$5)</f>
        <v>0.19332304482969609</v>
      </c>
      <c r="AE473" s="5">
        <f t="shared" si="45"/>
        <v>0</v>
      </c>
      <c r="AF473" s="5">
        <f t="shared" si="46"/>
        <v>0.19332304482969609</v>
      </c>
      <c r="AG473" s="5">
        <f t="shared" si="47"/>
        <v>0.19332304482969609</v>
      </c>
      <c r="AH473" s="5">
        <f>(Table13[[#This Row],[Survived]]-AG473)^2</f>
        <v>3.7373799662224684E-2</v>
      </c>
    </row>
    <row r="474" spans="1:34" x14ac:dyDescent="0.2">
      <c r="A474">
        <v>0</v>
      </c>
      <c r="B474" t="s">
        <v>10</v>
      </c>
      <c r="C474">
        <v>3</v>
      </c>
      <c r="D474" t="s">
        <v>3</v>
      </c>
      <c r="E474">
        <v>36</v>
      </c>
      <c r="F474">
        <v>24.15</v>
      </c>
      <c r="G474">
        <v>1</v>
      </c>
      <c r="H474">
        <v>1</v>
      </c>
      <c r="I474">
        <f>E474/$E$1</f>
        <v>0.45</v>
      </c>
      <c r="J474">
        <f>LOG10(F474+1)</f>
        <v>1.4005379893919461</v>
      </c>
      <c r="K474">
        <f t="shared" si="42"/>
        <v>0</v>
      </c>
      <c r="L474">
        <f t="shared" si="43"/>
        <v>0</v>
      </c>
      <c r="M474">
        <f>IF(B474="S",1,0)</f>
        <v>1</v>
      </c>
      <c r="N474">
        <f>IF(B474="C",1,0)</f>
        <v>0</v>
      </c>
      <c r="O474">
        <f t="shared" si="44"/>
        <v>1</v>
      </c>
      <c r="P474">
        <v>1</v>
      </c>
      <c r="AC474" s="5">
        <f>SUMPRODUCT(Table13[[#This Row],[SibSp]:[Ones]],$R$4:$AA$4)</f>
        <v>-1.0740896661481505</v>
      </c>
      <c r="AD474" s="5">
        <f>SUMPRODUCT(Table13[[#This Row],[SibSp]:[Ones]],$R$5:$AA$5)</f>
        <v>-1.4222030890696402E-2</v>
      </c>
      <c r="AE474" s="5">
        <f t="shared" si="45"/>
        <v>0</v>
      </c>
      <c r="AF474" s="5">
        <f t="shared" si="46"/>
        <v>0</v>
      </c>
      <c r="AG474" s="5">
        <f t="shared" si="47"/>
        <v>0</v>
      </c>
      <c r="AH474" s="5">
        <f>(Table13[[#This Row],[Survived]]-AG474)^2</f>
        <v>0</v>
      </c>
    </row>
    <row r="475" spans="1:34" x14ac:dyDescent="0.2">
      <c r="A475">
        <v>0</v>
      </c>
      <c r="B475" t="s">
        <v>10</v>
      </c>
      <c r="C475">
        <v>3</v>
      </c>
      <c r="D475" t="s">
        <v>3</v>
      </c>
      <c r="E475">
        <v>49</v>
      </c>
      <c r="F475">
        <v>0</v>
      </c>
      <c r="G475">
        <v>0</v>
      </c>
      <c r="H475">
        <v>0</v>
      </c>
      <c r="I475">
        <f>E475/$E$1</f>
        <v>0.61250000000000004</v>
      </c>
      <c r="J475">
        <f>LOG10(F475+1)</f>
        <v>0</v>
      </c>
      <c r="K475">
        <f t="shared" si="42"/>
        <v>0</v>
      </c>
      <c r="L475">
        <f t="shared" si="43"/>
        <v>0</v>
      </c>
      <c r="M475">
        <f>IF(B475="S",1,0)</f>
        <v>1</v>
      </c>
      <c r="N475">
        <f>IF(B475="C",1,0)</f>
        <v>0</v>
      </c>
      <c r="O475">
        <f t="shared" si="44"/>
        <v>1</v>
      </c>
      <c r="P475">
        <v>1</v>
      </c>
      <c r="AC475" s="5">
        <f>SUMPRODUCT(Table13[[#This Row],[SibSp]:[Ones]],$R$4:$AA$4)</f>
        <v>-0.7280225850265486</v>
      </c>
      <c r="AD475" s="5">
        <f>SUMPRODUCT(Table13[[#This Row],[SibSp]:[Ones]],$R$5:$AA$5)</f>
        <v>-0.10330999191184709</v>
      </c>
      <c r="AE475" s="5">
        <f t="shared" si="45"/>
        <v>0</v>
      </c>
      <c r="AF475" s="5">
        <f t="shared" si="46"/>
        <v>0</v>
      </c>
      <c r="AG475" s="5">
        <f t="shared" si="47"/>
        <v>0</v>
      </c>
      <c r="AH475" s="5">
        <f>(Table13[[#This Row],[Survived]]-AG475)^2</f>
        <v>0</v>
      </c>
    </row>
    <row r="476" spans="1:34" x14ac:dyDescent="0.2">
      <c r="A476">
        <v>1</v>
      </c>
      <c r="B476" t="s">
        <v>11</v>
      </c>
      <c r="C476">
        <v>1</v>
      </c>
      <c r="D476" t="s">
        <v>3</v>
      </c>
      <c r="E476">
        <v>49</v>
      </c>
      <c r="F476">
        <v>56.929200000000002</v>
      </c>
      <c r="G476">
        <v>1</v>
      </c>
      <c r="H476">
        <v>0</v>
      </c>
      <c r="I476">
        <f>E476/$E$1</f>
        <v>0.61250000000000004</v>
      </c>
      <c r="J476">
        <f>LOG10(F476+1)</f>
        <v>1.7628975309505581</v>
      </c>
      <c r="K476">
        <f t="shared" si="42"/>
        <v>1</v>
      </c>
      <c r="L476">
        <f t="shared" si="43"/>
        <v>0</v>
      </c>
      <c r="M476">
        <f>IF(B476="S",1,0)</f>
        <v>0</v>
      </c>
      <c r="N476">
        <f>IF(B476="C",1,0)</f>
        <v>1</v>
      </c>
      <c r="O476">
        <f t="shared" si="44"/>
        <v>1</v>
      </c>
      <c r="P476">
        <v>1</v>
      </c>
      <c r="AC476" s="5">
        <f>SUMPRODUCT(Table13[[#This Row],[SibSp]:[Ones]],$R$4:$AA$4)</f>
        <v>-1.1065673840512962</v>
      </c>
      <c r="AD476" s="5">
        <f>SUMPRODUCT(Table13[[#This Row],[SibSp]:[Ones]],$R$5:$AA$5)</f>
        <v>0.36683769165633506</v>
      </c>
      <c r="AE476" s="5">
        <f t="shared" si="45"/>
        <v>0</v>
      </c>
      <c r="AF476" s="5">
        <f t="shared" si="46"/>
        <v>0.36683769165633506</v>
      </c>
      <c r="AG476" s="5">
        <f t="shared" si="47"/>
        <v>0.36683769165633506</v>
      </c>
      <c r="AH476" s="5">
        <f>(Table13[[#This Row],[Survived]]-AG476)^2</f>
        <v>0.40089450870707821</v>
      </c>
    </row>
    <row r="477" spans="1:34" x14ac:dyDescent="0.2">
      <c r="A477">
        <v>1</v>
      </c>
      <c r="B477" t="s">
        <v>10</v>
      </c>
      <c r="C477">
        <v>2</v>
      </c>
      <c r="D477" t="s">
        <v>4</v>
      </c>
      <c r="E477">
        <v>24</v>
      </c>
      <c r="F477">
        <v>27</v>
      </c>
      <c r="G477">
        <v>2</v>
      </c>
      <c r="H477">
        <v>1</v>
      </c>
      <c r="I477">
        <f>E477/$E$1</f>
        <v>0.3</v>
      </c>
      <c r="J477">
        <f>LOG10(F477+1)</f>
        <v>1.4471580313422192</v>
      </c>
      <c r="K477">
        <f t="shared" si="42"/>
        <v>0</v>
      </c>
      <c r="L477">
        <f t="shared" si="43"/>
        <v>1</v>
      </c>
      <c r="M477">
        <f>IF(B477="S",1,0)</f>
        <v>1</v>
      </c>
      <c r="N477">
        <f>IF(B477="C",1,0)</f>
        <v>0</v>
      </c>
      <c r="O477">
        <f t="shared" si="44"/>
        <v>0</v>
      </c>
      <c r="P477">
        <v>1</v>
      </c>
      <c r="AC477" s="5">
        <f>SUMPRODUCT(Table13[[#This Row],[SibSp]:[Ones]],$R$4:$AA$4)</f>
        <v>-0.89183621278690051</v>
      </c>
      <c r="AD477" s="5">
        <f>SUMPRODUCT(Table13[[#This Row],[SibSp]:[Ones]],$R$5:$AA$5)</f>
        <v>0.70475386051945121</v>
      </c>
      <c r="AE477" s="5">
        <f t="shared" si="45"/>
        <v>0</v>
      </c>
      <c r="AF477" s="5">
        <f t="shared" si="46"/>
        <v>0.70475386051945121</v>
      </c>
      <c r="AG477" s="5">
        <f t="shared" si="47"/>
        <v>0.70475386051945121</v>
      </c>
      <c r="AH477" s="5">
        <f>(Table13[[#This Row],[Survived]]-AG477)^2</f>
        <v>8.7170282878167665E-2</v>
      </c>
    </row>
    <row r="478" spans="1:34" x14ac:dyDescent="0.2">
      <c r="A478">
        <v>0</v>
      </c>
      <c r="B478" t="s">
        <v>10</v>
      </c>
      <c r="C478">
        <v>3</v>
      </c>
      <c r="D478" t="s">
        <v>3</v>
      </c>
      <c r="E478">
        <v>44</v>
      </c>
      <c r="F478">
        <v>8.0500000000000007</v>
      </c>
      <c r="G478">
        <v>0</v>
      </c>
      <c r="H478">
        <v>0</v>
      </c>
      <c r="I478">
        <f>E478/$E$1</f>
        <v>0.55000000000000004</v>
      </c>
      <c r="J478">
        <f>LOG10(F478+1)</f>
        <v>0.9566485792052033</v>
      </c>
      <c r="K478">
        <f t="shared" si="42"/>
        <v>0</v>
      </c>
      <c r="L478">
        <f t="shared" si="43"/>
        <v>0</v>
      </c>
      <c r="M478">
        <f>IF(B478="S",1,0)</f>
        <v>1</v>
      </c>
      <c r="N478">
        <f>IF(B478="C",1,0)</f>
        <v>0</v>
      </c>
      <c r="O478">
        <f t="shared" si="44"/>
        <v>1</v>
      </c>
      <c r="P478">
        <v>1</v>
      </c>
      <c r="AC478" s="5">
        <f>SUMPRODUCT(Table13[[#This Row],[SibSp]:[Ones]],$R$4:$AA$4)</f>
        <v>-0.89126027457396229</v>
      </c>
      <c r="AD478" s="5">
        <f>SUMPRODUCT(Table13[[#This Row],[SibSp]:[Ones]],$R$5:$AA$5)</f>
        <v>-2.1212704194166321E-2</v>
      </c>
      <c r="AE478" s="5">
        <f t="shared" si="45"/>
        <v>0</v>
      </c>
      <c r="AF478" s="5">
        <f t="shared" si="46"/>
        <v>0</v>
      </c>
      <c r="AG478" s="5">
        <f t="shared" si="47"/>
        <v>0</v>
      </c>
      <c r="AH478" s="5">
        <f>(Table13[[#This Row],[Survived]]-AG478)^2</f>
        <v>0</v>
      </c>
    </row>
    <row r="479" spans="1:34" x14ac:dyDescent="0.2">
      <c r="A479">
        <v>1</v>
      </c>
      <c r="B479" t="s">
        <v>11</v>
      </c>
      <c r="C479">
        <v>1</v>
      </c>
      <c r="D479" t="s">
        <v>3</v>
      </c>
      <c r="E479">
        <v>35</v>
      </c>
      <c r="F479">
        <v>26.55</v>
      </c>
      <c r="G479">
        <v>0</v>
      </c>
      <c r="H479">
        <v>0</v>
      </c>
      <c r="I479">
        <f>E479/$E$1</f>
        <v>0.4375</v>
      </c>
      <c r="J479">
        <f>LOG10(F479+1)</f>
        <v>1.4401216031878039</v>
      </c>
      <c r="K479">
        <f t="shared" si="42"/>
        <v>1</v>
      </c>
      <c r="L479">
        <f t="shared" si="43"/>
        <v>0</v>
      </c>
      <c r="M479">
        <f>IF(B479="S",1,0)</f>
        <v>0</v>
      </c>
      <c r="N479">
        <f>IF(B479="C",1,0)</f>
        <v>1</v>
      </c>
      <c r="O479">
        <f t="shared" si="44"/>
        <v>1</v>
      </c>
      <c r="P479">
        <v>1</v>
      </c>
      <c r="AC479" s="5">
        <f>SUMPRODUCT(Table13[[#This Row],[SibSp]:[Ones]],$R$4:$AA$4)</f>
        <v>-0.94604494359844193</v>
      </c>
      <c r="AD479" s="5">
        <f>SUMPRODUCT(Table13[[#This Row],[SibSp]:[Ones]],$R$5:$AA$5)</f>
        <v>0.51000041112307026</v>
      </c>
      <c r="AE479" s="5">
        <f t="shared" si="45"/>
        <v>0</v>
      </c>
      <c r="AF479" s="5">
        <f t="shared" si="46"/>
        <v>0.51000041112307026</v>
      </c>
      <c r="AG479" s="5">
        <f t="shared" si="47"/>
        <v>0.51000041112307026</v>
      </c>
      <c r="AH479" s="5">
        <f>(Table13[[#This Row],[Survived]]-AG479)^2</f>
        <v>0.24009959709956016</v>
      </c>
    </row>
    <row r="480" spans="1:34" x14ac:dyDescent="0.2">
      <c r="A480">
        <v>0</v>
      </c>
      <c r="B480" t="s">
        <v>10</v>
      </c>
      <c r="C480">
        <v>3</v>
      </c>
      <c r="D480" t="s">
        <v>3</v>
      </c>
      <c r="E480">
        <v>36</v>
      </c>
      <c r="F480">
        <v>15.55</v>
      </c>
      <c r="G480">
        <v>1</v>
      </c>
      <c r="H480">
        <v>0</v>
      </c>
      <c r="I480">
        <f>E480/$E$1</f>
        <v>0.45</v>
      </c>
      <c r="J480">
        <f>LOG10(F480+1)</f>
        <v>1.2187979981117376</v>
      </c>
      <c r="K480">
        <f t="shared" si="42"/>
        <v>0</v>
      </c>
      <c r="L480">
        <f t="shared" si="43"/>
        <v>0</v>
      </c>
      <c r="M480">
        <f>IF(B480="S",1,0)</f>
        <v>1</v>
      </c>
      <c r="N480">
        <f>IF(B480="C",1,0)</f>
        <v>0</v>
      </c>
      <c r="O480">
        <f t="shared" si="44"/>
        <v>1</v>
      </c>
      <c r="P480">
        <v>1</v>
      </c>
      <c r="AC480" s="5">
        <f>SUMPRODUCT(Table13[[#This Row],[SibSp]:[Ones]],$R$4:$AA$4)</f>
        <v>-1.1049505363209473</v>
      </c>
      <c r="AD480" s="5">
        <f>SUMPRODUCT(Table13[[#This Row],[SibSp]:[Ones]],$R$5:$AA$5)</f>
        <v>-8.0408560254132677E-3</v>
      </c>
      <c r="AE480" s="5">
        <f t="shared" si="45"/>
        <v>0</v>
      </c>
      <c r="AF480" s="5">
        <f t="shared" si="46"/>
        <v>0</v>
      </c>
      <c r="AG480" s="5">
        <f t="shared" si="47"/>
        <v>0</v>
      </c>
      <c r="AH480" s="5">
        <f>(Table13[[#This Row],[Survived]]-AG480)^2</f>
        <v>0</v>
      </c>
    </row>
    <row r="481" spans="1:34" x14ac:dyDescent="0.2">
      <c r="A481">
        <v>0</v>
      </c>
      <c r="B481" t="s">
        <v>10</v>
      </c>
      <c r="C481">
        <v>3</v>
      </c>
      <c r="D481" t="s">
        <v>3</v>
      </c>
      <c r="E481">
        <v>30</v>
      </c>
      <c r="F481">
        <v>7.8958000000000004</v>
      </c>
      <c r="G481">
        <v>0</v>
      </c>
      <c r="H481">
        <v>0</v>
      </c>
      <c r="I481">
        <f>E481/$E$1</f>
        <v>0.375</v>
      </c>
      <c r="J481">
        <f>LOG10(F481+1)</f>
        <v>0.94918501031343461</v>
      </c>
      <c r="K481">
        <f t="shared" si="42"/>
        <v>0</v>
      </c>
      <c r="L481">
        <f t="shared" si="43"/>
        <v>0</v>
      </c>
      <c r="M481">
        <f>IF(B481="S",1,0)</f>
        <v>1</v>
      </c>
      <c r="N481">
        <f>IF(B481="C",1,0)</f>
        <v>0</v>
      </c>
      <c r="O481">
        <f t="shared" si="44"/>
        <v>1</v>
      </c>
      <c r="P481">
        <v>1</v>
      </c>
      <c r="AC481" s="5">
        <f>SUMPRODUCT(Table13[[#This Row],[SibSp]:[Ones]],$R$4:$AA$4)</f>
        <v>-0.92994112740518542</v>
      </c>
      <c r="AD481" s="5">
        <f>SUMPRODUCT(Table13[[#This Row],[SibSp]:[Ones]],$R$5:$AA$5)</f>
        <v>7.9766099971778637E-2</v>
      </c>
      <c r="AE481" s="5">
        <f t="shared" si="45"/>
        <v>0</v>
      </c>
      <c r="AF481" s="5">
        <f t="shared" si="46"/>
        <v>7.9766099971778637E-2</v>
      </c>
      <c r="AG481" s="5">
        <f t="shared" si="47"/>
        <v>7.9766099971778637E-2</v>
      </c>
      <c r="AH481" s="5">
        <f>(Table13[[#This Row],[Survived]]-AG481)^2</f>
        <v>6.3626307047077836E-3</v>
      </c>
    </row>
    <row r="482" spans="1:34" x14ac:dyDescent="0.2">
      <c r="A482">
        <v>1</v>
      </c>
      <c r="B482" t="s">
        <v>10</v>
      </c>
      <c r="C482">
        <v>1</v>
      </c>
      <c r="D482" t="s">
        <v>3</v>
      </c>
      <c r="E482">
        <v>27</v>
      </c>
      <c r="F482">
        <v>30.5</v>
      </c>
      <c r="G482">
        <v>0</v>
      </c>
      <c r="H482">
        <v>0</v>
      </c>
      <c r="I482">
        <f>E482/$E$1</f>
        <v>0.33750000000000002</v>
      </c>
      <c r="J482">
        <f>LOG10(F482+1)</f>
        <v>1.4983105537896004</v>
      </c>
      <c r="K482">
        <f t="shared" si="42"/>
        <v>1</v>
      </c>
      <c r="L482">
        <f t="shared" si="43"/>
        <v>0</v>
      </c>
      <c r="M482">
        <f>IF(B482="S",1,0)</f>
        <v>1</v>
      </c>
      <c r="N482">
        <f>IF(B482="C",1,0)</f>
        <v>0</v>
      </c>
      <c r="O482">
        <f t="shared" si="44"/>
        <v>1</v>
      </c>
      <c r="P482">
        <v>1</v>
      </c>
      <c r="AC482" s="5">
        <f>SUMPRODUCT(Table13[[#This Row],[SibSp]:[Ones]],$R$4:$AA$4)</f>
        <v>-1.1366268743130676</v>
      </c>
      <c r="AD482" s="5">
        <f>SUMPRODUCT(Table13[[#This Row],[SibSp]:[Ones]],$R$5:$AA$5)</f>
        <v>0.50261354477511189</v>
      </c>
      <c r="AE482" s="5">
        <f t="shared" si="45"/>
        <v>0</v>
      </c>
      <c r="AF482" s="5">
        <f t="shared" si="46"/>
        <v>0.50261354477511189</v>
      </c>
      <c r="AG482" s="5">
        <f t="shared" si="47"/>
        <v>0.50261354477511189</v>
      </c>
      <c r="AH482" s="5">
        <f>(Table13[[#This Row],[Survived]]-AG482)^2</f>
        <v>0.24739328584117962</v>
      </c>
    </row>
    <row r="483" spans="1:34" x14ac:dyDescent="0.2">
      <c r="A483">
        <v>1</v>
      </c>
      <c r="B483" t="s">
        <v>11</v>
      </c>
      <c r="C483">
        <v>2</v>
      </c>
      <c r="D483" t="s">
        <v>4</v>
      </c>
      <c r="E483">
        <v>22</v>
      </c>
      <c r="F483">
        <v>41.5792</v>
      </c>
      <c r="G483">
        <v>1</v>
      </c>
      <c r="H483">
        <v>2</v>
      </c>
      <c r="I483">
        <f>E483/$E$1</f>
        <v>0.27500000000000002</v>
      </c>
      <c r="J483">
        <f>LOG10(F483+1)</f>
        <v>1.6291974974299364</v>
      </c>
      <c r="K483">
        <f t="shared" si="42"/>
        <v>0</v>
      </c>
      <c r="L483">
        <f t="shared" si="43"/>
        <v>1</v>
      </c>
      <c r="M483">
        <f>IF(B483="S",1,0)</f>
        <v>0</v>
      </c>
      <c r="N483">
        <f>IF(B483="C",1,0)</f>
        <v>1</v>
      </c>
      <c r="O483">
        <f t="shared" si="44"/>
        <v>0</v>
      </c>
      <c r="P483">
        <v>1</v>
      </c>
      <c r="AC483" s="5">
        <f>SUMPRODUCT(Table13[[#This Row],[SibSp]:[Ones]],$R$4:$AA$4)</f>
        <v>-0.55787301469552075</v>
      </c>
      <c r="AD483" s="5">
        <f>SUMPRODUCT(Table13[[#This Row],[SibSp]:[Ones]],$R$5:$AA$5)</f>
        <v>0.8384641215185018</v>
      </c>
      <c r="AE483" s="5">
        <f t="shared" si="45"/>
        <v>0</v>
      </c>
      <c r="AF483" s="5">
        <f t="shared" si="46"/>
        <v>0.8384641215185018</v>
      </c>
      <c r="AG483" s="5">
        <f t="shared" si="47"/>
        <v>0.8384641215185018</v>
      </c>
      <c r="AH483" s="5">
        <f>(Table13[[#This Row],[Survived]]-AG483)^2</f>
        <v>2.6093840036789353E-2</v>
      </c>
    </row>
    <row r="484" spans="1:34" x14ac:dyDescent="0.2">
      <c r="A484">
        <v>1</v>
      </c>
      <c r="B484" t="s">
        <v>10</v>
      </c>
      <c r="C484">
        <v>1</v>
      </c>
      <c r="D484" t="s">
        <v>4</v>
      </c>
      <c r="E484">
        <v>40</v>
      </c>
      <c r="F484">
        <v>153.46250000000001</v>
      </c>
      <c r="G484">
        <v>0</v>
      </c>
      <c r="H484">
        <v>0</v>
      </c>
      <c r="I484">
        <f>E484/$E$1</f>
        <v>0.5</v>
      </c>
      <c r="J484">
        <f>LOG10(F484+1)</f>
        <v>2.1888230596841365</v>
      </c>
      <c r="K484">
        <f t="shared" si="42"/>
        <v>1</v>
      </c>
      <c r="L484">
        <f t="shared" si="43"/>
        <v>0</v>
      </c>
      <c r="M484">
        <f>IF(B484="S",1,0)</f>
        <v>1</v>
      </c>
      <c r="N484">
        <f>IF(B484="C",1,0)</f>
        <v>0</v>
      </c>
      <c r="O484">
        <f t="shared" si="44"/>
        <v>0</v>
      </c>
      <c r="P484">
        <v>1</v>
      </c>
      <c r="AC484" s="5">
        <f>SUMPRODUCT(Table13[[#This Row],[SibSp]:[Ones]],$R$4:$AA$4)</f>
        <v>-0.87612020036782423</v>
      </c>
      <c r="AD484" s="5">
        <f>SUMPRODUCT(Table13[[#This Row],[SibSp]:[Ones]],$R$5:$AA$5)</f>
        <v>0.93044057483265752</v>
      </c>
      <c r="AE484" s="5">
        <f t="shared" si="45"/>
        <v>0</v>
      </c>
      <c r="AF484" s="5">
        <f t="shared" si="46"/>
        <v>0.93044057483265752</v>
      </c>
      <c r="AG484" s="5">
        <f t="shared" si="47"/>
        <v>0.93044057483265752</v>
      </c>
      <c r="AH484" s="5">
        <f>(Table13[[#This Row],[Survived]]-AG484)^2</f>
        <v>4.8385136296111185E-3</v>
      </c>
    </row>
    <row r="485" spans="1:34" x14ac:dyDescent="0.2">
      <c r="A485">
        <v>0</v>
      </c>
      <c r="B485" t="s">
        <v>10</v>
      </c>
      <c r="C485">
        <v>3</v>
      </c>
      <c r="D485" t="s">
        <v>4</v>
      </c>
      <c r="E485">
        <v>39</v>
      </c>
      <c r="F485">
        <v>31.274999999999999</v>
      </c>
      <c r="G485">
        <v>1</v>
      </c>
      <c r="H485">
        <v>5</v>
      </c>
      <c r="I485">
        <f>E485/$E$1</f>
        <v>0.48749999999999999</v>
      </c>
      <c r="J485">
        <f>LOG10(F485+1)</f>
        <v>1.5088662509384578</v>
      </c>
      <c r="K485">
        <f t="shared" si="42"/>
        <v>0</v>
      </c>
      <c r="L485">
        <f t="shared" si="43"/>
        <v>0</v>
      </c>
      <c r="M485">
        <f>IF(B485="S",1,0)</f>
        <v>1</v>
      </c>
      <c r="N485">
        <f>IF(B485="C",1,0)</f>
        <v>0</v>
      </c>
      <c r="O485">
        <f t="shared" si="44"/>
        <v>0</v>
      </c>
      <c r="P485">
        <v>1</v>
      </c>
      <c r="AC485" s="5">
        <f>SUMPRODUCT(Table13[[#This Row],[SibSp]:[Ones]],$R$4:$AA$4)</f>
        <v>-0.5146863184072793</v>
      </c>
      <c r="AD485" s="5">
        <f>SUMPRODUCT(Table13[[#This Row],[SibSp]:[Ones]],$R$5:$AA$5)</f>
        <v>0.39844354001982896</v>
      </c>
      <c r="AE485" s="5">
        <f t="shared" si="45"/>
        <v>0</v>
      </c>
      <c r="AF485" s="5">
        <f t="shared" si="46"/>
        <v>0.39844354001982896</v>
      </c>
      <c r="AG485" s="5">
        <f t="shared" si="47"/>
        <v>0.39844354001982896</v>
      </c>
      <c r="AH485" s="5">
        <f>(Table13[[#This Row],[Survived]]-AG485)^2</f>
        <v>0.15875725458353304</v>
      </c>
    </row>
    <row r="486" spans="1:34" x14ac:dyDescent="0.2">
      <c r="A486">
        <v>0</v>
      </c>
      <c r="B486" t="s">
        <v>10</v>
      </c>
      <c r="C486">
        <v>3</v>
      </c>
      <c r="D486" t="s">
        <v>3</v>
      </c>
      <c r="E486">
        <v>35</v>
      </c>
      <c r="F486">
        <v>8.0500000000000007</v>
      </c>
      <c r="G486">
        <v>0</v>
      </c>
      <c r="H486">
        <v>0</v>
      </c>
      <c r="I486">
        <f>E486/$E$1</f>
        <v>0.4375</v>
      </c>
      <c r="J486">
        <f>LOG10(F486+1)</f>
        <v>0.9566485792052033</v>
      </c>
      <c r="K486">
        <f t="shared" si="42"/>
        <v>0</v>
      </c>
      <c r="L486">
        <f t="shared" si="43"/>
        <v>0</v>
      </c>
      <c r="M486">
        <f>IF(B486="S",1,0)</f>
        <v>1</v>
      </c>
      <c r="N486">
        <f>IF(B486="C",1,0)</f>
        <v>0</v>
      </c>
      <c r="O486">
        <f t="shared" si="44"/>
        <v>1</v>
      </c>
      <c r="P486">
        <v>1</v>
      </c>
      <c r="AC486" s="5">
        <f>SUMPRODUCT(Table13[[#This Row],[SibSp]:[Ones]],$R$4:$AA$4)</f>
        <v>-0.91687387656857866</v>
      </c>
      <c r="AD486" s="5">
        <f>SUMPRODUCT(Table13[[#This Row],[SibSp]:[Ones]],$R$5:$AA$5)</f>
        <v>4.3932477484091792E-2</v>
      </c>
      <c r="AE486" s="5">
        <f t="shared" si="45"/>
        <v>0</v>
      </c>
      <c r="AF486" s="5">
        <f t="shared" si="46"/>
        <v>4.3932477484091792E-2</v>
      </c>
      <c r="AG486" s="5">
        <f t="shared" si="47"/>
        <v>4.3932477484091792E-2</v>
      </c>
      <c r="AH486" s="5">
        <f>(Table13[[#This Row],[Survived]]-AG486)^2</f>
        <v>1.9300625778902322E-3</v>
      </c>
    </row>
    <row r="487" spans="1:34" x14ac:dyDescent="0.2">
      <c r="A487">
        <v>1</v>
      </c>
      <c r="B487" t="s">
        <v>10</v>
      </c>
      <c r="C487">
        <v>2</v>
      </c>
      <c r="D487" t="s">
        <v>4</v>
      </c>
      <c r="E487">
        <v>24</v>
      </c>
      <c r="F487">
        <v>65</v>
      </c>
      <c r="G487">
        <v>1</v>
      </c>
      <c r="H487">
        <v>2</v>
      </c>
      <c r="I487">
        <f>E487/$E$1</f>
        <v>0.3</v>
      </c>
      <c r="J487">
        <f>LOG10(F487+1)</f>
        <v>1.8195439355418688</v>
      </c>
      <c r="K487">
        <f t="shared" si="42"/>
        <v>0</v>
      </c>
      <c r="L487">
        <f t="shared" si="43"/>
        <v>1</v>
      </c>
      <c r="M487">
        <f>IF(B487="S",1,0)</f>
        <v>1</v>
      </c>
      <c r="N487">
        <f>IF(B487="C",1,0)</f>
        <v>0</v>
      </c>
      <c r="O487">
        <f t="shared" si="44"/>
        <v>0</v>
      </c>
      <c r="P487">
        <v>1</v>
      </c>
      <c r="AC487" s="5">
        <f>SUMPRODUCT(Table13[[#This Row],[SibSp]:[Ones]],$R$4:$AA$4)</f>
        <v>-0.740580283200022</v>
      </c>
      <c r="AD487" s="5">
        <f>SUMPRODUCT(Table13[[#This Row],[SibSp]:[Ones]],$R$5:$AA$5)</f>
        <v>0.76503539896892603</v>
      </c>
      <c r="AE487" s="5">
        <f t="shared" si="45"/>
        <v>0</v>
      </c>
      <c r="AF487" s="5">
        <f t="shared" si="46"/>
        <v>0.76503539896892603</v>
      </c>
      <c r="AG487" s="5">
        <f t="shared" si="47"/>
        <v>0.76503539896892603</v>
      </c>
      <c r="AH487" s="5">
        <f>(Table13[[#This Row],[Survived]]-AG487)^2</f>
        <v>5.5208363737691765E-2</v>
      </c>
    </row>
    <row r="488" spans="1:34" x14ac:dyDescent="0.2">
      <c r="A488">
        <v>0</v>
      </c>
      <c r="B488" t="s">
        <v>10</v>
      </c>
      <c r="C488">
        <v>3</v>
      </c>
      <c r="D488" t="s">
        <v>3</v>
      </c>
      <c r="E488">
        <v>34</v>
      </c>
      <c r="F488">
        <v>14.4</v>
      </c>
      <c r="G488">
        <v>1</v>
      </c>
      <c r="H488">
        <v>1</v>
      </c>
      <c r="I488">
        <f>E488/$E$1</f>
        <v>0.42499999999999999</v>
      </c>
      <c r="J488">
        <f>LOG10(F488+1)</f>
        <v>1.1875207208364631</v>
      </c>
      <c r="K488">
        <f t="shared" si="42"/>
        <v>0</v>
      </c>
      <c r="L488">
        <f t="shared" si="43"/>
        <v>0</v>
      </c>
      <c r="M488">
        <f>IF(B488="S",1,0)</f>
        <v>1</v>
      </c>
      <c r="N488">
        <f>IF(B488="C",1,0)</f>
        <v>0</v>
      </c>
      <c r="O488">
        <f t="shared" si="44"/>
        <v>1</v>
      </c>
      <c r="P488">
        <v>1</v>
      </c>
      <c r="AC488" s="5">
        <f>SUMPRODUCT(Table13[[#This Row],[SibSp]:[Ones]],$R$4:$AA$4)</f>
        <v>-1.0466019349243365</v>
      </c>
      <c r="AD488" s="5">
        <f>SUMPRODUCT(Table13[[#This Row],[SibSp]:[Ones]],$R$5:$AA$5)</f>
        <v>-9.9671218235609649E-3</v>
      </c>
      <c r="AE488" s="5">
        <f t="shared" si="45"/>
        <v>0</v>
      </c>
      <c r="AF488" s="5">
        <f t="shared" si="46"/>
        <v>0</v>
      </c>
      <c r="AG488" s="5">
        <f t="shared" si="47"/>
        <v>0</v>
      </c>
      <c r="AH488" s="5">
        <f>(Table13[[#This Row],[Survived]]-AG488)^2</f>
        <v>0</v>
      </c>
    </row>
    <row r="489" spans="1:34" x14ac:dyDescent="0.2">
      <c r="A489">
        <v>0</v>
      </c>
      <c r="B489" t="s">
        <v>10</v>
      </c>
      <c r="C489">
        <v>3</v>
      </c>
      <c r="D489" t="s">
        <v>4</v>
      </c>
      <c r="E489">
        <v>26</v>
      </c>
      <c r="F489">
        <v>16.100000000000001</v>
      </c>
      <c r="G489">
        <v>1</v>
      </c>
      <c r="H489">
        <v>0</v>
      </c>
      <c r="I489">
        <f>E489/$E$1</f>
        <v>0.32500000000000001</v>
      </c>
      <c r="J489">
        <f>LOG10(F489+1)</f>
        <v>1.2329961103921538</v>
      </c>
      <c r="K489">
        <f t="shared" si="42"/>
        <v>0</v>
      </c>
      <c r="L489">
        <f t="shared" si="43"/>
        <v>0</v>
      </c>
      <c r="M489">
        <f>IF(B489="S",1,0)</f>
        <v>1</v>
      </c>
      <c r="N489">
        <f>IF(B489="C",1,0)</f>
        <v>0</v>
      </c>
      <c r="O489">
        <f t="shared" si="44"/>
        <v>0</v>
      </c>
      <c r="P489">
        <v>1</v>
      </c>
      <c r="AC489" s="5">
        <f>SUMPRODUCT(Table13[[#This Row],[SibSp]:[Ones]],$R$4:$AA$4)</f>
        <v>-0.8045578834429824</v>
      </c>
      <c r="AD489" s="5">
        <f>SUMPRODUCT(Table13[[#This Row],[SibSp]:[Ones]],$R$5:$AA$5)</f>
        <v>0.5538148370398388</v>
      </c>
      <c r="AE489" s="5">
        <f t="shared" si="45"/>
        <v>0</v>
      </c>
      <c r="AF489" s="5">
        <f t="shared" si="46"/>
        <v>0.5538148370398388</v>
      </c>
      <c r="AG489" s="5">
        <f t="shared" si="47"/>
        <v>0.5538148370398388</v>
      </c>
      <c r="AH489" s="5">
        <f>(Table13[[#This Row],[Survived]]-AG489)^2</f>
        <v>0.30671087372546318</v>
      </c>
    </row>
    <row r="490" spans="1:34" x14ac:dyDescent="0.2">
      <c r="A490">
        <v>1</v>
      </c>
      <c r="B490" t="s">
        <v>10</v>
      </c>
      <c r="C490">
        <v>2</v>
      </c>
      <c r="D490" t="s">
        <v>4</v>
      </c>
      <c r="E490">
        <v>4</v>
      </c>
      <c r="F490">
        <v>39</v>
      </c>
      <c r="G490">
        <v>2</v>
      </c>
      <c r="H490">
        <v>1</v>
      </c>
      <c r="I490">
        <f>E490/$E$1</f>
        <v>0.05</v>
      </c>
      <c r="J490">
        <f>LOG10(F490+1)</f>
        <v>1.6020599913279623</v>
      </c>
      <c r="K490">
        <f t="shared" si="42"/>
        <v>0</v>
      </c>
      <c r="L490">
        <f t="shared" si="43"/>
        <v>1</v>
      </c>
      <c r="M490">
        <f>IF(B490="S",1,0)</f>
        <v>1</v>
      </c>
      <c r="N490">
        <f>IF(B490="C",1,0)</f>
        <v>0</v>
      </c>
      <c r="O490">
        <f t="shared" si="44"/>
        <v>0</v>
      </c>
      <c r="P490">
        <v>1</v>
      </c>
      <c r="AC490" s="5">
        <f>SUMPRODUCT(Table13[[#This Row],[SibSp]:[Ones]],$R$4:$AA$4)</f>
        <v>-0.97288291072237343</v>
      </c>
      <c r="AD490" s="5">
        <f>SUMPRODUCT(Table13[[#This Row],[SibSp]:[Ones]],$R$5:$AA$5)</f>
        <v>0.85695402097091855</v>
      </c>
      <c r="AE490" s="5">
        <f t="shared" si="45"/>
        <v>0</v>
      </c>
      <c r="AF490" s="5">
        <f t="shared" si="46"/>
        <v>0.85695402097091855</v>
      </c>
      <c r="AG490" s="5">
        <f t="shared" si="47"/>
        <v>0.85695402097091855</v>
      </c>
      <c r="AH490" s="5">
        <f>(Table13[[#This Row],[Survived]]-AG490)^2</f>
        <v>2.046215211638841E-2</v>
      </c>
    </row>
    <row r="491" spans="1:34" x14ac:dyDescent="0.2">
      <c r="A491">
        <v>0</v>
      </c>
      <c r="B491" t="s">
        <v>10</v>
      </c>
      <c r="C491">
        <v>2</v>
      </c>
      <c r="D491" t="s">
        <v>3</v>
      </c>
      <c r="E491">
        <v>26</v>
      </c>
      <c r="F491">
        <v>10.5</v>
      </c>
      <c r="G491">
        <v>0</v>
      </c>
      <c r="H491">
        <v>0</v>
      </c>
      <c r="I491">
        <f>E491/$E$1</f>
        <v>0.32500000000000001</v>
      </c>
      <c r="J491">
        <f>LOG10(F491+1)</f>
        <v>1.0606978403536116</v>
      </c>
      <c r="K491">
        <f t="shared" si="42"/>
        <v>0</v>
      </c>
      <c r="L491">
        <f t="shared" si="43"/>
        <v>1</v>
      </c>
      <c r="M491">
        <f>IF(B491="S",1,0)</f>
        <v>1</v>
      </c>
      <c r="N491">
        <f>IF(B491="C",1,0)</f>
        <v>0</v>
      </c>
      <c r="O491">
        <f t="shared" si="44"/>
        <v>1</v>
      </c>
      <c r="P491">
        <v>1</v>
      </c>
      <c r="AC491" s="5">
        <f>SUMPRODUCT(Table13[[#This Row],[SibSp]:[Ones]],$R$4:$AA$4)</f>
        <v>-0.91600133206350887</v>
      </c>
      <c r="AD491" s="5">
        <f>SUMPRODUCT(Table13[[#This Row],[SibSp]:[Ones]],$R$5:$AA$5)</f>
        <v>0.31247266533022</v>
      </c>
      <c r="AE491" s="5">
        <f t="shared" si="45"/>
        <v>0</v>
      </c>
      <c r="AF491" s="5">
        <f t="shared" si="46"/>
        <v>0.31247266533022</v>
      </c>
      <c r="AG491" s="5">
        <f t="shared" si="47"/>
        <v>0.31247266533022</v>
      </c>
      <c r="AH491" s="5">
        <f>(Table13[[#This Row],[Survived]]-AG491)^2</f>
        <v>9.7639166578571676E-2</v>
      </c>
    </row>
    <row r="492" spans="1:34" x14ac:dyDescent="0.2">
      <c r="A492">
        <v>0</v>
      </c>
      <c r="B492" t="s">
        <v>11</v>
      </c>
      <c r="C492">
        <v>3</v>
      </c>
      <c r="D492" t="s">
        <v>3</v>
      </c>
      <c r="E492">
        <v>27</v>
      </c>
      <c r="F492">
        <v>14.4542</v>
      </c>
      <c r="G492">
        <v>1</v>
      </c>
      <c r="H492">
        <v>0</v>
      </c>
      <c r="I492">
        <f>E492/$E$1</f>
        <v>0.33750000000000002</v>
      </c>
      <c r="J492">
        <f>LOG10(F492+1)</f>
        <v>1.1890465283525415</v>
      </c>
      <c r="K492">
        <f t="shared" si="42"/>
        <v>0</v>
      </c>
      <c r="L492">
        <f t="shared" si="43"/>
        <v>0</v>
      </c>
      <c r="M492">
        <f>IF(B492="S",1,0)</f>
        <v>0</v>
      </c>
      <c r="N492">
        <f>IF(B492="C",1,0)</f>
        <v>1</v>
      </c>
      <c r="O492">
        <f t="shared" si="44"/>
        <v>1</v>
      </c>
      <c r="P492">
        <v>1</v>
      </c>
      <c r="AC492" s="5">
        <f>SUMPRODUCT(Table13[[#This Row],[SibSp]:[Ones]],$R$4:$AA$4)</f>
        <v>-0.96717928558354127</v>
      </c>
      <c r="AD492" s="5">
        <f>SUMPRODUCT(Table13[[#This Row],[SibSp]:[Ones]],$R$5:$AA$5)</f>
        <v>0.1237626146167391</v>
      </c>
      <c r="AE492" s="5">
        <f t="shared" si="45"/>
        <v>0</v>
      </c>
      <c r="AF492" s="5">
        <f t="shared" si="46"/>
        <v>0.1237626146167391</v>
      </c>
      <c r="AG492" s="5">
        <f t="shared" si="47"/>
        <v>0.1237626146167391</v>
      </c>
      <c r="AH492" s="5">
        <f>(Table13[[#This Row],[Survived]]-AG492)^2</f>
        <v>1.5317184776771482E-2</v>
      </c>
    </row>
    <row r="493" spans="1:34" x14ac:dyDescent="0.2">
      <c r="A493">
        <v>1</v>
      </c>
      <c r="B493" t="s">
        <v>10</v>
      </c>
      <c r="C493">
        <v>1</v>
      </c>
      <c r="D493" t="s">
        <v>3</v>
      </c>
      <c r="E493">
        <v>42</v>
      </c>
      <c r="F493">
        <v>52.554200000000002</v>
      </c>
      <c r="G493">
        <v>1</v>
      </c>
      <c r="H493">
        <v>0</v>
      </c>
      <c r="I493">
        <f>E493/$E$1</f>
        <v>0.52500000000000002</v>
      </c>
      <c r="J493">
        <f>LOG10(F493+1)</f>
        <v>1.7287935361444735</v>
      </c>
      <c r="K493">
        <f t="shared" si="42"/>
        <v>1</v>
      </c>
      <c r="L493">
        <f t="shared" si="43"/>
        <v>0</v>
      </c>
      <c r="M493">
        <f>IF(B493="S",1,0)</f>
        <v>1</v>
      </c>
      <c r="N493">
        <f>IF(B493="C",1,0)</f>
        <v>0</v>
      </c>
      <c r="O493">
        <f t="shared" si="44"/>
        <v>1</v>
      </c>
      <c r="P493">
        <v>1</v>
      </c>
      <c r="AC493" s="5">
        <f>SUMPRODUCT(Table13[[#This Row],[SibSp]:[Ones]],$R$4:$AA$4)</f>
        <v>-1.2799277781715404</v>
      </c>
      <c r="AD493" s="5">
        <f>SUMPRODUCT(Table13[[#This Row],[SibSp]:[Ones]],$R$5:$AA$5)</f>
        <v>0.34778372360002352</v>
      </c>
      <c r="AE493" s="5">
        <f t="shared" si="45"/>
        <v>0</v>
      </c>
      <c r="AF493" s="5">
        <f t="shared" si="46"/>
        <v>0.34778372360002352</v>
      </c>
      <c r="AG493" s="5">
        <f t="shared" si="47"/>
        <v>0.34778372360002352</v>
      </c>
      <c r="AH493" s="5">
        <f>(Table13[[#This Row],[Survived]]-AG493)^2</f>
        <v>0.42538607120105054</v>
      </c>
    </row>
    <row r="494" spans="1:34" x14ac:dyDescent="0.2">
      <c r="A494">
        <v>1</v>
      </c>
      <c r="B494" t="s">
        <v>11</v>
      </c>
      <c r="C494">
        <v>3</v>
      </c>
      <c r="D494" t="s">
        <v>3</v>
      </c>
      <c r="E494">
        <v>20</v>
      </c>
      <c r="F494">
        <v>15.7417</v>
      </c>
      <c r="G494">
        <v>1</v>
      </c>
      <c r="H494">
        <v>1</v>
      </c>
      <c r="I494">
        <f>E494/$E$1</f>
        <v>0.25</v>
      </c>
      <c r="J494">
        <f>LOG10(F494+1)</f>
        <v>1.2237995553975871</v>
      </c>
      <c r="K494">
        <f t="shared" si="42"/>
        <v>0</v>
      </c>
      <c r="L494">
        <f t="shared" si="43"/>
        <v>0</v>
      </c>
      <c r="M494">
        <f>IF(B494="S",1,0)</f>
        <v>0</v>
      </c>
      <c r="N494">
        <f>IF(B494="C",1,0)</f>
        <v>1</v>
      </c>
      <c r="O494">
        <f t="shared" si="44"/>
        <v>1</v>
      </c>
      <c r="P494">
        <v>1</v>
      </c>
      <c r="AC494" s="5">
        <f>SUMPRODUCT(Table13[[#This Row],[SibSp]:[Ones]],$R$4:$AA$4)</f>
        <v>-0.93334536591070172</v>
      </c>
      <c r="AD494" s="5">
        <f>SUMPRODUCT(Table13[[#This Row],[SibSp]:[Ones]],$R$5:$AA$5)</f>
        <v>0.16119663151220032</v>
      </c>
      <c r="AE494" s="5">
        <f t="shared" si="45"/>
        <v>0</v>
      </c>
      <c r="AF494" s="5">
        <f t="shared" si="46"/>
        <v>0.16119663151220032</v>
      </c>
      <c r="AG494" s="5">
        <f t="shared" si="47"/>
        <v>0.16119663151220032</v>
      </c>
      <c r="AH494" s="5">
        <f>(Table13[[#This Row],[Survived]]-AG494)^2</f>
        <v>0.70359109098647943</v>
      </c>
    </row>
    <row r="495" spans="1:34" x14ac:dyDescent="0.2">
      <c r="A495">
        <v>0</v>
      </c>
      <c r="B495" t="s">
        <v>10</v>
      </c>
      <c r="C495">
        <v>3</v>
      </c>
      <c r="D495" t="s">
        <v>3</v>
      </c>
      <c r="E495">
        <v>21</v>
      </c>
      <c r="F495">
        <v>7.8541999999999996</v>
      </c>
      <c r="G495">
        <v>0</v>
      </c>
      <c r="H495">
        <v>0</v>
      </c>
      <c r="I495">
        <f>E495/$E$1</f>
        <v>0.26250000000000001</v>
      </c>
      <c r="J495">
        <f>LOG10(F495+1)</f>
        <v>0.94714932766263737</v>
      </c>
      <c r="K495">
        <f t="shared" si="42"/>
        <v>0</v>
      </c>
      <c r="L495">
        <f t="shared" si="43"/>
        <v>0</v>
      </c>
      <c r="M495">
        <f>IF(B495="S",1,0)</f>
        <v>1</v>
      </c>
      <c r="N495">
        <f>IF(B495="C",1,0)</f>
        <v>0</v>
      </c>
      <c r="O495">
        <f t="shared" si="44"/>
        <v>1</v>
      </c>
      <c r="P495">
        <v>1</v>
      </c>
      <c r="AC495" s="5">
        <f>SUMPRODUCT(Table13[[#This Row],[SibSp]:[Ones]],$R$4:$AA$4)</f>
        <v>-0.95523765077222766</v>
      </c>
      <c r="AD495" s="5">
        <f>SUMPRODUCT(Table13[[#This Row],[SibSp]:[Ones]],$R$5:$AA$5)</f>
        <v>0.1448135978475279</v>
      </c>
      <c r="AE495" s="5">
        <f t="shared" si="45"/>
        <v>0</v>
      </c>
      <c r="AF495" s="5">
        <f t="shared" si="46"/>
        <v>0.1448135978475279</v>
      </c>
      <c r="AG495" s="5">
        <f t="shared" si="47"/>
        <v>0.1448135978475279</v>
      </c>
      <c r="AH495" s="5">
        <f>(Table13[[#This Row],[Survived]]-AG495)^2</f>
        <v>2.0970978121545535E-2</v>
      </c>
    </row>
    <row r="496" spans="1:34" x14ac:dyDescent="0.2">
      <c r="A496">
        <v>0</v>
      </c>
      <c r="B496" t="s">
        <v>10</v>
      </c>
      <c r="C496">
        <v>3</v>
      </c>
      <c r="D496" t="s">
        <v>3</v>
      </c>
      <c r="E496">
        <v>21</v>
      </c>
      <c r="F496">
        <v>16.100000000000001</v>
      </c>
      <c r="G496">
        <v>0</v>
      </c>
      <c r="H496">
        <v>0</v>
      </c>
      <c r="I496">
        <f>E496/$E$1</f>
        <v>0.26250000000000001</v>
      </c>
      <c r="J496">
        <f>LOG10(F496+1)</f>
        <v>1.2329961103921538</v>
      </c>
      <c r="K496">
        <f t="shared" si="42"/>
        <v>0</v>
      </c>
      <c r="L496">
        <f t="shared" si="43"/>
        <v>0</v>
      </c>
      <c r="M496">
        <f>IF(B496="S",1,0)</f>
        <v>1</v>
      </c>
      <c r="N496">
        <f>IF(B496="C",1,0)</f>
        <v>0</v>
      </c>
      <c r="O496">
        <f t="shared" si="44"/>
        <v>1</v>
      </c>
      <c r="P496">
        <v>1</v>
      </c>
      <c r="AC496" s="5">
        <f>SUMPRODUCT(Table13[[#This Row],[SibSp]:[Ones]],$R$4:$AA$4)</f>
        <v>-0.99976124364603791</v>
      </c>
      <c r="AD496" s="5">
        <f>SUMPRODUCT(Table13[[#This Row],[SibSp]:[Ones]],$R$5:$AA$5)</f>
        <v>0.15853017624493981</v>
      </c>
      <c r="AE496" s="5">
        <f t="shared" si="45"/>
        <v>0</v>
      </c>
      <c r="AF496" s="5">
        <f t="shared" si="46"/>
        <v>0.15853017624493981</v>
      </c>
      <c r="AG496" s="5">
        <f t="shared" si="47"/>
        <v>0.15853017624493981</v>
      </c>
      <c r="AH496" s="5">
        <f>(Table13[[#This Row],[Survived]]-AG496)^2</f>
        <v>2.5131816780251681E-2</v>
      </c>
    </row>
    <row r="497" spans="1:34" x14ac:dyDescent="0.2">
      <c r="A497">
        <v>0</v>
      </c>
      <c r="B497" t="s">
        <v>10</v>
      </c>
      <c r="C497">
        <v>1</v>
      </c>
      <c r="D497" t="s">
        <v>3</v>
      </c>
      <c r="E497">
        <v>61</v>
      </c>
      <c r="F497">
        <v>32.320799999999998</v>
      </c>
      <c r="G497">
        <v>0</v>
      </c>
      <c r="H497">
        <v>0</v>
      </c>
      <c r="I497">
        <f>E497/$E$1</f>
        <v>0.76249999999999996</v>
      </c>
      <c r="J497">
        <f>LOG10(F497+1)</f>
        <v>1.5227154198480362</v>
      </c>
      <c r="K497">
        <f t="shared" si="42"/>
        <v>1</v>
      </c>
      <c r="L497">
        <f t="shared" si="43"/>
        <v>0</v>
      </c>
      <c r="M497">
        <f>IF(B497="S",1,0)</f>
        <v>1</v>
      </c>
      <c r="N497">
        <f>IF(B497="C",1,0)</f>
        <v>0</v>
      </c>
      <c r="O497">
        <f t="shared" si="44"/>
        <v>1</v>
      </c>
      <c r="P497">
        <v>1</v>
      </c>
      <c r="AC497" s="5">
        <f>SUMPRODUCT(Table13[[#This Row],[SibSp]:[Ones]],$R$4:$AA$4)</f>
        <v>-1.0436656881928585</v>
      </c>
      <c r="AD497" s="5">
        <f>SUMPRODUCT(Table13[[#This Row],[SibSp]:[Ones]],$R$5:$AA$5)</f>
        <v>0.25768061142763393</v>
      </c>
      <c r="AE497" s="5">
        <f t="shared" si="45"/>
        <v>0</v>
      </c>
      <c r="AF497" s="5">
        <f t="shared" si="46"/>
        <v>0.25768061142763393</v>
      </c>
      <c r="AG497" s="5">
        <f t="shared" si="47"/>
        <v>0.25768061142763393</v>
      </c>
      <c r="AH497" s="5">
        <f>(Table13[[#This Row],[Survived]]-AG497)^2</f>
        <v>6.6399297505719268E-2</v>
      </c>
    </row>
    <row r="498" spans="1:34" x14ac:dyDescent="0.2">
      <c r="A498">
        <v>0</v>
      </c>
      <c r="B498" t="s">
        <v>12</v>
      </c>
      <c r="C498">
        <v>2</v>
      </c>
      <c r="D498" t="s">
        <v>3</v>
      </c>
      <c r="E498">
        <v>57</v>
      </c>
      <c r="F498">
        <v>12.35</v>
      </c>
      <c r="G498">
        <v>0</v>
      </c>
      <c r="H498">
        <v>0</v>
      </c>
      <c r="I498">
        <f>E498/$E$1</f>
        <v>0.71250000000000002</v>
      </c>
      <c r="J498">
        <f>LOG10(F498+1)</f>
        <v>1.1254812657005939</v>
      </c>
      <c r="K498">
        <f t="shared" si="42"/>
        <v>0</v>
      </c>
      <c r="L498">
        <f t="shared" si="43"/>
        <v>1</v>
      </c>
      <c r="M498">
        <f>IF(B498="S",1,0)</f>
        <v>0</v>
      </c>
      <c r="N498">
        <f>IF(B498="C",1,0)</f>
        <v>0</v>
      </c>
      <c r="O498">
        <f t="shared" si="44"/>
        <v>1</v>
      </c>
      <c r="P498">
        <v>1</v>
      </c>
      <c r="AC498" s="5">
        <f>SUMPRODUCT(Table13[[#This Row],[SibSp]:[Ones]],$R$4:$AA$4)</f>
        <v>-0.98726428684501411</v>
      </c>
      <c r="AD498" s="5">
        <f>SUMPRODUCT(Table13[[#This Row],[SibSp]:[Ones]],$R$5:$AA$5)</f>
        <v>4.9821375298101822E-2</v>
      </c>
      <c r="AE498" s="5">
        <f t="shared" si="45"/>
        <v>0</v>
      </c>
      <c r="AF498" s="5">
        <f t="shared" si="46"/>
        <v>4.9821375298101822E-2</v>
      </c>
      <c r="AG498" s="5">
        <f t="shared" si="47"/>
        <v>4.9821375298101822E-2</v>
      </c>
      <c r="AH498" s="5">
        <f>(Table13[[#This Row],[Survived]]-AG498)^2</f>
        <v>2.4821694365943104E-3</v>
      </c>
    </row>
    <row r="499" spans="1:34" x14ac:dyDescent="0.2">
      <c r="A499">
        <v>1</v>
      </c>
      <c r="B499" t="s">
        <v>10</v>
      </c>
      <c r="C499">
        <v>1</v>
      </c>
      <c r="D499" t="s">
        <v>4</v>
      </c>
      <c r="E499">
        <v>21</v>
      </c>
      <c r="F499">
        <v>77.958299999999994</v>
      </c>
      <c r="G499">
        <v>0</v>
      </c>
      <c r="H499">
        <v>0</v>
      </c>
      <c r="I499">
        <f>E499/$E$1</f>
        <v>0.26250000000000001</v>
      </c>
      <c r="J499">
        <f>LOG10(F499+1)</f>
        <v>1.8973977892491294</v>
      </c>
      <c r="K499">
        <f t="shared" si="42"/>
        <v>1</v>
      </c>
      <c r="L499">
        <f t="shared" si="43"/>
        <v>0</v>
      </c>
      <c r="M499">
        <f>IF(B499="S",1,0)</f>
        <v>1</v>
      </c>
      <c r="N499">
        <f>IF(B499="C",1,0)</f>
        <v>0</v>
      </c>
      <c r="O499">
        <f t="shared" si="44"/>
        <v>0</v>
      </c>
      <c r="P499">
        <v>1</v>
      </c>
      <c r="AC499" s="5">
        <f>SUMPRODUCT(Table13[[#This Row],[SibSp]:[Ones]],$R$4:$AA$4)</f>
        <v>-0.88480086010296555</v>
      </c>
      <c r="AD499" s="5">
        <f>SUMPRODUCT(Table13[[#This Row],[SibSp]:[Ones]],$R$5:$AA$5)</f>
        <v>1.0539850252752689</v>
      </c>
      <c r="AE499" s="5">
        <f t="shared" si="45"/>
        <v>0</v>
      </c>
      <c r="AF499" s="5">
        <f t="shared" si="46"/>
        <v>1.0539850252752689</v>
      </c>
      <c r="AG499" s="5">
        <f t="shared" si="47"/>
        <v>1.0539850252752689</v>
      </c>
      <c r="AH499" s="5">
        <f>(Table13[[#This Row],[Survived]]-AG499)^2</f>
        <v>2.9143829539714262E-3</v>
      </c>
    </row>
    <row r="500" spans="1:34" x14ac:dyDescent="0.2">
      <c r="A500">
        <v>0</v>
      </c>
      <c r="B500" t="s">
        <v>10</v>
      </c>
      <c r="C500">
        <v>3</v>
      </c>
      <c r="D500" t="s">
        <v>3</v>
      </c>
      <c r="E500">
        <v>26</v>
      </c>
      <c r="F500">
        <v>7.8958000000000004</v>
      </c>
      <c r="G500">
        <v>0</v>
      </c>
      <c r="H500">
        <v>0</v>
      </c>
      <c r="I500">
        <f>E500/$E$1</f>
        <v>0.32500000000000001</v>
      </c>
      <c r="J500">
        <f>LOG10(F500+1)</f>
        <v>0.94918501031343461</v>
      </c>
      <c r="K500">
        <f t="shared" si="42"/>
        <v>0</v>
      </c>
      <c r="L500">
        <f t="shared" si="43"/>
        <v>0</v>
      </c>
      <c r="M500">
        <f>IF(B500="S",1,0)</f>
        <v>1</v>
      </c>
      <c r="N500">
        <f>IF(B500="C",1,0)</f>
        <v>0</v>
      </c>
      <c r="O500">
        <f t="shared" si="44"/>
        <v>1</v>
      </c>
      <c r="P500">
        <v>1</v>
      </c>
      <c r="AC500" s="5">
        <f>SUMPRODUCT(Table13[[#This Row],[SibSp]:[Ones]],$R$4:$AA$4)</f>
        <v>-0.94132495051390386</v>
      </c>
      <c r="AD500" s="5">
        <f>SUMPRODUCT(Table13[[#This Row],[SibSp]:[Ones]],$R$5:$AA$5)</f>
        <v>0.10871951405100444</v>
      </c>
      <c r="AE500" s="5">
        <f t="shared" si="45"/>
        <v>0</v>
      </c>
      <c r="AF500" s="5">
        <f t="shared" si="46"/>
        <v>0.10871951405100444</v>
      </c>
      <c r="AG500" s="5">
        <f t="shared" si="47"/>
        <v>0.10871951405100444</v>
      </c>
      <c r="AH500" s="5">
        <f>(Table13[[#This Row],[Survived]]-AG500)^2</f>
        <v>1.1819932735486552E-2</v>
      </c>
    </row>
    <row r="501" spans="1:34" x14ac:dyDescent="0.2">
      <c r="A501">
        <v>1</v>
      </c>
      <c r="B501" t="s">
        <v>10</v>
      </c>
      <c r="C501">
        <v>1</v>
      </c>
      <c r="D501" t="s">
        <v>3</v>
      </c>
      <c r="E501">
        <v>80</v>
      </c>
      <c r="F501">
        <v>30</v>
      </c>
      <c r="G501">
        <v>0</v>
      </c>
      <c r="H501">
        <v>0</v>
      </c>
      <c r="I501">
        <f>E501/$E$1</f>
        <v>1</v>
      </c>
      <c r="J501">
        <f>LOG10(F501+1)</f>
        <v>1.4913616938342726</v>
      </c>
      <c r="K501">
        <f t="shared" si="42"/>
        <v>1</v>
      </c>
      <c r="L501">
        <f t="shared" si="43"/>
        <v>0</v>
      </c>
      <c r="M501">
        <f>IF(B501="S",1,0)</f>
        <v>1</v>
      </c>
      <c r="N501">
        <f>IF(B501="C",1,0)</f>
        <v>0</v>
      </c>
      <c r="O501">
        <f t="shared" si="44"/>
        <v>1</v>
      </c>
      <c r="P501">
        <v>1</v>
      </c>
      <c r="AC501" s="5">
        <f>SUMPRODUCT(Table13[[#This Row],[SibSp]:[Ones]],$R$4:$AA$4)</f>
        <v>-0.98470886131365321</v>
      </c>
      <c r="AD501" s="5">
        <f>SUMPRODUCT(Table13[[#This Row],[SibSp]:[Ones]],$R$5:$AA$5)</f>
        <v>0.11864736181943258</v>
      </c>
      <c r="AE501" s="5">
        <f t="shared" si="45"/>
        <v>0</v>
      </c>
      <c r="AF501" s="5">
        <f t="shared" si="46"/>
        <v>0.11864736181943258</v>
      </c>
      <c r="AG501" s="5">
        <f t="shared" si="47"/>
        <v>0.11864736181943258</v>
      </c>
      <c r="AH501" s="5">
        <f>(Table13[[#This Row],[Survived]]-AG501)^2</f>
        <v>0.77678247282784618</v>
      </c>
    </row>
    <row r="502" spans="1:34" x14ac:dyDescent="0.2">
      <c r="A502">
        <v>0</v>
      </c>
      <c r="B502" t="s">
        <v>10</v>
      </c>
      <c r="C502">
        <v>3</v>
      </c>
      <c r="D502" t="s">
        <v>3</v>
      </c>
      <c r="E502">
        <v>51</v>
      </c>
      <c r="F502">
        <v>7.0541999999999998</v>
      </c>
      <c r="G502">
        <v>0</v>
      </c>
      <c r="H502">
        <v>0</v>
      </c>
      <c r="I502">
        <f>E502/$E$1</f>
        <v>0.63749999999999996</v>
      </c>
      <c r="J502">
        <f>LOG10(F502+1)</f>
        <v>0.90602240970373726</v>
      </c>
      <c r="K502">
        <f t="shared" si="42"/>
        <v>0</v>
      </c>
      <c r="L502">
        <f t="shared" si="43"/>
        <v>0</v>
      </c>
      <c r="M502">
        <f>IF(B502="S",1,0)</f>
        <v>1</v>
      </c>
      <c r="N502">
        <f>IF(B502="C",1,0)</f>
        <v>0</v>
      </c>
      <c r="O502">
        <f t="shared" si="44"/>
        <v>1</v>
      </c>
      <c r="P502">
        <v>1</v>
      </c>
      <c r="AC502" s="5">
        <f>SUMPRODUCT(Table13[[#This Row],[SibSp]:[Ones]],$R$4:$AA$4)</f>
        <v>-0.86345303461616263</v>
      </c>
      <c r="AD502" s="5">
        <f>SUMPRODUCT(Table13[[#This Row],[SibSp]:[Ones]],$R$5:$AA$5)</f>
        <v>-7.4310514633958324E-2</v>
      </c>
      <c r="AE502" s="5">
        <f t="shared" si="45"/>
        <v>0</v>
      </c>
      <c r="AF502" s="5">
        <f t="shared" si="46"/>
        <v>0</v>
      </c>
      <c r="AG502" s="5">
        <f t="shared" si="47"/>
        <v>0</v>
      </c>
      <c r="AH502" s="5">
        <f>(Table13[[#This Row],[Survived]]-AG502)^2</f>
        <v>0</v>
      </c>
    </row>
    <row r="503" spans="1:34" x14ac:dyDescent="0.2">
      <c r="A503">
        <v>1</v>
      </c>
      <c r="B503" t="s">
        <v>11</v>
      </c>
      <c r="C503">
        <v>1</v>
      </c>
      <c r="D503" t="s">
        <v>3</v>
      </c>
      <c r="E503">
        <v>32</v>
      </c>
      <c r="F503">
        <v>30.5</v>
      </c>
      <c r="G503">
        <v>0</v>
      </c>
      <c r="H503">
        <v>0</v>
      </c>
      <c r="I503">
        <f>E503/$E$1</f>
        <v>0.4</v>
      </c>
      <c r="J503">
        <f>LOG10(F503+1)</f>
        <v>1.4983105537896004</v>
      </c>
      <c r="K503">
        <f t="shared" si="42"/>
        <v>1</v>
      </c>
      <c r="L503">
        <f t="shared" si="43"/>
        <v>0</v>
      </c>
      <c r="M503">
        <f>IF(B503="S",1,0)</f>
        <v>0</v>
      </c>
      <c r="N503">
        <f>IF(B503="C",1,0)</f>
        <v>1</v>
      </c>
      <c r="O503">
        <f t="shared" si="44"/>
        <v>1</v>
      </c>
      <c r="P503">
        <v>1</v>
      </c>
      <c r="AC503" s="5">
        <f>SUMPRODUCT(Table13[[#This Row],[SibSp]:[Ones]],$R$4:$AA$4)</f>
        <v>-0.96364634182443265</v>
      </c>
      <c r="AD503" s="5">
        <f>SUMPRODUCT(Table13[[#This Row],[SibSp]:[Ones]],$R$5:$AA$5)</f>
        <v>0.53450771336935143</v>
      </c>
      <c r="AE503" s="5">
        <f t="shared" si="45"/>
        <v>0</v>
      </c>
      <c r="AF503" s="5">
        <f t="shared" si="46"/>
        <v>0.53450771336935143</v>
      </c>
      <c r="AG503" s="5">
        <f t="shared" si="47"/>
        <v>0.53450771336935143</v>
      </c>
      <c r="AH503" s="5">
        <f>(Table13[[#This Row],[Survived]]-AG503)^2</f>
        <v>0.21668306891262989</v>
      </c>
    </row>
    <row r="504" spans="1:34" x14ac:dyDescent="0.2">
      <c r="A504">
        <v>0</v>
      </c>
      <c r="B504" t="s">
        <v>10</v>
      </c>
      <c r="C504">
        <v>3</v>
      </c>
      <c r="D504" t="s">
        <v>4</v>
      </c>
      <c r="E504">
        <v>9</v>
      </c>
      <c r="F504">
        <v>27.9</v>
      </c>
      <c r="G504">
        <v>3</v>
      </c>
      <c r="H504">
        <v>2</v>
      </c>
      <c r="I504">
        <f>E504/$E$1</f>
        <v>0.1125</v>
      </c>
      <c r="J504">
        <f>LOG10(F504+1)</f>
        <v>1.4608978427565478</v>
      </c>
      <c r="K504">
        <f t="shared" si="42"/>
        <v>0</v>
      </c>
      <c r="L504">
        <f t="shared" si="43"/>
        <v>0</v>
      </c>
      <c r="M504">
        <f>IF(B504="S",1,0)</f>
        <v>1</v>
      </c>
      <c r="N504">
        <f>IF(B504="C",1,0)</f>
        <v>0</v>
      </c>
      <c r="O504">
        <f t="shared" si="44"/>
        <v>0</v>
      </c>
      <c r="P504">
        <v>1</v>
      </c>
      <c r="AC504" s="5">
        <f>SUMPRODUCT(Table13[[#This Row],[SibSp]:[Ones]],$R$4:$AA$4)</f>
        <v>-1.0702799409168695</v>
      </c>
      <c r="AD504" s="5">
        <f>SUMPRODUCT(Table13[[#This Row],[SibSp]:[Ones]],$R$5:$AA$5)</f>
        <v>0.54336982600942885</v>
      </c>
      <c r="AE504" s="5">
        <f t="shared" si="45"/>
        <v>0</v>
      </c>
      <c r="AF504" s="5">
        <f t="shared" si="46"/>
        <v>0.54336982600942885</v>
      </c>
      <c r="AG504" s="5">
        <f t="shared" si="47"/>
        <v>0.54336982600942885</v>
      </c>
      <c r="AH504" s="5">
        <f>(Table13[[#This Row],[Survived]]-AG504)^2</f>
        <v>0.29525076781751697</v>
      </c>
    </row>
    <row r="505" spans="1:34" x14ac:dyDescent="0.2">
      <c r="A505">
        <v>1</v>
      </c>
      <c r="B505" t="s">
        <v>10</v>
      </c>
      <c r="C505">
        <v>2</v>
      </c>
      <c r="D505" t="s">
        <v>4</v>
      </c>
      <c r="E505">
        <v>28</v>
      </c>
      <c r="F505">
        <v>13</v>
      </c>
      <c r="G505">
        <v>0</v>
      </c>
      <c r="H505">
        <v>0</v>
      </c>
      <c r="I505">
        <f>E505/$E$1</f>
        <v>0.35</v>
      </c>
      <c r="J505">
        <f>LOG10(F505+1)</f>
        <v>1.146128035678238</v>
      </c>
      <c r="K505">
        <f t="shared" si="42"/>
        <v>0</v>
      </c>
      <c r="L505">
        <f t="shared" si="43"/>
        <v>1</v>
      </c>
      <c r="M505">
        <f>IF(B505="S",1,0)</f>
        <v>1</v>
      </c>
      <c r="N505">
        <f>IF(B505="C",1,0)</f>
        <v>0</v>
      </c>
      <c r="O505">
        <f t="shared" si="44"/>
        <v>0</v>
      </c>
      <c r="P505">
        <v>1</v>
      </c>
      <c r="AC505" s="5">
        <f>SUMPRODUCT(Table13[[#This Row],[SibSp]:[Ones]],$R$4:$AA$4)</f>
        <v>-0.59255234353460284</v>
      </c>
      <c r="AD505" s="5">
        <f>SUMPRODUCT(Table13[[#This Row],[SibSp]:[Ones]],$R$5:$AA$5)</f>
        <v>0.79088624261756102</v>
      </c>
      <c r="AE505" s="5">
        <f t="shared" si="45"/>
        <v>0</v>
      </c>
      <c r="AF505" s="5">
        <f t="shared" si="46"/>
        <v>0.79088624261756102</v>
      </c>
      <c r="AG505" s="5">
        <f t="shared" si="47"/>
        <v>0.79088624261756102</v>
      </c>
      <c r="AH505" s="5">
        <f>(Table13[[#This Row],[Survived]]-AG505)^2</f>
        <v>4.3728563526601552E-2</v>
      </c>
    </row>
    <row r="506" spans="1:34" x14ac:dyDescent="0.2">
      <c r="A506">
        <v>0</v>
      </c>
      <c r="B506" t="s">
        <v>10</v>
      </c>
      <c r="C506">
        <v>3</v>
      </c>
      <c r="D506" t="s">
        <v>3</v>
      </c>
      <c r="E506">
        <v>32</v>
      </c>
      <c r="F506">
        <v>7.9249999999999998</v>
      </c>
      <c r="G506">
        <v>0</v>
      </c>
      <c r="H506">
        <v>0</v>
      </c>
      <c r="I506">
        <f>E506/$E$1</f>
        <v>0.4</v>
      </c>
      <c r="J506">
        <f>LOG10(F506+1)</f>
        <v>0.95060822478423079</v>
      </c>
      <c r="K506">
        <f t="shared" si="42"/>
        <v>0</v>
      </c>
      <c r="L506">
        <f t="shared" si="43"/>
        <v>0</v>
      </c>
      <c r="M506">
        <f>IF(B506="S",1,0)</f>
        <v>1</v>
      </c>
      <c r="N506">
        <f>IF(B506="C",1,0)</f>
        <v>0</v>
      </c>
      <c r="O506">
        <f t="shared" si="44"/>
        <v>1</v>
      </c>
      <c r="P506">
        <v>1</v>
      </c>
      <c r="AC506" s="5">
        <f>SUMPRODUCT(Table13[[#This Row],[SibSp]:[Ones]],$R$4:$AA$4)</f>
        <v>-0.92447089622471301</v>
      </c>
      <c r="AD506" s="5">
        <f>SUMPRODUCT(Table13[[#This Row],[SibSp]:[Ones]],$R$5:$AA$5)</f>
        <v>6.5357686976543539E-2</v>
      </c>
      <c r="AE506" s="5">
        <f t="shared" si="45"/>
        <v>0</v>
      </c>
      <c r="AF506" s="5">
        <f t="shared" si="46"/>
        <v>6.5357686976543539E-2</v>
      </c>
      <c r="AG506" s="5">
        <f t="shared" si="47"/>
        <v>6.5357686976543539E-2</v>
      </c>
      <c r="AH506" s="5">
        <f>(Table13[[#This Row],[Survived]]-AG506)^2</f>
        <v>4.2716272469238486E-3</v>
      </c>
    </row>
    <row r="507" spans="1:34" x14ac:dyDescent="0.2">
      <c r="A507">
        <v>0</v>
      </c>
      <c r="B507" t="s">
        <v>10</v>
      </c>
      <c r="C507">
        <v>2</v>
      </c>
      <c r="D507" t="s">
        <v>3</v>
      </c>
      <c r="E507">
        <v>31</v>
      </c>
      <c r="F507">
        <v>26.25</v>
      </c>
      <c r="G507">
        <v>1</v>
      </c>
      <c r="H507">
        <v>1</v>
      </c>
      <c r="I507">
        <f>E507/$E$1</f>
        <v>0.38750000000000001</v>
      </c>
      <c r="J507">
        <f>LOG10(F507+1)</f>
        <v>1.4353665066126613</v>
      </c>
      <c r="K507">
        <f t="shared" si="42"/>
        <v>0</v>
      </c>
      <c r="L507">
        <f t="shared" si="43"/>
        <v>1</v>
      </c>
      <c r="M507">
        <f>IF(B507="S",1,0)</f>
        <v>1</v>
      </c>
      <c r="N507">
        <f>IF(B507="C",1,0)</f>
        <v>0</v>
      </c>
      <c r="O507">
        <f t="shared" si="44"/>
        <v>1</v>
      </c>
      <c r="P507">
        <v>1</v>
      </c>
      <c r="AC507" s="5">
        <f>SUMPRODUCT(Table13[[#This Row],[SibSp]:[Ones]],$R$4:$AA$4)</f>
        <v>-1.0510514517294773</v>
      </c>
      <c r="AD507" s="5">
        <f>SUMPRODUCT(Table13[[#This Row],[SibSp]:[Ones]],$R$5:$AA$5)</f>
        <v>0.22204313207567505</v>
      </c>
      <c r="AE507" s="5">
        <f t="shared" si="45"/>
        <v>0</v>
      </c>
      <c r="AF507" s="5">
        <f t="shared" si="46"/>
        <v>0.22204313207567505</v>
      </c>
      <c r="AG507" s="5">
        <f t="shared" si="47"/>
        <v>0.22204313207567505</v>
      </c>
      <c r="AH507" s="5">
        <f>(Table13[[#This Row],[Survived]]-AG507)^2</f>
        <v>4.9303152501975679E-2</v>
      </c>
    </row>
    <row r="508" spans="1:34" x14ac:dyDescent="0.2">
      <c r="A508">
        <v>0</v>
      </c>
      <c r="B508" t="s">
        <v>10</v>
      </c>
      <c r="C508">
        <v>3</v>
      </c>
      <c r="D508" t="s">
        <v>4</v>
      </c>
      <c r="E508">
        <v>41</v>
      </c>
      <c r="F508">
        <v>39.6875</v>
      </c>
      <c r="G508">
        <v>0</v>
      </c>
      <c r="H508">
        <v>5</v>
      </c>
      <c r="I508">
        <f>E508/$E$1</f>
        <v>0.51249999999999996</v>
      </c>
      <c r="J508">
        <f>LOG10(F508+1)</f>
        <v>1.6094610059122672</v>
      </c>
      <c r="K508">
        <f t="shared" si="42"/>
        <v>0</v>
      </c>
      <c r="L508">
        <f t="shared" si="43"/>
        <v>0</v>
      </c>
      <c r="M508">
        <f>IF(B508="S",1,0)</f>
        <v>1</v>
      </c>
      <c r="N508">
        <f>IF(B508="C",1,0)</f>
        <v>0</v>
      </c>
      <c r="O508">
        <f t="shared" si="44"/>
        <v>0</v>
      </c>
      <c r="P508">
        <v>1</v>
      </c>
      <c r="AC508" s="5">
        <f>SUMPRODUCT(Table13[[#This Row],[SibSp]:[Ones]],$R$4:$AA$4)</f>
        <v>-0.37457294820530074</v>
      </c>
      <c r="AD508" s="5">
        <f>SUMPRODUCT(Table13[[#This Row],[SibSp]:[Ones]],$R$5:$AA$5)</f>
        <v>0.44610837200732151</v>
      </c>
      <c r="AE508" s="5">
        <f t="shared" si="45"/>
        <v>0</v>
      </c>
      <c r="AF508" s="5">
        <f t="shared" si="46"/>
        <v>0.44610837200732151</v>
      </c>
      <c r="AG508" s="5">
        <f t="shared" si="47"/>
        <v>0.44610837200732151</v>
      </c>
      <c r="AH508" s="5">
        <f>(Table13[[#This Row],[Survived]]-AG508)^2</f>
        <v>0.19901267957502275</v>
      </c>
    </row>
    <row r="509" spans="1:34" x14ac:dyDescent="0.2">
      <c r="A509">
        <v>0</v>
      </c>
      <c r="B509" t="s">
        <v>10</v>
      </c>
      <c r="C509">
        <v>3</v>
      </c>
      <c r="D509" t="s">
        <v>3</v>
      </c>
      <c r="E509">
        <v>20</v>
      </c>
      <c r="F509">
        <v>7.8541999999999996</v>
      </c>
      <c r="G509">
        <v>0</v>
      </c>
      <c r="H509">
        <v>0</v>
      </c>
      <c r="I509">
        <f>E509/$E$1</f>
        <v>0.25</v>
      </c>
      <c r="J509">
        <f>LOG10(F509+1)</f>
        <v>0.94714932766263737</v>
      </c>
      <c r="K509">
        <f t="shared" si="42"/>
        <v>0</v>
      </c>
      <c r="L509">
        <f t="shared" si="43"/>
        <v>0</v>
      </c>
      <c r="M509">
        <f>IF(B509="S",1,0)</f>
        <v>1</v>
      </c>
      <c r="N509">
        <f>IF(B509="C",1,0)</f>
        <v>0</v>
      </c>
      <c r="O509">
        <f t="shared" si="44"/>
        <v>1</v>
      </c>
      <c r="P509">
        <v>1</v>
      </c>
      <c r="AC509" s="5">
        <f>SUMPRODUCT(Table13[[#This Row],[SibSp]:[Ones]],$R$4:$AA$4)</f>
        <v>-0.95808360654940727</v>
      </c>
      <c r="AD509" s="5">
        <f>SUMPRODUCT(Table13[[#This Row],[SibSp]:[Ones]],$R$5:$AA$5)</f>
        <v>0.1520519513673344</v>
      </c>
      <c r="AE509" s="5">
        <f t="shared" si="45"/>
        <v>0</v>
      </c>
      <c r="AF509" s="5">
        <f t="shared" si="46"/>
        <v>0.1520519513673344</v>
      </c>
      <c r="AG509" s="5">
        <f t="shared" si="47"/>
        <v>0.1520519513673344</v>
      </c>
      <c r="AH509" s="5">
        <f>(Table13[[#This Row],[Survived]]-AG509)^2</f>
        <v>2.3119795914614227E-2</v>
      </c>
    </row>
    <row r="510" spans="1:34" x14ac:dyDescent="0.2">
      <c r="A510">
        <v>1</v>
      </c>
      <c r="B510" t="s">
        <v>11</v>
      </c>
      <c r="C510">
        <v>1</v>
      </c>
      <c r="D510" t="s">
        <v>4</v>
      </c>
      <c r="E510">
        <v>24</v>
      </c>
      <c r="F510">
        <v>69.3</v>
      </c>
      <c r="G510">
        <v>0</v>
      </c>
      <c r="H510">
        <v>0</v>
      </c>
      <c r="I510">
        <f>E510/$E$1</f>
        <v>0.3</v>
      </c>
      <c r="J510">
        <f>LOG10(F510+1)</f>
        <v>1.8469553250198238</v>
      </c>
      <c r="K510">
        <f t="shared" si="42"/>
        <v>1</v>
      </c>
      <c r="L510">
        <f t="shared" si="43"/>
        <v>0</v>
      </c>
      <c r="M510">
        <f>IF(B510="S",1,0)</f>
        <v>0</v>
      </c>
      <c r="N510">
        <f>IF(B510="C",1,0)</f>
        <v>1</v>
      </c>
      <c r="O510">
        <f t="shared" si="44"/>
        <v>0</v>
      </c>
      <c r="P510">
        <v>1</v>
      </c>
      <c r="AC510" s="5">
        <f>SUMPRODUCT(Table13[[#This Row],[SibSp]:[Ones]],$R$4:$AA$4)</f>
        <v>-0.70965530364731821</v>
      </c>
      <c r="AD510" s="5">
        <f>SUMPRODUCT(Table13[[#This Row],[SibSp]:[Ones]],$R$5:$AA$5)</f>
        <v>1.0979353803471859</v>
      </c>
      <c r="AE510" s="5">
        <f t="shared" si="45"/>
        <v>0</v>
      </c>
      <c r="AF510" s="5">
        <f t="shared" si="46"/>
        <v>1.0979353803471859</v>
      </c>
      <c r="AG510" s="5">
        <f t="shared" si="47"/>
        <v>1.0979353803471859</v>
      </c>
      <c r="AH510" s="5">
        <f>(Table13[[#This Row],[Survived]]-AG510)^2</f>
        <v>9.591338723747957E-3</v>
      </c>
    </row>
    <row r="511" spans="1:34" x14ac:dyDescent="0.2">
      <c r="A511">
        <v>0</v>
      </c>
      <c r="B511" t="s">
        <v>10</v>
      </c>
      <c r="C511">
        <v>3</v>
      </c>
      <c r="D511" t="s">
        <v>4</v>
      </c>
      <c r="E511">
        <v>2</v>
      </c>
      <c r="F511">
        <v>27.9</v>
      </c>
      <c r="G511">
        <v>3</v>
      </c>
      <c r="H511">
        <v>2</v>
      </c>
      <c r="I511">
        <f>E511/$E$1</f>
        <v>2.5000000000000001E-2</v>
      </c>
      <c r="J511">
        <f>LOG10(F511+1)</f>
        <v>1.4608978427565478</v>
      </c>
      <c r="K511">
        <f t="shared" si="42"/>
        <v>0</v>
      </c>
      <c r="L511">
        <f t="shared" si="43"/>
        <v>0</v>
      </c>
      <c r="M511">
        <f>IF(B511="S",1,0)</f>
        <v>1</v>
      </c>
      <c r="N511">
        <f>IF(B511="C",1,0)</f>
        <v>0</v>
      </c>
      <c r="O511">
        <f t="shared" si="44"/>
        <v>0</v>
      </c>
      <c r="P511">
        <v>1</v>
      </c>
      <c r="AC511" s="5">
        <f>SUMPRODUCT(Table13[[#This Row],[SibSp]:[Ones]],$R$4:$AA$4)</f>
        <v>-1.0902016313571268</v>
      </c>
      <c r="AD511" s="5">
        <f>SUMPRODUCT(Table13[[#This Row],[SibSp]:[Ones]],$R$5:$AA$5)</f>
        <v>0.59403830064807406</v>
      </c>
      <c r="AE511" s="5">
        <f t="shared" si="45"/>
        <v>0</v>
      </c>
      <c r="AF511" s="5">
        <f t="shared" si="46"/>
        <v>0.59403830064807406</v>
      </c>
      <c r="AG511" s="5">
        <f t="shared" si="47"/>
        <v>0.59403830064807406</v>
      </c>
      <c r="AH511" s="5">
        <f>(Table13[[#This Row],[Survived]]-AG511)^2</f>
        <v>0.35288150263685164</v>
      </c>
    </row>
    <row r="512" spans="1:34" x14ac:dyDescent="0.2">
      <c r="A512">
        <v>1</v>
      </c>
      <c r="B512" t="s">
        <v>11</v>
      </c>
      <c r="C512">
        <v>3</v>
      </c>
      <c r="D512" t="s">
        <v>4</v>
      </c>
      <c r="E512">
        <v>0.75</v>
      </c>
      <c r="F512">
        <v>19.258299999999998</v>
      </c>
      <c r="G512">
        <v>2</v>
      </c>
      <c r="H512">
        <v>1</v>
      </c>
      <c r="I512">
        <f>E512/$E$1</f>
        <v>9.3749999999999997E-3</v>
      </c>
      <c r="J512">
        <f>LOG10(F512+1)</f>
        <v>1.3066029982011584</v>
      </c>
      <c r="K512">
        <f t="shared" si="42"/>
        <v>0</v>
      </c>
      <c r="L512">
        <f t="shared" si="43"/>
        <v>0</v>
      </c>
      <c r="M512">
        <f>IF(B512="S",1,0)</f>
        <v>0</v>
      </c>
      <c r="N512">
        <f>IF(B512="C",1,0)</f>
        <v>1</v>
      </c>
      <c r="O512">
        <f t="shared" si="44"/>
        <v>0</v>
      </c>
      <c r="P512">
        <v>1</v>
      </c>
      <c r="AC512" s="5">
        <f>SUMPRODUCT(Table13[[#This Row],[SibSp]:[Ones]],$R$4:$AA$4)</f>
        <v>-0.82005392594255289</v>
      </c>
      <c r="AD512" s="5">
        <f>SUMPRODUCT(Table13[[#This Row],[SibSp]:[Ones]],$R$5:$AA$5)</f>
        <v>0.73598475224742177</v>
      </c>
      <c r="AE512" s="5">
        <f t="shared" si="45"/>
        <v>0</v>
      </c>
      <c r="AF512" s="5">
        <f t="shared" si="46"/>
        <v>0.73598475224742177</v>
      </c>
      <c r="AG512" s="5">
        <f t="shared" si="47"/>
        <v>0.73598475224742177</v>
      </c>
      <c r="AH512" s="5">
        <f>(Table13[[#This Row],[Survived]]-AG512)^2</f>
        <v>6.9704051045855267E-2</v>
      </c>
    </row>
    <row r="513" spans="1:34" x14ac:dyDescent="0.2">
      <c r="A513">
        <v>1</v>
      </c>
      <c r="B513" t="s">
        <v>11</v>
      </c>
      <c r="C513">
        <v>1</v>
      </c>
      <c r="D513" t="s">
        <v>3</v>
      </c>
      <c r="E513">
        <v>48</v>
      </c>
      <c r="F513">
        <v>76.729200000000006</v>
      </c>
      <c r="G513">
        <v>1</v>
      </c>
      <c r="H513">
        <v>0</v>
      </c>
      <c r="I513">
        <f>E513/$E$1</f>
        <v>0.6</v>
      </c>
      <c r="J513">
        <f>LOG10(F513+1)</f>
        <v>1.8905841979078102</v>
      </c>
      <c r="K513">
        <f t="shared" si="42"/>
        <v>1</v>
      </c>
      <c r="L513">
        <f t="shared" si="43"/>
        <v>0</v>
      </c>
      <c r="M513">
        <f>IF(B513="S",1,0)</f>
        <v>0</v>
      </c>
      <c r="N513">
        <f>IF(B513="C",1,0)</f>
        <v>1</v>
      </c>
      <c r="O513">
        <f t="shared" si="44"/>
        <v>1</v>
      </c>
      <c r="P513">
        <v>1</v>
      </c>
      <c r="AC513" s="5">
        <f>SUMPRODUCT(Table13[[#This Row],[SibSp]:[Ones]],$R$4:$AA$4)</f>
        <v>-1.1293018588481143</v>
      </c>
      <c r="AD513" s="5">
        <f>SUMPRODUCT(Table13[[#This Row],[SibSp]:[Ones]],$R$5:$AA$5)</f>
        <v>0.38020318839916201</v>
      </c>
      <c r="AE513" s="5">
        <f t="shared" si="45"/>
        <v>0</v>
      </c>
      <c r="AF513" s="5">
        <f t="shared" si="46"/>
        <v>0.38020318839916201</v>
      </c>
      <c r="AG513" s="5">
        <f t="shared" si="47"/>
        <v>0.38020318839916201</v>
      </c>
      <c r="AH513" s="5">
        <f>(Table13[[#This Row],[Survived]]-AG513)^2</f>
        <v>0.38414808767056469</v>
      </c>
    </row>
    <row r="514" spans="1:34" x14ac:dyDescent="0.2">
      <c r="A514">
        <v>0</v>
      </c>
      <c r="B514" t="s">
        <v>10</v>
      </c>
      <c r="C514">
        <v>3</v>
      </c>
      <c r="D514" t="s">
        <v>3</v>
      </c>
      <c r="E514">
        <v>19</v>
      </c>
      <c r="F514">
        <v>7.8958000000000004</v>
      </c>
      <c r="G514">
        <v>0</v>
      </c>
      <c r="H514">
        <v>0</v>
      </c>
      <c r="I514">
        <f>E514/$E$1</f>
        <v>0.23749999999999999</v>
      </c>
      <c r="J514">
        <f>LOG10(F514+1)</f>
        <v>0.94918501031343461</v>
      </c>
      <c r="K514">
        <f t="shared" si="42"/>
        <v>0</v>
      </c>
      <c r="L514">
        <f t="shared" si="43"/>
        <v>0</v>
      </c>
      <c r="M514">
        <f>IF(B514="S",1,0)</f>
        <v>1</v>
      </c>
      <c r="N514">
        <f>IF(B514="C",1,0)</f>
        <v>0</v>
      </c>
      <c r="O514">
        <f t="shared" si="44"/>
        <v>1</v>
      </c>
      <c r="P514">
        <v>1</v>
      </c>
      <c r="AC514" s="5">
        <f>SUMPRODUCT(Table13[[#This Row],[SibSp]:[Ones]],$R$4:$AA$4)</f>
        <v>-0.96124664095416101</v>
      </c>
      <c r="AD514" s="5">
        <f>SUMPRODUCT(Table13[[#This Row],[SibSp]:[Ones]],$R$5:$AA$5)</f>
        <v>0.15938798868964965</v>
      </c>
      <c r="AE514" s="5">
        <f t="shared" si="45"/>
        <v>0</v>
      </c>
      <c r="AF514" s="5">
        <f t="shared" si="46"/>
        <v>0.15938798868964965</v>
      </c>
      <c r="AG514" s="5">
        <f t="shared" si="47"/>
        <v>0.15938798868964965</v>
      </c>
      <c r="AH514" s="5">
        <f>(Table13[[#This Row],[Survived]]-AG514)^2</f>
        <v>2.5404530938531886E-2</v>
      </c>
    </row>
    <row r="515" spans="1:34" x14ac:dyDescent="0.2">
      <c r="A515">
        <v>1</v>
      </c>
      <c r="B515" t="s">
        <v>11</v>
      </c>
      <c r="C515">
        <v>1</v>
      </c>
      <c r="D515" t="s">
        <v>3</v>
      </c>
      <c r="E515">
        <v>56</v>
      </c>
      <c r="F515">
        <v>35.5</v>
      </c>
      <c r="G515">
        <v>0</v>
      </c>
      <c r="H515">
        <v>0</v>
      </c>
      <c r="I515">
        <f>E515/$E$1</f>
        <v>0.7</v>
      </c>
      <c r="J515">
        <f>LOG10(F515+1)</f>
        <v>1.5622928644564746</v>
      </c>
      <c r="K515">
        <f t="shared" si="42"/>
        <v>1</v>
      </c>
      <c r="L515">
        <f t="shared" si="43"/>
        <v>0</v>
      </c>
      <c r="M515">
        <f>IF(B515="S",1,0)</f>
        <v>0</v>
      </c>
      <c r="N515">
        <f>IF(B515="C",1,0)</f>
        <v>1</v>
      </c>
      <c r="O515">
        <f t="shared" si="44"/>
        <v>1</v>
      </c>
      <c r="P515">
        <v>1</v>
      </c>
      <c r="AC515" s="5">
        <f>SUMPRODUCT(Table13[[#This Row],[SibSp]:[Ones]],$R$4:$AA$4)</f>
        <v>-0.9053093098164281</v>
      </c>
      <c r="AD515" s="5">
        <f>SUMPRODUCT(Table13[[#This Row],[SibSp]:[Ones]],$R$5:$AA$5)</f>
        <v>0.36385746943310443</v>
      </c>
      <c r="AE515" s="5">
        <f t="shared" si="45"/>
        <v>0</v>
      </c>
      <c r="AF515" s="5">
        <f t="shared" si="46"/>
        <v>0.36385746943310443</v>
      </c>
      <c r="AG515" s="5">
        <f t="shared" si="47"/>
        <v>0.36385746943310443</v>
      </c>
      <c r="AH515" s="5">
        <f>(Table13[[#This Row],[Survived]]-AG515)^2</f>
        <v>0.4046773191960536</v>
      </c>
    </row>
    <row r="516" spans="1:34" x14ac:dyDescent="0.2">
      <c r="A516">
        <v>1</v>
      </c>
      <c r="B516" t="s">
        <v>10</v>
      </c>
      <c r="C516">
        <v>3</v>
      </c>
      <c r="D516" t="s">
        <v>4</v>
      </c>
      <c r="E516">
        <v>23</v>
      </c>
      <c r="F516">
        <v>7.55</v>
      </c>
      <c r="G516">
        <v>0</v>
      </c>
      <c r="H516">
        <v>0</v>
      </c>
      <c r="I516">
        <f>E516/$E$1</f>
        <v>0.28749999999999998</v>
      </c>
      <c r="J516">
        <f>LOG10(F516+1)</f>
        <v>0.9319661147281727</v>
      </c>
      <c r="K516">
        <f t="shared" si="42"/>
        <v>0</v>
      </c>
      <c r="L516">
        <f t="shared" si="43"/>
        <v>0</v>
      </c>
      <c r="M516">
        <f>IF(B516="S",1,0)</f>
        <v>1</v>
      </c>
      <c r="N516">
        <f>IF(B516="C",1,0)</f>
        <v>0</v>
      </c>
      <c r="O516">
        <f t="shared" si="44"/>
        <v>0</v>
      </c>
      <c r="P516">
        <v>1</v>
      </c>
      <c r="AC516" s="5">
        <f>SUMPRODUCT(Table13[[#This Row],[SibSp]:[Ones]],$R$4:$AA$4)</f>
        <v>-0.61611708327993986</v>
      </c>
      <c r="AD516" s="5">
        <f>SUMPRODUCT(Table13[[#This Row],[SibSp]:[Ones]],$R$5:$AA$5)</f>
        <v>0.61839916311724719</v>
      </c>
      <c r="AE516" s="5">
        <f t="shared" si="45"/>
        <v>0</v>
      </c>
      <c r="AF516" s="5">
        <f t="shared" si="46"/>
        <v>0.61839916311724719</v>
      </c>
      <c r="AG516" s="5">
        <f t="shared" si="47"/>
        <v>0.61839916311724719</v>
      </c>
      <c r="AH516" s="5">
        <f>(Table13[[#This Row],[Survived]]-AG516)^2</f>
        <v>0.14561919870961731</v>
      </c>
    </row>
    <row r="517" spans="1:34" x14ac:dyDescent="0.2">
      <c r="A517">
        <v>1</v>
      </c>
      <c r="B517" t="s">
        <v>10</v>
      </c>
      <c r="C517">
        <v>2</v>
      </c>
      <c r="D517" t="s">
        <v>4</v>
      </c>
      <c r="E517">
        <v>18</v>
      </c>
      <c r="F517">
        <v>23</v>
      </c>
      <c r="G517">
        <v>0</v>
      </c>
      <c r="H517">
        <v>1</v>
      </c>
      <c r="I517">
        <f>E517/$E$1</f>
        <v>0.22500000000000001</v>
      </c>
      <c r="J517">
        <f>LOG10(F517+1)</f>
        <v>1.3802112417116059</v>
      </c>
      <c r="K517">
        <f t="shared" ref="K517:K580" si="48">IF(C517=1,1,0)</f>
        <v>0</v>
      </c>
      <c r="L517">
        <f t="shared" ref="L517:L580" si="49">IF(C517=2,1,0)</f>
        <v>1</v>
      </c>
      <c r="M517">
        <f>IF(B517="S",1,0)</f>
        <v>1</v>
      </c>
      <c r="N517">
        <f>IF(B517="C",1,0)</f>
        <v>0</v>
      </c>
      <c r="O517">
        <f t="shared" ref="O517:O580" si="50">IF(D517="male",1,0)</f>
        <v>0</v>
      </c>
      <c r="P517">
        <v>1</v>
      </c>
      <c r="AC517" s="5">
        <f>SUMPRODUCT(Table13[[#This Row],[SibSp]:[Ones]],$R$4:$AA$4)</f>
        <v>-0.59830402820819684</v>
      </c>
      <c r="AD517" s="5">
        <f>SUMPRODUCT(Table13[[#This Row],[SibSp]:[Ones]],$R$5:$AA$5)</f>
        <v>0.8596003324925765</v>
      </c>
      <c r="AE517" s="5">
        <f t="shared" ref="AE517:AE580" si="51">IF(AC517&lt;0,0,AC517)</f>
        <v>0</v>
      </c>
      <c r="AF517" s="5">
        <f t="shared" ref="AF517:AF580" si="52">IF(AD517&lt;0,0,AD517)</f>
        <v>0.8596003324925765</v>
      </c>
      <c r="AG517" s="5">
        <f t="shared" ref="AG517:AG580" si="53">AE517+AF517</f>
        <v>0.8596003324925765</v>
      </c>
      <c r="AH517" s="5">
        <f>(Table13[[#This Row],[Survived]]-AG517)^2</f>
        <v>1.9712066636195069E-2</v>
      </c>
    </row>
    <row r="518" spans="1:34" x14ac:dyDescent="0.2">
      <c r="A518">
        <v>0</v>
      </c>
      <c r="B518" t="s">
        <v>10</v>
      </c>
      <c r="C518">
        <v>3</v>
      </c>
      <c r="D518" t="s">
        <v>3</v>
      </c>
      <c r="E518">
        <v>21</v>
      </c>
      <c r="F518">
        <v>8.4332999999999991</v>
      </c>
      <c r="G518">
        <v>0</v>
      </c>
      <c r="H518">
        <v>0</v>
      </c>
      <c r="I518">
        <f>E518/$E$1</f>
        <v>0.26250000000000001</v>
      </c>
      <c r="J518">
        <f>LOG10(F518+1)</f>
        <v>0.97466364619243973</v>
      </c>
      <c r="K518">
        <f t="shared" si="48"/>
        <v>0</v>
      </c>
      <c r="L518">
        <f t="shared" si="49"/>
        <v>0</v>
      </c>
      <c r="M518">
        <f>IF(B518="S",1,0)</f>
        <v>1</v>
      </c>
      <c r="N518">
        <f>IF(B518="C",1,0)</f>
        <v>0</v>
      </c>
      <c r="O518">
        <f t="shared" si="50"/>
        <v>1</v>
      </c>
      <c r="P518">
        <v>1</v>
      </c>
      <c r="AC518" s="5">
        <f>SUMPRODUCT(Table13[[#This Row],[SibSp]:[Ones]],$R$4:$AA$4)</f>
        <v>-0.95952329045906803</v>
      </c>
      <c r="AD518" s="5">
        <f>SUMPRODUCT(Table13[[#This Row],[SibSp]:[Ones]],$R$5:$AA$5)</f>
        <v>0.14613389364922147</v>
      </c>
      <c r="AE518" s="5">
        <f t="shared" si="51"/>
        <v>0</v>
      </c>
      <c r="AF518" s="5">
        <f t="shared" si="52"/>
        <v>0.14613389364922147</v>
      </c>
      <c r="AG518" s="5">
        <f t="shared" si="53"/>
        <v>0.14613389364922147</v>
      </c>
      <c r="AH518" s="5">
        <f>(Table13[[#This Row],[Survived]]-AG518)^2</f>
        <v>2.1355114873081969E-2</v>
      </c>
    </row>
    <row r="519" spans="1:34" x14ac:dyDescent="0.2">
      <c r="A519">
        <v>0</v>
      </c>
      <c r="B519" t="s">
        <v>12</v>
      </c>
      <c r="C519">
        <v>3</v>
      </c>
      <c r="D519" t="s">
        <v>4</v>
      </c>
      <c r="E519">
        <v>18</v>
      </c>
      <c r="F519">
        <v>6.75</v>
      </c>
      <c r="G519">
        <v>0</v>
      </c>
      <c r="H519">
        <v>0</v>
      </c>
      <c r="I519">
        <f>E519/$E$1</f>
        <v>0.22500000000000001</v>
      </c>
      <c r="J519">
        <f>LOG10(F519+1)</f>
        <v>0.88930170250631024</v>
      </c>
      <c r="K519">
        <f t="shared" si="48"/>
        <v>0</v>
      </c>
      <c r="L519">
        <f t="shared" si="49"/>
        <v>0</v>
      </c>
      <c r="M519">
        <f>IF(B519="S",1,0)</f>
        <v>0</v>
      </c>
      <c r="N519">
        <f>IF(B519="C",1,0)</f>
        <v>0</v>
      </c>
      <c r="O519">
        <f t="shared" si="50"/>
        <v>0</v>
      </c>
      <c r="P519">
        <v>1</v>
      </c>
      <c r="AC519" s="5">
        <f>SUMPRODUCT(Table13[[#This Row],[SibSp]:[Ones]],$R$4:$AA$4)</f>
        <v>-0.77309833402421813</v>
      </c>
      <c r="AD519" s="5">
        <f>SUMPRODUCT(Table13[[#This Row],[SibSp]:[Ones]],$R$5:$AA$5)</f>
        <v>0.61117263241741249</v>
      </c>
      <c r="AE519" s="5">
        <f t="shared" si="51"/>
        <v>0</v>
      </c>
      <c r="AF519" s="5">
        <f t="shared" si="52"/>
        <v>0.61117263241741249</v>
      </c>
      <c r="AG519" s="5">
        <f t="shared" si="53"/>
        <v>0.61117263241741249</v>
      </c>
      <c r="AH519" s="5">
        <f>(Table13[[#This Row],[Survived]]-AG519)^2</f>
        <v>0.3735319866160296</v>
      </c>
    </row>
    <row r="520" spans="1:34" x14ac:dyDescent="0.2">
      <c r="A520">
        <v>0</v>
      </c>
      <c r="B520" t="s">
        <v>10</v>
      </c>
      <c r="C520">
        <v>2</v>
      </c>
      <c r="D520" t="s">
        <v>3</v>
      </c>
      <c r="E520">
        <v>24</v>
      </c>
      <c r="F520">
        <v>73.5</v>
      </c>
      <c r="G520">
        <v>2</v>
      </c>
      <c r="H520">
        <v>0</v>
      </c>
      <c r="I520">
        <f>E520/$E$1</f>
        <v>0.3</v>
      </c>
      <c r="J520">
        <f>LOG10(F520+1)</f>
        <v>1.8721562727482928</v>
      </c>
      <c r="K520">
        <f t="shared" si="48"/>
        <v>0</v>
      </c>
      <c r="L520">
        <f t="shared" si="49"/>
        <v>1</v>
      </c>
      <c r="M520">
        <f>IF(B520="S",1,0)</f>
        <v>1</v>
      </c>
      <c r="N520">
        <f>IF(B520="C",1,0)</f>
        <v>0</v>
      </c>
      <c r="O520">
        <f t="shared" si="50"/>
        <v>1</v>
      </c>
      <c r="P520">
        <v>1</v>
      </c>
      <c r="AC520" s="5">
        <f>SUMPRODUCT(Table13[[#This Row],[SibSp]:[Ones]],$R$4:$AA$4)</f>
        <v>-1.3482665515749241</v>
      </c>
      <c r="AD520" s="5">
        <f>SUMPRODUCT(Table13[[#This Row],[SibSp]:[Ones]],$R$5:$AA$5)</f>
        <v>0.25125898707739241</v>
      </c>
      <c r="AE520" s="5">
        <f t="shared" si="51"/>
        <v>0</v>
      </c>
      <c r="AF520" s="5">
        <f t="shared" si="52"/>
        <v>0.25125898707739241</v>
      </c>
      <c r="AG520" s="5">
        <f t="shared" si="53"/>
        <v>0.25125898707739241</v>
      </c>
      <c r="AH520" s="5">
        <f>(Table13[[#This Row],[Survived]]-AG520)^2</f>
        <v>6.3131078587157247E-2</v>
      </c>
    </row>
    <row r="521" spans="1:34" x14ac:dyDescent="0.2">
      <c r="A521">
        <v>0</v>
      </c>
      <c r="B521" t="s">
        <v>12</v>
      </c>
      <c r="C521">
        <v>3</v>
      </c>
      <c r="D521" t="s">
        <v>4</v>
      </c>
      <c r="E521">
        <v>32</v>
      </c>
      <c r="F521">
        <v>15.5</v>
      </c>
      <c r="G521">
        <v>1</v>
      </c>
      <c r="H521">
        <v>1</v>
      </c>
      <c r="I521">
        <f>E521/$E$1</f>
        <v>0.4</v>
      </c>
      <c r="J521">
        <f>LOG10(F521+1)</f>
        <v>1.2174839442139063</v>
      </c>
      <c r="K521">
        <f t="shared" si="48"/>
        <v>0</v>
      </c>
      <c r="L521">
        <f t="shared" si="49"/>
        <v>0</v>
      </c>
      <c r="M521">
        <f>IF(B521="S",1,0)</f>
        <v>0</v>
      </c>
      <c r="N521">
        <f>IF(B521="C",1,0)</f>
        <v>0</v>
      </c>
      <c r="O521">
        <f t="shared" si="50"/>
        <v>0</v>
      </c>
      <c r="P521">
        <v>1</v>
      </c>
      <c r="AC521" s="5">
        <f>SUMPRODUCT(Table13[[#This Row],[SibSp]:[Ones]],$R$4:$AA$4)</f>
        <v>-0.87529411027065596</v>
      </c>
      <c r="AD521" s="5">
        <f>SUMPRODUCT(Table13[[#This Row],[SibSp]:[Ones]],$R$5:$AA$5)</f>
        <v>0.45336723053866346</v>
      </c>
      <c r="AE521" s="5">
        <f t="shared" si="51"/>
        <v>0</v>
      </c>
      <c r="AF521" s="5">
        <f t="shared" si="52"/>
        <v>0.45336723053866346</v>
      </c>
      <c r="AG521" s="5">
        <f t="shared" si="53"/>
        <v>0.45336723053866346</v>
      </c>
      <c r="AH521" s="5">
        <f>(Table13[[#This Row],[Survived]]-AG521)^2</f>
        <v>0.20554184572629761</v>
      </c>
    </row>
    <row r="522" spans="1:34" x14ac:dyDescent="0.2">
      <c r="A522">
        <v>0</v>
      </c>
      <c r="B522" t="s">
        <v>10</v>
      </c>
      <c r="C522">
        <v>2</v>
      </c>
      <c r="D522" t="s">
        <v>3</v>
      </c>
      <c r="E522">
        <v>23</v>
      </c>
      <c r="F522">
        <v>13</v>
      </c>
      <c r="G522">
        <v>0</v>
      </c>
      <c r="H522">
        <v>0</v>
      </c>
      <c r="I522">
        <f>E522/$E$1</f>
        <v>0.28749999999999998</v>
      </c>
      <c r="J522">
        <f>LOG10(F522+1)</f>
        <v>1.146128035678238</v>
      </c>
      <c r="K522">
        <f t="shared" si="48"/>
        <v>0</v>
      </c>
      <c r="L522">
        <f t="shared" si="49"/>
        <v>1</v>
      </c>
      <c r="M522">
        <f>IF(B522="S",1,0)</f>
        <v>1</v>
      </c>
      <c r="N522">
        <f>IF(B522="C",1,0)</f>
        <v>0</v>
      </c>
      <c r="O522">
        <f t="shared" si="50"/>
        <v>1</v>
      </c>
      <c r="P522">
        <v>1</v>
      </c>
      <c r="AC522" s="5">
        <f>SUMPRODUCT(Table13[[#This Row],[SibSp]:[Ones]],$R$4:$AA$4)</f>
        <v>-0.93784583590654902</v>
      </c>
      <c r="AD522" s="5">
        <f>SUMPRODUCT(Table13[[#This Row],[SibSp]:[Ones]],$R$5:$AA$5)</f>
        <v>0.33828715972089318</v>
      </c>
      <c r="AE522" s="5">
        <f t="shared" si="51"/>
        <v>0</v>
      </c>
      <c r="AF522" s="5">
        <f t="shared" si="52"/>
        <v>0.33828715972089318</v>
      </c>
      <c r="AG522" s="5">
        <f t="shared" si="53"/>
        <v>0.33828715972089318</v>
      </c>
      <c r="AH522" s="5">
        <f>(Table13[[#This Row],[Survived]]-AG522)^2</f>
        <v>0.1144382024320291</v>
      </c>
    </row>
    <row r="523" spans="1:34" x14ac:dyDescent="0.2">
      <c r="A523">
        <v>0</v>
      </c>
      <c r="B523" t="s">
        <v>11</v>
      </c>
      <c r="C523">
        <v>1</v>
      </c>
      <c r="D523" t="s">
        <v>3</v>
      </c>
      <c r="E523">
        <v>58</v>
      </c>
      <c r="F523">
        <v>113.27500000000001</v>
      </c>
      <c r="G523">
        <v>0</v>
      </c>
      <c r="H523">
        <v>2</v>
      </c>
      <c r="I523">
        <f>E523/$E$1</f>
        <v>0.72499999999999998</v>
      </c>
      <c r="J523">
        <f>LOG10(F523+1)</f>
        <v>2.0579512299613683</v>
      </c>
      <c r="K523">
        <f t="shared" si="48"/>
        <v>1</v>
      </c>
      <c r="L523">
        <f t="shared" si="49"/>
        <v>0</v>
      </c>
      <c r="M523">
        <f>IF(B523="S",1,0)</f>
        <v>0</v>
      </c>
      <c r="N523">
        <f>IF(B523="C",1,0)</f>
        <v>1</v>
      </c>
      <c r="O523">
        <f t="shared" si="50"/>
        <v>1</v>
      </c>
      <c r="P523">
        <v>1</v>
      </c>
      <c r="AC523" s="5">
        <f>SUMPRODUCT(Table13[[#This Row],[SibSp]:[Ones]],$R$4:$AA$4)</f>
        <v>-0.85848380815816328</v>
      </c>
      <c r="AD523" s="5">
        <f>SUMPRODUCT(Table13[[#This Row],[SibSp]:[Ones]],$R$5:$AA$5)</f>
        <v>0.3433610943429099</v>
      </c>
      <c r="AE523" s="5">
        <f t="shared" si="51"/>
        <v>0</v>
      </c>
      <c r="AF523" s="5">
        <f t="shared" si="52"/>
        <v>0.3433610943429099</v>
      </c>
      <c r="AG523" s="5">
        <f t="shared" si="53"/>
        <v>0.3433610943429099</v>
      </c>
      <c r="AH523" s="5">
        <f>(Table13[[#This Row],[Survived]]-AG523)^2</f>
        <v>0.11789684110836067</v>
      </c>
    </row>
    <row r="524" spans="1:34" x14ac:dyDescent="0.2">
      <c r="A524">
        <v>1</v>
      </c>
      <c r="B524" t="s">
        <v>10</v>
      </c>
      <c r="C524">
        <v>1</v>
      </c>
      <c r="D524" t="s">
        <v>3</v>
      </c>
      <c r="E524">
        <v>50</v>
      </c>
      <c r="F524">
        <v>133.65</v>
      </c>
      <c r="G524">
        <v>2</v>
      </c>
      <c r="H524">
        <v>0</v>
      </c>
      <c r="I524">
        <f>E524/$E$1</f>
        <v>0.625</v>
      </c>
      <c r="J524">
        <f>LOG10(F524+1)</f>
        <v>2.1292063577475293</v>
      </c>
      <c r="K524">
        <f t="shared" si="48"/>
        <v>1</v>
      </c>
      <c r="L524">
        <f t="shared" si="49"/>
        <v>0</v>
      </c>
      <c r="M524">
        <f>IF(B524="S",1,0)</f>
        <v>1</v>
      </c>
      <c r="N524">
        <f>IF(B524="C",1,0)</f>
        <v>0</v>
      </c>
      <c r="O524">
        <f t="shared" si="50"/>
        <v>1</v>
      </c>
      <c r="P524">
        <v>1</v>
      </c>
      <c r="AC524" s="5">
        <f>SUMPRODUCT(Table13[[#This Row],[SibSp]:[Ones]],$R$4:$AA$4)</f>
        <v>-1.4696187024880247</v>
      </c>
      <c r="AD524" s="5">
        <f>SUMPRODUCT(Table13[[#This Row],[SibSp]:[Ones]],$R$5:$AA$5)</f>
        <v>0.2517765914991959</v>
      </c>
      <c r="AE524" s="5">
        <f t="shared" si="51"/>
        <v>0</v>
      </c>
      <c r="AF524" s="5">
        <f t="shared" si="52"/>
        <v>0.2517765914991959</v>
      </c>
      <c r="AG524" s="5">
        <f t="shared" si="53"/>
        <v>0.2517765914991959</v>
      </c>
      <c r="AH524" s="5">
        <f>(Table13[[#This Row],[Survived]]-AG524)^2</f>
        <v>0.55983826902856126</v>
      </c>
    </row>
    <row r="525" spans="1:34" x14ac:dyDescent="0.2">
      <c r="A525">
        <v>0</v>
      </c>
      <c r="B525" t="s">
        <v>11</v>
      </c>
      <c r="C525">
        <v>3</v>
      </c>
      <c r="D525" t="s">
        <v>3</v>
      </c>
      <c r="E525">
        <v>40</v>
      </c>
      <c r="F525">
        <v>7.2249999999999996</v>
      </c>
      <c r="G525">
        <v>0</v>
      </c>
      <c r="H525">
        <v>0</v>
      </c>
      <c r="I525">
        <f>E525/$E$1</f>
        <v>0.5</v>
      </c>
      <c r="J525">
        <f>LOG10(F525+1)</f>
        <v>0.91513590662201194</v>
      </c>
      <c r="K525">
        <f t="shared" si="48"/>
        <v>0</v>
      </c>
      <c r="L525">
        <f t="shared" si="49"/>
        <v>0</v>
      </c>
      <c r="M525">
        <f>IF(B525="S",1,0)</f>
        <v>0</v>
      </c>
      <c r="N525">
        <f>IF(B525="C",1,0)</f>
        <v>1</v>
      </c>
      <c r="O525">
        <f t="shared" si="50"/>
        <v>1</v>
      </c>
      <c r="P525">
        <v>1</v>
      </c>
      <c r="AC525" s="5">
        <f>SUMPRODUCT(Table13[[#This Row],[SibSp]:[Ones]],$R$4:$AA$4)</f>
        <v>-0.73742731596674038</v>
      </c>
      <c r="AD525" s="5">
        <f>SUMPRODUCT(Table13[[#This Row],[SibSp]:[Ones]],$R$5:$AA$5)</f>
        <v>7.3834628457785878E-2</v>
      </c>
      <c r="AE525" s="5">
        <f t="shared" si="51"/>
        <v>0</v>
      </c>
      <c r="AF525" s="5">
        <f t="shared" si="52"/>
        <v>7.3834628457785878E-2</v>
      </c>
      <c r="AG525" s="5">
        <f t="shared" si="53"/>
        <v>7.3834628457785878E-2</v>
      </c>
      <c r="AH525" s="5">
        <f>(Table13[[#This Row],[Survived]]-AG525)^2</f>
        <v>5.4515523594992846E-3</v>
      </c>
    </row>
    <row r="526" spans="1:34" x14ac:dyDescent="0.2">
      <c r="A526">
        <v>0</v>
      </c>
      <c r="B526" t="s">
        <v>10</v>
      </c>
      <c r="C526">
        <v>1</v>
      </c>
      <c r="D526" t="s">
        <v>3</v>
      </c>
      <c r="E526">
        <v>47</v>
      </c>
      <c r="F526">
        <v>25.587499999999999</v>
      </c>
      <c r="G526">
        <v>0</v>
      </c>
      <c r="H526">
        <v>0</v>
      </c>
      <c r="I526">
        <f>E526/$E$1</f>
        <v>0.58750000000000002</v>
      </c>
      <c r="J526">
        <f>LOG10(F526+1)</f>
        <v>1.4246775029107854</v>
      </c>
      <c r="K526">
        <f t="shared" si="48"/>
        <v>1</v>
      </c>
      <c r="L526">
        <f t="shared" si="49"/>
        <v>0</v>
      </c>
      <c r="M526">
        <f>IF(B526="S",1,0)</f>
        <v>1</v>
      </c>
      <c r="N526">
        <f>IF(B526="C",1,0)</f>
        <v>0</v>
      </c>
      <c r="O526">
        <f t="shared" si="50"/>
        <v>1</v>
      </c>
      <c r="P526">
        <v>1</v>
      </c>
      <c r="AC526" s="5">
        <f>SUMPRODUCT(Table13[[#This Row],[SibSp]:[Ones]],$R$4:$AA$4)</f>
        <v>-1.0682386495212279</v>
      </c>
      <c r="AD526" s="5">
        <f>SUMPRODUCT(Table13[[#This Row],[SibSp]:[Ones]],$R$5:$AA$5)</f>
        <v>0.35431313562534861</v>
      </c>
      <c r="AE526" s="5">
        <f t="shared" si="51"/>
        <v>0</v>
      </c>
      <c r="AF526" s="5">
        <f t="shared" si="52"/>
        <v>0.35431313562534861</v>
      </c>
      <c r="AG526" s="5">
        <f t="shared" si="53"/>
        <v>0.35431313562534861</v>
      </c>
      <c r="AH526" s="5">
        <f>(Table13[[#This Row],[Survived]]-AG526)^2</f>
        <v>0.12553779807666668</v>
      </c>
    </row>
    <row r="527" spans="1:34" x14ac:dyDescent="0.2">
      <c r="A527">
        <v>0</v>
      </c>
      <c r="B527" t="s">
        <v>10</v>
      </c>
      <c r="C527">
        <v>3</v>
      </c>
      <c r="D527" t="s">
        <v>3</v>
      </c>
      <c r="E527">
        <v>36</v>
      </c>
      <c r="F527">
        <v>7.4958</v>
      </c>
      <c r="G527">
        <v>0</v>
      </c>
      <c r="H527">
        <v>0</v>
      </c>
      <c r="I527">
        <f>E527/$E$1</f>
        <v>0.45</v>
      </c>
      <c r="J527">
        <f>LOG10(F527+1)</f>
        <v>0.92920428011230582</v>
      </c>
      <c r="K527">
        <f t="shared" si="48"/>
        <v>0</v>
      </c>
      <c r="L527">
        <f t="shared" si="49"/>
        <v>0</v>
      </c>
      <c r="M527">
        <f>IF(B527="S",1,0)</f>
        <v>1</v>
      </c>
      <c r="N527">
        <f>IF(B527="C",1,0)</f>
        <v>0</v>
      </c>
      <c r="O527">
        <f t="shared" si="50"/>
        <v>1</v>
      </c>
      <c r="P527">
        <v>1</v>
      </c>
      <c r="AC527" s="5">
        <f>SUMPRODUCT(Table13[[#This Row],[SibSp]:[Ones]],$R$4:$AA$4)</f>
        <v>-0.90975318735605559</v>
      </c>
      <c r="AD527" s="5">
        <f>SUMPRODUCT(Table13[[#This Row],[SibSp]:[Ones]],$R$5:$AA$5)</f>
        <v>3.5377188099291024E-2</v>
      </c>
      <c r="AE527" s="5">
        <f t="shared" si="51"/>
        <v>0</v>
      </c>
      <c r="AF527" s="5">
        <f t="shared" si="52"/>
        <v>3.5377188099291024E-2</v>
      </c>
      <c r="AG527" s="5">
        <f t="shared" si="53"/>
        <v>3.5377188099291024E-2</v>
      </c>
      <c r="AH527" s="5">
        <f>(Table13[[#This Row],[Survived]]-AG527)^2</f>
        <v>1.2515454378126184E-3</v>
      </c>
    </row>
    <row r="528" spans="1:34" x14ac:dyDescent="0.2">
      <c r="A528">
        <v>1</v>
      </c>
      <c r="B528" t="s">
        <v>10</v>
      </c>
      <c r="C528">
        <v>3</v>
      </c>
      <c r="D528" t="s">
        <v>3</v>
      </c>
      <c r="E528">
        <v>20</v>
      </c>
      <c r="F528">
        <v>7.9249999999999998</v>
      </c>
      <c r="G528">
        <v>1</v>
      </c>
      <c r="H528">
        <v>0</v>
      </c>
      <c r="I528">
        <f>E528/$E$1</f>
        <v>0.25</v>
      </c>
      <c r="J528">
        <f>LOG10(F528+1)</f>
        <v>0.95060822478423079</v>
      </c>
      <c r="K528">
        <f t="shared" si="48"/>
        <v>0</v>
      </c>
      <c r="L528">
        <f t="shared" si="49"/>
        <v>0</v>
      </c>
      <c r="M528">
        <f>IF(B528="S",1,0)</f>
        <v>1</v>
      </c>
      <c r="N528">
        <f>IF(B528="C",1,0)</f>
        <v>0</v>
      </c>
      <c r="O528">
        <f t="shared" si="50"/>
        <v>1</v>
      </c>
      <c r="P528">
        <v>1</v>
      </c>
      <c r="AC528" s="5">
        <f>SUMPRODUCT(Table13[[#This Row],[SibSp]:[Ones]],$R$4:$AA$4)</f>
        <v>-1.1087124977197589</v>
      </c>
      <c r="AD528" s="5">
        <f>SUMPRODUCT(Table13[[#This Row],[SibSp]:[Ones]],$R$5:$AA$5)</f>
        <v>9.4903507112452323E-2</v>
      </c>
      <c r="AE528" s="5">
        <f t="shared" si="51"/>
        <v>0</v>
      </c>
      <c r="AF528" s="5">
        <f t="shared" si="52"/>
        <v>9.4903507112452323E-2</v>
      </c>
      <c r="AG528" s="5">
        <f t="shared" si="53"/>
        <v>9.4903507112452323E-2</v>
      </c>
      <c r="AH528" s="5">
        <f>(Table13[[#This Row],[Survived]]-AG528)^2</f>
        <v>0.81919966143733869</v>
      </c>
    </row>
    <row r="529" spans="1:34" x14ac:dyDescent="0.2">
      <c r="A529">
        <v>0</v>
      </c>
      <c r="B529" t="s">
        <v>10</v>
      </c>
      <c r="C529">
        <v>2</v>
      </c>
      <c r="D529" t="s">
        <v>3</v>
      </c>
      <c r="E529">
        <v>32</v>
      </c>
      <c r="F529">
        <v>73.5</v>
      </c>
      <c r="G529">
        <v>2</v>
      </c>
      <c r="H529">
        <v>0</v>
      </c>
      <c r="I529">
        <f>E529/$E$1</f>
        <v>0.4</v>
      </c>
      <c r="J529">
        <f>LOG10(F529+1)</f>
        <v>1.8721562727482928</v>
      </c>
      <c r="K529">
        <f t="shared" si="48"/>
        <v>0</v>
      </c>
      <c r="L529">
        <f t="shared" si="49"/>
        <v>1</v>
      </c>
      <c r="M529">
        <f>IF(B529="S",1,0)</f>
        <v>1</v>
      </c>
      <c r="N529">
        <f>IF(B529="C",1,0)</f>
        <v>0</v>
      </c>
      <c r="O529">
        <f t="shared" si="50"/>
        <v>1</v>
      </c>
      <c r="P529">
        <v>1</v>
      </c>
      <c r="AC529" s="5">
        <f>SUMPRODUCT(Table13[[#This Row],[SibSp]:[Ones]],$R$4:$AA$4)</f>
        <v>-1.3254989053574873</v>
      </c>
      <c r="AD529" s="5">
        <f>SUMPRODUCT(Table13[[#This Row],[SibSp]:[Ones]],$R$5:$AA$5)</f>
        <v>0.19335215891894075</v>
      </c>
      <c r="AE529" s="5">
        <f t="shared" si="51"/>
        <v>0</v>
      </c>
      <c r="AF529" s="5">
        <f t="shared" si="52"/>
        <v>0.19335215891894075</v>
      </c>
      <c r="AG529" s="5">
        <f t="shared" si="53"/>
        <v>0.19335215891894075</v>
      </c>
      <c r="AH529" s="5">
        <f>(Table13[[#This Row],[Survived]]-AG529)^2</f>
        <v>3.7385057358615317E-2</v>
      </c>
    </row>
    <row r="530" spans="1:34" x14ac:dyDescent="0.2">
      <c r="A530">
        <v>0</v>
      </c>
      <c r="B530" t="s">
        <v>10</v>
      </c>
      <c r="C530">
        <v>2</v>
      </c>
      <c r="D530" t="s">
        <v>3</v>
      </c>
      <c r="E530">
        <v>25</v>
      </c>
      <c r="F530">
        <v>13</v>
      </c>
      <c r="G530">
        <v>0</v>
      </c>
      <c r="H530">
        <v>0</v>
      </c>
      <c r="I530">
        <f>E530/$E$1</f>
        <v>0.3125</v>
      </c>
      <c r="J530">
        <f>LOG10(F530+1)</f>
        <v>1.146128035678238</v>
      </c>
      <c r="K530">
        <f t="shared" si="48"/>
        <v>0</v>
      </c>
      <c r="L530">
        <f t="shared" si="49"/>
        <v>1</v>
      </c>
      <c r="M530">
        <f>IF(B530="S",1,0)</f>
        <v>1</v>
      </c>
      <c r="N530">
        <f>IF(B530="C",1,0)</f>
        <v>0</v>
      </c>
      <c r="O530">
        <f t="shared" si="50"/>
        <v>1</v>
      </c>
      <c r="P530">
        <v>1</v>
      </c>
      <c r="AC530" s="5">
        <f>SUMPRODUCT(Table13[[#This Row],[SibSp]:[Ones]],$R$4:$AA$4)</f>
        <v>-0.9321539243521898</v>
      </c>
      <c r="AD530" s="5">
        <f>SUMPRODUCT(Table13[[#This Row],[SibSp]:[Ones]],$R$5:$AA$5)</f>
        <v>0.32381045268128028</v>
      </c>
      <c r="AE530" s="5">
        <f t="shared" si="51"/>
        <v>0</v>
      </c>
      <c r="AF530" s="5">
        <f t="shared" si="52"/>
        <v>0.32381045268128028</v>
      </c>
      <c r="AG530" s="5">
        <f t="shared" si="53"/>
        <v>0.32381045268128028</v>
      </c>
      <c r="AH530" s="5">
        <f>(Table13[[#This Row],[Survived]]-AG530)^2</f>
        <v>0.10485320926565565</v>
      </c>
    </row>
    <row r="531" spans="1:34" x14ac:dyDescent="0.2">
      <c r="A531">
        <v>0</v>
      </c>
      <c r="B531" t="s">
        <v>10</v>
      </c>
      <c r="C531">
        <v>3</v>
      </c>
      <c r="D531" t="s">
        <v>3</v>
      </c>
      <c r="E531">
        <v>43</v>
      </c>
      <c r="F531">
        <v>8.0500000000000007</v>
      </c>
      <c r="G531">
        <v>0</v>
      </c>
      <c r="H531">
        <v>0</v>
      </c>
      <c r="I531">
        <f>E531/$E$1</f>
        <v>0.53749999999999998</v>
      </c>
      <c r="J531">
        <f>LOG10(F531+1)</f>
        <v>0.9566485792052033</v>
      </c>
      <c r="K531">
        <f t="shared" si="48"/>
        <v>0</v>
      </c>
      <c r="L531">
        <f t="shared" si="49"/>
        <v>0</v>
      </c>
      <c r="M531">
        <f>IF(B531="S",1,0)</f>
        <v>1</v>
      </c>
      <c r="N531">
        <f>IF(B531="C",1,0)</f>
        <v>0</v>
      </c>
      <c r="O531">
        <f t="shared" si="50"/>
        <v>1</v>
      </c>
      <c r="P531">
        <v>1</v>
      </c>
      <c r="AC531" s="5">
        <f>SUMPRODUCT(Table13[[#This Row],[SibSp]:[Ones]],$R$4:$AA$4)</f>
        <v>-0.8941062303511419</v>
      </c>
      <c r="AD531" s="5">
        <f>SUMPRODUCT(Table13[[#This Row],[SibSp]:[Ones]],$R$5:$AA$5)</f>
        <v>-1.3974350674359814E-2</v>
      </c>
      <c r="AE531" s="5">
        <f t="shared" si="51"/>
        <v>0</v>
      </c>
      <c r="AF531" s="5">
        <f t="shared" si="52"/>
        <v>0</v>
      </c>
      <c r="AG531" s="5">
        <f t="shared" si="53"/>
        <v>0</v>
      </c>
      <c r="AH531" s="5">
        <f>(Table13[[#This Row],[Survived]]-AG531)^2</f>
        <v>0</v>
      </c>
    </row>
    <row r="532" spans="1:34" x14ac:dyDescent="0.2">
      <c r="A532">
        <v>1</v>
      </c>
      <c r="B532" t="s">
        <v>10</v>
      </c>
      <c r="C532">
        <v>2</v>
      </c>
      <c r="D532" t="s">
        <v>4</v>
      </c>
      <c r="E532">
        <v>40</v>
      </c>
      <c r="F532">
        <v>39</v>
      </c>
      <c r="G532">
        <v>1</v>
      </c>
      <c r="H532">
        <v>1</v>
      </c>
      <c r="I532">
        <f>E532/$E$1</f>
        <v>0.5</v>
      </c>
      <c r="J532">
        <f>LOG10(F532+1)</f>
        <v>1.6020599913279623</v>
      </c>
      <c r="K532">
        <f t="shared" si="48"/>
        <v>0</v>
      </c>
      <c r="L532">
        <f t="shared" si="49"/>
        <v>1</v>
      </c>
      <c r="M532">
        <f>IF(B532="S",1,0)</f>
        <v>1</v>
      </c>
      <c r="N532">
        <f>IF(B532="C",1,0)</f>
        <v>0</v>
      </c>
      <c r="O532">
        <f t="shared" si="50"/>
        <v>0</v>
      </c>
      <c r="P532">
        <v>1</v>
      </c>
      <c r="AC532" s="5">
        <f>SUMPRODUCT(Table13[[#This Row],[SibSp]:[Ones]],$R$4:$AA$4)</f>
        <v>-0.72033837057501704</v>
      </c>
      <c r="AD532" s="5">
        <f>SUMPRODUCT(Table13[[#This Row],[SibSp]:[Ones]],$R$5:$AA$5)</f>
        <v>0.65368771635965484</v>
      </c>
      <c r="AE532" s="5">
        <f t="shared" si="51"/>
        <v>0</v>
      </c>
      <c r="AF532" s="5">
        <f t="shared" si="52"/>
        <v>0.65368771635965484</v>
      </c>
      <c r="AG532" s="5">
        <f t="shared" si="53"/>
        <v>0.65368771635965484</v>
      </c>
      <c r="AH532" s="5">
        <f>(Table13[[#This Row],[Survived]]-AG532)^2</f>
        <v>0.11993219780019088</v>
      </c>
    </row>
    <row r="533" spans="1:34" x14ac:dyDescent="0.2">
      <c r="A533">
        <v>0</v>
      </c>
      <c r="B533" t="s">
        <v>10</v>
      </c>
      <c r="C533">
        <v>1</v>
      </c>
      <c r="D533" t="s">
        <v>3</v>
      </c>
      <c r="E533">
        <v>31</v>
      </c>
      <c r="F533">
        <v>52</v>
      </c>
      <c r="G533">
        <v>1</v>
      </c>
      <c r="H533">
        <v>0</v>
      </c>
      <c r="I533">
        <f>E533/$E$1</f>
        <v>0.38750000000000001</v>
      </c>
      <c r="J533">
        <f>LOG10(F533+1)</f>
        <v>1.7242758696007889</v>
      </c>
      <c r="K533">
        <f t="shared" si="48"/>
        <v>1</v>
      </c>
      <c r="L533">
        <f t="shared" si="49"/>
        <v>0</v>
      </c>
      <c r="M533">
        <f>IF(B533="S",1,0)</f>
        <v>1</v>
      </c>
      <c r="N533">
        <f>IF(B533="C",1,0)</f>
        <v>0</v>
      </c>
      <c r="O533">
        <f t="shared" si="50"/>
        <v>1</v>
      </c>
      <c r="P533">
        <v>1</v>
      </c>
      <c r="AC533" s="5">
        <f>SUMPRODUCT(Table13[[#This Row],[SibSp]:[Ones]],$R$4:$AA$4)</f>
        <v>-1.3105296184308957</v>
      </c>
      <c r="AD533" s="5">
        <f>SUMPRODUCT(Table13[[#This Row],[SibSp]:[Ones]],$R$5:$AA$5)</f>
        <v>0.42718882860345808</v>
      </c>
      <c r="AE533" s="5">
        <f t="shared" si="51"/>
        <v>0</v>
      </c>
      <c r="AF533" s="5">
        <f t="shared" si="52"/>
        <v>0.42718882860345808</v>
      </c>
      <c r="AG533" s="5">
        <f t="shared" si="53"/>
        <v>0.42718882860345808</v>
      </c>
      <c r="AH533" s="5">
        <f>(Table13[[#This Row],[Survived]]-AG533)^2</f>
        <v>0.18249029528359467</v>
      </c>
    </row>
    <row r="534" spans="1:34" x14ac:dyDescent="0.2">
      <c r="A534">
        <v>0</v>
      </c>
      <c r="B534" t="s">
        <v>10</v>
      </c>
      <c r="C534">
        <v>2</v>
      </c>
      <c r="D534" t="s">
        <v>3</v>
      </c>
      <c r="E534">
        <v>70</v>
      </c>
      <c r="F534">
        <v>10.5</v>
      </c>
      <c r="G534">
        <v>0</v>
      </c>
      <c r="H534">
        <v>0</v>
      </c>
      <c r="I534">
        <f>E534/$E$1</f>
        <v>0.875</v>
      </c>
      <c r="J534">
        <f>LOG10(F534+1)</f>
        <v>1.0606978403536116</v>
      </c>
      <c r="K534">
        <f t="shared" si="48"/>
        <v>0</v>
      </c>
      <c r="L534">
        <f t="shared" si="49"/>
        <v>1</v>
      </c>
      <c r="M534">
        <f>IF(B534="S",1,0)</f>
        <v>1</v>
      </c>
      <c r="N534">
        <f>IF(B534="C",1,0)</f>
        <v>0</v>
      </c>
      <c r="O534">
        <f t="shared" si="50"/>
        <v>1</v>
      </c>
      <c r="P534">
        <v>1</v>
      </c>
      <c r="AC534" s="5">
        <f>SUMPRODUCT(Table13[[#This Row],[SibSp]:[Ones]],$R$4:$AA$4)</f>
        <v>-0.79077927786760638</v>
      </c>
      <c r="AD534" s="5">
        <f>SUMPRODUCT(Table13[[#This Row],[SibSp]:[Ones]],$R$5:$AA$5)</f>
        <v>-6.0148895412640568E-3</v>
      </c>
      <c r="AE534" s="5">
        <f t="shared" si="51"/>
        <v>0</v>
      </c>
      <c r="AF534" s="5">
        <f t="shared" si="52"/>
        <v>0</v>
      </c>
      <c r="AG534" s="5">
        <f t="shared" si="53"/>
        <v>0</v>
      </c>
      <c r="AH534" s="5">
        <f>(Table13[[#This Row],[Survived]]-AG534)^2</f>
        <v>0</v>
      </c>
    </row>
    <row r="535" spans="1:34" x14ac:dyDescent="0.2">
      <c r="A535">
        <v>1</v>
      </c>
      <c r="B535" t="s">
        <v>10</v>
      </c>
      <c r="C535">
        <v>2</v>
      </c>
      <c r="D535" t="s">
        <v>3</v>
      </c>
      <c r="E535">
        <v>31</v>
      </c>
      <c r="F535">
        <v>13</v>
      </c>
      <c r="G535">
        <v>0</v>
      </c>
      <c r="H535">
        <v>0</v>
      </c>
      <c r="I535">
        <f>E535/$E$1</f>
        <v>0.38750000000000001</v>
      </c>
      <c r="J535">
        <f>LOG10(F535+1)</f>
        <v>1.146128035678238</v>
      </c>
      <c r="K535">
        <f t="shared" si="48"/>
        <v>0</v>
      </c>
      <c r="L535">
        <f t="shared" si="49"/>
        <v>1</v>
      </c>
      <c r="M535">
        <f>IF(B535="S",1,0)</f>
        <v>1</v>
      </c>
      <c r="N535">
        <f>IF(B535="C",1,0)</f>
        <v>0</v>
      </c>
      <c r="O535">
        <f t="shared" si="50"/>
        <v>1</v>
      </c>
      <c r="P535">
        <v>1</v>
      </c>
      <c r="AC535" s="5">
        <f>SUMPRODUCT(Table13[[#This Row],[SibSp]:[Ones]],$R$4:$AA$4)</f>
        <v>-0.91507818968911214</v>
      </c>
      <c r="AD535" s="5">
        <f>SUMPRODUCT(Table13[[#This Row],[SibSp]:[Ones]],$R$5:$AA$5)</f>
        <v>0.28038033156244158</v>
      </c>
      <c r="AE535" s="5">
        <f t="shared" si="51"/>
        <v>0</v>
      </c>
      <c r="AF535" s="5">
        <f t="shared" si="52"/>
        <v>0.28038033156244158</v>
      </c>
      <c r="AG535" s="5">
        <f t="shared" si="53"/>
        <v>0.28038033156244158</v>
      </c>
      <c r="AH535" s="5">
        <f>(Table13[[#This Row],[Survived]]-AG535)^2</f>
        <v>0.51785246720218148</v>
      </c>
    </row>
    <row r="536" spans="1:34" x14ac:dyDescent="0.2">
      <c r="A536">
        <v>0</v>
      </c>
      <c r="B536" t="s">
        <v>10</v>
      </c>
      <c r="C536">
        <v>3</v>
      </c>
      <c r="D536" t="s">
        <v>3</v>
      </c>
      <c r="E536">
        <v>18</v>
      </c>
      <c r="F536">
        <v>7.7750000000000004</v>
      </c>
      <c r="G536">
        <v>0</v>
      </c>
      <c r="H536">
        <v>0</v>
      </c>
      <c r="I536">
        <f>E536/$E$1</f>
        <v>0.22500000000000001</v>
      </c>
      <c r="J536">
        <f>LOG10(F536+1)</f>
        <v>0.94324712513786169</v>
      </c>
      <c r="K536">
        <f t="shared" si="48"/>
        <v>0</v>
      </c>
      <c r="L536">
        <f t="shared" si="49"/>
        <v>0</v>
      </c>
      <c r="M536">
        <f>IF(B536="S",1,0)</f>
        <v>1</v>
      </c>
      <c r="N536">
        <f>IF(B536="C",1,0)</f>
        <v>0</v>
      </c>
      <c r="O536">
        <f t="shared" si="50"/>
        <v>1</v>
      </c>
      <c r="P536">
        <v>1</v>
      </c>
      <c r="AC536" s="5">
        <f>SUMPRODUCT(Table13[[#This Row],[SibSp]:[Ones]],$R$4:$AA$4)</f>
        <v>-0.96316770970072885</v>
      </c>
      <c r="AD536" s="5">
        <f>SUMPRODUCT(Table13[[#This Row],[SibSp]:[Ones]],$R$5:$AA$5)</f>
        <v>0.16634140820828291</v>
      </c>
      <c r="AE536" s="5">
        <f t="shared" si="51"/>
        <v>0</v>
      </c>
      <c r="AF536" s="5">
        <f t="shared" si="52"/>
        <v>0.16634140820828291</v>
      </c>
      <c r="AG536" s="5">
        <f t="shared" si="53"/>
        <v>0.16634140820828291</v>
      </c>
      <c r="AH536" s="5">
        <f>(Table13[[#This Row],[Survived]]-AG536)^2</f>
        <v>2.7669464084714612E-2</v>
      </c>
    </row>
    <row r="537" spans="1:34" x14ac:dyDescent="0.2">
      <c r="A537">
        <v>0</v>
      </c>
      <c r="B537" t="s">
        <v>10</v>
      </c>
      <c r="C537">
        <v>3</v>
      </c>
      <c r="D537" t="s">
        <v>3</v>
      </c>
      <c r="E537">
        <v>24.5</v>
      </c>
      <c r="F537">
        <v>8.0500000000000007</v>
      </c>
      <c r="G537">
        <v>0</v>
      </c>
      <c r="H537">
        <v>0</v>
      </c>
      <c r="I537">
        <f>E537/$E$1</f>
        <v>0.30625000000000002</v>
      </c>
      <c r="J537">
        <f>LOG10(F537+1)</f>
        <v>0.9566485792052033</v>
      </c>
      <c r="K537">
        <f t="shared" si="48"/>
        <v>0</v>
      </c>
      <c r="L537">
        <f t="shared" si="49"/>
        <v>0</v>
      </c>
      <c r="M537">
        <f>IF(B537="S",1,0)</f>
        <v>1</v>
      </c>
      <c r="N537">
        <f>IF(B537="C",1,0)</f>
        <v>0</v>
      </c>
      <c r="O537">
        <f t="shared" si="50"/>
        <v>1</v>
      </c>
      <c r="P537">
        <v>1</v>
      </c>
      <c r="AC537" s="5">
        <f>SUMPRODUCT(Table13[[#This Row],[SibSp]:[Ones]],$R$4:$AA$4)</f>
        <v>-0.94675641222896445</v>
      </c>
      <c r="AD537" s="5">
        <f>SUMPRODUCT(Table13[[#This Row],[SibSp]:[Ones]],$R$5:$AA$5)</f>
        <v>0.11993518944205961</v>
      </c>
      <c r="AE537" s="5">
        <f t="shared" si="51"/>
        <v>0</v>
      </c>
      <c r="AF537" s="5">
        <f t="shared" si="52"/>
        <v>0.11993518944205961</v>
      </c>
      <c r="AG537" s="5">
        <f t="shared" si="53"/>
        <v>0.11993518944205961</v>
      </c>
      <c r="AH537" s="5">
        <f>(Table13[[#This Row],[Survived]]-AG537)^2</f>
        <v>1.4384449666502727E-2</v>
      </c>
    </row>
    <row r="538" spans="1:34" x14ac:dyDescent="0.2">
      <c r="A538">
        <v>1</v>
      </c>
      <c r="B538" t="s">
        <v>10</v>
      </c>
      <c r="C538">
        <v>3</v>
      </c>
      <c r="D538" t="s">
        <v>4</v>
      </c>
      <c r="E538">
        <v>18</v>
      </c>
      <c r="F538">
        <v>9.8416999999999994</v>
      </c>
      <c r="G538">
        <v>0</v>
      </c>
      <c r="H538">
        <v>0</v>
      </c>
      <c r="I538">
        <f>E538/$E$1</f>
        <v>0.22500000000000001</v>
      </c>
      <c r="J538">
        <f>LOG10(F538+1)</f>
        <v>1.0350973857754964</v>
      </c>
      <c r="K538">
        <f t="shared" si="48"/>
        <v>0</v>
      </c>
      <c r="L538">
        <f t="shared" si="49"/>
        <v>0</v>
      </c>
      <c r="M538">
        <f>IF(B538="S",1,0)</f>
        <v>1</v>
      </c>
      <c r="N538">
        <f>IF(B538="C",1,0)</f>
        <v>0</v>
      </c>
      <c r="O538">
        <f t="shared" si="50"/>
        <v>0</v>
      </c>
      <c r="P538">
        <v>1</v>
      </c>
      <c r="AC538" s="5">
        <f>SUMPRODUCT(Table13[[#This Row],[SibSp]:[Ones]],$R$4:$AA$4)</f>
        <v>-0.64641062430030483</v>
      </c>
      <c r="AD538" s="5">
        <f>SUMPRODUCT(Table13[[#This Row],[SibSp]:[Ones]],$R$5:$AA$5)</f>
        <v>0.65953976432230232</v>
      </c>
      <c r="AE538" s="5">
        <f t="shared" si="51"/>
        <v>0</v>
      </c>
      <c r="AF538" s="5">
        <f t="shared" si="52"/>
        <v>0.65953976432230232</v>
      </c>
      <c r="AG538" s="5">
        <f t="shared" si="53"/>
        <v>0.65953976432230232</v>
      </c>
      <c r="AH538" s="5">
        <f>(Table13[[#This Row],[Survived]]-AG538)^2</f>
        <v>0.11591317207771344</v>
      </c>
    </row>
    <row r="539" spans="1:34" x14ac:dyDescent="0.2">
      <c r="A539">
        <v>0</v>
      </c>
      <c r="B539" t="s">
        <v>10</v>
      </c>
      <c r="C539">
        <v>3</v>
      </c>
      <c r="D539" t="s">
        <v>4</v>
      </c>
      <c r="E539">
        <v>43</v>
      </c>
      <c r="F539">
        <v>46.9</v>
      </c>
      <c r="G539">
        <v>1</v>
      </c>
      <c r="H539">
        <v>6</v>
      </c>
      <c r="I539">
        <f>E539/$E$1</f>
        <v>0.53749999999999998</v>
      </c>
      <c r="J539">
        <f>LOG10(F539+1)</f>
        <v>1.6803355134145632</v>
      </c>
      <c r="K539">
        <f t="shared" si="48"/>
        <v>0</v>
      </c>
      <c r="L539">
        <f t="shared" si="49"/>
        <v>0</v>
      </c>
      <c r="M539">
        <f>IF(B539="S",1,0)</f>
        <v>1</v>
      </c>
      <c r="N539">
        <f>IF(B539="C",1,0)</f>
        <v>0</v>
      </c>
      <c r="O539">
        <f t="shared" si="50"/>
        <v>0</v>
      </c>
      <c r="P539">
        <v>1</v>
      </c>
      <c r="AC539" s="5">
        <f>SUMPRODUCT(Table13[[#This Row],[SibSp]:[Ones]],$R$4:$AA$4)</f>
        <v>-0.4708418528861586</v>
      </c>
      <c r="AD539" s="5">
        <f>SUMPRODUCT(Table13[[#This Row],[SibSp]:[Ones]],$R$5:$AA$5)</f>
        <v>0.36281610222988342</v>
      </c>
      <c r="AE539" s="5">
        <f t="shared" si="51"/>
        <v>0</v>
      </c>
      <c r="AF539" s="5">
        <f t="shared" si="52"/>
        <v>0.36281610222988342</v>
      </c>
      <c r="AG539" s="5">
        <f t="shared" si="53"/>
        <v>0.36281610222988342</v>
      </c>
      <c r="AH539" s="5">
        <f>(Table13[[#This Row],[Survived]]-AG539)^2</f>
        <v>0.13163552403728521</v>
      </c>
    </row>
    <row r="540" spans="1:34" x14ac:dyDescent="0.2">
      <c r="A540">
        <v>1</v>
      </c>
      <c r="B540" t="s">
        <v>11</v>
      </c>
      <c r="C540">
        <v>1</v>
      </c>
      <c r="D540" t="s">
        <v>3</v>
      </c>
      <c r="E540">
        <v>36</v>
      </c>
      <c r="F540">
        <v>512.32920000000001</v>
      </c>
      <c r="G540">
        <v>0</v>
      </c>
      <c r="H540">
        <v>1</v>
      </c>
      <c r="I540">
        <f>E540/$E$1</f>
        <v>0.45</v>
      </c>
      <c r="J540">
        <f>LOG10(F540+1)</f>
        <v>2.7103959691861146</v>
      </c>
      <c r="K540">
        <f t="shared" si="48"/>
        <v>1</v>
      </c>
      <c r="L540">
        <f t="shared" si="49"/>
        <v>0</v>
      </c>
      <c r="M540">
        <f>IF(B540="S",1,0)</f>
        <v>0</v>
      </c>
      <c r="N540">
        <f>IF(B540="C",1,0)</f>
        <v>1</v>
      </c>
      <c r="O540">
        <f t="shared" si="50"/>
        <v>1</v>
      </c>
      <c r="P540">
        <v>1</v>
      </c>
      <c r="AC540" s="5">
        <f>SUMPRODUCT(Table13[[#This Row],[SibSp]:[Ones]],$R$4:$AA$4)</f>
        <v>-1.0818886050330199</v>
      </c>
      <c r="AD540" s="5">
        <f>SUMPRODUCT(Table13[[#This Row],[SibSp]:[Ones]],$R$5:$AA$5)</f>
        <v>0.54881504450298113</v>
      </c>
      <c r="AE540" s="5">
        <f t="shared" si="51"/>
        <v>0</v>
      </c>
      <c r="AF540" s="5">
        <f t="shared" si="52"/>
        <v>0.54881504450298113</v>
      </c>
      <c r="AG540" s="5">
        <f t="shared" si="53"/>
        <v>0.54881504450298113</v>
      </c>
      <c r="AH540" s="5">
        <f>(Table13[[#This Row],[Survived]]-AG540)^2</f>
        <v>0.2035678640668469</v>
      </c>
    </row>
    <row r="541" spans="1:34" x14ac:dyDescent="0.2">
      <c r="A541">
        <v>1</v>
      </c>
      <c r="B541" t="s">
        <v>11</v>
      </c>
      <c r="C541">
        <v>1</v>
      </c>
      <c r="D541" t="s">
        <v>3</v>
      </c>
      <c r="E541">
        <v>27</v>
      </c>
      <c r="F541">
        <v>76.729200000000006</v>
      </c>
      <c r="G541">
        <v>0</v>
      </c>
      <c r="H541">
        <v>0</v>
      </c>
      <c r="I541">
        <f>E541/$E$1</f>
        <v>0.33750000000000002</v>
      </c>
      <c r="J541">
        <f>LOG10(F541+1)</f>
        <v>1.8905841979078102</v>
      </c>
      <c r="K541">
        <f t="shared" si="48"/>
        <v>1</v>
      </c>
      <c r="L541">
        <f t="shared" si="49"/>
        <v>0</v>
      </c>
      <c r="M541">
        <f>IF(B541="S",1,0)</f>
        <v>0</v>
      </c>
      <c r="N541">
        <f>IF(B541="C",1,0)</f>
        <v>1</v>
      </c>
      <c r="O541">
        <f t="shared" si="50"/>
        <v>1</v>
      </c>
      <c r="P541">
        <v>1</v>
      </c>
      <c r="AC541" s="5">
        <f>SUMPRODUCT(Table13[[#This Row],[SibSp]:[Ones]],$R$4:$AA$4)</f>
        <v>-1.0389767979999953</v>
      </c>
      <c r="AD541" s="5">
        <f>SUMPRODUCT(Table13[[#This Row],[SibSp]:[Ones]],$R$5:$AA$5)</f>
        <v>0.58952303441686627</v>
      </c>
      <c r="AE541" s="5">
        <f t="shared" si="51"/>
        <v>0</v>
      </c>
      <c r="AF541" s="5">
        <f t="shared" si="52"/>
        <v>0.58952303441686627</v>
      </c>
      <c r="AG541" s="5">
        <f t="shared" si="53"/>
        <v>0.58952303441686627</v>
      </c>
      <c r="AH541" s="5">
        <f>(Table13[[#This Row],[Survived]]-AG541)^2</f>
        <v>0.16849133927433715</v>
      </c>
    </row>
    <row r="542" spans="1:34" x14ac:dyDescent="0.2">
      <c r="A542">
        <v>0</v>
      </c>
      <c r="B542" t="s">
        <v>10</v>
      </c>
      <c r="C542">
        <v>3</v>
      </c>
      <c r="D542" t="s">
        <v>3</v>
      </c>
      <c r="E542">
        <v>20</v>
      </c>
      <c r="F542">
        <v>9.2249999999999996</v>
      </c>
      <c r="G542">
        <v>0</v>
      </c>
      <c r="H542">
        <v>0</v>
      </c>
      <c r="I542">
        <f>E542/$E$1</f>
        <v>0.25</v>
      </c>
      <c r="J542">
        <f>LOG10(F542+1)</f>
        <v>1.0096633166793794</v>
      </c>
      <c r="K542">
        <f t="shared" si="48"/>
        <v>0</v>
      </c>
      <c r="L542">
        <f t="shared" si="49"/>
        <v>0</v>
      </c>
      <c r="M542">
        <f>IF(B542="S",1,0)</f>
        <v>1</v>
      </c>
      <c r="N542">
        <f>IF(B542="C",1,0)</f>
        <v>0</v>
      </c>
      <c r="O542">
        <f t="shared" si="50"/>
        <v>1</v>
      </c>
      <c r="P542">
        <v>1</v>
      </c>
      <c r="AC542" s="5">
        <f>SUMPRODUCT(Table13[[#This Row],[SibSp]:[Ones]],$R$4:$AA$4)</f>
        <v>-0.96782080691010897</v>
      </c>
      <c r="AD542" s="5">
        <f>SUMPRODUCT(Table13[[#This Row],[SibSp]:[Ones]],$R$5:$AA$5)</f>
        <v>0.15505173335926425</v>
      </c>
      <c r="AE542" s="5">
        <f t="shared" si="51"/>
        <v>0</v>
      </c>
      <c r="AF542" s="5">
        <f t="shared" si="52"/>
        <v>0.15505173335926425</v>
      </c>
      <c r="AG542" s="5">
        <f t="shared" si="53"/>
        <v>0.15505173335926425</v>
      </c>
      <c r="AH542" s="5">
        <f>(Table13[[#This Row],[Survived]]-AG542)^2</f>
        <v>2.404104001771238E-2</v>
      </c>
    </row>
    <row r="543" spans="1:34" x14ac:dyDescent="0.2">
      <c r="A543">
        <v>0</v>
      </c>
      <c r="B543" t="s">
        <v>10</v>
      </c>
      <c r="C543">
        <v>3</v>
      </c>
      <c r="D543" t="s">
        <v>3</v>
      </c>
      <c r="E543">
        <v>14</v>
      </c>
      <c r="F543">
        <v>46.9</v>
      </c>
      <c r="G543">
        <v>5</v>
      </c>
      <c r="H543">
        <v>2</v>
      </c>
      <c r="I543">
        <f>E543/$E$1</f>
        <v>0.17499999999999999</v>
      </c>
      <c r="J543">
        <f>LOG10(F543+1)</f>
        <v>1.6803355134145632</v>
      </c>
      <c r="K543">
        <f t="shared" si="48"/>
        <v>0</v>
      </c>
      <c r="L543">
        <f t="shared" si="49"/>
        <v>0</v>
      </c>
      <c r="M543">
        <f>IF(B543="S",1,0)</f>
        <v>1</v>
      </c>
      <c r="N543">
        <f>IF(B543="C",1,0)</f>
        <v>0</v>
      </c>
      <c r="O543">
        <f t="shared" si="50"/>
        <v>1</v>
      </c>
      <c r="P543">
        <v>1</v>
      </c>
      <c r="AC543" s="5">
        <f>SUMPRODUCT(Table13[[#This Row],[SibSp]:[Ones]],$R$4:$AA$4)</f>
        <v>-1.7214738266655489</v>
      </c>
      <c r="AD543" s="5">
        <f>SUMPRODUCT(Table13[[#This Row],[SibSp]:[Ones]],$R$5:$AA$5)</f>
        <v>-8.5711750368192896E-2</v>
      </c>
      <c r="AE543" s="5">
        <f t="shared" si="51"/>
        <v>0</v>
      </c>
      <c r="AF543" s="5">
        <f t="shared" si="52"/>
        <v>0</v>
      </c>
      <c r="AG543" s="5">
        <f t="shared" si="53"/>
        <v>0</v>
      </c>
      <c r="AH543" s="5">
        <f>(Table13[[#This Row],[Survived]]-AG543)^2</f>
        <v>0</v>
      </c>
    </row>
    <row r="544" spans="1:34" x14ac:dyDescent="0.2">
      <c r="A544">
        <v>0</v>
      </c>
      <c r="B544" t="s">
        <v>10</v>
      </c>
      <c r="C544">
        <v>2</v>
      </c>
      <c r="D544" t="s">
        <v>3</v>
      </c>
      <c r="E544">
        <v>60</v>
      </c>
      <c r="F544">
        <v>39</v>
      </c>
      <c r="G544">
        <v>1</v>
      </c>
      <c r="H544">
        <v>1</v>
      </c>
      <c r="I544">
        <f>E544/$E$1</f>
        <v>0.75</v>
      </c>
      <c r="J544">
        <f>LOG10(F544+1)</f>
        <v>1.6020599913279623</v>
      </c>
      <c r="K544">
        <f t="shared" si="48"/>
        <v>0</v>
      </c>
      <c r="L544">
        <f t="shared" si="49"/>
        <v>1</v>
      </c>
      <c r="M544">
        <f>IF(B544="S",1,0)</f>
        <v>1</v>
      </c>
      <c r="N544">
        <f>IF(B544="C",1,0)</f>
        <v>0</v>
      </c>
      <c r="O544">
        <f t="shared" si="50"/>
        <v>1</v>
      </c>
      <c r="P544">
        <v>1</v>
      </c>
      <c r="AC544" s="5">
        <f>SUMPRODUCT(Table13[[#This Row],[SibSp]:[Ones]],$R$4:$AA$4)</f>
        <v>-0.99448296851747309</v>
      </c>
      <c r="AD544" s="5">
        <f>SUMPRODUCT(Table13[[#This Row],[SibSp]:[Ones]],$R$5:$AA$5)</f>
        <v>2.0129795467825784E-2</v>
      </c>
      <c r="AE544" s="5">
        <f t="shared" si="51"/>
        <v>0</v>
      </c>
      <c r="AF544" s="5">
        <f t="shared" si="52"/>
        <v>2.0129795467825784E-2</v>
      </c>
      <c r="AG544" s="5">
        <f t="shared" si="53"/>
        <v>2.0129795467825784E-2</v>
      </c>
      <c r="AH544" s="5">
        <f>(Table13[[#This Row],[Survived]]-AG544)^2</f>
        <v>4.0520866557649946E-4</v>
      </c>
    </row>
    <row r="545" spans="1:34" x14ac:dyDescent="0.2">
      <c r="A545">
        <v>0</v>
      </c>
      <c r="B545" t="s">
        <v>11</v>
      </c>
      <c r="C545">
        <v>2</v>
      </c>
      <c r="D545" t="s">
        <v>3</v>
      </c>
      <c r="E545">
        <v>25</v>
      </c>
      <c r="F545">
        <v>41.5792</v>
      </c>
      <c r="G545">
        <v>1</v>
      </c>
      <c r="H545">
        <v>2</v>
      </c>
      <c r="I545">
        <f>E545/$E$1</f>
        <v>0.3125</v>
      </c>
      <c r="J545">
        <f>LOG10(F545+1)</f>
        <v>1.6291974974299364</v>
      </c>
      <c r="K545">
        <f t="shared" si="48"/>
        <v>0</v>
      </c>
      <c r="L545">
        <f t="shared" si="49"/>
        <v>1</v>
      </c>
      <c r="M545">
        <f>IF(B545="S",1,0)</f>
        <v>0</v>
      </c>
      <c r="N545">
        <f>IF(B545="C",1,0)</f>
        <v>1</v>
      </c>
      <c r="O545">
        <f t="shared" si="50"/>
        <v>1</v>
      </c>
      <c r="P545">
        <v>1</v>
      </c>
      <c r="AC545" s="5">
        <f>SUMPRODUCT(Table13[[#This Row],[SibSp]:[Ones]],$R$4:$AA$4)</f>
        <v>-0.88039886085003005</v>
      </c>
      <c r="AD545" s="5">
        <f>SUMPRODUCT(Table13[[#This Row],[SibSp]:[Ones]],$R$5:$AA$5)</f>
        <v>0.32795821046338236</v>
      </c>
      <c r="AE545" s="5">
        <f t="shared" si="51"/>
        <v>0</v>
      </c>
      <c r="AF545" s="5">
        <f t="shared" si="52"/>
        <v>0.32795821046338236</v>
      </c>
      <c r="AG545" s="5">
        <f t="shared" si="53"/>
        <v>0.32795821046338236</v>
      </c>
      <c r="AH545" s="5">
        <f>(Table13[[#This Row],[Survived]]-AG545)^2</f>
        <v>0.1075565878103442</v>
      </c>
    </row>
    <row r="546" spans="1:34" x14ac:dyDescent="0.2">
      <c r="A546">
        <v>0</v>
      </c>
      <c r="B546" t="s">
        <v>10</v>
      </c>
      <c r="C546">
        <v>3</v>
      </c>
      <c r="D546" t="s">
        <v>3</v>
      </c>
      <c r="E546">
        <v>14</v>
      </c>
      <c r="F546">
        <v>39.6875</v>
      </c>
      <c r="G546">
        <v>4</v>
      </c>
      <c r="H546">
        <v>1</v>
      </c>
      <c r="I546">
        <f>E546/$E$1</f>
        <v>0.17499999999999999</v>
      </c>
      <c r="J546">
        <f>LOG10(F546+1)</f>
        <v>1.6094610059122672</v>
      </c>
      <c r="K546">
        <f t="shared" si="48"/>
        <v>0</v>
      </c>
      <c r="L546">
        <f t="shared" si="49"/>
        <v>0</v>
      </c>
      <c r="M546">
        <f>IF(B546="S",1,0)</f>
        <v>1</v>
      </c>
      <c r="N546">
        <f>IF(B546="C",1,0)</f>
        <v>0</v>
      </c>
      <c r="O546">
        <f t="shared" si="50"/>
        <v>1</v>
      </c>
      <c r="P546">
        <v>1</v>
      </c>
      <c r="AC546" s="5">
        <f>SUMPRODUCT(Table13[[#This Row],[SibSp]:[Ones]],$R$4:$AA$4)</f>
        <v>-1.6195130104303319</v>
      </c>
      <c r="AD546" s="5">
        <f>SUMPRODUCT(Table13[[#This Row],[SibSp]:[Ones]],$R$5:$AA$5)</f>
        <v>-1.6896187630367598E-2</v>
      </c>
      <c r="AE546" s="5">
        <f t="shared" si="51"/>
        <v>0</v>
      </c>
      <c r="AF546" s="5">
        <f t="shared" si="52"/>
        <v>0</v>
      </c>
      <c r="AG546" s="5">
        <f t="shared" si="53"/>
        <v>0</v>
      </c>
      <c r="AH546" s="5">
        <f>(Table13[[#This Row],[Survived]]-AG546)^2</f>
        <v>0</v>
      </c>
    </row>
    <row r="547" spans="1:34" x14ac:dyDescent="0.2">
      <c r="A547">
        <v>0</v>
      </c>
      <c r="B547" t="s">
        <v>10</v>
      </c>
      <c r="C547">
        <v>3</v>
      </c>
      <c r="D547" t="s">
        <v>3</v>
      </c>
      <c r="E547">
        <v>19</v>
      </c>
      <c r="F547">
        <v>10.1708</v>
      </c>
      <c r="G547">
        <v>0</v>
      </c>
      <c r="H547">
        <v>0</v>
      </c>
      <c r="I547">
        <f>E547/$E$1</f>
        <v>0.23749999999999999</v>
      </c>
      <c r="J547">
        <f>LOG10(F547+1)</f>
        <v>1.0480842763514531</v>
      </c>
      <c r="K547">
        <f t="shared" si="48"/>
        <v>0</v>
      </c>
      <c r="L547">
        <f t="shared" si="49"/>
        <v>0</v>
      </c>
      <c r="M547">
        <f>IF(B547="S",1,0)</f>
        <v>1</v>
      </c>
      <c r="N547">
        <f>IF(B547="C",1,0)</f>
        <v>0</v>
      </c>
      <c r="O547">
        <f t="shared" si="50"/>
        <v>1</v>
      </c>
      <c r="P547">
        <v>1</v>
      </c>
      <c r="AC547" s="5">
        <f>SUMPRODUCT(Table13[[#This Row],[SibSp]:[Ones]],$R$4:$AA$4)</f>
        <v>-0.97665122453753506</v>
      </c>
      <c r="AD547" s="5">
        <f>SUMPRODUCT(Table13[[#This Row],[SibSp]:[Ones]],$R$5:$AA$5)</f>
        <v>0.16413374627034838</v>
      </c>
      <c r="AE547" s="5">
        <f t="shared" si="51"/>
        <v>0</v>
      </c>
      <c r="AF547" s="5">
        <f t="shared" si="52"/>
        <v>0.16413374627034838</v>
      </c>
      <c r="AG547" s="5">
        <f t="shared" si="53"/>
        <v>0.16413374627034838</v>
      </c>
      <c r="AH547" s="5">
        <f>(Table13[[#This Row],[Survived]]-AG547)^2</f>
        <v>2.69398866647391E-2</v>
      </c>
    </row>
    <row r="548" spans="1:34" x14ac:dyDescent="0.2">
      <c r="A548">
        <v>0</v>
      </c>
      <c r="B548" t="s">
        <v>10</v>
      </c>
      <c r="C548">
        <v>3</v>
      </c>
      <c r="D548" t="s">
        <v>3</v>
      </c>
      <c r="E548">
        <v>18</v>
      </c>
      <c r="F548">
        <v>7.7957999999999998</v>
      </c>
      <c r="G548">
        <v>0</v>
      </c>
      <c r="H548">
        <v>0</v>
      </c>
      <c r="I548">
        <f>E548/$E$1</f>
        <v>0.22500000000000001</v>
      </c>
      <c r="J548">
        <f>LOG10(F548+1)</f>
        <v>0.94427534575879857</v>
      </c>
      <c r="K548">
        <f t="shared" si="48"/>
        <v>0</v>
      </c>
      <c r="L548">
        <f t="shared" si="49"/>
        <v>0</v>
      </c>
      <c r="M548">
        <f>IF(B548="S",1,0)</f>
        <v>1</v>
      </c>
      <c r="N548">
        <f>IF(B548="C",1,0)</f>
        <v>0</v>
      </c>
      <c r="O548">
        <f t="shared" si="50"/>
        <v>1</v>
      </c>
      <c r="P548">
        <v>1</v>
      </c>
      <c r="AC548" s="5">
        <f>SUMPRODUCT(Table13[[#This Row],[SibSp]:[Ones]],$R$4:$AA$4)</f>
        <v>-0.96332786569714723</v>
      </c>
      <c r="AD548" s="5">
        <f>SUMPRODUCT(Table13[[#This Row],[SibSp]:[Ones]],$R$5:$AA$5)</f>
        <v>0.16639074816804122</v>
      </c>
      <c r="AE548" s="5">
        <f t="shared" si="51"/>
        <v>0</v>
      </c>
      <c r="AF548" s="5">
        <f t="shared" si="52"/>
        <v>0.16639074816804122</v>
      </c>
      <c r="AG548" s="5">
        <f t="shared" si="53"/>
        <v>0.16639074816804122</v>
      </c>
      <c r="AH548" s="5">
        <f>(Table13[[#This Row],[Survived]]-AG548)^2</f>
        <v>2.7685881075920515E-2</v>
      </c>
    </row>
    <row r="549" spans="1:34" x14ac:dyDescent="0.2">
      <c r="A549">
        <v>1</v>
      </c>
      <c r="B549" t="s">
        <v>10</v>
      </c>
      <c r="C549">
        <v>1</v>
      </c>
      <c r="D549" t="s">
        <v>4</v>
      </c>
      <c r="E549">
        <v>15</v>
      </c>
      <c r="F549">
        <v>211.33750000000001</v>
      </c>
      <c r="G549">
        <v>0</v>
      </c>
      <c r="H549">
        <v>1</v>
      </c>
      <c r="I549">
        <f>E549/$E$1</f>
        <v>0.1875</v>
      </c>
      <c r="J549">
        <f>LOG10(F549+1)</f>
        <v>2.3270266997942759</v>
      </c>
      <c r="K549">
        <f t="shared" si="48"/>
        <v>1</v>
      </c>
      <c r="L549">
        <f t="shared" si="49"/>
        <v>0</v>
      </c>
      <c r="M549">
        <f>IF(B549="S",1,0)</f>
        <v>1</v>
      </c>
      <c r="N549">
        <f>IF(B549="C",1,0)</f>
        <v>0</v>
      </c>
      <c r="O549">
        <f t="shared" si="50"/>
        <v>0</v>
      </c>
      <c r="P549">
        <v>1</v>
      </c>
      <c r="AC549" s="5">
        <f>SUMPRODUCT(Table13[[#This Row],[SibSp]:[Ones]],$R$4:$AA$4)</f>
        <v>-0.90962698764085126</v>
      </c>
      <c r="AD549" s="5">
        <f>SUMPRODUCT(Table13[[#This Row],[SibSp]:[Ones]],$R$5:$AA$5)</f>
        <v>1.1031291125637499</v>
      </c>
      <c r="AE549" s="5">
        <f t="shared" si="51"/>
        <v>0</v>
      </c>
      <c r="AF549" s="5">
        <f t="shared" si="52"/>
        <v>1.1031291125637499</v>
      </c>
      <c r="AG549" s="5">
        <f t="shared" si="53"/>
        <v>1.1031291125637499</v>
      </c>
      <c r="AH549" s="5">
        <f>(Table13[[#This Row],[Survived]]-AG549)^2</f>
        <v>1.0635613858186599E-2</v>
      </c>
    </row>
    <row r="550" spans="1:34" x14ac:dyDescent="0.2">
      <c r="A550">
        <v>1</v>
      </c>
      <c r="B550" t="s">
        <v>10</v>
      </c>
      <c r="C550">
        <v>1</v>
      </c>
      <c r="D550" t="s">
        <v>3</v>
      </c>
      <c r="E550">
        <v>31</v>
      </c>
      <c r="F550">
        <v>57</v>
      </c>
      <c r="G550">
        <v>1</v>
      </c>
      <c r="H550">
        <v>0</v>
      </c>
      <c r="I550">
        <f>E550/$E$1</f>
        <v>0.38750000000000001</v>
      </c>
      <c r="J550">
        <f>LOG10(F550+1)</f>
        <v>1.7634279935629373</v>
      </c>
      <c r="K550">
        <f t="shared" si="48"/>
        <v>1</v>
      </c>
      <c r="L550">
        <f t="shared" si="49"/>
        <v>0</v>
      </c>
      <c r="M550">
        <f>IF(B550="S",1,0)</f>
        <v>1</v>
      </c>
      <c r="N550">
        <f>IF(B550="C",1,0)</f>
        <v>0</v>
      </c>
      <c r="O550">
        <f t="shared" si="50"/>
        <v>1</v>
      </c>
      <c r="P550">
        <v>1</v>
      </c>
      <c r="AC550" s="5">
        <f>SUMPRODUCT(Table13[[#This Row],[SibSp]:[Ones]],$R$4:$AA$4)</f>
        <v>-1.3166279666816267</v>
      </c>
      <c r="AD550" s="5">
        <f>SUMPRODUCT(Table13[[#This Row],[SibSp]:[Ones]],$R$5:$AA$5)</f>
        <v>0.42906757347728153</v>
      </c>
      <c r="AE550" s="5">
        <f t="shared" si="51"/>
        <v>0</v>
      </c>
      <c r="AF550" s="5">
        <f t="shared" si="52"/>
        <v>0.42906757347728153</v>
      </c>
      <c r="AG550" s="5">
        <f t="shared" si="53"/>
        <v>0.42906757347728153</v>
      </c>
      <c r="AH550" s="5">
        <f>(Table13[[#This Row],[Survived]]-AG550)^2</f>
        <v>0.32596383565511933</v>
      </c>
    </row>
    <row r="551" spans="1:34" x14ac:dyDescent="0.2">
      <c r="A551">
        <v>1</v>
      </c>
      <c r="B551" t="s">
        <v>11</v>
      </c>
      <c r="C551">
        <v>3</v>
      </c>
      <c r="D551" t="s">
        <v>4</v>
      </c>
      <c r="E551">
        <v>4</v>
      </c>
      <c r="F551">
        <v>13.416700000000001</v>
      </c>
      <c r="G551">
        <v>0</v>
      </c>
      <c r="H551">
        <v>1</v>
      </c>
      <c r="I551">
        <f>E551/$E$1</f>
        <v>0.05</v>
      </c>
      <c r="J551">
        <f>LOG10(F551+1)</f>
        <v>1.1588658612291007</v>
      </c>
      <c r="K551">
        <f t="shared" si="48"/>
        <v>0</v>
      </c>
      <c r="L551">
        <f t="shared" si="49"/>
        <v>0</v>
      </c>
      <c r="M551">
        <f>IF(B551="S",1,0)</f>
        <v>0</v>
      </c>
      <c r="N551">
        <f>IF(B551="C",1,0)</f>
        <v>1</v>
      </c>
      <c r="O551">
        <f t="shared" si="50"/>
        <v>0</v>
      </c>
      <c r="P551">
        <v>1</v>
      </c>
      <c r="AC551" s="5">
        <f>SUMPRODUCT(Table13[[#This Row],[SibSp]:[Ones]],$R$4:$AA$4)</f>
        <v>-0.48761271822596003</v>
      </c>
      <c r="AD551" s="5">
        <f>SUMPRODUCT(Table13[[#This Row],[SibSp]:[Ones]],$R$5:$AA$5)</f>
        <v>0.81999966701615612</v>
      </c>
      <c r="AE551" s="5">
        <f t="shared" si="51"/>
        <v>0</v>
      </c>
      <c r="AF551" s="5">
        <f t="shared" si="52"/>
        <v>0.81999966701615612</v>
      </c>
      <c r="AG551" s="5">
        <f t="shared" si="53"/>
        <v>0.81999966701615612</v>
      </c>
      <c r="AH551" s="5">
        <f>(Table13[[#This Row],[Survived]]-AG551)^2</f>
        <v>3.2400119874294676E-2</v>
      </c>
    </row>
    <row r="552" spans="1:34" x14ac:dyDescent="0.2">
      <c r="A552">
        <v>0</v>
      </c>
      <c r="B552" t="s">
        <v>11</v>
      </c>
      <c r="C552">
        <v>3</v>
      </c>
      <c r="D552" t="s">
        <v>3</v>
      </c>
      <c r="E552">
        <v>25</v>
      </c>
      <c r="F552">
        <v>7.2249999999999996</v>
      </c>
      <c r="G552">
        <v>0</v>
      </c>
      <c r="H552">
        <v>0</v>
      </c>
      <c r="I552">
        <f>E552/$E$1</f>
        <v>0.3125</v>
      </c>
      <c r="J552">
        <f>LOG10(F552+1)</f>
        <v>0.91513590662201194</v>
      </c>
      <c r="K552">
        <f t="shared" si="48"/>
        <v>0</v>
      </c>
      <c r="L552">
        <f t="shared" si="49"/>
        <v>0</v>
      </c>
      <c r="M552">
        <f>IF(B552="S",1,0)</f>
        <v>0</v>
      </c>
      <c r="N552">
        <f>IF(B552="C",1,0)</f>
        <v>1</v>
      </c>
      <c r="O552">
        <f t="shared" si="50"/>
        <v>1</v>
      </c>
      <c r="P552">
        <v>1</v>
      </c>
      <c r="AC552" s="5">
        <f>SUMPRODUCT(Table13[[#This Row],[SibSp]:[Ones]],$R$4:$AA$4)</f>
        <v>-0.78011665262443441</v>
      </c>
      <c r="AD552" s="5">
        <f>SUMPRODUCT(Table13[[#This Row],[SibSp]:[Ones]],$R$5:$AA$5)</f>
        <v>0.1824099312548827</v>
      </c>
      <c r="AE552" s="5">
        <f t="shared" si="51"/>
        <v>0</v>
      </c>
      <c r="AF552" s="5">
        <f t="shared" si="52"/>
        <v>0.1824099312548827</v>
      </c>
      <c r="AG552" s="5">
        <f t="shared" si="53"/>
        <v>0.1824099312548827</v>
      </c>
      <c r="AH552" s="5">
        <f>(Table13[[#This Row],[Survived]]-AG552)^2</f>
        <v>3.3273383020411031E-2</v>
      </c>
    </row>
    <row r="553" spans="1:34" x14ac:dyDescent="0.2">
      <c r="A553">
        <v>0</v>
      </c>
      <c r="B553" t="s">
        <v>10</v>
      </c>
      <c r="C553">
        <v>1</v>
      </c>
      <c r="D553" t="s">
        <v>3</v>
      </c>
      <c r="E553">
        <v>60</v>
      </c>
      <c r="F553">
        <v>26.55</v>
      </c>
      <c r="G553">
        <v>0</v>
      </c>
      <c r="H553">
        <v>0</v>
      </c>
      <c r="I553">
        <f>E553/$E$1</f>
        <v>0.75</v>
      </c>
      <c r="J553">
        <f>LOG10(F553+1)</f>
        <v>1.4401216031878039</v>
      </c>
      <c r="K553">
        <f t="shared" si="48"/>
        <v>1</v>
      </c>
      <c r="L553">
        <f t="shared" si="49"/>
        <v>0</v>
      </c>
      <c r="M553">
        <f>IF(B553="S",1,0)</f>
        <v>1</v>
      </c>
      <c r="N553">
        <f>IF(B553="C",1,0)</f>
        <v>0</v>
      </c>
      <c r="O553">
        <f t="shared" si="50"/>
        <v>1</v>
      </c>
      <c r="P553">
        <v>1</v>
      </c>
      <c r="AC553" s="5">
        <f>SUMPRODUCT(Table13[[#This Row],[SibSp]:[Ones]],$R$4:$AA$4)</f>
        <v>-1.0336468027716887</v>
      </c>
      <c r="AD553" s="5">
        <f>SUMPRODUCT(Table13[[#This Row],[SibSp]:[Ones]],$R$5:$AA$5)</f>
        <v>0.26095563693463725</v>
      </c>
      <c r="AE553" s="5">
        <f t="shared" si="51"/>
        <v>0</v>
      </c>
      <c r="AF553" s="5">
        <f t="shared" si="52"/>
        <v>0.26095563693463725</v>
      </c>
      <c r="AG553" s="5">
        <f t="shared" si="53"/>
        <v>0.26095563693463725</v>
      </c>
      <c r="AH553" s="5">
        <f>(Table13[[#This Row],[Survived]]-AG553)^2</f>
        <v>6.8097844447962214E-2</v>
      </c>
    </row>
    <row r="554" spans="1:34" x14ac:dyDescent="0.2">
      <c r="A554">
        <v>0</v>
      </c>
      <c r="B554" t="s">
        <v>10</v>
      </c>
      <c r="C554">
        <v>2</v>
      </c>
      <c r="D554" t="s">
        <v>3</v>
      </c>
      <c r="E554">
        <v>52</v>
      </c>
      <c r="F554">
        <v>13.5</v>
      </c>
      <c r="G554">
        <v>0</v>
      </c>
      <c r="H554">
        <v>0</v>
      </c>
      <c r="I554">
        <f>E554/$E$1</f>
        <v>0.65</v>
      </c>
      <c r="J554">
        <f>LOG10(F554+1)</f>
        <v>1.1613680022349748</v>
      </c>
      <c r="K554">
        <f t="shared" si="48"/>
        <v>0</v>
      </c>
      <c r="L554">
        <f t="shared" si="49"/>
        <v>1</v>
      </c>
      <c r="M554">
        <f>IF(B554="S",1,0)</f>
        <v>1</v>
      </c>
      <c r="N554">
        <f>IF(B554="C",1,0)</f>
        <v>0</v>
      </c>
      <c r="O554">
        <f t="shared" si="50"/>
        <v>1</v>
      </c>
      <c r="P554">
        <v>1</v>
      </c>
      <c r="AC554" s="5">
        <f>SUMPRODUCT(Table13[[#This Row],[SibSp]:[Ones]],$R$4:$AA$4)</f>
        <v>-0.85768690078388266</v>
      </c>
      <c r="AD554" s="5">
        <f>SUMPRODUCT(Table13[[#This Row],[SibSp]:[Ones]],$R$5:$AA$5)</f>
        <v>0.12910620919922355</v>
      </c>
      <c r="AE554" s="5">
        <f t="shared" si="51"/>
        <v>0</v>
      </c>
      <c r="AF554" s="5">
        <f t="shared" si="52"/>
        <v>0.12910620919922355</v>
      </c>
      <c r="AG554" s="5">
        <f t="shared" si="53"/>
        <v>0.12910620919922355</v>
      </c>
      <c r="AH554" s="5">
        <f>(Table13[[#This Row],[Survived]]-AG554)^2</f>
        <v>1.6668413253793677E-2</v>
      </c>
    </row>
    <row r="555" spans="1:34" x14ac:dyDescent="0.2">
      <c r="A555">
        <v>0</v>
      </c>
      <c r="B555" t="s">
        <v>10</v>
      </c>
      <c r="C555">
        <v>3</v>
      </c>
      <c r="D555" t="s">
        <v>3</v>
      </c>
      <c r="E555">
        <v>44</v>
      </c>
      <c r="F555">
        <v>8.0500000000000007</v>
      </c>
      <c r="G555">
        <v>0</v>
      </c>
      <c r="H555">
        <v>0</v>
      </c>
      <c r="I555">
        <f>E555/$E$1</f>
        <v>0.55000000000000004</v>
      </c>
      <c r="J555">
        <f>LOG10(F555+1)</f>
        <v>0.9566485792052033</v>
      </c>
      <c r="K555">
        <f t="shared" si="48"/>
        <v>0</v>
      </c>
      <c r="L555">
        <f t="shared" si="49"/>
        <v>0</v>
      </c>
      <c r="M555">
        <f>IF(B555="S",1,0)</f>
        <v>1</v>
      </c>
      <c r="N555">
        <f>IF(B555="C",1,0)</f>
        <v>0</v>
      </c>
      <c r="O555">
        <f t="shared" si="50"/>
        <v>1</v>
      </c>
      <c r="P555">
        <v>1</v>
      </c>
      <c r="AC555" s="5">
        <f>SUMPRODUCT(Table13[[#This Row],[SibSp]:[Ones]],$R$4:$AA$4)</f>
        <v>-0.89126027457396229</v>
      </c>
      <c r="AD555" s="5">
        <f>SUMPRODUCT(Table13[[#This Row],[SibSp]:[Ones]],$R$5:$AA$5)</f>
        <v>-2.1212704194166321E-2</v>
      </c>
      <c r="AE555" s="5">
        <f t="shared" si="51"/>
        <v>0</v>
      </c>
      <c r="AF555" s="5">
        <f t="shared" si="52"/>
        <v>0</v>
      </c>
      <c r="AG555" s="5">
        <f t="shared" si="53"/>
        <v>0</v>
      </c>
      <c r="AH555" s="5">
        <f>(Table13[[#This Row],[Survived]]-AG555)^2</f>
        <v>0</v>
      </c>
    </row>
    <row r="556" spans="1:34" x14ac:dyDescent="0.2">
      <c r="A556">
        <v>0</v>
      </c>
      <c r="B556" t="s">
        <v>11</v>
      </c>
      <c r="C556">
        <v>1</v>
      </c>
      <c r="D556" t="s">
        <v>3</v>
      </c>
      <c r="E556">
        <v>49</v>
      </c>
      <c r="F556">
        <v>110.88330000000001</v>
      </c>
      <c r="G556">
        <v>1</v>
      </c>
      <c r="H556">
        <v>1</v>
      </c>
      <c r="I556">
        <f>E556/$E$1</f>
        <v>0.61250000000000004</v>
      </c>
      <c r="J556">
        <f>LOG10(F556+1)</f>
        <v>2.048765267412167</v>
      </c>
      <c r="K556">
        <f t="shared" si="48"/>
        <v>1</v>
      </c>
      <c r="L556">
        <f t="shared" si="49"/>
        <v>0</v>
      </c>
      <c r="M556">
        <f>IF(B556="S",1,0)</f>
        <v>0</v>
      </c>
      <c r="N556">
        <f>IF(B556="C",1,0)</f>
        <v>1</v>
      </c>
      <c r="O556">
        <f t="shared" si="50"/>
        <v>1</v>
      </c>
      <c r="P556">
        <v>1</v>
      </c>
      <c r="AC556" s="5">
        <f>SUMPRODUCT(Table13[[#This Row],[SibSp]:[Ones]],$R$4:$AA$4)</f>
        <v>-1.0919254871657078</v>
      </c>
      <c r="AD556" s="5">
        <f>SUMPRODUCT(Table13[[#This Row],[SibSp]:[Ones]],$R$5:$AA$5)</f>
        <v>0.36565316697716893</v>
      </c>
      <c r="AE556" s="5">
        <f t="shared" si="51"/>
        <v>0</v>
      </c>
      <c r="AF556" s="5">
        <f t="shared" si="52"/>
        <v>0.36565316697716893</v>
      </c>
      <c r="AG556" s="5">
        <f t="shared" si="53"/>
        <v>0.36565316697716893</v>
      </c>
      <c r="AH556" s="5">
        <f>(Table13[[#This Row],[Survived]]-AG556)^2</f>
        <v>0.13370223852043339</v>
      </c>
    </row>
    <row r="557" spans="1:34" x14ac:dyDescent="0.2">
      <c r="A557">
        <v>0</v>
      </c>
      <c r="B557" t="s">
        <v>10</v>
      </c>
      <c r="C557">
        <v>3</v>
      </c>
      <c r="D557" t="s">
        <v>3</v>
      </c>
      <c r="E557">
        <v>42</v>
      </c>
      <c r="F557">
        <v>7.65</v>
      </c>
      <c r="G557">
        <v>0</v>
      </c>
      <c r="H557">
        <v>0</v>
      </c>
      <c r="I557">
        <f>E557/$E$1</f>
        <v>0.52500000000000002</v>
      </c>
      <c r="J557">
        <f>LOG10(F557+1)</f>
        <v>0.93701610746481423</v>
      </c>
      <c r="K557">
        <f t="shared" si="48"/>
        <v>0</v>
      </c>
      <c r="L557">
        <f t="shared" si="49"/>
        <v>0</v>
      </c>
      <c r="M557">
        <f>IF(B557="S",1,0)</f>
        <v>1</v>
      </c>
      <c r="N557">
        <f>IF(B557="C",1,0)</f>
        <v>0</v>
      </c>
      <c r="O557">
        <f t="shared" si="50"/>
        <v>1</v>
      </c>
      <c r="P557">
        <v>1</v>
      </c>
      <c r="AC557" s="5">
        <f>SUMPRODUCT(Table13[[#This Row],[SibSp]:[Ones]],$R$4:$AA$4)</f>
        <v>-0.89389422559950638</v>
      </c>
      <c r="AD557" s="5">
        <f>SUMPRODUCT(Table13[[#This Row],[SibSp]:[Ones]],$R$5:$AA$5)</f>
        <v>-7.6780764572853544E-3</v>
      </c>
      <c r="AE557" s="5">
        <f t="shared" si="51"/>
        <v>0</v>
      </c>
      <c r="AF557" s="5">
        <f t="shared" si="52"/>
        <v>0</v>
      </c>
      <c r="AG557" s="5">
        <f t="shared" si="53"/>
        <v>0</v>
      </c>
      <c r="AH557" s="5">
        <f>(Table13[[#This Row],[Survived]]-AG557)^2</f>
        <v>0</v>
      </c>
    </row>
    <row r="558" spans="1:34" x14ac:dyDescent="0.2">
      <c r="A558">
        <v>1</v>
      </c>
      <c r="B558" t="s">
        <v>11</v>
      </c>
      <c r="C558">
        <v>1</v>
      </c>
      <c r="D558" t="s">
        <v>4</v>
      </c>
      <c r="E558">
        <v>18</v>
      </c>
      <c r="F558">
        <v>227.52500000000001</v>
      </c>
      <c r="G558">
        <v>1</v>
      </c>
      <c r="H558">
        <v>0</v>
      </c>
      <c r="I558">
        <f>E558/$E$1</f>
        <v>0.22500000000000001</v>
      </c>
      <c r="J558">
        <f>LOG10(F558+1)</f>
        <v>2.3589337176143736</v>
      </c>
      <c r="K558">
        <f t="shared" si="48"/>
        <v>1</v>
      </c>
      <c r="L558">
        <f t="shared" si="49"/>
        <v>0</v>
      </c>
      <c r="M558">
        <f>IF(B558="S",1,0)</f>
        <v>0</v>
      </c>
      <c r="N558">
        <f>IF(B558="C",1,0)</f>
        <v>1</v>
      </c>
      <c r="O558">
        <f t="shared" si="50"/>
        <v>0</v>
      </c>
      <c r="P558">
        <v>1</v>
      </c>
      <c r="AC558" s="5">
        <f>SUMPRODUCT(Table13[[#This Row],[SibSp]:[Ones]],$R$4:$AA$4)</f>
        <v>-0.95656710042958959</v>
      </c>
      <c r="AD558" s="5">
        <f>SUMPRODUCT(Table13[[#This Row],[SibSp]:[Ones]],$R$5:$AA$5)</f>
        <v>1.1086187575194764</v>
      </c>
      <c r="AE558" s="5">
        <f t="shared" si="51"/>
        <v>0</v>
      </c>
      <c r="AF558" s="5">
        <f t="shared" si="52"/>
        <v>1.1086187575194764</v>
      </c>
      <c r="AG558" s="5">
        <f t="shared" si="53"/>
        <v>1.1086187575194764</v>
      </c>
      <c r="AH558" s="5">
        <f>(Table13[[#This Row],[Survived]]-AG558)^2</f>
        <v>1.1798034485074802E-2</v>
      </c>
    </row>
    <row r="559" spans="1:34" x14ac:dyDescent="0.2">
      <c r="A559">
        <v>1</v>
      </c>
      <c r="B559" t="s">
        <v>10</v>
      </c>
      <c r="C559">
        <v>1</v>
      </c>
      <c r="D559" t="s">
        <v>3</v>
      </c>
      <c r="E559">
        <v>35</v>
      </c>
      <c r="F559">
        <v>26.287500000000001</v>
      </c>
      <c r="G559">
        <v>0</v>
      </c>
      <c r="H559">
        <v>0</v>
      </c>
      <c r="I559">
        <f>E559/$E$1</f>
        <v>0.4375</v>
      </c>
      <c r="J559">
        <f>LOG10(F559+1)</f>
        <v>1.4359637487171957</v>
      </c>
      <c r="K559">
        <f t="shared" si="48"/>
        <v>1</v>
      </c>
      <c r="L559">
        <f t="shared" si="49"/>
        <v>0</v>
      </c>
      <c r="M559">
        <f>IF(B559="S",1,0)</f>
        <v>1</v>
      </c>
      <c r="N559">
        <f>IF(B559="C",1,0)</f>
        <v>0</v>
      </c>
      <c r="O559">
        <f t="shared" si="50"/>
        <v>1</v>
      </c>
      <c r="P559">
        <v>1</v>
      </c>
      <c r="AC559" s="5">
        <f>SUMPRODUCT(Table13[[#This Row],[SibSp]:[Ones]],$R$4:$AA$4)</f>
        <v>-1.1041480683634142</v>
      </c>
      <c r="AD559" s="5">
        <f>SUMPRODUCT(Table13[[#This Row],[SibSp]:[Ones]],$R$5:$AA$5)</f>
        <v>0.44171495707528036</v>
      </c>
      <c r="AE559" s="5">
        <f t="shared" si="51"/>
        <v>0</v>
      </c>
      <c r="AF559" s="5">
        <f t="shared" si="52"/>
        <v>0.44171495707528036</v>
      </c>
      <c r="AG559" s="5">
        <f t="shared" si="53"/>
        <v>0.44171495707528036</v>
      </c>
      <c r="AH559" s="5">
        <f>(Table13[[#This Row],[Survived]]-AG559)^2</f>
        <v>0.31168218915345614</v>
      </c>
    </row>
    <row r="560" spans="1:34" x14ac:dyDescent="0.2">
      <c r="A560">
        <v>0</v>
      </c>
      <c r="B560" t="s">
        <v>11</v>
      </c>
      <c r="C560">
        <v>3</v>
      </c>
      <c r="D560" t="s">
        <v>4</v>
      </c>
      <c r="E560">
        <v>18</v>
      </c>
      <c r="F560">
        <v>14.4542</v>
      </c>
      <c r="G560">
        <v>0</v>
      </c>
      <c r="H560">
        <v>1</v>
      </c>
      <c r="I560">
        <f>E560/$E$1</f>
        <v>0.22500000000000001</v>
      </c>
      <c r="J560">
        <f>LOG10(F560+1)</f>
        <v>1.1890465283525415</v>
      </c>
      <c r="K560">
        <f t="shared" si="48"/>
        <v>0</v>
      </c>
      <c r="L560">
        <f t="shared" si="49"/>
        <v>0</v>
      </c>
      <c r="M560">
        <f>IF(B560="S",1,0)</f>
        <v>0</v>
      </c>
      <c r="N560">
        <f>IF(B560="C",1,0)</f>
        <v>1</v>
      </c>
      <c r="O560">
        <f t="shared" si="50"/>
        <v>0</v>
      </c>
      <c r="P560">
        <v>1</v>
      </c>
      <c r="AC560" s="5">
        <f>SUMPRODUCT(Table13[[#This Row],[SibSp]:[Ones]],$R$4:$AA$4)</f>
        <v>-0.45247028840332615</v>
      </c>
      <c r="AD560" s="5">
        <f>SUMPRODUCT(Table13[[#This Row],[SibSp]:[Ones]],$R$5:$AA$5)</f>
        <v>0.72011096033488819</v>
      </c>
      <c r="AE560" s="5">
        <f t="shared" si="51"/>
        <v>0</v>
      </c>
      <c r="AF560" s="5">
        <f t="shared" si="52"/>
        <v>0.72011096033488819</v>
      </c>
      <c r="AG560" s="5">
        <f t="shared" si="53"/>
        <v>0.72011096033488819</v>
      </c>
      <c r="AH560" s="5">
        <f>(Table13[[#This Row],[Survived]]-AG560)^2</f>
        <v>0.51855979519443496</v>
      </c>
    </row>
    <row r="561" spans="1:34" x14ac:dyDescent="0.2">
      <c r="A561">
        <v>0</v>
      </c>
      <c r="B561" t="s">
        <v>12</v>
      </c>
      <c r="C561">
        <v>3</v>
      </c>
      <c r="D561" t="s">
        <v>3</v>
      </c>
      <c r="E561">
        <v>25</v>
      </c>
      <c r="F561">
        <v>7.7416999999999998</v>
      </c>
      <c r="G561">
        <v>0</v>
      </c>
      <c r="H561">
        <v>0</v>
      </c>
      <c r="I561">
        <f>E561/$E$1</f>
        <v>0.3125</v>
      </c>
      <c r="J561">
        <f>LOG10(F561+1)</f>
        <v>0.94159589817511846</v>
      </c>
      <c r="K561">
        <f t="shared" si="48"/>
        <v>0</v>
      </c>
      <c r="L561">
        <f t="shared" si="49"/>
        <v>0</v>
      </c>
      <c r="M561">
        <f>IF(B561="S",1,0)</f>
        <v>0</v>
      </c>
      <c r="N561">
        <f>IF(B561="C",1,0)</f>
        <v>0</v>
      </c>
      <c r="O561">
        <f t="shared" si="50"/>
        <v>1</v>
      </c>
      <c r="P561">
        <v>1</v>
      </c>
      <c r="AC561" s="5">
        <f>SUMPRODUCT(Table13[[#This Row],[SibSp]:[Ones]],$R$4:$AA$4)</f>
        <v>-1.0923857189152204</v>
      </c>
      <c r="AD561" s="5">
        <f>SUMPRODUCT(Table13[[#This Row],[SibSp]:[Ones]],$R$5:$AA$5)</f>
        <v>7.4222684606720768E-2</v>
      </c>
      <c r="AE561" s="5">
        <f t="shared" si="51"/>
        <v>0</v>
      </c>
      <c r="AF561" s="5">
        <f t="shared" si="52"/>
        <v>7.4222684606720768E-2</v>
      </c>
      <c r="AG561" s="5">
        <f t="shared" si="53"/>
        <v>7.4222684606720768E-2</v>
      </c>
      <c r="AH561" s="5">
        <f>(Table13[[#This Row],[Survived]]-AG561)^2</f>
        <v>5.5090069102287443E-3</v>
      </c>
    </row>
    <row r="562" spans="1:34" x14ac:dyDescent="0.2">
      <c r="A562">
        <v>0</v>
      </c>
      <c r="B562" t="s">
        <v>10</v>
      </c>
      <c r="C562">
        <v>3</v>
      </c>
      <c r="D562" t="s">
        <v>3</v>
      </c>
      <c r="E562">
        <v>26</v>
      </c>
      <c r="F562">
        <v>7.8541999999999996</v>
      </c>
      <c r="G562">
        <v>1</v>
      </c>
      <c r="H562">
        <v>0</v>
      </c>
      <c r="I562">
        <f>E562/$E$1</f>
        <v>0.32500000000000001</v>
      </c>
      <c r="J562">
        <f>LOG10(F562+1)</f>
        <v>0.94714932766263737</v>
      </c>
      <c r="K562">
        <f t="shared" si="48"/>
        <v>0</v>
      </c>
      <c r="L562">
        <f t="shared" si="49"/>
        <v>0</v>
      </c>
      <c r="M562">
        <f>IF(B562="S",1,0)</f>
        <v>1</v>
      </c>
      <c r="N562">
        <f>IF(B562="C",1,0)</f>
        <v>0</v>
      </c>
      <c r="O562">
        <f t="shared" si="50"/>
        <v>1</v>
      </c>
      <c r="P562">
        <v>1</v>
      </c>
      <c r="AC562" s="5">
        <f>SUMPRODUCT(Table13[[#This Row],[SibSp]:[Ones]],$R$4:$AA$4)</f>
        <v>-1.0910980040552203</v>
      </c>
      <c r="AD562" s="5">
        <f>SUMPRODUCT(Table13[[#This Row],[SibSp]:[Ones]],$R$5:$AA$5)</f>
        <v>5.1307408146726963E-2</v>
      </c>
      <c r="AE562" s="5">
        <f t="shared" si="51"/>
        <v>0</v>
      </c>
      <c r="AF562" s="5">
        <f t="shared" si="52"/>
        <v>5.1307408146726963E-2</v>
      </c>
      <c r="AG562" s="5">
        <f t="shared" si="53"/>
        <v>5.1307408146726963E-2</v>
      </c>
      <c r="AH562" s="5">
        <f>(Table13[[#This Row],[Survived]]-AG562)^2</f>
        <v>2.6324501307348242E-3</v>
      </c>
    </row>
    <row r="563" spans="1:34" x14ac:dyDescent="0.2">
      <c r="A563">
        <v>0</v>
      </c>
      <c r="B563" t="s">
        <v>10</v>
      </c>
      <c r="C563">
        <v>2</v>
      </c>
      <c r="D563" t="s">
        <v>3</v>
      </c>
      <c r="E563">
        <v>39</v>
      </c>
      <c r="F563">
        <v>26</v>
      </c>
      <c r="G563">
        <v>0</v>
      </c>
      <c r="H563">
        <v>0</v>
      </c>
      <c r="I563">
        <f>E563/$E$1</f>
        <v>0.48749999999999999</v>
      </c>
      <c r="J563">
        <f>LOG10(F563+1)</f>
        <v>1.4313637641589874</v>
      </c>
      <c r="K563">
        <f t="shared" si="48"/>
        <v>0</v>
      </c>
      <c r="L563">
        <f t="shared" si="49"/>
        <v>1</v>
      </c>
      <c r="M563">
        <f>IF(B563="S",1,0)</f>
        <v>1</v>
      </c>
      <c r="N563">
        <f>IF(B563="C",1,0)</f>
        <v>0</v>
      </c>
      <c r="O563">
        <f t="shared" si="50"/>
        <v>1</v>
      </c>
      <c r="P563">
        <v>1</v>
      </c>
      <c r="AC563" s="5">
        <f>SUMPRODUCT(Table13[[#This Row],[SibSp]:[Ones]],$R$4:$AA$4)</f>
        <v>-0.93673895832621201</v>
      </c>
      <c r="AD563" s="5">
        <f>SUMPRODUCT(Table13[[#This Row],[SibSp]:[Ones]],$R$5:$AA$5)</f>
        <v>0.23616075989185198</v>
      </c>
      <c r="AE563" s="5">
        <f t="shared" si="51"/>
        <v>0</v>
      </c>
      <c r="AF563" s="5">
        <f t="shared" si="52"/>
        <v>0.23616075989185198</v>
      </c>
      <c r="AG563" s="5">
        <f t="shared" si="53"/>
        <v>0.23616075989185198</v>
      </c>
      <c r="AH563" s="5">
        <f>(Table13[[#This Row],[Survived]]-AG563)^2</f>
        <v>5.5771904512696965E-2</v>
      </c>
    </row>
    <row r="564" spans="1:34" x14ac:dyDescent="0.2">
      <c r="A564">
        <v>1</v>
      </c>
      <c r="B564" t="s">
        <v>10</v>
      </c>
      <c r="C564">
        <v>2</v>
      </c>
      <c r="D564" t="s">
        <v>4</v>
      </c>
      <c r="E564">
        <v>45</v>
      </c>
      <c r="F564">
        <v>13.5</v>
      </c>
      <c r="G564">
        <v>0</v>
      </c>
      <c r="H564">
        <v>0</v>
      </c>
      <c r="I564">
        <f>E564/$E$1</f>
        <v>0.5625</v>
      </c>
      <c r="J564">
        <f>LOG10(F564+1)</f>
        <v>1.1613680022349748</v>
      </c>
      <c r="K564">
        <f t="shared" si="48"/>
        <v>0</v>
      </c>
      <c r="L564">
        <f t="shared" si="49"/>
        <v>1</v>
      </c>
      <c r="M564">
        <f>IF(B564="S",1,0)</f>
        <v>1</v>
      </c>
      <c r="N564">
        <f>IF(B564="C",1,0)</f>
        <v>0</v>
      </c>
      <c r="O564">
        <f t="shared" si="50"/>
        <v>0</v>
      </c>
      <c r="P564">
        <v>1</v>
      </c>
      <c r="AC564" s="5">
        <f>SUMPRODUCT(Table13[[#This Row],[SibSp]:[Ones]],$R$4:$AA$4)</f>
        <v>-0.54654487773809179</v>
      </c>
      <c r="AD564" s="5">
        <f>SUMPRODUCT(Table13[[#This Row],[SibSp]:[Ones]],$R$5:$AA$5)</f>
        <v>0.66856553433356891</v>
      </c>
      <c r="AE564" s="5">
        <f t="shared" si="51"/>
        <v>0</v>
      </c>
      <c r="AF564" s="5">
        <f t="shared" si="52"/>
        <v>0.66856553433356891</v>
      </c>
      <c r="AG564" s="5">
        <f t="shared" si="53"/>
        <v>0.66856553433356891</v>
      </c>
      <c r="AH564" s="5">
        <f>(Table13[[#This Row],[Survived]]-AG564)^2</f>
        <v>0.10984880503159269</v>
      </c>
    </row>
    <row r="565" spans="1:34" x14ac:dyDescent="0.2">
      <c r="A565">
        <v>1</v>
      </c>
      <c r="B565" t="s">
        <v>10</v>
      </c>
      <c r="C565">
        <v>1</v>
      </c>
      <c r="D565" t="s">
        <v>3</v>
      </c>
      <c r="E565">
        <v>42</v>
      </c>
      <c r="F565">
        <v>26.287500000000001</v>
      </c>
      <c r="G565">
        <v>0</v>
      </c>
      <c r="H565">
        <v>0</v>
      </c>
      <c r="I565">
        <f>E565/$E$1</f>
        <v>0.52500000000000002</v>
      </c>
      <c r="J565">
        <f>LOG10(F565+1)</f>
        <v>1.4359637487171957</v>
      </c>
      <c r="K565">
        <f t="shared" si="48"/>
        <v>1</v>
      </c>
      <c r="L565">
        <f t="shared" si="49"/>
        <v>0</v>
      </c>
      <c r="M565">
        <f>IF(B565="S",1,0)</f>
        <v>1</v>
      </c>
      <c r="N565">
        <f>IF(B565="C",1,0)</f>
        <v>0</v>
      </c>
      <c r="O565">
        <f t="shared" si="50"/>
        <v>1</v>
      </c>
      <c r="P565">
        <v>1</v>
      </c>
      <c r="AC565" s="5">
        <f>SUMPRODUCT(Table13[[#This Row],[SibSp]:[Ones]],$R$4:$AA$4)</f>
        <v>-1.0842263779231569</v>
      </c>
      <c r="AD565" s="5">
        <f>SUMPRODUCT(Table13[[#This Row],[SibSp]:[Ones]],$R$5:$AA$5)</f>
        <v>0.3910464824366352</v>
      </c>
      <c r="AE565" s="5">
        <f t="shared" si="51"/>
        <v>0</v>
      </c>
      <c r="AF565" s="5">
        <f t="shared" si="52"/>
        <v>0.3910464824366352</v>
      </c>
      <c r="AG565" s="5">
        <f t="shared" si="53"/>
        <v>0.3910464824366352</v>
      </c>
      <c r="AH565" s="5">
        <f>(Table13[[#This Row],[Survived]]-AG565)^2</f>
        <v>0.37082438655279526</v>
      </c>
    </row>
    <row r="566" spans="1:34" x14ac:dyDescent="0.2">
      <c r="A566">
        <v>1</v>
      </c>
      <c r="B566" t="s">
        <v>10</v>
      </c>
      <c r="C566">
        <v>1</v>
      </c>
      <c r="D566" t="s">
        <v>4</v>
      </c>
      <c r="E566">
        <v>22</v>
      </c>
      <c r="F566">
        <v>151.55000000000001</v>
      </c>
      <c r="G566">
        <v>0</v>
      </c>
      <c r="H566">
        <v>0</v>
      </c>
      <c r="I566">
        <f>E566/$E$1</f>
        <v>0.27500000000000002</v>
      </c>
      <c r="J566">
        <f>LOG10(F566+1)</f>
        <v>2.1834122119784261</v>
      </c>
      <c r="K566">
        <f t="shared" si="48"/>
        <v>1</v>
      </c>
      <c r="L566">
        <f t="shared" si="49"/>
        <v>0</v>
      </c>
      <c r="M566">
        <f>IF(B566="S",1,0)</f>
        <v>1</v>
      </c>
      <c r="N566">
        <f>IF(B566="C",1,0)</f>
        <v>0</v>
      </c>
      <c r="O566">
        <f t="shared" si="50"/>
        <v>0</v>
      </c>
      <c r="P566">
        <v>1</v>
      </c>
      <c r="AC566" s="5">
        <f>SUMPRODUCT(Table13[[#This Row],[SibSp]:[Ones]],$R$4:$AA$4)</f>
        <v>-0.92650460886343344</v>
      </c>
      <c r="AD566" s="5">
        <f>SUMPRODUCT(Table13[[#This Row],[SibSp]:[Ones]],$R$5:$AA$5)</f>
        <v>1.0604712944875965</v>
      </c>
      <c r="AE566" s="5">
        <f t="shared" si="51"/>
        <v>0</v>
      </c>
      <c r="AF566" s="5">
        <f t="shared" si="52"/>
        <v>1.0604712944875965</v>
      </c>
      <c r="AG566" s="5">
        <f t="shared" si="53"/>
        <v>1.0604712944875965</v>
      </c>
      <c r="AH566" s="5">
        <f>(Table13[[#This Row],[Survived]]-AG566)^2</f>
        <v>3.6567774570056156E-3</v>
      </c>
    </row>
    <row r="567" spans="1:34" x14ac:dyDescent="0.2">
      <c r="A567">
        <v>1</v>
      </c>
      <c r="B567" t="s">
        <v>11</v>
      </c>
      <c r="C567">
        <v>1</v>
      </c>
      <c r="D567" t="s">
        <v>4</v>
      </c>
      <c r="E567">
        <v>24</v>
      </c>
      <c r="F567">
        <v>49.504199999999997</v>
      </c>
      <c r="G567">
        <v>0</v>
      </c>
      <c r="H567">
        <v>0</v>
      </c>
      <c r="I567">
        <f>E567/$E$1</f>
        <v>0.3</v>
      </c>
      <c r="J567">
        <f>LOG10(F567+1)</f>
        <v>1.7033274961578131</v>
      </c>
      <c r="K567">
        <f t="shared" si="48"/>
        <v>1</v>
      </c>
      <c r="L567">
        <f t="shared" si="49"/>
        <v>0</v>
      </c>
      <c r="M567">
        <f>IF(B567="S",1,0)</f>
        <v>0</v>
      </c>
      <c r="N567">
        <f>IF(B567="C",1,0)</f>
        <v>1</v>
      </c>
      <c r="O567">
        <f t="shared" si="50"/>
        <v>0</v>
      </c>
      <c r="P567">
        <v>1</v>
      </c>
      <c r="AC567" s="5">
        <f>SUMPRODUCT(Table13[[#This Row],[SibSp]:[Ones]],$R$4:$AA$4)</f>
        <v>-0.68728378378434118</v>
      </c>
      <c r="AD567" s="5">
        <f>SUMPRODUCT(Table13[[#This Row],[SibSp]:[Ones]],$R$5:$AA$5)</f>
        <v>1.0910432881717074</v>
      </c>
      <c r="AE567" s="5">
        <f t="shared" si="51"/>
        <v>0</v>
      </c>
      <c r="AF567" s="5">
        <f t="shared" si="52"/>
        <v>1.0910432881717074</v>
      </c>
      <c r="AG567" s="5">
        <f t="shared" si="53"/>
        <v>1.0910432881717074</v>
      </c>
      <c r="AH567" s="5">
        <f>(Table13[[#This Row],[Survived]]-AG567)^2</f>
        <v>8.288880321116552E-3</v>
      </c>
    </row>
    <row r="568" spans="1:34" x14ac:dyDescent="0.2">
      <c r="A568">
        <v>1</v>
      </c>
      <c r="B568" t="s">
        <v>10</v>
      </c>
      <c r="C568">
        <v>1</v>
      </c>
      <c r="D568" t="s">
        <v>3</v>
      </c>
      <c r="E568">
        <v>48</v>
      </c>
      <c r="F568">
        <v>52</v>
      </c>
      <c r="G568">
        <v>1</v>
      </c>
      <c r="H568">
        <v>0</v>
      </c>
      <c r="I568">
        <f>E568/$E$1</f>
        <v>0.6</v>
      </c>
      <c r="J568">
        <f>LOG10(F568+1)</f>
        <v>1.7242758696007889</v>
      </c>
      <c r="K568">
        <f t="shared" si="48"/>
        <v>1</v>
      </c>
      <c r="L568">
        <f t="shared" si="49"/>
        <v>0</v>
      </c>
      <c r="M568">
        <f>IF(B568="S",1,0)</f>
        <v>1</v>
      </c>
      <c r="N568">
        <f>IF(B568="C",1,0)</f>
        <v>0</v>
      </c>
      <c r="O568">
        <f t="shared" si="50"/>
        <v>1</v>
      </c>
      <c r="P568">
        <v>1</v>
      </c>
      <c r="AC568" s="5">
        <f>SUMPRODUCT(Table13[[#This Row],[SibSp]:[Ones]],$R$4:$AA$4)</f>
        <v>-1.2621483702188425</v>
      </c>
      <c r="AD568" s="5">
        <f>SUMPRODUCT(Table13[[#This Row],[SibSp]:[Ones]],$R$5:$AA$5)</f>
        <v>0.30413681876674836</v>
      </c>
      <c r="AE568" s="5">
        <f t="shared" si="51"/>
        <v>0</v>
      </c>
      <c r="AF568" s="5">
        <f t="shared" si="52"/>
        <v>0.30413681876674836</v>
      </c>
      <c r="AG568" s="5">
        <f t="shared" si="53"/>
        <v>0.30413681876674836</v>
      </c>
      <c r="AH568" s="5">
        <f>(Table13[[#This Row],[Survived]]-AG568)^2</f>
        <v>0.48422556699606123</v>
      </c>
    </row>
    <row r="569" spans="1:34" x14ac:dyDescent="0.2">
      <c r="A569">
        <v>0</v>
      </c>
      <c r="B569" t="s">
        <v>10</v>
      </c>
      <c r="C569">
        <v>3</v>
      </c>
      <c r="D569" t="s">
        <v>3</v>
      </c>
      <c r="E569">
        <v>29</v>
      </c>
      <c r="F569">
        <v>9.4832999999999998</v>
      </c>
      <c r="G569">
        <v>0</v>
      </c>
      <c r="H569">
        <v>0</v>
      </c>
      <c r="I569">
        <f>E569/$E$1</f>
        <v>0.36249999999999999</v>
      </c>
      <c r="J569">
        <f>LOG10(F569+1)</f>
        <v>1.020498014154877</v>
      </c>
      <c r="K569">
        <f t="shared" si="48"/>
        <v>0</v>
      </c>
      <c r="L569">
        <f t="shared" si="49"/>
        <v>0</v>
      </c>
      <c r="M569">
        <f>IF(B569="S",1,0)</f>
        <v>1</v>
      </c>
      <c r="N569">
        <f>IF(B569="C",1,0)</f>
        <v>0</v>
      </c>
      <c r="O569">
        <f t="shared" si="50"/>
        <v>1</v>
      </c>
      <c r="P569">
        <v>1</v>
      </c>
      <c r="AC569" s="5">
        <f>SUMPRODUCT(Table13[[#This Row],[SibSp]:[Ones]],$R$4:$AA$4)</f>
        <v>-0.94389482110869771</v>
      </c>
      <c r="AD569" s="5">
        <f>SUMPRODUCT(Table13[[#This Row],[SibSp]:[Ones]],$R$5:$AA$5)</f>
        <v>9.0426462998236312E-2</v>
      </c>
      <c r="AE569" s="5">
        <f t="shared" si="51"/>
        <v>0</v>
      </c>
      <c r="AF569" s="5">
        <f t="shared" si="52"/>
        <v>9.0426462998236312E-2</v>
      </c>
      <c r="AG569" s="5">
        <f t="shared" si="53"/>
        <v>9.0426462998236312E-2</v>
      </c>
      <c r="AH569" s="5">
        <f>(Table13[[#This Row],[Survived]]-AG569)^2</f>
        <v>8.1769452103714006E-3</v>
      </c>
    </row>
    <row r="570" spans="1:34" x14ac:dyDescent="0.2">
      <c r="A570">
        <v>0</v>
      </c>
      <c r="B570" t="s">
        <v>10</v>
      </c>
      <c r="C570">
        <v>2</v>
      </c>
      <c r="D570" t="s">
        <v>3</v>
      </c>
      <c r="E570">
        <v>52</v>
      </c>
      <c r="F570">
        <v>13</v>
      </c>
      <c r="G570">
        <v>0</v>
      </c>
      <c r="H570">
        <v>0</v>
      </c>
      <c r="I570">
        <f>E570/$E$1</f>
        <v>0.65</v>
      </c>
      <c r="J570">
        <f>LOG10(F570+1)</f>
        <v>1.146128035678238</v>
      </c>
      <c r="K570">
        <f t="shared" si="48"/>
        <v>0</v>
      </c>
      <c r="L570">
        <f t="shared" si="49"/>
        <v>1</v>
      </c>
      <c r="M570">
        <f>IF(B570="S",1,0)</f>
        <v>1</v>
      </c>
      <c r="N570">
        <f>IF(B570="C",1,0)</f>
        <v>0</v>
      </c>
      <c r="O570">
        <f t="shared" si="50"/>
        <v>1</v>
      </c>
      <c r="P570">
        <v>1</v>
      </c>
      <c r="AC570" s="5">
        <f>SUMPRODUCT(Table13[[#This Row],[SibSp]:[Ones]],$R$4:$AA$4)</f>
        <v>-0.85531311836834045</v>
      </c>
      <c r="AD570" s="5">
        <f>SUMPRODUCT(Table13[[#This Row],[SibSp]:[Ones]],$R$5:$AA$5)</f>
        <v>0.12837490764650605</v>
      </c>
      <c r="AE570" s="5">
        <f t="shared" si="51"/>
        <v>0</v>
      </c>
      <c r="AF570" s="5">
        <f t="shared" si="52"/>
        <v>0.12837490764650605</v>
      </c>
      <c r="AG570" s="5">
        <f t="shared" si="53"/>
        <v>0.12837490764650605</v>
      </c>
      <c r="AH570" s="5">
        <f>(Table13[[#This Row],[Survived]]-AG570)^2</f>
        <v>1.6480116913248959E-2</v>
      </c>
    </row>
    <row r="571" spans="1:34" x14ac:dyDescent="0.2">
      <c r="A571">
        <v>0</v>
      </c>
      <c r="B571" t="s">
        <v>10</v>
      </c>
      <c r="C571">
        <v>3</v>
      </c>
      <c r="D571" t="s">
        <v>3</v>
      </c>
      <c r="E571">
        <v>19</v>
      </c>
      <c r="F571">
        <v>7.65</v>
      </c>
      <c r="G571">
        <v>0</v>
      </c>
      <c r="H571">
        <v>0</v>
      </c>
      <c r="I571">
        <f>E571/$E$1</f>
        <v>0.23749999999999999</v>
      </c>
      <c r="J571">
        <f>LOG10(F571+1)</f>
        <v>0.93701610746481423</v>
      </c>
      <c r="K571">
        <f t="shared" si="48"/>
        <v>0</v>
      </c>
      <c r="L571">
        <f t="shared" si="49"/>
        <v>0</v>
      </c>
      <c r="M571">
        <f>IF(B571="S",1,0)</f>
        <v>1</v>
      </c>
      <c r="N571">
        <f>IF(B571="C",1,0)</f>
        <v>0</v>
      </c>
      <c r="O571">
        <f t="shared" si="50"/>
        <v>1</v>
      </c>
      <c r="P571">
        <v>1</v>
      </c>
      <c r="AC571" s="5">
        <f>SUMPRODUCT(Table13[[#This Row],[SibSp]:[Ones]],$R$4:$AA$4)</f>
        <v>-0.95935120847463717</v>
      </c>
      <c r="AD571" s="5">
        <f>SUMPRODUCT(Table13[[#This Row],[SibSp]:[Ones]],$R$5:$AA$5)</f>
        <v>0.15880405449826307</v>
      </c>
      <c r="AE571" s="5">
        <f t="shared" si="51"/>
        <v>0</v>
      </c>
      <c r="AF571" s="5">
        <f t="shared" si="52"/>
        <v>0.15880405449826307</v>
      </c>
      <c r="AG571" s="5">
        <f t="shared" si="53"/>
        <v>0.15880405449826307</v>
      </c>
      <c r="AH571" s="5">
        <f>(Table13[[#This Row],[Survived]]-AG571)^2</f>
        <v>2.5218727725087306E-2</v>
      </c>
    </row>
    <row r="572" spans="1:34" x14ac:dyDescent="0.2">
      <c r="A572">
        <v>1</v>
      </c>
      <c r="B572" t="s">
        <v>11</v>
      </c>
      <c r="C572">
        <v>1</v>
      </c>
      <c r="D572" t="s">
        <v>4</v>
      </c>
      <c r="E572">
        <v>38</v>
      </c>
      <c r="F572">
        <v>227.52500000000001</v>
      </c>
      <c r="G572">
        <v>0</v>
      </c>
      <c r="H572">
        <v>0</v>
      </c>
      <c r="I572">
        <f>E572/$E$1</f>
        <v>0.47499999999999998</v>
      </c>
      <c r="J572">
        <f>LOG10(F572+1)</f>
        <v>2.3589337176143736</v>
      </c>
      <c r="K572">
        <f t="shared" si="48"/>
        <v>1</v>
      </c>
      <c r="L572">
        <f t="shared" si="49"/>
        <v>0</v>
      </c>
      <c r="M572">
        <f>IF(B572="S",1,0)</f>
        <v>0</v>
      </c>
      <c r="N572">
        <f>IF(B572="C",1,0)</f>
        <v>1</v>
      </c>
      <c r="O572">
        <f t="shared" si="50"/>
        <v>0</v>
      </c>
      <c r="P572">
        <v>1</v>
      </c>
      <c r="AC572" s="5">
        <f>SUMPRODUCT(Table13[[#This Row],[SibSp]:[Ones]],$R$4:$AA$4)</f>
        <v>-0.74955785271710684</v>
      </c>
      <c r="AD572" s="5">
        <f>SUMPRODUCT(Table13[[#This Row],[SibSp]:[Ones]],$R$5:$AA$5)</f>
        <v>1.0211661092251161</v>
      </c>
      <c r="AE572" s="5">
        <f t="shared" si="51"/>
        <v>0</v>
      </c>
      <c r="AF572" s="5">
        <f t="shared" si="52"/>
        <v>1.0211661092251161</v>
      </c>
      <c r="AG572" s="5">
        <f t="shared" si="53"/>
        <v>1.0211661092251161</v>
      </c>
      <c r="AH572" s="5">
        <f>(Table13[[#This Row],[Survived]]-AG572)^2</f>
        <v>4.4800417972954408E-4</v>
      </c>
    </row>
    <row r="573" spans="1:34" x14ac:dyDescent="0.2">
      <c r="A573">
        <v>1</v>
      </c>
      <c r="B573" t="s">
        <v>10</v>
      </c>
      <c r="C573">
        <v>2</v>
      </c>
      <c r="D573" t="s">
        <v>4</v>
      </c>
      <c r="E573">
        <v>27</v>
      </c>
      <c r="F573">
        <v>10.5</v>
      </c>
      <c r="G573">
        <v>0</v>
      </c>
      <c r="H573">
        <v>0</v>
      </c>
      <c r="I573">
        <f>E573/$E$1</f>
        <v>0.33750000000000002</v>
      </c>
      <c r="J573">
        <f>LOG10(F573+1)</f>
        <v>1.0606978403536116</v>
      </c>
      <c r="K573">
        <f t="shared" si="48"/>
        <v>0</v>
      </c>
      <c r="L573">
        <f t="shared" si="49"/>
        <v>1</v>
      </c>
      <c r="M573">
        <f>IF(B573="S",1,0)</f>
        <v>1</v>
      </c>
      <c r="N573">
        <f>IF(B573="C",1,0)</f>
        <v>0</v>
      </c>
      <c r="O573">
        <f t="shared" si="50"/>
        <v>0</v>
      </c>
      <c r="P573">
        <v>1</v>
      </c>
      <c r="AC573" s="5">
        <f>SUMPRODUCT(Table13[[#This Row],[SibSp]:[Ones]],$R$4:$AA$4)</f>
        <v>-0.58209166280028113</v>
      </c>
      <c r="AD573" s="5">
        <f>SUMPRODUCT(Table13[[#This Row],[SibSp]:[Ones]],$R$5:$AA$5)</f>
        <v>0.79402516230611364</v>
      </c>
      <c r="AE573" s="5">
        <f t="shared" si="51"/>
        <v>0</v>
      </c>
      <c r="AF573" s="5">
        <f t="shared" si="52"/>
        <v>0.79402516230611364</v>
      </c>
      <c r="AG573" s="5">
        <f t="shared" si="53"/>
        <v>0.79402516230611364</v>
      </c>
      <c r="AH573" s="5">
        <f>(Table13[[#This Row],[Survived]]-AG573)^2</f>
        <v>4.242563376302283E-2</v>
      </c>
    </row>
    <row r="574" spans="1:34" x14ac:dyDescent="0.2">
      <c r="A574">
        <v>0</v>
      </c>
      <c r="B574" t="s">
        <v>10</v>
      </c>
      <c r="C574">
        <v>3</v>
      </c>
      <c r="D574" t="s">
        <v>3</v>
      </c>
      <c r="E574">
        <v>33</v>
      </c>
      <c r="F574">
        <v>7.7750000000000004</v>
      </c>
      <c r="G574">
        <v>0</v>
      </c>
      <c r="H574">
        <v>0</v>
      </c>
      <c r="I574">
        <f>E574/$E$1</f>
        <v>0.41249999999999998</v>
      </c>
      <c r="J574">
        <f>LOG10(F574+1)</f>
        <v>0.94324712513786169</v>
      </c>
      <c r="K574">
        <f t="shared" si="48"/>
        <v>0</v>
      </c>
      <c r="L574">
        <f t="shared" si="49"/>
        <v>0</v>
      </c>
      <c r="M574">
        <f>IF(B574="S",1,0)</f>
        <v>1</v>
      </c>
      <c r="N574">
        <f>IF(B574="C",1,0)</f>
        <v>0</v>
      </c>
      <c r="O574">
        <f t="shared" si="50"/>
        <v>1</v>
      </c>
      <c r="P574">
        <v>1</v>
      </c>
      <c r="AC574" s="5">
        <f>SUMPRODUCT(Table13[[#This Row],[SibSp]:[Ones]],$R$4:$AA$4)</f>
        <v>-0.92047837304303481</v>
      </c>
      <c r="AD574" s="5">
        <f>SUMPRODUCT(Table13[[#This Row],[SibSp]:[Ones]],$R$5:$AA$5)</f>
        <v>5.7766105411186208E-2</v>
      </c>
      <c r="AE574" s="5">
        <f t="shared" si="51"/>
        <v>0</v>
      </c>
      <c r="AF574" s="5">
        <f t="shared" si="52"/>
        <v>5.7766105411186208E-2</v>
      </c>
      <c r="AG574" s="5">
        <f t="shared" si="53"/>
        <v>5.7766105411186208E-2</v>
      </c>
      <c r="AH574" s="5">
        <f>(Table13[[#This Row],[Survived]]-AG574)^2</f>
        <v>3.3369229343762764E-3</v>
      </c>
    </row>
    <row r="575" spans="1:34" x14ac:dyDescent="0.2">
      <c r="A575">
        <v>1</v>
      </c>
      <c r="B575" t="s">
        <v>10</v>
      </c>
      <c r="C575">
        <v>2</v>
      </c>
      <c r="D575" t="s">
        <v>4</v>
      </c>
      <c r="E575">
        <v>6</v>
      </c>
      <c r="F575">
        <v>33</v>
      </c>
      <c r="G575">
        <v>0</v>
      </c>
      <c r="H575">
        <v>1</v>
      </c>
      <c r="I575">
        <f>E575/$E$1</f>
        <v>7.4999999999999997E-2</v>
      </c>
      <c r="J575">
        <f>LOG10(F575+1)</f>
        <v>1.5314789170422551</v>
      </c>
      <c r="K575">
        <f t="shared" si="48"/>
        <v>0</v>
      </c>
      <c r="L575">
        <f t="shared" si="49"/>
        <v>1</v>
      </c>
      <c r="M575">
        <f>IF(B575="S",1,0)</f>
        <v>1</v>
      </c>
      <c r="N575">
        <f>IF(B575="C",1,0)</f>
        <v>0</v>
      </c>
      <c r="O575">
        <f t="shared" si="50"/>
        <v>0</v>
      </c>
      <c r="P575">
        <v>1</v>
      </c>
      <c r="AC575" s="5">
        <f>SUMPRODUCT(Table13[[#This Row],[SibSp]:[Ones]],$R$4:$AA$4)</f>
        <v>-0.65601700250242634</v>
      </c>
      <c r="AD575" s="5">
        <f>SUMPRODUCT(Table13[[#This Row],[SibSp]:[Ones]],$R$5:$AA$5)</f>
        <v>0.95371927083260066</v>
      </c>
      <c r="AE575" s="5">
        <f t="shared" si="51"/>
        <v>0</v>
      </c>
      <c r="AF575" s="5">
        <f t="shared" si="52"/>
        <v>0.95371927083260066</v>
      </c>
      <c r="AG575" s="5">
        <f t="shared" si="53"/>
        <v>0.95371927083260066</v>
      </c>
      <c r="AH575" s="5">
        <f>(Table13[[#This Row],[Survived]]-AG575)^2</f>
        <v>2.1419058922661676E-3</v>
      </c>
    </row>
    <row r="576" spans="1:34" x14ac:dyDescent="0.2">
      <c r="A576">
        <v>0</v>
      </c>
      <c r="B576" t="s">
        <v>10</v>
      </c>
      <c r="C576">
        <v>3</v>
      </c>
      <c r="D576" t="s">
        <v>3</v>
      </c>
      <c r="E576">
        <v>17</v>
      </c>
      <c r="F576">
        <v>7.0541999999999998</v>
      </c>
      <c r="G576">
        <v>1</v>
      </c>
      <c r="H576">
        <v>0</v>
      </c>
      <c r="I576">
        <f>E576/$E$1</f>
        <v>0.21249999999999999</v>
      </c>
      <c r="J576">
        <f>LOG10(F576+1)</f>
        <v>0.90602240970373726</v>
      </c>
      <c r="K576">
        <f t="shared" si="48"/>
        <v>0</v>
      </c>
      <c r="L576">
        <f t="shared" si="49"/>
        <v>0</v>
      </c>
      <c r="M576">
        <f>IF(B576="S",1,0)</f>
        <v>1</v>
      </c>
      <c r="N576">
        <f>IF(B576="C",1,0)</f>
        <v>0</v>
      </c>
      <c r="O576">
        <f t="shared" si="50"/>
        <v>1</v>
      </c>
      <c r="P576">
        <v>1</v>
      </c>
      <c r="AC576" s="5">
        <f>SUMPRODUCT(Table13[[#This Row],[SibSp]:[Ones]],$R$4:$AA$4)</f>
        <v>-1.1103056632091599</v>
      </c>
      <c r="AD576" s="5">
        <f>SUMPRODUCT(Table13[[#This Row],[SibSp]:[Ones]],$R$5:$AA$5)</f>
        <v>0.11447908293769227</v>
      </c>
      <c r="AE576" s="5">
        <f t="shared" si="51"/>
        <v>0</v>
      </c>
      <c r="AF576" s="5">
        <f t="shared" si="52"/>
        <v>0.11447908293769227</v>
      </c>
      <c r="AG576" s="5">
        <f t="shared" si="53"/>
        <v>0.11447908293769227</v>
      </c>
      <c r="AH576" s="5">
        <f>(Table13[[#This Row],[Survived]]-AG576)^2</f>
        <v>1.3105460430255025E-2</v>
      </c>
    </row>
    <row r="577" spans="1:34" x14ac:dyDescent="0.2">
      <c r="A577">
        <v>0</v>
      </c>
      <c r="B577" t="s">
        <v>10</v>
      </c>
      <c r="C577">
        <v>2</v>
      </c>
      <c r="D577" t="s">
        <v>3</v>
      </c>
      <c r="E577">
        <v>34</v>
      </c>
      <c r="F577">
        <v>13</v>
      </c>
      <c r="G577">
        <v>0</v>
      </c>
      <c r="H577">
        <v>0</v>
      </c>
      <c r="I577">
        <f>E577/$E$1</f>
        <v>0.42499999999999999</v>
      </c>
      <c r="J577">
        <f>LOG10(F577+1)</f>
        <v>1.146128035678238</v>
      </c>
      <c r="K577">
        <f t="shared" si="48"/>
        <v>0</v>
      </c>
      <c r="L577">
        <f t="shared" si="49"/>
        <v>1</v>
      </c>
      <c r="M577">
        <f>IF(B577="S",1,0)</f>
        <v>1</v>
      </c>
      <c r="N577">
        <f>IF(B577="C",1,0)</f>
        <v>0</v>
      </c>
      <c r="O577">
        <f t="shared" si="50"/>
        <v>1</v>
      </c>
      <c r="P577">
        <v>1</v>
      </c>
      <c r="AC577" s="5">
        <f>SUMPRODUCT(Table13[[#This Row],[SibSp]:[Ones]],$R$4:$AA$4)</f>
        <v>-0.90654032235757331</v>
      </c>
      <c r="AD577" s="5">
        <f>SUMPRODUCT(Table13[[#This Row],[SibSp]:[Ones]],$R$5:$AA$5)</f>
        <v>0.25866527100302222</v>
      </c>
      <c r="AE577" s="5">
        <f t="shared" si="51"/>
        <v>0</v>
      </c>
      <c r="AF577" s="5">
        <f t="shared" si="52"/>
        <v>0.25866527100302222</v>
      </c>
      <c r="AG577" s="5">
        <f t="shared" si="53"/>
        <v>0.25866527100302222</v>
      </c>
      <c r="AH577" s="5">
        <f>(Table13[[#This Row],[Survived]]-AG577)^2</f>
        <v>6.6907722423066932E-2</v>
      </c>
    </row>
    <row r="578" spans="1:34" x14ac:dyDescent="0.2">
      <c r="A578">
        <v>0</v>
      </c>
      <c r="B578" t="s">
        <v>10</v>
      </c>
      <c r="C578">
        <v>2</v>
      </c>
      <c r="D578" t="s">
        <v>3</v>
      </c>
      <c r="E578">
        <v>50</v>
      </c>
      <c r="F578">
        <v>13</v>
      </c>
      <c r="G578">
        <v>0</v>
      </c>
      <c r="H578">
        <v>0</v>
      </c>
      <c r="I578">
        <f>E578/$E$1</f>
        <v>0.625</v>
      </c>
      <c r="J578">
        <f>LOG10(F578+1)</f>
        <v>1.146128035678238</v>
      </c>
      <c r="K578">
        <f t="shared" si="48"/>
        <v>0</v>
      </c>
      <c r="L578">
        <f t="shared" si="49"/>
        <v>1</v>
      </c>
      <c r="M578">
        <f>IF(B578="S",1,0)</f>
        <v>1</v>
      </c>
      <c r="N578">
        <f>IF(B578="C",1,0)</f>
        <v>0</v>
      </c>
      <c r="O578">
        <f t="shared" si="50"/>
        <v>1</v>
      </c>
      <c r="P578">
        <v>1</v>
      </c>
      <c r="AC578" s="5">
        <f>SUMPRODUCT(Table13[[#This Row],[SibSp]:[Ones]],$R$4:$AA$4)</f>
        <v>-0.86100502992269967</v>
      </c>
      <c r="AD578" s="5">
        <f>SUMPRODUCT(Table13[[#This Row],[SibSp]:[Ones]],$R$5:$AA$5)</f>
        <v>0.14285161468611884</v>
      </c>
      <c r="AE578" s="5">
        <f t="shared" si="51"/>
        <v>0</v>
      </c>
      <c r="AF578" s="5">
        <f t="shared" si="52"/>
        <v>0.14285161468611884</v>
      </c>
      <c r="AG578" s="5">
        <f t="shared" si="53"/>
        <v>0.14285161468611884</v>
      </c>
      <c r="AH578" s="5">
        <f>(Table13[[#This Row],[Survived]]-AG578)^2</f>
        <v>2.0406583818431363E-2</v>
      </c>
    </row>
    <row r="579" spans="1:34" x14ac:dyDescent="0.2">
      <c r="A579">
        <v>1</v>
      </c>
      <c r="B579" t="s">
        <v>10</v>
      </c>
      <c r="C579">
        <v>1</v>
      </c>
      <c r="D579" t="s">
        <v>3</v>
      </c>
      <c r="E579">
        <v>27</v>
      </c>
      <c r="F579">
        <v>53.1</v>
      </c>
      <c r="G579">
        <v>1</v>
      </c>
      <c r="H579">
        <v>0</v>
      </c>
      <c r="I579">
        <f>E579/$E$1</f>
        <v>0.33750000000000002</v>
      </c>
      <c r="J579">
        <f>LOG10(F579+1)</f>
        <v>1.7331972651065695</v>
      </c>
      <c r="K579">
        <f t="shared" si="48"/>
        <v>1</v>
      </c>
      <c r="L579">
        <f t="shared" si="49"/>
        <v>0</v>
      </c>
      <c r="M579">
        <f>IF(B579="S",1,0)</f>
        <v>1</v>
      </c>
      <c r="N579">
        <f>IF(B579="C",1,0)</f>
        <v>0</v>
      </c>
      <c r="O579">
        <f t="shared" si="50"/>
        <v>1</v>
      </c>
      <c r="P579">
        <v>1</v>
      </c>
      <c r="AC579" s="5">
        <f>SUMPRODUCT(Table13[[#This Row],[SibSp]:[Ones]],$R$4:$AA$4)</f>
        <v>-1.3233030411620856</v>
      </c>
      <c r="AD579" s="5">
        <f>SUMPRODUCT(Table13[[#This Row],[SibSp]:[Ones]],$R$5:$AA$5)</f>
        <v>0.45657034272880248</v>
      </c>
      <c r="AE579" s="5">
        <f t="shared" si="51"/>
        <v>0</v>
      </c>
      <c r="AF579" s="5">
        <f t="shared" si="52"/>
        <v>0.45657034272880248</v>
      </c>
      <c r="AG579" s="5">
        <f t="shared" si="53"/>
        <v>0.45657034272880248</v>
      </c>
      <c r="AH579" s="5">
        <f>(Table13[[#This Row],[Survived]]-AG579)^2</f>
        <v>0.29531579240189121</v>
      </c>
    </row>
    <row r="580" spans="1:34" x14ac:dyDescent="0.2">
      <c r="A580">
        <v>0</v>
      </c>
      <c r="B580" t="s">
        <v>10</v>
      </c>
      <c r="C580">
        <v>3</v>
      </c>
      <c r="D580" t="s">
        <v>3</v>
      </c>
      <c r="E580">
        <v>20</v>
      </c>
      <c r="F580">
        <v>8.6624999999999996</v>
      </c>
      <c r="G580">
        <v>0</v>
      </c>
      <c r="H580">
        <v>0</v>
      </c>
      <c r="I580">
        <f>E580/$E$1</f>
        <v>0.25</v>
      </c>
      <c r="J580">
        <f>LOG10(F580+1)</f>
        <v>0.98508950692638131</v>
      </c>
      <c r="K580">
        <f t="shared" si="48"/>
        <v>0</v>
      </c>
      <c r="L580">
        <f t="shared" si="49"/>
        <v>0</v>
      </c>
      <c r="M580">
        <f>IF(B580="S",1,0)</f>
        <v>1</v>
      </c>
      <c r="N580">
        <f>IF(B580="C",1,0)</f>
        <v>0</v>
      </c>
      <c r="O580">
        <f t="shared" si="50"/>
        <v>1</v>
      </c>
      <c r="P580">
        <v>1</v>
      </c>
      <c r="AC580" s="5">
        <f>SUMPRODUCT(Table13[[#This Row],[SibSp]:[Ones]],$R$4:$AA$4)</f>
        <v>-0.96399318187842797</v>
      </c>
      <c r="AD580" s="5">
        <f>SUMPRODUCT(Table13[[#This Row],[SibSp]:[Ones]],$R$5:$AA$5)</f>
        <v>0.15387254013980078</v>
      </c>
      <c r="AE580" s="5">
        <f t="shared" si="51"/>
        <v>0</v>
      </c>
      <c r="AF580" s="5">
        <f t="shared" si="52"/>
        <v>0.15387254013980078</v>
      </c>
      <c r="AG580" s="5">
        <f t="shared" si="53"/>
        <v>0.15387254013980078</v>
      </c>
      <c r="AH580" s="5">
        <f>(Table13[[#This Row],[Survived]]-AG580)^2</f>
        <v>2.3676758609074602E-2</v>
      </c>
    </row>
    <row r="581" spans="1:34" x14ac:dyDescent="0.2">
      <c r="A581">
        <v>1</v>
      </c>
      <c r="B581" t="s">
        <v>10</v>
      </c>
      <c r="C581">
        <v>2</v>
      </c>
      <c r="D581" t="s">
        <v>4</v>
      </c>
      <c r="E581">
        <v>30</v>
      </c>
      <c r="F581">
        <v>21</v>
      </c>
      <c r="G581">
        <v>3</v>
      </c>
      <c r="H581">
        <v>0</v>
      </c>
      <c r="I581">
        <f>E581/$E$1</f>
        <v>0.375</v>
      </c>
      <c r="J581">
        <f>LOG10(F581+1)</f>
        <v>1.3424226808222062</v>
      </c>
      <c r="K581">
        <f t="shared" ref="K581:K644" si="54">IF(C581=1,1,0)</f>
        <v>0</v>
      </c>
      <c r="L581">
        <f t="shared" ref="L581:L644" si="55">IF(C581=2,1,0)</f>
        <v>1</v>
      </c>
      <c r="M581">
        <f>IF(B581="S",1,0)</f>
        <v>1</v>
      </c>
      <c r="N581">
        <f>IF(B581="C",1,0)</f>
        <v>0</v>
      </c>
      <c r="O581">
        <f t="shared" ref="O581:O644" si="56">IF(D581="male",1,0)</f>
        <v>0</v>
      </c>
      <c r="P581">
        <v>1</v>
      </c>
      <c r="AC581" s="5">
        <f>SUMPRODUCT(Table13[[#This Row],[SibSp]:[Ones]],$R$4:$AA$4)</f>
        <v>-1.0677057497095523</v>
      </c>
      <c r="AD581" s="5">
        <f>SUMPRODUCT(Table13[[#This Row],[SibSp]:[Ones]],$R$5:$AA$5)</f>
        <v>0.61388561925936935</v>
      </c>
      <c r="AE581" s="5">
        <f t="shared" ref="AE581:AE644" si="57">IF(AC581&lt;0,0,AC581)</f>
        <v>0</v>
      </c>
      <c r="AF581" s="5">
        <f t="shared" ref="AF581:AF644" si="58">IF(AD581&lt;0,0,AD581)</f>
        <v>0.61388561925936935</v>
      </c>
      <c r="AG581" s="5">
        <f t="shared" ref="AG581:AG644" si="59">AE581+AF581</f>
        <v>0.61388561925936935</v>
      </c>
      <c r="AH581" s="5">
        <f>(Table13[[#This Row],[Survived]]-AG581)^2</f>
        <v>0.14908431501472069</v>
      </c>
    </row>
    <row r="582" spans="1:34" x14ac:dyDescent="0.2">
      <c r="A582">
        <v>0</v>
      </c>
      <c r="B582" t="s">
        <v>10</v>
      </c>
      <c r="C582">
        <v>2</v>
      </c>
      <c r="D582" t="s">
        <v>3</v>
      </c>
      <c r="E582">
        <v>25</v>
      </c>
      <c r="F582">
        <v>26</v>
      </c>
      <c r="G582">
        <v>1</v>
      </c>
      <c r="H582">
        <v>0</v>
      </c>
      <c r="I582">
        <f>E582/$E$1</f>
        <v>0.3125</v>
      </c>
      <c r="J582">
        <f>LOG10(F582+1)</f>
        <v>1.4313637641589874</v>
      </c>
      <c r="K582">
        <f t="shared" si="54"/>
        <v>0</v>
      </c>
      <c r="L582">
        <f t="shared" si="55"/>
        <v>1</v>
      </c>
      <c r="M582">
        <f>IF(B582="S",1,0)</f>
        <v>1</v>
      </c>
      <c r="N582">
        <f>IF(B582="C",1,0)</f>
        <v>0</v>
      </c>
      <c r="O582">
        <f t="shared" si="56"/>
        <v>1</v>
      </c>
      <c r="P582">
        <v>1</v>
      </c>
      <c r="AC582" s="5">
        <f>SUMPRODUCT(Table13[[#This Row],[SibSp]:[Ones]],$R$4:$AA$4)</f>
        <v>-1.1266724713756171</v>
      </c>
      <c r="AD582" s="5">
        <f>SUMPRODUCT(Table13[[#This Row],[SibSp]:[Ones]],$R$5:$AA$5)</f>
        <v>0.28018328706737361</v>
      </c>
      <c r="AE582" s="5">
        <f t="shared" si="57"/>
        <v>0</v>
      </c>
      <c r="AF582" s="5">
        <f t="shared" si="58"/>
        <v>0.28018328706737361</v>
      </c>
      <c r="AG582" s="5">
        <f t="shared" si="59"/>
        <v>0.28018328706737361</v>
      </c>
      <c r="AH582" s="5">
        <f>(Table13[[#This Row],[Survived]]-AG582)^2</f>
        <v>7.8502674351878285E-2</v>
      </c>
    </row>
    <row r="583" spans="1:34" x14ac:dyDescent="0.2">
      <c r="A583">
        <v>0</v>
      </c>
      <c r="B583" t="s">
        <v>10</v>
      </c>
      <c r="C583">
        <v>3</v>
      </c>
      <c r="D583" t="s">
        <v>4</v>
      </c>
      <c r="E583">
        <v>25</v>
      </c>
      <c r="F583">
        <v>7.9249999999999998</v>
      </c>
      <c r="G583">
        <v>1</v>
      </c>
      <c r="H583">
        <v>0</v>
      </c>
      <c r="I583">
        <f>E583/$E$1</f>
        <v>0.3125</v>
      </c>
      <c r="J583">
        <f>LOG10(F583+1)</f>
        <v>0.95060822478423079</v>
      </c>
      <c r="K583">
        <f t="shared" si="54"/>
        <v>0</v>
      </c>
      <c r="L583">
        <f t="shared" si="55"/>
        <v>0</v>
      </c>
      <c r="M583">
        <f>IF(B583="S",1,0)</f>
        <v>1</v>
      </c>
      <c r="N583">
        <f>IF(B583="C",1,0)</f>
        <v>0</v>
      </c>
      <c r="O583">
        <f t="shared" si="56"/>
        <v>0</v>
      </c>
      <c r="P583">
        <v>1</v>
      </c>
      <c r="AC583" s="5">
        <f>SUMPRODUCT(Table13[[#This Row],[SibSp]:[Ones]],$R$4:$AA$4)</f>
        <v>-0.76341900534781282</v>
      </c>
      <c r="AD583" s="5">
        <f>SUMPRODUCT(Table13[[#This Row],[SibSp]:[Ones]],$R$5:$AA$5)</f>
        <v>0.54750259000912016</v>
      </c>
      <c r="AE583" s="5">
        <f t="shared" si="57"/>
        <v>0</v>
      </c>
      <c r="AF583" s="5">
        <f t="shared" si="58"/>
        <v>0.54750259000912016</v>
      </c>
      <c r="AG583" s="5">
        <f t="shared" si="59"/>
        <v>0.54750259000912016</v>
      </c>
      <c r="AH583" s="5">
        <f>(Table13[[#This Row],[Survived]]-AG583)^2</f>
        <v>0.29975908606669471</v>
      </c>
    </row>
    <row r="584" spans="1:34" x14ac:dyDescent="0.2">
      <c r="A584">
        <v>1</v>
      </c>
      <c r="B584" t="s">
        <v>10</v>
      </c>
      <c r="C584">
        <v>1</v>
      </c>
      <c r="D584" t="s">
        <v>4</v>
      </c>
      <c r="E584">
        <v>29</v>
      </c>
      <c r="F584">
        <v>211.33750000000001</v>
      </c>
      <c r="G584">
        <v>0</v>
      </c>
      <c r="H584">
        <v>0</v>
      </c>
      <c r="I584">
        <f>E584/$E$1</f>
        <v>0.36249999999999999</v>
      </c>
      <c r="J584">
        <f>LOG10(F584+1)</f>
        <v>2.3270266997942759</v>
      </c>
      <c r="K584">
        <f t="shared" si="54"/>
        <v>1</v>
      </c>
      <c r="L584">
        <f t="shared" si="55"/>
        <v>0</v>
      </c>
      <c r="M584">
        <f>IF(B584="S",1,0)</f>
        <v>1</v>
      </c>
      <c r="N584">
        <f>IF(B584="C",1,0)</f>
        <v>0</v>
      </c>
      <c r="O584">
        <f t="shared" si="56"/>
        <v>0</v>
      </c>
      <c r="P584">
        <v>1</v>
      </c>
      <c r="AC584" s="5">
        <f>SUMPRODUCT(Table13[[#This Row],[SibSp]:[Ones]],$R$4:$AA$4)</f>
        <v>-0.92895236028022954</v>
      </c>
      <c r="AD584" s="5">
        <f>SUMPRODUCT(Table13[[#This Row],[SibSp]:[Ones]],$R$5:$AA$5)</f>
        <v>1.0166942718440373</v>
      </c>
      <c r="AE584" s="5">
        <f t="shared" si="57"/>
        <v>0</v>
      </c>
      <c r="AF584" s="5">
        <f t="shared" si="58"/>
        <v>1.0166942718440373</v>
      </c>
      <c r="AG584" s="5">
        <f t="shared" si="59"/>
        <v>1.0166942718440373</v>
      </c>
      <c r="AH584" s="5">
        <f>(Table13[[#This Row],[Survived]]-AG584)^2</f>
        <v>2.7869871240261544E-4</v>
      </c>
    </row>
    <row r="585" spans="1:34" x14ac:dyDescent="0.2">
      <c r="A585">
        <v>0</v>
      </c>
      <c r="B585" t="s">
        <v>11</v>
      </c>
      <c r="C585">
        <v>3</v>
      </c>
      <c r="D585" t="s">
        <v>3</v>
      </c>
      <c r="E585">
        <v>11</v>
      </c>
      <c r="F585">
        <v>18.787500000000001</v>
      </c>
      <c r="G585">
        <v>0</v>
      </c>
      <c r="H585">
        <v>0</v>
      </c>
      <c r="I585">
        <f>E585/$E$1</f>
        <v>0.13750000000000001</v>
      </c>
      <c r="J585">
        <f>LOG10(F585+1)</f>
        <v>1.2963909278704124</v>
      </c>
      <c r="K585">
        <f t="shared" si="54"/>
        <v>0</v>
      </c>
      <c r="L585">
        <f t="shared" si="55"/>
        <v>0</v>
      </c>
      <c r="M585">
        <f>IF(B585="S",1,0)</f>
        <v>0</v>
      </c>
      <c r="N585">
        <f>IF(B585="C",1,0)</f>
        <v>1</v>
      </c>
      <c r="O585">
        <f t="shared" si="56"/>
        <v>1</v>
      </c>
      <c r="P585">
        <v>1</v>
      </c>
      <c r="AC585" s="5">
        <f>SUMPRODUCT(Table13[[#This Row],[SibSp]:[Ones]],$R$4:$AA$4)</f>
        <v>-0.87934444631893582</v>
      </c>
      <c r="AD585" s="5">
        <f>SUMPRODUCT(Table13[[#This Row],[SibSp]:[Ones]],$R$5:$AA$5)</f>
        <v>0.30204169686148269</v>
      </c>
      <c r="AE585" s="5">
        <f t="shared" si="57"/>
        <v>0</v>
      </c>
      <c r="AF585" s="5">
        <f t="shared" si="58"/>
        <v>0.30204169686148269</v>
      </c>
      <c r="AG585" s="5">
        <f t="shared" si="59"/>
        <v>0.30204169686148269</v>
      </c>
      <c r="AH585" s="5">
        <f>(Table13[[#This Row],[Survived]]-AG585)^2</f>
        <v>9.1229186642963797E-2</v>
      </c>
    </row>
    <row r="586" spans="1:34" x14ac:dyDescent="0.2">
      <c r="A586">
        <v>0</v>
      </c>
      <c r="B586" t="s">
        <v>10</v>
      </c>
      <c r="C586">
        <v>2</v>
      </c>
      <c r="D586" t="s">
        <v>3</v>
      </c>
      <c r="E586">
        <v>23</v>
      </c>
      <c r="F586">
        <v>13</v>
      </c>
      <c r="G586">
        <v>0</v>
      </c>
      <c r="H586">
        <v>0</v>
      </c>
      <c r="I586">
        <f>E586/$E$1</f>
        <v>0.28749999999999998</v>
      </c>
      <c r="J586">
        <f>LOG10(F586+1)</f>
        <v>1.146128035678238</v>
      </c>
      <c r="K586">
        <f t="shared" si="54"/>
        <v>0</v>
      </c>
      <c r="L586">
        <f t="shared" si="55"/>
        <v>1</v>
      </c>
      <c r="M586">
        <f>IF(B586="S",1,0)</f>
        <v>1</v>
      </c>
      <c r="N586">
        <f>IF(B586="C",1,0)</f>
        <v>0</v>
      </c>
      <c r="O586">
        <f t="shared" si="56"/>
        <v>1</v>
      </c>
      <c r="P586">
        <v>1</v>
      </c>
      <c r="AC586" s="5">
        <f>SUMPRODUCT(Table13[[#This Row],[SibSp]:[Ones]],$R$4:$AA$4)</f>
        <v>-0.93784583590654902</v>
      </c>
      <c r="AD586" s="5">
        <f>SUMPRODUCT(Table13[[#This Row],[SibSp]:[Ones]],$R$5:$AA$5)</f>
        <v>0.33828715972089318</v>
      </c>
      <c r="AE586" s="5">
        <f t="shared" si="57"/>
        <v>0</v>
      </c>
      <c r="AF586" s="5">
        <f t="shared" si="58"/>
        <v>0.33828715972089318</v>
      </c>
      <c r="AG586" s="5">
        <f t="shared" si="59"/>
        <v>0.33828715972089318</v>
      </c>
      <c r="AH586" s="5">
        <f>(Table13[[#This Row],[Survived]]-AG586)^2</f>
        <v>0.1144382024320291</v>
      </c>
    </row>
    <row r="587" spans="1:34" x14ac:dyDescent="0.2">
      <c r="A587">
        <v>0</v>
      </c>
      <c r="B587" t="s">
        <v>10</v>
      </c>
      <c r="C587">
        <v>2</v>
      </c>
      <c r="D587" t="s">
        <v>3</v>
      </c>
      <c r="E587">
        <v>23</v>
      </c>
      <c r="F587">
        <v>13</v>
      </c>
      <c r="G587">
        <v>0</v>
      </c>
      <c r="H587">
        <v>0</v>
      </c>
      <c r="I587">
        <f>E587/$E$1</f>
        <v>0.28749999999999998</v>
      </c>
      <c r="J587">
        <f>LOG10(F587+1)</f>
        <v>1.146128035678238</v>
      </c>
      <c r="K587">
        <f t="shared" si="54"/>
        <v>0</v>
      </c>
      <c r="L587">
        <f t="shared" si="55"/>
        <v>1</v>
      </c>
      <c r="M587">
        <f>IF(B587="S",1,0)</f>
        <v>1</v>
      </c>
      <c r="N587">
        <f>IF(B587="C",1,0)</f>
        <v>0</v>
      </c>
      <c r="O587">
        <f t="shared" si="56"/>
        <v>1</v>
      </c>
      <c r="P587">
        <v>1</v>
      </c>
      <c r="AC587" s="5">
        <f>SUMPRODUCT(Table13[[#This Row],[SibSp]:[Ones]],$R$4:$AA$4)</f>
        <v>-0.93784583590654902</v>
      </c>
      <c r="AD587" s="5">
        <f>SUMPRODUCT(Table13[[#This Row],[SibSp]:[Ones]],$R$5:$AA$5)</f>
        <v>0.33828715972089318</v>
      </c>
      <c r="AE587" s="5">
        <f t="shared" si="57"/>
        <v>0</v>
      </c>
      <c r="AF587" s="5">
        <f t="shared" si="58"/>
        <v>0.33828715972089318</v>
      </c>
      <c r="AG587" s="5">
        <f t="shared" si="59"/>
        <v>0.33828715972089318</v>
      </c>
      <c r="AH587" s="5">
        <f>(Table13[[#This Row],[Survived]]-AG587)^2</f>
        <v>0.1144382024320291</v>
      </c>
    </row>
    <row r="588" spans="1:34" x14ac:dyDescent="0.2">
      <c r="A588">
        <v>0</v>
      </c>
      <c r="B588" t="s">
        <v>10</v>
      </c>
      <c r="C588">
        <v>3</v>
      </c>
      <c r="D588" t="s">
        <v>3</v>
      </c>
      <c r="E588">
        <v>28.5</v>
      </c>
      <c r="F588">
        <v>16.100000000000001</v>
      </c>
      <c r="G588">
        <v>0</v>
      </c>
      <c r="H588">
        <v>0</v>
      </c>
      <c r="I588">
        <f>E588/$E$1</f>
        <v>0.35625000000000001</v>
      </c>
      <c r="J588">
        <f>LOG10(F588+1)</f>
        <v>1.2329961103921538</v>
      </c>
      <c r="K588">
        <f t="shared" si="54"/>
        <v>0</v>
      </c>
      <c r="L588">
        <f t="shared" si="55"/>
        <v>0</v>
      </c>
      <c r="M588">
        <f>IF(B588="S",1,0)</f>
        <v>1</v>
      </c>
      <c r="N588">
        <f>IF(B588="C",1,0)</f>
        <v>0</v>
      </c>
      <c r="O588">
        <f t="shared" si="56"/>
        <v>1</v>
      </c>
      <c r="P588">
        <v>1</v>
      </c>
      <c r="AC588" s="5">
        <f>SUMPRODUCT(Table13[[#This Row],[SibSp]:[Ones]],$R$4:$AA$4)</f>
        <v>-0.97841657531719084</v>
      </c>
      <c r="AD588" s="5">
        <f>SUMPRODUCT(Table13[[#This Row],[SibSp]:[Ones]],$R$5:$AA$5)</f>
        <v>0.10424252484639129</v>
      </c>
      <c r="AE588" s="5">
        <f t="shared" si="57"/>
        <v>0</v>
      </c>
      <c r="AF588" s="5">
        <f t="shared" si="58"/>
        <v>0.10424252484639129</v>
      </c>
      <c r="AG588" s="5">
        <f t="shared" si="59"/>
        <v>0.10424252484639129</v>
      </c>
      <c r="AH588" s="5">
        <f>(Table13[[#This Row],[Survived]]-AG588)^2</f>
        <v>1.0866503986350506E-2</v>
      </c>
    </row>
    <row r="589" spans="1:34" x14ac:dyDescent="0.2">
      <c r="A589">
        <v>0</v>
      </c>
      <c r="B589" t="s">
        <v>10</v>
      </c>
      <c r="C589">
        <v>3</v>
      </c>
      <c r="D589" t="s">
        <v>4</v>
      </c>
      <c r="E589">
        <v>48</v>
      </c>
      <c r="F589">
        <v>34.375</v>
      </c>
      <c r="G589">
        <v>1</v>
      </c>
      <c r="H589">
        <v>3</v>
      </c>
      <c r="I589">
        <f>E589/$E$1</f>
        <v>0.6</v>
      </c>
      <c r="J589">
        <f>LOG10(F589+1)</f>
        <v>1.5486964485323467</v>
      </c>
      <c r="K589">
        <f t="shared" si="54"/>
        <v>0</v>
      </c>
      <c r="L589">
        <f t="shared" si="55"/>
        <v>0</v>
      </c>
      <c r="M589">
        <f>IF(B589="S",1,0)</f>
        <v>1</v>
      </c>
      <c r="N589">
        <f>IF(B589="C",1,0)</f>
        <v>0</v>
      </c>
      <c r="O589">
        <f t="shared" si="56"/>
        <v>0</v>
      </c>
      <c r="P589">
        <v>1</v>
      </c>
      <c r="AC589" s="5">
        <f>SUMPRODUCT(Table13[[#This Row],[SibSp]:[Ones]],$R$4:$AA$4)</f>
        <v>-0.61361418868452089</v>
      </c>
      <c r="AD589" s="5">
        <f>SUMPRODUCT(Table13[[#This Row],[SibSp]:[Ones]],$R$5:$AA$5)</f>
        <v>0.36501385821689675</v>
      </c>
      <c r="AE589" s="5">
        <f t="shared" si="57"/>
        <v>0</v>
      </c>
      <c r="AF589" s="5">
        <f t="shared" si="58"/>
        <v>0.36501385821689675</v>
      </c>
      <c r="AG589" s="5">
        <f t="shared" si="59"/>
        <v>0.36501385821689675</v>
      </c>
      <c r="AH589" s="5">
        <f>(Table13[[#This Row],[Survived]]-AG589)^2</f>
        <v>0.13323511669038479</v>
      </c>
    </row>
    <row r="590" spans="1:34" x14ac:dyDescent="0.2">
      <c r="A590">
        <v>1</v>
      </c>
      <c r="B590" t="s">
        <v>11</v>
      </c>
      <c r="C590">
        <v>1</v>
      </c>
      <c r="D590" t="s">
        <v>3</v>
      </c>
      <c r="E590">
        <v>35</v>
      </c>
      <c r="F590">
        <v>512.32920000000001</v>
      </c>
      <c r="G590">
        <v>0</v>
      </c>
      <c r="H590">
        <v>0</v>
      </c>
      <c r="I590">
        <f>E590/$E$1</f>
        <v>0.4375</v>
      </c>
      <c r="J590">
        <f>LOG10(F590+1)</f>
        <v>2.7103959691861146</v>
      </c>
      <c r="K590">
        <f t="shared" si="54"/>
        <v>1</v>
      </c>
      <c r="L590">
        <f t="shared" si="55"/>
        <v>0</v>
      </c>
      <c r="M590">
        <f>IF(B590="S",1,0)</f>
        <v>0</v>
      </c>
      <c r="N590">
        <f>IF(B590="C",1,0)</f>
        <v>1</v>
      </c>
      <c r="O590">
        <f t="shared" si="56"/>
        <v>1</v>
      </c>
      <c r="P590">
        <v>1</v>
      </c>
      <c r="AC590" s="5">
        <f>SUMPRODUCT(Table13[[#This Row],[SibSp]:[Ones]],$R$4:$AA$4)</f>
        <v>-1.1439033143300925</v>
      </c>
      <c r="AD590" s="5">
        <f>SUMPRODUCT(Table13[[#This Row],[SibSp]:[Ones]],$R$5:$AA$5)</f>
        <v>0.57095550658036553</v>
      </c>
      <c r="AE590" s="5">
        <f t="shared" si="57"/>
        <v>0</v>
      </c>
      <c r="AF590" s="5">
        <f t="shared" si="58"/>
        <v>0.57095550658036553</v>
      </c>
      <c r="AG590" s="5">
        <f t="shared" si="59"/>
        <v>0.57095550658036553</v>
      </c>
      <c r="AH590" s="5">
        <f>(Table13[[#This Row],[Survived]]-AG590)^2</f>
        <v>0.18407917733371076</v>
      </c>
    </row>
    <row r="591" spans="1:34" x14ac:dyDescent="0.2">
      <c r="A591">
        <v>0</v>
      </c>
      <c r="B591" t="s">
        <v>10</v>
      </c>
      <c r="C591">
        <v>1</v>
      </c>
      <c r="D591" t="s">
        <v>3</v>
      </c>
      <c r="E591">
        <v>36</v>
      </c>
      <c r="F591">
        <v>78.849999999999994</v>
      </c>
      <c r="G591">
        <v>1</v>
      </c>
      <c r="H591">
        <v>0</v>
      </c>
      <c r="I591">
        <f>E591/$E$1</f>
        <v>0.45</v>
      </c>
      <c r="J591">
        <f>LOG10(F591+1)</f>
        <v>1.9022749204745018</v>
      </c>
      <c r="K591">
        <f t="shared" si="54"/>
        <v>1</v>
      </c>
      <c r="L591">
        <f t="shared" si="55"/>
        <v>0</v>
      </c>
      <c r="M591">
        <f>IF(B591="S",1,0)</f>
        <v>1</v>
      </c>
      <c r="N591">
        <f>IF(B591="C",1,0)</f>
        <v>0</v>
      </c>
      <c r="O591">
        <f t="shared" si="56"/>
        <v>1</v>
      </c>
      <c r="P591">
        <v>1</v>
      </c>
      <c r="AC591" s="5">
        <f>SUMPRODUCT(Table13[[#This Row],[SibSp]:[Ones]],$R$4:$AA$4)</f>
        <v>-1.3240250327318843</v>
      </c>
      <c r="AD591" s="5">
        <f>SUMPRODUCT(Table13[[#This Row],[SibSp]:[Ones]],$R$5:$AA$5)</f>
        <v>0.3995384827852142</v>
      </c>
      <c r="AE591" s="5">
        <f t="shared" si="57"/>
        <v>0</v>
      </c>
      <c r="AF591" s="5">
        <f t="shared" si="58"/>
        <v>0.3995384827852142</v>
      </c>
      <c r="AG591" s="5">
        <f t="shared" si="59"/>
        <v>0.3995384827852142</v>
      </c>
      <c r="AH591" s="5">
        <f>(Table13[[#This Row],[Survived]]-AG591)^2</f>
        <v>0.15963099922631091</v>
      </c>
    </row>
    <row r="592" spans="1:34" x14ac:dyDescent="0.2">
      <c r="A592">
        <v>1</v>
      </c>
      <c r="B592" t="s">
        <v>11</v>
      </c>
      <c r="C592">
        <v>1</v>
      </c>
      <c r="D592" t="s">
        <v>4</v>
      </c>
      <c r="E592">
        <v>21</v>
      </c>
      <c r="F592">
        <v>262.375</v>
      </c>
      <c r="G592">
        <v>2</v>
      </c>
      <c r="H592">
        <v>2</v>
      </c>
      <c r="I592">
        <f>E592/$E$1</f>
        <v>0.26250000000000001</v>
      </c>
      <c r="J592">
        <f>LOG10(F592+1)</f>
        <v>2.4205745486161567</v>
      </c>
      <c r="K592">
        <f t="shared" si="54"/>
        <v>1</v>
      </c>
      <c r="L592">
        <f t="shared" si="55"/>
        <v>0</v>
      </c>
      <c r="M592">
        <f>IF(B592="S",1,0)</f>
        <v>0</v>
      </c>
      <c r="N592">
        <f>IF(B592="C",1,0)</f>
        <v>1</v>
      </c>
      <c r="O592">
        <f t="shared" si="56"/>
        <v>0</v>
      </c>
      <c r="P592">
        <v>1</v>
      </c>
      <c r="AC592" s="5">
        <f>SUMPRODUCT(Table13[[#This Row],[SibSp]:[Ones]],$R$4:$AA$4)</f>
        <v>-0.98938305519610581</v>
      </c>
      <c r="AD592" s="5">
        <f>SUMPRODUCT(Table13[[#This Row],[SibSp]:[Ones]],$R$5:$AA$5)</f>
        <v>1.0027429405740811</v>
      </c>
      <c r="AE592" s="5">
        <f t="shared" si="57"/>
        <v>0</v>
      </c>
      <c r="AF592" s="5">
        <f t="shared" si="58"/>
        <v>1.0027429405740811</v>
      </c>
      <c r="AG592" s="5">
        <f t="shared" si="59"/>
        <v>1.0027429405740811</v>
      </c>
      <c r="AH592" s="5">
        <f>(Table13[[#This Row],[Survived]]-AG592)^2</f>
        <v>7.5237229929402862E-6</v>
      </c>
    </row>
    <row r="593" spans="1:34" x14ac:dyDescent="0.2">
      <c r="A593">
        <v>0</v>
      </c>
      <c r="B593" t="s">
        <v>10</v>
      </c>
      <c r="C593">
        <v>3</v>
      </c>
      <c r="D593" t="s">
        <v>3</v>
      </c>
      <c r="E593">
        <v>24</v>
      </c>
      <c r="F593">
        <v>16.100000000000001</v>
      </c>
      <c r="G593">
        <v>1</v>
      </c>
      <c r="H593">
        <v>0</v>
      </c>
      <c r="I593">
        <f>E593/$E$1</f>
        <v>0.3</v>
      </c>
      <c r="J593">
        <f>LOG10(F593+1)</f>
        <v>1.2329961103921538</v>
      </c>
      <c r="K593">
        <f t="shared" si="54"/>
        <v>0</v>
      </c>
      <c r="L593">
        <f t="shared" si="55"/>
        <v>0</v>
      </c>
      <c r="M593">
        <f>IF(B593="S",1,0)</f>
        <v>1</v>
      </c>
      <c r="N593">
        <f>IF(B593="C",1,0)</f>
        <v>0</v>
      </c>
      <c r="O593">
        <f t="shared" si="56"/>
        <v>1</v>
      </c>
      <c r="P593">
        <v>1</v>
      </c>
      <c r="AC593" s="5">
        <f>SUMPRODUCT(Table13[[#This Row],[SibSp]:[Ones]],$R$4:$AA$4)</f>
        <v>-1.1413135084833899</v>
      </c>
      <c r="AD593" s="5">
        <f>SUMPRODUCT(Table13[[#This Row],[SibSp]:[Ones]],$R$5:$AA$5)</f>
        <v>7.9500693583751669E-2</v>
      </c>
      <c r="AE593" s="5">
        <f t="shared" si="57"/>
        <v>0</v>
      </c>
      <c r="AF593" s="5">
        <f t="shared" si="58"/>
        <v>7.9500693583751669E-2</v>
      </c>
      <c r="AG593" s="5">
        <f t="shared" si="59"/>
        <v>7.9500693583751669E-2</v>
      </c>
      <c r="AH593" s="5">
        <f>(Table13[[#This Row],[Survived]]-AG593)^2</f>
        <v>6.3203602802975739E-3</v>
      </c>
    </row>
    <row r="594" spans="1:34" x14ac:dyDescent="0.2">
      <c r="A594">
        <v>1</v>
      </c>
      <c r="B594" t="s">
        <v>10</v>
      </c>
      <c r="C594">
        <v>3</v>
      </c>
      <c r="D594" t="s">
        <v>3</v>
      </c>
      <c r="E594">
        <v>31</v>
      </c>
      <c r="F594">
        <v>7.9249999999999998</v>
      </c>
      <c r="G594">
        <v>0</v>
      </c>
      <c r="H594">
        <v>0</v>
      </c>
      <c r="I594">
        <f>E594/$E$1</f>
        <v>0.38750000000000001</v>
      </c>
      <c r="J594">
        <f>LOG10(F594+1)</f>
        <v>0.95060822478423079</v>
      </c>
      <c r="K594">
        <f t="shared" si="54"/>
        <v>0</v>
      </c>
      <c r="L594">
        <f t="shared" si="55"/>
        <v>0</v>
      </c>
      <c r="M594">
        <f>IF(B594="S",1,0)</f>
        <v>1</v>
      </c>
      <c r="N594">
        <f>IF(B594="C",1,0)</f>
        <v>0</v>
      </c>
      <c r="O594">
        <f t="shared" si="56"/>
        <v>1</v>
      </c>
      <c r="P594">
        <v>1</v>
      </c>
      <c r="AC594" s="5">
        <f>SUMPRODUCT(Table13[[#This Row],[SibSp]:[Ones]],$R$4:$AA$4)</f>
        <v>-0.92731685200189262</v>
      </c>
      <c r="AD594" s="5">
        <f>SUMPRODUCT(Table13[[#This Row],[SibSp]:[Ones]],$R$5:$AA$5)</f>
        <v>7.2596040496350045E-2</v>
      </c>
      <c r="AE594" s="5">
        <f t="shared" si="57"/>
        <v>0</v>
      </c>
      <c r="AF594" s="5">
        <f t="shared" si="58"/>
        <v>7.2596040496350045E-2</v>
      </c>
      <c r="AG594" s="5">
        <f t="shared" si="59"/>
        <v>7.2596040496350045E-2</v>
      </c>
      <c r="AH594" s="5">
        <f>(Table13[[#This Row],[Survived]]-AG594)^2</f>
        <v>0.86007810410304764</v>
      </c>
    </row>
    <row r="595" spans="1:34" x14ac:dyDescent="0.2">
      <c r="A595">
        <v>0</v>
      </c>
      <c r="B595" t="s">
        <v>10</v>
      </c>
      <c r="C595">
        <v>1</v>
      </c>
      <c r="D595" t="s">
        <v>3</v>
      </c>
      <c r="E595">
        <v>70</v>
      </c>
      <c r="F595">
        <v>71</v>
      </c>
      <c r="G595">
        <v>1</v>
      </c>
      <c r="H595">
        <v>1</v>
      </c>
      <c r="I595">
        <f>E595/$E$1</f>
        <v>0.875</v>
      </c>
      <c r="J595">
        <f>LOG10(F595+1)</f>
        <v>1.8573324964312685</v>
      </c>
      <c r="K595">
        <f t="shared" si="54"/>
        <v>1</v>
      </c>
      <c r="L595">
        <f t="shared" si="55"/>
        <v>0</v>
      </c>
      <c r="M595">
        <f>IF(B595="S",1,0)</f>
        <v>1</v>
      </c>
      <c r="N595">
        <f>IF(B595="C",1,0)</f>
        <v>0</v>
      </c>
      <c r="O595">
        <f t="shared" si="56"/>
        <v>1</v>
      </c>
      <c r="P595">
        <v>1</v>
      </c>
      <c r="AC595" s="5">
        <f>SUMPRODUCT(Table13[[#This Row],[SibSp]:[Ones]],$R$4:$AA$4)</f>
        <v>-1.1610935354114558</v>
      </c>
      <c r="AD595" s="5">
        <f>SUMPRODUCT(Table13[[#This Row],[SibSp]:[Ones]],$R$5:$AA$5)</f>
        <v>0.1363757576638398</v>
      </c>
      <c r="AE595" s="5">
        <f t="shared" si="57"/>
        <v>0</v>
      </c>
      <c r="AF595" s="5">
        <f t="shared" si="58"/>
        <v>0.1363757576638398</v>
      </c>
      <c r="AG595" s="5">
        <f t="shared" si="59"/>
        <v>0.1363757576638398</v>
      </c>
      <c r="AH595" s="5">
        <f>(Table13[[#This Row],[Survived]]-AG595)^2</f>
        <v>1.859834727838636E-2</v>
      </c>
    </row>
    <row r="596" spans="1:34" x14ac:dyDescent="0.2">
      <c r="A596">
        <v>0</v>
      </c>
      <c r="B596" t="s">
        <v>10</v>
      </c>
      <c r="C596">
        <v>3</v>
      </c>
      <c r="D596" t="s">
        <v>3</v>
      </c>
      <c r="E596">
        <v>16</v>
      </c>
      <c r="F596">
        <v>20.25</v>
      </c>
      <c r="G596">
        <v>1</v>
      </c>
      <c r="H596">
        <v>1</v>
      </c>
      <c r="I596">
        <f>E596/$E$1</f>
        <v>0.2</v>
      </c>
      <c r="J596">
        <f>LOG10(F596+1)</f>
        <v>1.3273589343863303</v>
      </c>
      <c r="K596">
        <f t="shared" si="54"/>
        <v>0</v>
      </c>
      <c r="L596">
        <f t="shared" si="55"/>
        <v>0</v>
      </c>
      <c r="M596">
        <f>IF(B596="S",1,0)</f>
        <v>1</v>
      </c>
      <c r="N596">
        <f>IF(B596="C",1,0)</f>
        <v>0</v>
      </c>
      <c r="O596">
        <f t="shared" si="56"/>
        <v>1</v>
      </c>
      <c r="P596">
        <v>1</v>
      </c>
      <c r="AC596" s="5">
        <f>SUMPRODUCT(Table13[[#This Row],[SibSp]:[Ones]],$R$4:$AA$4)</f>
        <v>-1.1196103869963463</v>
      </c>
      <c r="AD596" s="5">
        <f>SUMPRODUCT(Table13[[#This Row],[SibSp]:[Ones]],$R$5:$AA$5)</f>
        <v>0.12703348609402754</v>
      </c>
      <c r="AE596" s="5">
        <f t="shared" si="57"/>
        <v>0</v>
      </c>
      <c r="AF596" s="5">
        <f t="shared" si="58"/>
        <v>0.12703348609402754</v>
      </c>
      <c r="AG596" s="5">
        <f t="shared" si="59"/>
        <v>0.12703348609402754</v>
      </c>
      <c r="AH596" s="5">
        <f>(Table13[[#This Row],[Survived]]-AG596)^2</f>
        <v>1.6137506589201489E-2</v>
      </c>
    </row>
    <row r="597" spans="1:34" x14ac:dyDescent="0.2">
      <c r="A597">
        <v>1</v>
      </c>
      <c r="B597" t="s">
        <v>10</v>
      </c>
      <c r="C597">
        <v>2</v>
      </c>
      <c r="D597" t="s">
        <v>4</v>
      </c>
      <c r="E597">
        <v>30</v>
      </c>
      <c r="F597">
        <v>13</v>
      </c>
      <c r="G597">
        <v>0</v>
      </c>
      <c r="H597">
        <v>0</v>
      </c>
      <c r="I597">
        <f>E597/$E$1</f>
        <v>0.375</v>
      </c>
      <c r="J597">
        <f>LOG10(F597+1)</f>
        <v>1.146128035678238</v>
      </c>
      <c r="K597">
        <f t="shared" si="54"/>
        <v>0</v>
      </c>
      <c r="L597">
        <f t="shared" si="55"/>
        <v>1</v>
      </c>
      <c r="M597">
        <f>IF(B597="S",1,0)</f>
        <v>1</v>
      </c>
      <c r="N597">
        <f>IF(B597="C",1,0)</f>
        <v>0</v>
      </c>
      <c r="O597">
        <f t="shared" si="56"/>
        <v>0</v>
      </c>
      <c r="P597">
        <v>1</v>
      </c>
      <c r="AC597" s="5">
        <f>SUMPRODUCT(Table13[[#This Row],[SibSp]:[Ones]],$R$4:$AA$4)</f>
        <v>-0.58686043198024362</v>
      </c>
      <c r="AD597" s="5">
        <f>SUMPRODUCT(Table13[[#This Row],[SibSp]:[Ones]],$R$5:$AA$5)</f>
        <v>0.77640953557794812</v>
      </c>
      <c r="AE597" s="5">
        <f t="shared" si="57"/>
        <v>0</v>
      </c>
      <c r="AF597" s="5">
        <f t="shared" si="58"/>
        <v>0.77640953557794812</v>
      </c>
      <c r="AG597" s="5">
        <f t="shared" si="59"/>
        <v>0.77640953557794812</v>
      </c>
      <c r="AH597" s="5">
        <f>(Table13[[#This Row],[Survived]]-AG597)^2</f>
        <v>4.9992695780468846E-2</v>
      </c>
    </row>
    <row r="598" spans="1:34" x14ac:dyDescent="0.2">
      <c r="A598">
        <v>0</v>
      </c>
      <c r="B598" t="s">
        <v>10</v>
      </c>
      <c r="C598">
        <v>1</v>
      </c>
      <c r="D598" t="s">
        <v>3</v>
      </c>
      <c r="E598">
        <v>19</v>
      </c>
      <c r="F598">
        <v>53.1</v>
      </c>
      <c r="G598">
        <v>1</v>
      </c>
      <c r="H598">
        <v>0</v>
      </c>
      <c r="I598">
        <f>E598/$E$1</f>
        <v>0.23749999999999999</v>
      </c>
      <c r="J598">
        <f>LOG10(F598+1)</f>
        <v>1.7331972651065695</v>
      </c>
      <c r="K598">
        <f t="shared" si="54"/>
        <v>1</v>
      </c>
      <c r="L598">
        <f t="shared" si="55"/>
        <v>0</v>
      </c>
      <c r="M598">
        <f>IF(B598="S",1,0)</f>
        <v>1</v>
      </c>
      <c r="N598">
        <f>IF(B598="C",1,0)</f>
        <v>0</v>
      </c>
      <c r="O598">
        <f t="shared" si="56"/>
        <v>1</v>
      </c>
      <c r="P598">
        <v>1</v>
      </c>
      <c r="AC598" s="5">
        <f>SUMPRODUCT(Table13[[#This Row],[SibSp]:[Ones]],$R$4:$AA$4)</f>
        <v>-1.3460706873795225</v>
      </c>
      <c r="AD598" s="5">
        <f>SUMPRODUCT(Table13[[#This Row],[SibSp]:[Ones]],$R$5:$AA$5)</f>
        <v>0.5144771708872542</v>
      </c>
      <c r="AE598" s="5">
        <f t="shared" si="57"/>
        <v>0</v>
      </c>
      <c r="AF598" s="5">
        <f t="shared" si="58"/>
        <v>0.5144771708872542</v>
      </c>
      <c r="AG598" s="5">
        <f t="shared" si="59"/>
        <v>0.5144771708872542</v>
      </c>
      <c r="AH598" s="5">
        <f>(Table13[[#This Row],[Survived]]-AG598)^2</f>
        <v>0.26468675936415298</v>
      </c>
    </row>
    <row r="599" spans="1:34" x14ac:dyDescent="0.2">
      <c r="A599">
        <v>0</v>
      </c>
      <c r="B599" t="s">
        <v>12</v>
      </c>
      <c r="C599">
        <v>3</v>
      </c>
      <c r="D599" t="s">
        <v>3</v>
      </c>
      <c r="E599">
        <v>31</v>
      </c>
      <c r="F599">
        <v>7.75</v>
      </c>
      <c r="G599">
        <v>0</v>
      </c>
      <c r="H599">
        <v>0</v>
      </c>
      <c r="I599">
        <f>E599/$E$1</f>
        <v>0.38750000000000001</v>
      </c>
      <c r="J599">
        <f>LOG10(F599+1)</f>
        <v>0.94200805302231327</v>
      </c>
      <c r="K599">
        <f t="shared" si="54"/>
        <v>0</v>
      </c>
      <c r="L599">
        <f t="shared" si="55"/>
        <v>0</v>
      </c>
      <c r="M599">
        <f>IF(B599="S",1,0)</f>
        <v>0</v>
      </c>
      <c r="N599">
        <f>IF(B599="C",1,0)</f>
        <v>0</v>
      </c>
      <c r="O599">
        <f t="shared" si="56"/>
        <v>1</v>
      </c>
      <c r="P599">
        <v>1</v>
      </c>
      <c r="AC599" s="5">
        <f>SUMPRODUCT(Table13[[#This Row],[SibSp]:[Ones]],$R$4:$AA$4)</f>
        <v>-1.0753741816324394</v>
      </c>
      <c r="AD599" s="5">
        <f>SUMPRODUCT(Table13[[#This Row],[SibSp]:[Ones]],$R$5:$AA$5)</f>
        <v>3.0812341056198345E-2</v>
      </c>
      <c r="AE599" s="5">
        <f t="shared" si="57"/>
        <v>0</v>
      </c>
      <c r="AF599" s="5">
        <f t="shared" si="58"/>
        <v>3.0812341056198345E-2</v>
      </c>
      <c r="AG599" s="5">
        <f t="shared" si="59"/>
        <v>3.0812341056198345E-2</v>
      </c>
      <c r="AH599" s="5">
        <f>(Table13[[#This Row],[Survived]]-AG599)^2</f>
        <v>9.494003613634861E-4</v>
      </c>
    </row>
    <row r="600" spans="1:34" x14ac:dyDescent="0.2">
      <c r="A600">
        <v>1</v>
      </c>
      <c r="B600" t="s">
        <v>10</v>
      </c>
      <c r="C600">
        <v>2</v>
      </c>
      <c r="D600" t="s">
        <v>4</v>
      </c>
      <c r="E600">
        <v>4</v>
      </c>
      <c r="F600">
        <v>23</v>
      </c>
      <c r="G600">
        <v>1</v>
      </c>
      <c r="H600">
        <v>1</v>
      </c>
      <c r="I600">
        <f>E600/$E$1</f>
        <v>0.05</v>
      </c>
      <c r="J600">
        <f>LOG10(F600+1)</f>
        <v>1.3802112417116059</v>
      </c>
      <c r="K600">
        <f t="shared" si="54"/>
        <v>0</v>
      </c>
      <c r="L600">
        <f t="shared" si="55"/>
        <v>1</v>
      </c>
      <c r="M600">
        <f>IF(B600="S",1,0)</f>
        <v>1</v>
      </c>
      <c r="N600">
        <f>IF(B600="C",1,0)</f>
        <v>0</v>
      </c>
      <c r="O600">
        <f t="shared" si="56"/>
        <v>0</v>
      </c>
      <c r="P600">
        <v>1</v>
      </c>
      <c r="AC600" s="5">
        <f>SUMPRODUCT(Table13[[#This Row],[SibSp]:[Ones]],$R$4:$AA$4)</f>
        <v>-0.78823754125760193</v>
      </c>
      <c r="AD600" s="5">
        <f>SUMPRODUCT(Table13[[#This Row],[SibSp]:[Ones]],$R$5:$AA$5)</f>
        <v>0.90362285966809808</v>
      </c>
      <c r="AE600" s="5">
        <f t="shared" si="57"/>
        <v>0</v>
      </c>
      <c r="AF600" s="5">
        <f t="shared" si="58"/>
        <v>0.90362285966809808</v>
      </c>
      <c r="AG600" s="5">
        <f t="shared" si="59"/>
        <v>0.90362285966809808</v>
      </c>
      <c r="AH600" s="5">
        <f>(Table13[[#This Row],[Survived]]-AG600)^2</f>
        <v>9.2885531785551166E-3</v>
      </c>
    </row>
    <row r="601" spans="1:34" x14ac:dyDescent="0.2">
      <c r="A601">
        <v>1</v>
      </c>
      <c r="B601" t="s">
        <v>10</v>
      </c>
      <c r="C601">
        <v>3</v>
      </c>
      <c r="D601" t="s">
        <v>3</v>
      </c>
      <c r="E601">
        <v>6</v>
      </c>
      <c r="F601">
        <v>12.475</v>
      </c>
      <c r="G601">
        <v>0</v>
      </c>
      <c r="H601">
        <v>1</v>
      </c>
      <c r="I601">
        <f>E601/$E$1</f>
        <v>7.4999999999999997E-2</v>
      </c>
      <c r="J601">
        <f>LOG10(F601+1)</f>
        <v>1.1295287738587763</v>
      </c>
      <c r="K601">
        <f t="shared" si="54"/>
        <v>0</v>
      </c>
      <c r="L601">
        <f t="shared" si="55"/>
        <v>0</v>
      </c>
      <c r="M601">
        <f>IF(B601="S",1,0)</f>
        <v>1</v>
      </c>
      <c r="N601">
        <f>IF(B601="C",1,0)</f>
        <v>0</v>
      </c>
      <c r="O601">
        <f t="shared" si="56"/>
        <v>1</v>
      </c>
      <c r="P601">
        <v>1</v>
      </c>
      <c r="AC601" s="5">
        <f>SUMPRODUCT(Table13[[#This Row],[SibSp]:[Ones]],$R$4:$AA$4)</f>
        <v>-0.96716571897405235</v>
      </c>
      <c r="AD601" s="5">
        <f>SUMPRODUCT(Table13[[#This Row],[SibSp]:[Ones]],$R$5:$AA$5)</f>
        <v>0.24723841051681611</v>
      </c>
      <c r="AE601" s="5">
        <f t="shared" si="57"/>
        <v>0</v>
      </c>
      <c r="AF601" s="5">
        <f t="shared" si="58"/>
        <v>0.24723841051681611</v>
      </c>
      <c r="AG601" s="5">
        <f t="shared" si="59"/>
        <v>0.24723841051681611</v>
      </c>
      <c r="AH601" s="5">
        <f>(Table13[[#This Row],[Survived]]-AG601)^2</f>
        <v>0.56665001060124942</v>
      </c>
    </row>
    <row r="602" spans="1:34" x14ac:dyDescent="0.2">
      <c r="A602">
        <v>0</v>
      </c>
      <c r="B602" t="s">
        <v>10</v>
      </c>
      <c r="C602">
        <v>3</v>
      </c>
      <c r="D602" t="s">
        <v>3</v>
      </c>
      <c r="E602">
        <v>33</v>
      </c>
      <c r="F602">
        <v>9.5</v>
      </c>
      <c r="G602">
        <v>0</v>
      </c>
      <c r="H602">
        <v>0</v>
      </c>
      <c r="I602">
        <f>E602/$E$1</f>
        <v>0.41249999999999998</v>
      </c>
      <c r="J602">
        <f>LOG10(F602+1)</f>
        <v>1.0211892990699381</v>
      </c>
      <c r="K602">
        <f t="shared" si="54"/>
        <v>0</v>
      </c>
      <c r="L602">
        <f t="shared" si="55"/>
        <v>0</v>
      </c>
      <c r="M602">
        <f>IF(B602="S",1,0)</f>
        <v>1</v>
      </c>
      <c r="N602">
        <f>IF(B602="C",1,0)</f>
        <v>0</v>
      </c>
      <c r="O602">
        <f t="shared" si="56"/>
        <v>1</v>
      </c>
      <c r="P602">
        <v>1</v>
      </c>
      <c r="AC602" s="5">
        <f>SUMPRODUCT(Table13[[#This Row],[SibSp]:[Ones]],$R$4:$AA$4)</f>
        <v>-0.93261867277534005</v>
      </c>
      <c r="AD602" s="5">
        <f>SUMPRODUCT(Table13[[#This Row],[SibSp]:[Ones]],$R$5:$AA$5)</f>
        <v>6.1506220758979602E-2</v>
      </c>
      <c r="AE602" s="5">
        <f t="shared" si="57"/>
        <v>0</v>
      </c>
      <c r="AF602" s="5">
        <f t="shared" si="58"/>
        <v>6.1506220758979602E-2</v>
      </c>
      <c r="AG602" s="5">
        <f t="shared" si="59"/>
        <v>6.1506220758979602E-2</v>
      </c>
      <c r="AH602" s="5">
        <f>(Table13[[#This Row],[Survived]]-AG602)^2</f>
        <v>3.7830151920523335E-3</v>
      </c>
    </row>
    <row r="603" spans="1:34" x14ac:dyDescent="0.2">
      <c r="A603">
        <v>0</v>
      </c>
      <c r="B603" t="s">
        <v>10</v>
      </c>
      <c r="C603">
        <v>3</v>
      </c>
      <c r="D603" t="s">
        <v>3</v>
      </c>
      <c r="E603">
        <v>23</v>
      </c>
      <c r="F603">
        <v>7.8958000000000004</v>
      </c>
      <c r="G603">
        <v>0</v>
      </c>
      <c r="H603">
        <v>0</v>
      </c>
      <c r="I603">
        <f>E603/$E$1</f>
        <v>0.28749999999999998</v>
      </c>
      <c r="J603">
        <f>LOG10(F603+1)</f>
        <v>0.94918501031343461</v>
      </c>
      <c r="K603">
        <f t="shared" si="54"/>
        <v>0</v>
      </c>
      <c r="L603">
        <f t="shared" si="55"/>
        <v>0</v>
      </c>
      <c r="M603">
        <f>IF(B603="S",1,0)</f>
        <v>1</v>
      </c>
      <c r="N603">
        <f>IF(B603="C",1,0)</f>
        <v>0</v>
      </c>
      <c r="O603">
        <f t="shared" si="56"/>
        <v>1</v>
      </c>
      <c r="P603">
        <v>1</v>
      </c>
      <c r="AC603" s="5">
        <f>SUMPRODUCT(Table13[[#This Row],[SibSp]:[Ones]],$R$4:$AA$4)</f>
        <v>-0.94986281784544269</v>
      </c>
      <c r="AD603" s="5">
        <f>SUMPRODUCT(Table13[[#This Row],[SibSp]:[Ones]],$R$5:$AA$5)</f>
        <v>0.13043457461042374</v>
      </c>
      <c r="AE603" s="5">
        <f t="shared" si="57"/>
        <v>0</v>
      </c>
      <c r="AF603" s="5">
        <f t="shared" si="58"/>
        <v>0.13043457461042374</v>
      </c>
      <c r="AG603" s="5">
        <f t="shared" si="59"/>
        <v>0.13043457461042374</v>
      </c>
      <c r="AH603" s="5">
        <f>(Table13[[#This Row],[Survived]]-AG603)^2</f>
        <v>1.7013178253802195E-2</v>
      </c>
    </row>
    <row r="604" spans="1:34" x14ac:dyDescent="0.2">
      <c r="A604">
        <v>1</v>
      </c>
      <c r="B604" t="s">
        <v>10</v>
      </c>
      <c r="C604">
        <v>2</v>
      </c>
      <c r="D604" t="s">
        <v>4</v>
      </c>
      <c r="E604">
        <v>48</v>
      </c>
      <c r="F604">
        <v>65</v>
      </c>
      <c r="G604">
        <v>1</v>
      </c>
      <c r="H604">
        <v>2</v>
      </c>
      <c r="I604">
        <f>E604/$E$1</f>
        <v>0.6</v>
      </c>
      <c r="J604">
        <f>LOG10(F604+1)</f>
        <v>1.8195439355418688</v>
      </c>
      <c r="K604">
        <f t="shared" si="54"/>
        <v>0</v>
      </c>
      <c r="L604">
        <f t="shared" si="55"/>
        <v>1</v>
      </c>
      <c r="M604">
        <f>IF(B604="S",1,0)</f>
        <v>1</v>
      </c>
      <c r="N604">
        <f>IF(B604="C",1,0)</f>
        <v>0</v>
      </c>
      <c r="O604">
        <f t="shared" si="56"/>
        <v>0</v>
      </c>
      <c r="P604">
        <v>1</v>
      </c>
      <c r="AC604" s="5">
        <f>SUMPRODUCT(Table13[[#This Row],[SibSp]:[Ones]],$R$4:$AA$4)</f>
        <v>-0.67227734454771149</v>
      </c>
      <c r="AD604" s="5">
        <f>SUMPRODUCT(Table13[[#This Row],[SibSp]:[Ones]],$R$5:$AA$5)</f>
        <v>0.5913149144935711</v>
      </c>
      <c r="AE604" s="5">
        <f t="shared" si="57"/>
        <v>0</v>
      </c>
      <c r="AF604" s="5">
        <f t="shared" si="58"/>
        <v>0.5913149144935711</v>
      </c>
      <c r="AG604" s="5">
        <f t="shared" si="59"/>
        <v>0.5913149144935711</v>
      </c>
      <c r="AH604" s="5">
        <f>(Table13[[#This Row],[Survived]]-AG604)^2</f>
        <v>0.1670234991153971</v>
      </c>
    </row>
    <row r="605" spans="1:34" x14ac:dyDescent="0.2">
      <c r="A605">
        <v>1</v>
      </c>
      <c r="B605" t="s">
        <v>10</v>
      </c>
      <c r="C605">
        <v>2</v>
      </c>
      <c r="D605" t="s">
        <v>3</v>
      </c>
      <c r="E605">
        <v>0.67</v>
      </c>
      <c r="F605">
        <v>14.5</v>
      </c>
      <c r="G605">
        <v>1</v>
      </c>
      <c r="H605">
        <v>1</v>
      </c>
      <c r="I605">
        <f>E605/$E$1</f>
        <v>8.3750000000000005E-3</v>
      </c>
      <c r="J605">
        <f>LOG10(F605+1)</f>
        <v>1.1903316981702914</v>
      </c>
      <c r="K605">
        <f t="shared" si="54"/>
        <v>0</v>
      </c>
      <c r="L605">
        <f t="shared" si="55"/>
        <v>1</v>
      </c>
      <c r="M605">
        <f>IF(B605="S",1,0)</f>
        <v>1</v>
      </c>
      <c r="N605">
        <f>IF(B605="C",1,0)</f>
        <v>0</v>
      </c>
      <c r="O605">
        <f t="shared" si="56"/>
        <v>1</v>
      </c>
      <c r="P605">
        <v>1</v>
      </c>
      <c r="AC605" s="5">
        <f>SUMPRODUCT(Table13[[#This Row],[SibSp]:[Ones]],$R$4:$AA$4)</f>
        <v>-1.099202584683918</v>
      </c>
      <c r="AD605" s="5">
        <f>SUMPRODUCT(Table13[[#This Row],[SibSp]:[Ones]],$R$5:$AA$5)</f>
        <v>0.42982421000622062</v>
      </c>
      <c r="AE605" s="5">
        <f t="shared" si="57"/>
        <v>0</v>
      </c>
      <c r="AF605" s="5">
        <f t="shared" si="58"/>
        <v>0.42982421000622062</v>
      </c>
      <c r="AG605" s="5">
        <f t="shared" si="59"/>
        <v>0.42982421000622062</v>
      </c>
      <c r="AH605" s="5">
        <f>(Table13[[#This Row],[Survived]]-AG605)^2</f>
        <v>0.32510043149503043</v>
      </c>
    </row>
    <row r="606" spans="1:34" x14ac:dyDescent="0.2">
      <c r="A606">
        <v>0</v>
      </c>
      <c r="B606" t="s">
        <v>10</v>
      </c>
      <c r="C606">
        <v>3</v>
      </c>
      <c r="D606" t="s">
        <v>3</v>
      </c>
      <c r="E606">
        <v>28</v>
      </c>
      <c r="F606">
        <v>7.7957999999999998</v>
      </c>
      <c r="G606">
        <v>0</v>
      </c>
      <c r="H606">
        <v>0</v>
      </c>
      <c r="I606">
        <f>E606/$E$1</f>
        <v>0.35</v>
      </c>
      <c r="J606">
        <f>LOG10(F606+1)</f>
        <v>0.94427534575879857</v>
      </c>
      <c r="K606">
        <f t="shared" si="54"/>
        <v>0</v>
      </c>
      <c r="L606">
        <f t="shared" si="55"/>
        <v>0</v>
      </c>
      <c r="M606">
        <f>IF(B606="S",1,0)</f>
        <v>1</v>
      </c>
      <c r="N606">
        <f>IF(B606="C",1,0)</f>
        <v>0</v>
      </c>
      <c r="O606">
        <f t="shared" si="56"/>
        <v>1</v>
      </c>
      <c r="P606">
        <v>1</v>
      </c>
      <c r="AC606" s="5">
        <f>SUMPRODUCT(Table13[[#This Row],[SibSp]:[Ones]],$R$4:$AA$4)</f>
        <v>-0.93486830792535125</v>
      </c>
      <c r="AD606" s="5">
        <f>SUMPRODUCT(Table13[[#This Row],[SibSp]:[Ones]],$R$5:$AA$5)</f>
        <v>9.4007212969976717E-2</v>
      </c>
      <c r="AE606" s="5">
        <f t="shared" si="57"/>
        <v>0</v>
      </c>
      <c r="AF606" s="5">
        <f t="shared" si="58"/>
        <v>9.4007212969976717E-2</v>
      </c>
      <c r="AG606" s="5">
        <f t="shared" si="59"/>
        <v>9.4007212969976717E-2</v>
      </c>
      <c r="AH606" s="5">
        <f>(Table13[[#This Row],[Survived]]-AG606)^2</f>
        <v>8.8373560903825584E-3</v>
      </c>
    </row>
    <row r="607" spans="1:34" x14ac:dyDescent="0.2">
      <c r="A607">
        <v>0</v>
      </c>
      <c r="B607" t="s">
        <v>10</v>
      </c>
      <c r="C607">
        <v>2</v>
      </c>
      <c r="D607" t="s">
        <v>3</v>
      </c>
      <c r="E607">
        <v>18</v>
      </c>
      <c r="F607">
        <v>11.5</v>
      </c>
      <c r="G607">
        <v>0</v>
      </c>
      <c r="H607">
        <v>0</v>
      </c>
      <c r="I607">
        <f>E607/$E$1</f>
        <v>0.22500000000000001</v>
      </c>
      <c r="J607">
        <f>LOG10(F607+1)</f>
        <v>1.0969100130080565</v>
      </c>
      <c r="K607">
        <f t="shared" si="54"/>
        <v>0</v>
      </c>
      <c r="L607">
        <f t="shared" si="55"/>
        <v>1</v>
      </c>
      <c r="M607">
        <f>IF(B607="S",1,0)</f>
        <v>1</v>
      </c>
      <c r="N607">
        <f>IF(B607="C",1,0)</f>
        <v>0</v>
      </c>
      <c r="O607">
        <f t="shared" si="56"/>
        <v>1</v>
      </c>
      <c r="P607">
        <v>1</v>
      </c>
      <c r="AC607" s="5">
        <f>SUMPRODUCT(Table13[[#This Row],[SibSp]:[Ones]],$R$4:$AA$4)</f>
        <v>-0.94440939870809559</v>
      </c>
      <c r="AD607" s="5">
        <f>SUMPRODUCT(Table13[[#This Row],[SibSp]:[Ones]],$R$5:$AA$5)</f>
        <v>0.37211716253084981</v>
      </c>
      <c r="AE607" s="5">
        <f t="shared" si="57"/>
        <v>0</v>
      </c>
      <c r="AF607" s="5">
        <f t="shared" si="58"/>
        <v>0.37211716253084981</v>
      </c>
      <c r="AG607" s="5">
        <f t="shared" si="59"/>
        <v>0.37211716253084981</v>
      </c>
      <c r="AH607" s="5">
        <f>(Table13[[#This Row],[Survived]]-AG607)^2</f>
        <v>0.1384711826500109</v>
      </c>
    </row>
    <row r="608" spans="1:34" x14ac:dyDescent="0.2">
      <c r="A608">
        <v>0</v>
      </c>
      <c r="B608" t="s">
        <v>10</v>
      </c>
      <c r="C608">
        <v>3</v>
      </c>
      <c r="D608" t="s">
        <v>3</v>
      </c>
      <c r="E608">
        <v>34</v>
      </c>
      <c r="F608">
        <v>8.0500000000000007</v>
      </c>
      <c r="G608">
        <v>0</v>
      </c>
      <c r="H608">
        <v>0</v>
      </c>
      <c r="I608">
        <f>E608/$E$1</f>
        <v>0.42499999999999999</v>
      </c>
      <c r="J608">
        <f>LOG10(F608+1)</f>
        <v>0.9566485792052033</v>
      </c>
      <c r="K608">
        <f t="shared" si="54"/>
        <v>0</v>
      </c>
      <c r="L608">
        <f t="shared" si="55"/>
        <v>0</v>
      </c>
      <c r="M608">
        <f>IF(B608="S",1,0)</f>
        <v>1</v>
      </c>
      <c r="N608">
        <f>IF(B608="C",1,0)</f>
        <v>0</v>
      </c>
      <c r="O608">
        <f t="shared" si="56"/>
        <v>1</v>
      </c>
      <c r="P608">
        <v>1</v>
      </c>
      <c r="AC608" s="5">
        <f>SUMPRODUCT(Table13[[#This Row],[SibSp]:[Ones]],$R$4:$AA$4)</f>
        <v>-0.91971983234575827</v>
      </c>
      <c r="AD608" s="5">
        <f>SUMPRODUCT(Table13[[#This Row],[SibSp]:[Ones]],$R$5:$AA$5)</f>
        <v>5.1170831003898298E-2</v>
      </c>
      <c r="AE608" s="5">
        <f t="shared" si="57"/>
        <v>0</v>
      </c>
      <c r="AF608" s="5">
        <f t="shared" si="58"/>
        <v>5.1170831003898298E-2</v>
      </c>
      <c r="AG608" s="5">
        <f t="shared" si="59"/>
        <v>5.1170831003898298E-2</v>
      </c>
      <c r="AH608" s="5">
        <f>(Table13[[#This Row],[Survived]]-AG608)^2</f>
        <v>2.6184539456295193E-3</v>
      </c>
    </row>
    <row r="609" spans="1:34" x14ac:dyDescent="0.2">
      <c r="A609">
        <v>1</v>
      </c>
      <c r="B609" t="s">
        <v>10</v>
      </c>
      <c r="C609">
        <v>1</v>
      </c>
      <c r="D609" t="s">
        <v>4</v>
      </c>
      <c r="E609">
        <v>33</v>
      </c>
      <c r="F609">
        <v>86.5</v>
      </c>
      <c r="G609">
        <v>0</v>
      </c>
      <c r="H609">
        <v>0</v>
      </c>
      <c r="I609">
        <f>E609/$E$1</f>
        <v>0.41249999999999998</v>
      </c>
      <c r="J609">
        <f>LOG10(F609+1)</f>
        <v>1.9420080530223132</v>
      </c>
      <c r="K609">
        <f t="shared" si="54"/>
        <v>1</v>
      </c>
      <c r="L609">
        <f t="shared" si="55"/>
        <v>0</v>
      </c>
      <c r="M609">
        <f>IF(B609="S",1,0)</f>
        <v>1</v>
      </c>
      <c r="N609">
        <f>IF(B609="C",1,0)</f>
        <v>0</v>
      </c>
      <c r="O609">
        <f t="shared" si="56"/>
        <v>0</v>
      </c>
      <c r="P609">
        <v>1</v>
      </c>
      <c r="AC609" s="5">
        <f>SUMPRODUCT(Table13[[#This Row],[SibSp]:[Ones]],$R$4:$AA$4)</f>
        <v>-0.85759790075570341</v>
      </c>
      <c r="AD609" s="5">
        <f>SUMPRODUCT(Table13[[#This Row],[SibSp]:[Ones]],$R$5:$AA$5)</f>
        <v>0.96926544096115164</v>
      </c>
      <c r="AE609" s="5">
        <f t="shared" si="57"/>
        <v>0</v>
      </c>
      <c r="AF609" s="5">
        <f t="shared" si="58"/>
        <v>0.96926544096115164</v>
      </c>
      <c r="AG609" s="5">
        <f t="shared" si="59"/>
        <v>0.96926544096115164</v>
      </c>
      <c r="AH609" s="5">
        <f>(Table13[[#This Row],[Survived]]-AG609)^2</f>
        <v>9.446131193124556E-4</v>
      </c>
    </row>
    <row r="610" spans="1:34" x14ac:dyDescent="0.2">
      <c r="A610">
        <v>0</v>
      </c>
      <c r="B610" t="s">
        <v>10</v>
      </c>
      <c r="C610">
        <v>3</v>
      </c>
      <c r="D610" t="s">
        <v>3</v>
      </c>
      <c r="E610">
        <v>41</v>
      </c>
      <c r="F610">
        <v>7.125</v>
      </c>
      <c r="G610">
        <v>0</v>
      </c>
      <c r="H610">
        <v>0</v>
      </c>
      <c r="I610">
        <f>E610/$E$1</f>
        <v>0.51249999999999996</v>
      </c>
      <c r="J610">
        <f>LOG10(F610+1)</f>
        <v>0.90982336965091204</v>
      </c>
      <c r="K610">
        <f t="shared" si="54"/>
        <v>0</v>
      </c>
      <c r="L610">
        <f t="shared" si="55"/>
        <v>0</v>
      </c>
      <c r="M610">
        <f>IF(B610="S",1,0)</f>
        <v>1</v>
      </c>
      <c r="N610">
        <f>IF(B610="C",1,0)</f>
        <v>0</v>
      </c>
      <c r="O610">
        <f t="shared" si="56"/>
        <v>1</v>
      </c>
      <c r="P610">
        <v>1</v>
      </c>
      <c r="AC610" s="5">
        <f>SUMPRODUCT(Table13[[#This Row],[SibSp]:[Ones]],$R$4:$AA$4)</f>
        <v>-0.89250463121240053</v>
      </c>
      <c r="AD610" s="5">
        <f>SUMPRODUCT(Table13[[#This Row],[SibSp]:[Ones]],$R$5:$AA$5)</f>
        <v>-1.7445874404234951E-3</v>
      </c>
      <c r="AE610" s="5">
        <f t="shared" si="57"/>
        <v>0</v>
      </c>
      <c r="AF610" s="5">
        <f t="shared" si="58"/>
        <v>0</v>
      </c>
      <c r="AG610" s="5">
        <f t="shared" si="59"/>
        <v>0</v>
      </c>
      <c r="AH610" s="5">
        <f>(Table13[[#This Row],[Survived]]-AG610)^2</f>
        <v>0</v>
      </c>
    </row>
    <row r="611" spans="1:34" x14ac:dyDescent="0.2">
      <c r="A611">
        <v>1</v>
      </c>
      <c r="B611" t="s">
        <v>11</v>
      </c>
      <c r="C611">
        <v>3</v>
      </c>
      <c r="D611" t="s">
        <v>3</v>
      </c>
      <c r="E611">
        <v>20</v>
      </c>
      <c r="F611">
        <v>7.2291999999999996</v>
      </c>
      <c r="G611">
        <v>0</v>
      </c>
      <c r="H611">
        <v>0</v>
      </c>
      <c r="I611">
        <f>E611/$E$1</f>
        <v>0.25</v>
      </c>
      <c r="J611">
        <f>LOG10(F611+1)</f>
        <v>0.91535761741483168</v>
      </c>
      <c r="K611">
        <f t="shared" si="54"/>
        <v>0</v>
      </c>
      <c r="L611">
        <f t="shared" si="55"/>
        <v>0</v>
      </c>
      <c r="M611">
        <f>IF(B611="S",1,0)</f>
        <v>0</v>
      </c>
      <c r="N611">
        <f>IF(B611="C",1,0)</f>
        <v>1</v>
      </c>
      <c r="O611">
        <f t="shared" si="56"/>
        <v>1</v>
      </c>
      <c r="P611">
        <v>1</v>
      </c>
      <c r="AC611" s="5">
        <f>SUMPRODUCT(Table13[[#This Row],[SibSp]:[Ones]],$R$4:$AA$4)</f>
        <v>-0.79438096525943036</v>
      </c>
      <c r="AD611" s="5">
        <f>SUMPRODUCT(Table13[[#This Row],[SibSp]:[Ones]],$R$5:$AA$5)</f>
        <v>0.21861233781735623</v>
      </c>
      <c r="AE611" s="5">
        <f t="shared" si="57"/>
        <v>0</v>
      </c>
      <c r="AF611" s="5">
        <f t="shared" si="58"/>
        <v>0.21861233781735623</v>
      </c>
      <c r="AG611" s="5">
        <f t="shared" si="59"/>
        <v>0.21861233781735623</v>
      </c>
      <c r="AH611" s="5">
        <f>(Table13[[#This Row],[Survived]]-AG611)^2</f>
        <v>0.61056667861125746</v>
      </c>
    </row>
    <row r="612" spans="1:34" x14ac:dyDescent="0.2">
      <c r="A612">
        <v>1</v>
      </c>
      <c r="B612" t="s">
        <v>10</v>
      </c>
      <c r="C612">
        <v>1</v>
      </c>
      <c r="D612" t="s">
        <v>4</v>
      </c>
      <c r="E612">
        <v>36</v>
      </c>
      <c r="F612">
        <v>120</v>
      </c>
      <c r="G612">
        <v>1</v>
      </c>
      <c r="H612">
        <v>2</v>
      </c>
      <c r="I612">
        <f>E612/$E$1</f>
        <v>0.45</v>
      </c>
      <c r="J612">
        <f>LOG10(F612+1)</f>
        <v>2.0827853703164503</v>
      </c>
      <c r="K612">
        <f t="shared" si="54"/>
        <v>1</v>
      </c>
      <c r="L612">
        <f t="shared" si="55"/>
        <v>0</v>
      </c>
      <c r="M612">
        <f>IF(B612="S",1,0)</f>
        <v>1</v>
      </c>
      <c r="N612">
        <f>IF(B612="C",1,0)</f>
        <v>0</v>
      </c>
      <c r="O612">
        <f t="shared" si="56"/>
        <v>0</v>
      </c>
      <c r="P612">
        <v>1</v>
      </c>
      <c r="AC612" s="5">
        <f>SUMPRODUCT(Table13[[#This Row],[SibSp]:[Ones]],$R$4:$AA$4)</f>
        <v>-0.90274018175720383</v>
      </c>
      <c r="AD612" s="5">
        <f>SUMPRODUCT(Table13[[#This Row],[SibSp]:[Ones]],$R$5:$AA$5)</f>
        <v>0.8671870493635585</v>
      </c>
      <c r="AE612" s="5">
        <f t="shared" si="57"/>
        <v>0</v>
      </c>
      <c r="AF612" s="5">
        <f t="shared" si="58"/>
        <v>0.8671870493635585</v>
      </c>
      <c r="AG612" s="5">
        <f t="shared" si="59"/>
        <v>0.8671870493635585</v>
      </c>
      <c r="AH612" s="5">
        <f>(Table13[[#This Row],[Survived]]-AG612)^2</f>
        <v>1.7639279856757846E-2</v>
      </c>
    </row>
    <row r="613" spans="1:34" x14ac:dyDescent="0.2">
      <c r="A613">
        <v>0</v>
      </c>
      <c r="B613" t="s">
        <v>10</v>
      </c>
      <c r="C613">
        <v>3</v>
      </c>
      <c r="D613" t="s">
        <v>3</v>
      </c>
      <c r="E613">
        <v>16</v>
      </c>
      <c r="F613">
        <v>7.7750000000000004</v>
      </c>
      <c r="G613">
        <v>0</v>
      </c>
      <c r="H613">
        <v>0</v>
      </c>
      <c r="I613">
        <f>E613/$E$1</f>
        <v>0.2</v>
      </c>
      <c r="J613">
        <f>LOG10(F613+1)</f>
        <v>0.94324712513786169</v>
      </c>
      <c r="K613">
        <f t="shared" si="54"/>
        <v>0</v>
      </c>
      <c r="L613">
        <f t="shared" si="55"/>
        <v>0</v>
      </c>
      <c r="M613">
        <f>IF(B613="S",1,0)</f>
        <v>1</v>
      </c>
      <c r="N613">
        <f>IF(B613="C",1,0)</f>
        <v>0</v>
      </c>
      <c r="O613">
        <f t="shared" si="56"/>
        <v>1</v>
      </c>
      <c r="P613">
        <v>1</v>
      </c>
      <c r="AC613" s="5">
        <f>SUMPRODUCT(Table13[[#This Row],[SibSp]:[Ones]],$R$4:$AA$4)</f>
        <v>-0.96885962125508807</v>
      </c>
      <c r="AD613" s="5">
        <f>SUMPRODUCT(Table13[[#This Row],[SibSp]:[Ones]],$R$5:$AA$5)</f>
        <v>0.18081811524789593</v>
      </c>
      <c r="AE613" s="5">
        <f t="shared" si="57"/>
        <v>0</v>
      </c>
      <c r="AF613" s="5">
        <f t="shared" si="58"/>
        <v>0.18081811524789593</v>
      </c>
      <c r="AG613" s="5">
        <f t="shared" si="59"/>
        <v>0.18081811524789593</v>
      </c>
      <c r="AH613" s="5">
        <f>(Table13[[#This Row],[Survived]]-AG613)^2</f>
        <v>3.2695190801801374E-2</v>
      </c>
    </row>
    <row r="614" spans="1:34" x14ac:dyDescent="0.2">
      <c r="A614">
        <v>1</v>
      </c>
      <c r="B614" t="s">
        <v>10</v>
      </c>
      <c r="C614">
        <v>1</v>
      </c>
      <c r="D614" t="s">
        <v>4</v>
      </c>
      <c r="E614">
        <v>51</v>
      </c>
      <c r="F614">
        <v>77.958299999999994</v>
      </c>
      <c r="G614">
        <v>1</v>
      </c>
      <c r="H614">
        <v>0</v>
      </c>
      <c r="I614">
        <f>E614/$E$1</f>
        <v>0.63749999999999996</v>
      </c>
      <c r="J614">
        <f>LOG10(F614+1)</f>
        <v>1.8973977892491294</v>
      </c>
      <c r="K614">
        <f t="shared" si="54"/>
        <v>1</v>
      </c>
      <c r="L614">
        <f t="shared" si="55"/>
        <v>0</v>
      </c>
      <c r="M614">
        <f>IF(B614="S",1,0)</f>
        <v>1</v>
      </c>
      <c r="N614">
        <f>IF(B614="C",1,0)</f>
        <v>0</v>
      </c>
      <c r="O614">
        <f t="shared" si="56"/>
        <v>0</v>
      </c>
      <c r="P614">
        <v>1</v>
      </c>
      <c r="AC614" s="5">
        <f>SUMPRODUCT(Table13[[#This Row],[SibSp]:[Ones]],$R$4:$AA$4)</f>
        <v>-0.94951231895646815</v>
      </c>
      <c r="AD614" s="5">
        <f>SUMPRODUCT(Table13[[#This Row],[SibSp]:[Ones]],$R$5:$AA$5)</f>
        <v>0.77951999757930657</v>
      </c>
      <c r="AE614" s="5">
        <f t="shared" si="57"/>
        <v>0</v>
      </c>
      <c r="AF614" s="5">
        <f t="shared" si="58"/>
        <v>0.77951999757930657</v>
      </c>
      <c r="AG614" s="5">
        <f t="shared" si="59"/>
        <v>0.77951999757930657</v>
      </c>
      <c r="AH614" s="5">
        <f>(Table13[[#This Row],[Survived]]-AG614)^2</f>
        <v>4.8611431467428981E-2</v>
      </c>
    </row>
    <row r="615" spans="1:34" x14ac:dyDescent="0.2">
      <c r="A615">
        <v>0</v>
      </c>
      <c r="B615" t="s">
        <v>12</v>
      </c>
      <c r="C615">
        <v>3</v>
      </c>
      <c r="D615" t="s">
        <v>4</v>
      </c>
      <c r="E615">
        <v>30.5</v>
      </c>
      <c r="F615">
        <v>7.75</v>
      </c>
      <c r="G615">
        <v>0</v>
      </c>
      <c r="H615">
        <v>0</v>
      </c>
      <c r="I615">
        <f>E615/$E$1</f>
        <v>0.38124999999999998</v>
      </c>
      <c r="J615">
        <f>LOG10(F615+1)</f>
        <v>0.94200805302231327</v>
      </c>
      <c r="K615">
        <f t="shared" si="54"/>
        <v>0</v>
      </c>
      <c r="L615">
        <f t="shared" si="55"/>
        <v>0</v>
      </c>
      <c r="M615">
        <f>IF(B615="S",1,0)</f>
        <v>0</v>
      </c>
      <c r="N615">
        <f>IF(B615="C",1,0)</f>
        <v>0</v>
      </c>
      <c r="O615">
        <f t="shared" si="56"/>
        <v>0</v>
      </c>
      <c r="P615">
        <v>1</v>
      </c>
      <c r="AC615" s="5">
        <f>SUMPRODUCT(Table13[[#This Row],[SibSp]:[Ones]],$R$4:$AA$4)</f>
        <v>-0.74573344603498104</v>
      </c>
      <c r="AD615" s="5">
        <f>SUMPRODUCT(Table13[[#This Row],[SibSp]:[Ones]],$R$5:$AA$5)</f>
        <v>0.52322236831180169</v>
      </c>
      <c r="AE615" s="5">
        <f t="shared" si="57"/>
        <v>0</v>
      </c>
      <c r="AF615" s="5">
        <f t="shared" si="58"/>
        <v>0.52322236831180169</v>
      </c>
      <c r="AG615" s="5">
        <f t="shared" si="59"/>
        <v>0.52322236831180169</v>
      </c>
      <c r="AH615" s="5">
        <f>(Table13[[#This Row],[Survived]]-AG615)^2</f>
        <v>0.27376164670181063</v>
      </c>
    </row>
    <row r="616" spans="1:34" x14ac:dyDescent="0.2">
      <c r="A616">
        <v>0</v>
      </c>
      <c r="B616" t="s">
        <v>10</v>
      </c>
      <c r="C616">
        <v>3</v>
      </c>
      <c r="D616" t="s">
        <v>3</v>
      </c>
      <c r="E616">
        <v>32</v>
      </c>
      <c r="F616">
        <v>8.3625000000000007</v>
      </c>
      <c r="G616">
        <v>0</v>
      </c>
      <c r="H616">
        <v>0</v>
      </c>
      <c r="I616">
        <f>E616/$E$1</f>
        <v>0.4</v>
      </c>
      <c r="J616">
        <f>LOG10(F616+1)</f>
        <v>0.97139183070752289</v>
      </c>
      <c r="K616">
        <f t="shared" si="54"/>
        <v>0</v>
      </c>
      <c r="L616">
        <f t="shared" si="55"/>
        <v>0</v>
      </c>
      <c r="M616">
        <f>IF(B616="S",1,0)</f>
        <v>1</v>
      </c>
      <c r="N616">
        <f>IF(B616="C",1,0)</f>
        <v>0</v>
      </c>
      <c r="O616">
        <f t="shared" si="56"/>
        <v>1</v>
      </c>
      <c r="P616">
        <v>1</v>
      </c>
      <c r="AC616" s="5">
        <f>SUMPRODUCT(Table13[[#This Row],[SibSp]:[Ones]],$R$4:$AA$4)</f>
        <v>-0.92770815780849658</v>
      </c>
      <c r="AD616" s="5">
        <f>SUMPRODUCT(Table13[[#This Row],[SibSp]:[Ones]],$R$5:$AA$5)</f>
        <v>6.6355004341131507E-2</v>
      </c>
      <c r="AE616" s="5">
        <f t="shared" si="57"/>
        <v>0</v>
      </c>
      <c r="AF616" s="5">
        <f t="shared" si="58"/>
        <v>6.6355004341131507E-2</v>
      </c>
      <c r="AG616" s="5">
        <f t="shared" si="59"/>
        <v>6.6355004341131507E-2</v>
      </c>
      <c r="AH616" s="5">
        <f>(Table13[[#This Row],[Survived]]-AG616)^2</f>
        <v>4.4029866011115809E-3</v>
      </c>
    </row>
    <row r="617" spans="1:34" x14ac:dyDescent="0.2">
      <c r="A617">
        <v>0</v>
      </c>
      <c r="B617" t="s">
        <v>10</v>
      </c>
      <c r="C617">
        <v>3</v>
      </c>
      <c r="D617" t="s">
        <v>3</v>
      </c>
      <c r="E617">
        <v>24</v>
      </c>
      <c r="F617">
        <v>9.5</v>
      </c>
      <c r="G617">
        <v>0</v>
      </c>
      <c r="H617">
        <v>0</v>
      </c>
      <c r="I617">
        <f>E617/$E$1</f>
        <v>0.3</v>
      </c>
      <c r="J617">
        <f>LOG10(F617+1)</f>
        <v>1.0211892990699381</v>
      </c>
      <c r="K617">
        <f t="shared" si="54"/>
        <v>0</v>
      </c>
      <c r="L617">
        <f t="shared" si="55"/>
        <v>0</v>
      </c>
      <c r="M617">
        <f>IF(B617="S",1,0)</f>
        <v>1</v>
      </c>
      <c r="N617">
        <f>IF(B617="C",1,0)</f>
        <v>0</v>
      </c>
      <c r="O617">
        <f t="shared" si="56"/>
        <v>1</v>
      </c>
      <c r="P617">
        <v>1</v>
      </c>
      <c r="AC617" s="5">
        <f>SUMPRODUCT(Table13[[#This Row],[SibSp]:[Ones]],$R$4:$AA$4)</f>
        <v>-0.95823227476995654</v>
      </c>
      <c r="AD617" s="5">
        <f>SUMPRODUCT(Table13[[#This Row],[SibSp]:[Ones]],$R$5:$AA$5)</f>
        <v>0.12665140243723771</v>
      </c>
      <c r="AE617" s="5">
        <f t="shared" si="57"/>
        <v>0</v>
      </c>
      <c r="AF617" s="5">
        <f t="shared" si="58"/>
        <v>0.12665140243723771</v>
      </c>
      <c r="AG617" s="5">
        <f t="shared" si="59"/>
        <v>0.12665140243723771</v>
      </c>
      <c r="AH617" s="5">
        <f>(Table13[[#This Row],[Survived]]-AG617)^2</f>
        <v>1.6040577739319144E-2</v>
      </c>
    </row>
    <row r="618" spans="1:34" x14ac:dyDescent="0.2">
      <c r="A618">
        <v>0</v>
      </c>
      <c r="B618" t="s">
        <v>10</v>
      </c>
      <c r="C618">
        <v>3</v>
      </c>
      <c r="D618" t="s">
        <v>3</v>
      </c>
      <c r="E618">
        <v>48</v>
      </c>
      <c r="F618">
        <v>7.8541999999999996</v>
      </c>
      <c r="G618">
        <v>0</v>
      </c>
      <c r="H618">
        <v>0</v>
      </c>
      <c r="I618">
        <f>E618/$E$1</f>
        <v>0.6</v>
      </c>
      <c r="J618">
        <f>LOG10(F618+1)</f>
        <v>0.94714932766263737</v>
      </c>
      <c r="K618">
        <f t="shared" si="54"/>
        <v>0</v>
      </c>
      <c r="L618">
        <f t="shared" si="55"/>
        <v>0</v>
      </c>
      <c r="M618">
        <f>IF(B618="S",1,0)</f>
        <v>1</v>
      </c>
      <c r="N618">
        <f>IF(B618="C",1,0)</f>
        <v>0</v>
      </c>
      <c r="O618">
        <f t="shared" si="56"/>
        <v>1</v>
      </c>
      <c r="P618">
        <v>1</v>
      </c>
      <c r="AC618" s="5">
        <f>SUMPRODUCT(Table13[[#This Row],[SibSp]:[Ones]],$R$4:$AA$4)</f>
        <v>-0.87839684478837832</v>
      </c>
      <c r="AD618" s="5">
        <f>SUMPRODUCT(Table13[[#This Row],[SibSp]:[Ones]],$R$5:$AA$5)</f>
        <v>-5.062194718724633E-2</v>
      </c>
      <c r="AE618" s="5">
        <f t="shared" si="57"/>
        <v>0</v>
      </c>
      <c r="AF618" s="5">
        <f t="shared" si="58"/>
        <v>0</v>
      </c>
      <c r="AG618" s="5">
        <f t="shared" si="59"/>
        <v>0</v>
      </c>
      <c r="AH618" s="5">
        <f>(Table13[[#This Row],[Survived]]-AG618)^2</f>
        <v>0</v>
      </c>
    </row>
    <row r="619" spans="1:34" x14ac:dyDescent="0.2">
      <c r="A619">
        <v>0</v>
      </c>
      <c r="B619" t="s">
        <v>10</v>
      </c>
      <c r="C619">
        <v>2</v>
      </c>
      <c r="D619" t="s">
        <v>4</v>
      </c>
      <c r="E619">
        <v>57</v>
      </c>
      <c r="F619">
        <v>10.5</v>
      </c>
      <c r="G619">
        <v>0</v>
      </c>
      <c r="H619">
        <v>0</v>
      </c>
      <c r="I619">
        <f>E619/$E$1</f>
        <v>0.71250000000000002</v>
      </c>
      <c r="J619">
        <f>LOG10(F619+1)</f>
        <v>1.0606978403536116</v>
      </c>
      <c r="K619">
        <f t="shared" si="54"/>
        <v>0</v>
      </c>
      <c r="L619">
        <f t="shared" si="55"/>
        <v>1</v>
      </c>
      <c r="M619">
        <f>IF(B619="S",1,0)</f>
        <v>1</v>
      </c>
      <c r="N619">
        <f>IF(B619="C",1,0)</f>
        <v>0</v>
      </c>
      <c r="O619">
        <f t="shared" si="56"/>
        <v>0</v>
      </c>
      <c r="P619">
        <v>1</v>
      </c>
      <c r="AC619" s="5">
        <f>SUMPRODUCT(Table13[[#This Row],[SibSp]:[Ones]],$R$4:$AA$4)</f>
        <v>-0.49671298948489306</v>
      </c>
      <c r="AD619" s="5">
        <f>SUMPRODUCT(Table13[[#This Row],[SibSp]:[Ones]],$R$5:$AA$5)</f>
        <v>0.57687455671192001</v>
      </c>
      <c r="AE619" s="5">
        <f t="shared" si="57"/>
        <v>0</v>
      </c>
      <c r="AF619" s="5">
        <f t="shared" si="58"/>
        <v>0.57687455671192001</v>
      </c>
      <c r="AG619" s="5">
        <f t="shared" si="59"/>
        <v>0.57687455671192001</v>
      </c>
      <c r="AH619" s="5">
        <f>(Table13[[#This Row],[Survived]]-AG619)^2</f>
        <v>0.3327842541815742</v>
      </c>
    </row>
    <row r="620" spans="1:34" x14ac:dyDescent="0.2">
      <c r="A620">
        <v>1</v>
      </c>
      <c r="B620" t="s">
        <v>10</v>
      </c>
      <c r="C620">
        <v>2</v>
      </c>
      <c r="D620" t="s">
        <v>4</v>
      </c>
      <c r="E620">
        <v>54</v>
      </c>
      <c r="F620">
        <v>23</v>
      </c>
      <c r="G620">
        <v>1</v>
      </c>
      <c r="H620">
        <v>3</v>
      </c>
      <c r="I620">
        <f>E620/$E$1</f>
        <v>0.67500000000000004</v>
      </c>
      <c r="J620">
        <f>LOG10(F620+1)</f>
        <v>1.3802112417116059</v>
      </c>
      <c r="K620">
        <f t="shared" si="54"/>
        <v>0</v>
      </c>
      <c r="L620">
        <f t="shared" si="55"/>
        <v>1</v>
      </c>
      <c r="M620">
        <f>IF(B620="S",1,0)</f>
        <v>1</v>
      </c>
      <c r="N620">
        <f>IF(B620="C",1,0)</f>
        <v>0</v>
      </c>
      <c r="O620">
        <f t="shared" si="56"/>
        <v>0</v>
      </c>
      <c r="P620">
        <v>1</v>
      </c>
      <c r="AC620" s="5">
        <f>SUMPRODUCT(Table13[[#This Row],[SibSp]:[Ones]],$R$4:$AA$4)</f>
        <v>-0.52760224535883626</v>
      </c>
      <c r="AD620" s="5">
        <f>SUMPRODUCT(Table13[[#This Row],[SibSp]:[Ones]],$R$5:$AA$5)</f>
        <v>0.51190096656261952</v>
      </c>
      <c r="AE620" s="5">
        <f t="shared" si="57"/>
        <v>0</v>
      </c>
      <c r="AF620" s="5">
        <f t="shared" si="58"/>
        <v>0.51190096656261952</v>
      </c>
      <c r="AG620" s="5">
        <f t="shared" si="59"/>
        <v>0.51190096656261952</v>
      </c>
      <c r="AH620" s="5">
        <f>(Table13[[#This Row],[Survived]]-AG620)^2</f>
        <v>0.23824066644250508</v>
      </c>
    </row>
    <row r="621" spans="1:34" x14ac:dyDescent="0.2">
      <c r="A621">
        <v>0</v>
      </c>
      <c r="B621" t="s">
        <v>10</v>
      </c>
      <c r="C621">
        <v>3</v>
      </c>
      <c r="D621" t="s">
        <v>3</v>
      </c>
      <c r="E621">
        <v>18</v>
      </c>
      <c r="F621">
        <v>7.75</v>
      </c>
      <c r="G621">
        <v>0</v>
      </c>
      <c r="H621">
        <v>0</v>
      </c>
      <c r="I621">
        <f>E621/$E$1</f>
        <v>0.22500000000000001</v>
      </c>
      <c r="J621">
        <f>LOG10(F621+1)</f>
        <v>0.94200805302231327</v>
      </c>
      <c r="K621">
        <f t="shared" si="54"/>
        <v>0</v>
      </c>
      <c r="L621">
        <f t="shared" si="55"/>
        <v>0</v>
      </c>
      <c r="M621">
        <f>IF(B621="S",1,0)</f>
        <v>1</v>
      </c>
      <c r="N621">
        <f>IF(B621="C",1,0)</f>
        <v>0</v>
      </c>
      <c r="O621">
        <f t="shared" si="56"/>
        <v>1</v>
      </c>
      <c r="P621">
        <v>1</v>
      </c>
      <c r="AC621" s="5">
        <f>SUMPRODUCT(Table13[[#This Row],[SibSp]:[Ones]],$R$4:$AA$4)</f>
        <v>-0.96297471140322422</v>
      </c>
      <c r="AD621" s="5">
        <f>SUMPRODUCT(Table13[[#This Row],[SibSp]:[Ones]],$R$5:$AA$5)</f>
        <v>0.16628195037688576</v>
      </c>
      <c r="AE621" s="5">
        <f t="shared" si="57"/>
        <v>0</v>
      </c>
      <c r="AF621" s="5">
        <f t="shared" si="58"/>
        <v>0.16628195037688576</v>
      </c>
      <c r="AG621" s="5">
        <f t="shared" si="59"/>
        <v>0.16628195037688576</v>
      </c>
      <c r="AH621" s="5">
        <f>(Table13[[#This Row],[Survived]]-AG621)^2</f>
        <v>2.7649687021141098E-2</v>
      </c>
    </row>
    <row r="622" spans="1:34" x14ac:dyDescent="0.2">
      <c r="A622">
        <v>1</v>
      </c>
      <c r="B622" t="s">
        <v>10</v>
      </c>
      <c r="C622">
        <v>3</v>
      </c>
      <c r="D622" t="s">
        <v>4</v>
      </c>
      <c r="E622">
        <v>5</v>
      </c>
      <c r="F622">
        <v>12.475</v>
      </c>
      <c r="G622">
        <v>0</v>
      </c>
      <c r="H622">
        <v>0</v>
      </c>
      <c r="I622">
        <f>E622/$E$1</f>
        <v>6.25E-2</v>
      </c>
      <c r="J622">
        <f>LOG10(F622+1)</f>
        <v>1.1295287738587763</v>
      </c>
      <c r="K622">
        <f t="shared" si="54"/>
        <v>0</v>
      </c>
      <c r="L622">
        <f t="shared" si="55"/>
        <v>0</v>
      </c>
      <c r="M622">
        <f>IF(B622="S",1,0)</f>
        <v>1</v>
      </c>
      <c r="N622">
        <f>IF(B622="C",1,0)</f>
        <v>0</v>
      </c>
      <c r="O622">
        <f t="shared" si="56"/>
        <v>0</v>
      </c>
      <c r="P622">
        <v>1</v>
      </c>
      <c r="AC622" s="5">
        <f>SUMPRODUCT(Table13[[#This Row],[SibSp]:[Ones]],$R$4:$AA$4)</f>
        <v>-0.69811671478507653</v>
      </c>
      <c r="AD622" s="5">
        <f>SUMPRODUCT(Table13[[#This Row],[SibSp]:[Ones]],$R$5:$AA$5)</f>
        <v>0.7581697230899006</v>
      </c>
      <c r="AE622" s="5">
        <f t="shared" si="57"/>
        <v>0</v>
      </c>
      <c r="AF622" s="5">
        <f t="shared" si="58"/>
        <v>0.7581697230899006</v>
      </c>
      <c r="AG622" s="5">
        <f t="shared" si="59"/>
        <v>0.7581697230899006</v>
      </c>
      <c r="AH622" s="5">
        <f>(Table13[[#This Row],[Survived]]-AG622)^2</f>
        <v>5.8481882830415353E-2</v>
      </c>
    </row>
    <row r="623" spans="1:34" x14ac:dyDescent="0.2">
      <c r="A623">
        <v>1</v>
      </c>
      <c r="B623" t="s">
        <v>10</v>
      </c>
      <c r="C623">
        <v>1</v>
      </c>
      <c r="D623" t="s">
        <v>4</v>
      </c>
      <c r="E623">
        <v>43</v>
      </c>
      <c r="F623">
        <v>211.33750000000001</v>
      </c>
      <c r="G623">
        <v>0</v>
      </c>
      <c r="H623">
        <v>1</v>
      </c>
      <c r="I623">
        <f>E623/$E$1</f>
        <v>0.53749999999999998</v>
      </c>
      <c r="J623">
        <f>LOG10(F623+1)</f>
        <v>2.3270266997942759</v>
      </c>
      <c r="K623">
        <f t="shared" si="54"/>
        <v>1</v>
      </c>
      <c r="L623">
        <f t="shared" si="55"/>
        <v>0</v>
      </c>
      <c r="M623">
        <f>IF(B623="S",1,0)</f>
        <v>1</v>
      </c>
      <c r="N623">
        <f>IF(B623="C",1,0)</f>
        <v>0</v>
      </c>
      <c r="O623">
        <f t="shared" si="56"/>
        <v>0</v>
      </c>
      <c r="P623">
        <v>1</v>
      </c>
      <c r="AC623" s="5">
        <f>SUMPRODUCT(Table13[[#This Row],[SibSp]:[Ones]],$R$4:$AA$4)</f>
        <v>-0.8299402258798223</v>
      </c>
      <c r="AD623" s="5">
        <f>SUMPRODUCT(Table13[[#This Row],[SibSp]:[Ones]],$R$5:$AA$5)</f>
        <v>0.90045521400916906</v>
      </c>
      <c r="AE623" s="5">
        <f t="shared" si="57"/>
        <v>0</v>
      </c>
      <c r="AF623" s="5">
        <f t="shared" si="58"/>
        <v>0.90045521400916906</v>
      </c>
      <c r="AG623" s="5">
        <f t="shared" si="59"/>
        <v>0.90045521400916906</v>
      </c>
      <c r="AH623" s="5">
        <f>(Table13[[#This Row],[Survived]]-AG623)^2</f>
        <v>9.9091644179603328E-3</v>
      </c>
    </row>
    <row r="624" spans="1:34" x14ac:dyDescent="0.2">
      <c r="A624">
        <v>1</v>
      </c>
      <c r="B624" t="s">
        <v>11</v>
      </c>
      <c r="C624">
        <v>3</v>
      </c>
      <c r="D624" t="s">
        <v>4</v>
      </c>
      <c r="E624">
        <v>13</v>
      </c>
      <c r="F624">
        <v>7.2291999999999996</v>
      </c>
      <c r="G624">
        <v>0</v>
      </c>
      <c r="H624">
        <v>0</v>
      </c>
      <c r="I624">
        <f>E624/$E$1</f>
        <v>0.16250000000000001</v>
      </c>
      <c r="J624">
        <f>LOG10(F624+1)</f>
        <v>0.91535761741483168</v>
      </c>
      <c r="K624">
        <f t="shared" si="54"/>
        <v>0</v>
      </c>
      <c r="L624">
        <f t="shared" si="55"/>
        <v>0</v>
      </c>
      <c r="M624">
        <f>IF(B624="S",1,0)</f>
        <v>0</v>
      </c>
      <c r="N624">
        <f>IF(B624="C",1,0)</f>
        <v>1</v>
      </c>
      <c r="O624">
        <f t="shared" si="56"/>
        <v>0</v>
      </c>
      <c r="P624">
        <v>1</v>
      </c>
      <c r="AC624" s="5">
        <f>SUMPRODUCT(Table13[[#This Row],[SibSp]:[Ones]],$R$4:$AA$4)</f>
        <v>-0.48323894221363944</v>
      </c>
      <c r="AD624" s="5">
        <f>SUMPRODUCT(Table13[[#This Row],[SibSp]:[Ones]],$R$5:$AA$5)</f>
        <v>0.75807166295170147</v>
      </c>
      <c r="AE624" s="5">
        <f t="shared" si="57"/>
        <v>0</v>
      </c>
      <c r="AF624" s="5">
        <f t="shared" si="58"/>
        <v>0.75807166295170147</v>
      </c>
      <c r="AG624" s="5">
        <f t="shared" si="59"/>
        <v>0.75807166295170147</v>
      </c>
      <c r="AH624" s="5">
        <f>(Table13[[#This Row],[Survived]]-AG624)^2</f>
        <v>5.8529320266955134E-2</v>
      </c>
    </row>
    <row r="625" spans="1:34" x14ac:dyDescent="0.2">
      <c r="A625">
        <v>1</v>
      </c>
      <c r="B625" t="s">
        <v>10</v>
      </c>
      <c r="C625">
        <v>1</v>
      </c>
      <c r="D625" t="s">
        <v>4</v>
      </c>
      <c r="E625">
        <v>17</v>
      </c>
      <c r="F625">
        <v>57</v>
      </c>
      <c r="G625">
        <v>1</v>
      </c>
      <c r="H625">
        <v>0</v>
      </c>
      <c r="I625">
        <f>E625/$E$1</f>
        <v>0.21249999999999999</v>
      </c>
      <c r="J625">
        <f>LOG10(F625+1)</f>
        <v>1.7634279935629373</v>
      </c>
      <c r="K625">
        <f t="shared" si="54"/>
        <v>1</v>
      </c>
      <c r="L625">
        <f t="shared" si="55"/>
        <v>0</v>
      </c>
      <c r="M625">
        <f>IF(B625="S",1,0)</f>
        <v>1</v>
      </c>
      <c r="N625">
        <f>IF(B625="C",1,0)</f>
        <v>0</v>
      </c>
      <c r="O625">
        <f t="shared" si="56"/>
        <v>0</v>
      </c>
      <c r="P625">
        <v>1</v>
      </c>
      <c r="AC625" s="5">
        <f>SUMPRODUCT(Table13[[#This Row],[SibSp]:[Ones]],$R$4:$AA$4)</f>
        <v>-1.0254076340760931</v>
      </c>
      <c r="AD625" s="5">
        <f>SUMPRODUCT(Table13[[#This Row],[SibSp]:[Ones]],$R$5:$AA$5)</f>
        <v>1.0191953732502719</v>
      </c>
      <c r="AE625" s="5">
        <f t="shared" si="57"/>
        <v>0</v>
      </c>
      <c r="AF625" s="5">
        <f t="shared" si="58"/>
        <v>1.0191953732502719</v>
      </c>
      <c r="AG625" s="5">
        <f t="shared" si="59"/>
        <v>1.0191953732502719</v>
      </c>
      <c r="AH625" s="5">
        <f>(Table13[[#This Row],[Survived]]-AG625)^2</f>
        <v>3.6846235421725303E-4</v>
      </c>
    </row>
    <row r="626" spans="1:34" x14ac:dyDescent="0.2">
      <c r="A626">
        <v>0</v>
      </c>
      <c r="B626" t="s">
        <v>10</v>
      </c>
      <c r="C626">
        <v>1</v>
      </c>
      <c r="D626" t="s">
        <v>3</v>
      </c>
      <c r="E626">
        <v>29</v>
      </c>
      <c r="F626">
        <v>30</v>
      </c>
      <c r="G626">
        <v>0</v>
      </c>
      <c r="H626">
        <v>0</v>
      </c>
      <c r="I626">
        <f>E626/$E$1</f>
        <v>0.36249999999999999</v>
      </c>
      <c r="J626">
        <f>LOG10(F626+1)</f>
        <v>1.4913616938342726</v>
      </c>
      <c r="K626">
        <f t="shared" si="54"/>
        <v>1</v>
      </c>
      <c r="L626">
        <f t="shared" si="55"/>
        <v>0</v>
      </c>
      <c r="M626">
        <f>IF(B626="S",1,0)</f>
        <v>1</v>
      </c>
      <c r="N626">
        <f>IF(B626="C",1,0)</f>
        <v>0</v>
      </c>
      <c r="O626">
        <f t="shared" si="56"/>
        <v>1</v>
      </c>
      <c r="P626">
        <v>1</v>
      </c>
      <c r="AC626" s="5">
        <f>SUMPRODUCT(Table13[[#This Row],[SibSp]:[Ones]],$R$4:$AA$4)</f>
        <v>-1.1298526059498131</v>
      </c>
      <c r="AD626" s="5">
        <f>SUMPRODUCT(Table13[[#This Row],[SibSp]:[Ones]],$R$5:$AA$5)</f>
        <v>0.4878033913295618</v>
      </c>
      <c r="AE626" s="5">
        <f t="shared" si="57"/>
        <v>0</v>
      </c>
      <c r="AF626" s="5">
        <f t="shared" si="58"/>
        <v>0.4878033913295618</v>
      </c>
      <c r="AG626" s="5">
        <f t="shared" si="59"/>
        <v>0.4878033913295618</v>
      </c>
      <c r="AH626" s="5">
        <f>(Table13[[#This Row],[Survived]]-AG626)^2</f>
        <v>0.23795214859262159</v>
      </c>
    </row>
    <row r="627" spans="1:34" x14ac:dyDescent="0.2">
      <c r="A627">
        <v>0</v>
      </c>
      <c r="B627" t="s">
        <v>10</v>
      </c>
      <c r="C627">
        <v>3</v>
      </c>
      <c r="D627" t="s">
        <v>3</v>
      </c>
      <c r="E627">
        <v>25</v>
      </c>
      <c r="F627">
        <v>7.05</v>
      </c>
      <c r="G627">
        <v>0</v>
      </c>
      <c r="H627">
        <v>0</v>
      </c>
      <c r="I627">
        <f>E627/$E$1</f>
        <v>0.3125</v>
      </c>
      <c r="J627">
        <f>LOG10(F627+1)</f>
        <v>0.90579588036786851</v>
      </c>
      <c r="K627">
        <f t="shared" si="54"/>
        <v>0</v>
      </c>
      <c r="L627">
        <f t="shared" si="55"/>
        <v>0</v>
      </c>
      <c r="M627">
        <f>IF(B627="S",1,0)</f>
        <v>1</v>
      </c>
      <c r="N627">
        <f>IF(B627="C",1,0)</f>
        <v>0</v>
      </c>
      <c r="O627">
        <f t="shared" si="56"/>
        <v>1</v>
      </c>
      <c r="P627">
        <v>1</v>
      </c>
      <c r="AC627" s="5">
        <f>SUMPRODUCT(Table13[[#This Row],[SibSp]:[Ones]],$R$4:$AA$4)</f>
        <v>-0.93741260053581721</v>
      </c>
      <c r="AD627" s="5">
        <f>SUMPRODUCT(Table13[[#This Row],[SibSp]:[Ones]],$R$5:$AA$5)</f>
        <v>0.11387580669606245</v>
      </c>
      <c r="AE627" s="5">
        <f t="shared" si="57"/>
        <v>0</v>
      </c>
      <c r="AF627" s="5">
        <f t="shared" si="58"/>
        <v>0.11387580669606245</v>
      </c>
      <c r="AG627" s="5">
        <f t="shared" si="59"/>
        <v>0.11387580669606245</v>
      </c>
      <c r="AH627" s="5">
        <f>(Table13[[#This Row],[Survived]]-AG627)^2</f>
        <v>1.2967699350678982E-2</v>
      </c>
    </row>
    <row r="628" spans="1:34" x14ac:dyDescent="0.2">
      <c r="A628">
        <v>0</v>
      </c>
      <c r="B628" t="s">
        <v>10</v>
      </c>
      <c r="C628">
        <v>3</v>
      </c>
      <c r="D628" t="s">
        <v>3</v>
      </c>
      <c r="E628">
        <v>25</v>
      </c>
      <c r="F628">
        <v>7.25</v>
      </c>
      <c r="G628">
        <v>0</v>
      </c>
      <c r="H628">
        <v>0</v>
      </c>
      <c r="I628">
        <f>E628/$E$1</f>
        <v>0.3125</v>
      </c>
      <c r="J628">
        <f>LOG10(F628+1)</f>
        <v>0.91645394854992512</v>
      </c>
      <c r="K628">
        <f t="shared" si="54"/>
        <v>0</v>
      </c>
      <c r="L628">
        <f t="shared" si="55"/>
        <v>0</v>
      </c>
      <c r="M628">
        <f>IF(B628="S",1,0)</f>
        <v>1</v>
      </c>
      <c r="N628">
        <f>IF(B628="C",1,0)</f>
        <v>0</v>
      </c>
      <c r="O628">
        <f t="shared" si="56"/>
        <v>1</v>
      </c>
      <c r="P628">
        <v>1</v>
      </c>
      <c r="AC628" s="5">
        <f>SUMPRODUCT(Table13[[#This Row],[SibSp]:[Ones]],$R$4:$AA$4)</f>
        <v>-0.93907270488972283</v>
      </c>
      <c r="AD628" s="5">
        <f>SUMPRODUCT(Table13[[#This Row],[SibSp]:[Ones]],$R$5:$AA$5)</f>
        <v>0.114387242320379</v>
      </c>
      <c r="AE628" s="5">
        <f t="shared" si="57"/>
        <v>0</v>
      </c>
      <c r="AF628" s="5">
        <f t="shared" si="58"/>
        <v>0.114387242320379</v>
      </c>
      <c r="AG628" s="5">
        <f t="shared" si="59"/>
        <v>0.114387242320379</v>
      </c>
      <c r="AH628" s="5">
        <f>(Table13[[#This Row],[Survived]]-AG628)^2</f>
        <v>1.3084441205661105E-2</v>
      </c>
    </row>
    <row r="629" spans="1:34" x14ac:dyDescent="0.2">
      <c r="A629">
        <v>1</v>
      </c>
      <c r="B629" t="s">
        <v>10</v>
      </c>
      <c r="C629">
        <v>3</v>
      </c>
      <c r="D629" t="s">
        <v>4</v>
      </c>
      <c r="E629">
        <v>18</v>
      </c>
      <c r="F629">
        <v>7.4958</v>
      </c>
      <c r="G629">
        <v>0</v>
      </c>
      <c r="H629">
        <v>0</v>
      </c>
      <c r="I629">
        <f>E629/$E$1</f>
        <v>0.22500000000000001</v>
      </c>
      <c r="J629">
        <f>LOG10(F629+1)</f>
        <v>0.92920428011230582</v>
      </c>
      <c r="K629">
        <f t="shared" si="54"/>
        <v>0</v>
      </c>
      <c r="L629">
        <f t="shared" si="55"/>
        <v>0</v>
      </c>
      <c r="M629">
        <f>IF(B629="S",1,0)</f>
        <v>1</v>
      </c>
      <c r="N629">
        <f>IF(B629="C",1,0)</f>
        <v>0</v>
      </c>
      <c r="O629">
        <f t="shared" si="56"/>
        <v>0</v>
      </c>
      <c r="P629">
        <v>1</v>
      </c>
      <c r="AC629" s="5">
        <f>SUMPRODUCT(Table13[[#This Row],[SibSp]:[Ones]],$R$4:$AA$4)</f>
        <v>-0.62991667785924021</v>
      </c>
      <c r="AD629" s="5">
        <f>SUMPRODUCT(Table13[[#This Row],[SibSp]:[Ones]],$R$5:$AA$5)</f>
        <v>0.6544584019515074</v>
      </c>
      <c r="AE629" s="5">
        <f t="shared" si="57"/>
        <v>0</v>
      </c>
      <c r="AF629" s="5">
        <f t="shared" si="58"/>
        <v>0.6544584019515074</v>
      </c>
      <c r="AG629" s="5">
        <f t="shared" si="59"/>
        <v>0.6544584019515074</v>
      </c>
      <c r="AH629" s="5">
        <f>(Table13[[#This Row],[Survived]]-AG629)^2</f>
        <v>0.11939899598190602</v>
      </c>
    </row>
    <row r="630" spans="1:34" x14ac:dyDescent="0.2">
      <c r="A630">
        <v>0</v>
      </c>
      <c r="B630" t="s">
        <v>12</v>
      </c>
      <c r="C630">
        <v>3</v>
      </c>
      <c r="D630" t="s">
        <v>3</v>
      </c>
      <c r="E630">
        <v>8</v>
      </c>
      <c r="F630">
        <v>29.125</v>
      </c>
      <c r="G630">
        <v>4</v>
      </c>
      <c r="H630">
        <v>1</v>
      </c>
      <c r="I630">
        <f>E630/$E$1</f>
        <v>0.1</v>
      </c>
      <c r="J630">
        <f>LOG10(F630+1)</f>
        <v>1.4789270555829248</v>
      </c>
      <c r="K630">
        <f t="shared" si="54"/>
        <v>0</v>
      </c>
      <c r="L630">
        <f t="shared" si="55"/>
        <v>0</v>
      </c>
      <c r="M630">
        <f>IF(B630="S",1,0)</f>
        <v>0</v>
      </c>
      <c r="N630">
        <f>IF(B630="C",1,0)</f>
        <v>0</v>
      </c>
      <c r="O630">
        <f t="shared" si="56"/>
        <v>1</v>
      </c>
      <c r="P630">
        <v>1</v>
      </c>
      <c r="AC630" s="5">
        <f>SUMPRODUCT(Table13[[#This Row],[SibSp]:[Ones]],$R$4:$AA$4)</f>
        <v>-1.7656536275721597</v>
      </c>
      <c r="AD630" s="5">
        <f>SUMPRODUCT(Table13[[#This Row],[SibSp]:[Ones]],$R$5:$AA$5)</f>
        <v>-2.1100852387015201E-2</v>
      </c>
      <c r="AE630" s="5">
        <f t="shared" si="57"/>
        <v>0</v>
      </c>
      <c r="AF630" s="5">
        <f t="shared" si="58"/>
        <v>0</v>
      </c>
      <c r="AG630" s="5">
        <f t="shared" si="59"/>
        <v>0</v>
      </c>
      <c r="AH630" s="5">
        <f>(Table13[[#This Row],[Survived]]-AG630)^2</f>
        <v>0</v>
      </c>
    </row>
    <row r="631" spans="1:34" x14ac:dyDescent="0.2">
      <c r="A631">
        <v>1</v>
      </c>
      <c r="B631" t="s">
        <v>10</v>
      </c>
      <c r="C631">
        <v>3</v>
      </c>
      <c r="D631" t="s">
        <v>3</v>
      </c>
      <c r="E631">
        <v>1</v>
      </c>
      <c r="F631">
        <v>20.574999999999999</v>
      </c>
      <c r="G631">
        <v>1</v>
      </c>
      <c r="H631">
        <v>2</v>
      </c>
      <c r="I631">
        <f>E631/$E$1</f>
        <v>1.2500000000000001E-2</v>
      </c>
      <c r="J631">
        <f>LOG10(F631+1)</f>
        <v>1.3339508043872472</v>
      </c>
      <c r="K631">
        <f t="shared" si="54"/>
        <v>0</v>
      </c>
      <c r="L631">
        <f t="shared" si="55"/>
        <v>0</v>
      </c>
      <c r="M631">
        <f>IF(B631="S",1,0)</f>
        <v>1</v>
      </c>
      <c r="N631">
        <f>IF(B631="C",1,0)</f>
        <v>0</v>
      </c>
      <c r="O631">
        <f t="shared" si="56"/>
        <v>1</v>
      </c>
      <c r="P631">
        <v>1</v>
      </c>
      <c r="AC631" s="5">
        <f>SUMPRODUCT(Table13[[#This Row],[SibSp]:[Ones]],$R$4:$AA$4)</f>
        <v>-1.1041577220653584</v>
      </c>
      <c r="AD631" s="5">
        <f>SUMPRODUCT(Table13[[#This Row],[SibSp]:[Ones]],$R$5:$AA$5)</f>
        <v>0.22102299630110689</v>
      </c>
      <c r="AE631" s="5">
        <f t="shared" si="57"/>
        <v>0</v>
      </c>
      <c r="AF631" s="5">
        <f t="shared" si="58"/>
        <v>0.22102299630110689</v>
      </c>
      <c r="AG631" s="5">
        <f t="shared" si="59"/>
        <v>0.22102299630110689</v>
      </c>
      <c r="AH631" s="5">
        <f>(Table13[[#This Row],[Survived]]-AG631)^2</f>
        <v>0.60680517229170539</v>
      </c>
    </row>
    <row r="632" spans="1:34" x14ac:dyDescent="0.2">
      <c r="A632">
        <v>0</v>
      </c>
      <c r="B632" t="s">
        <v>11</v>
      </c>
      <c r="C632">
        <v>1</v>
      </c>
      <c r="D632" t="s">
        <v>3</v>
      </c>
      <c r="E632">
        <v>46</v>
      </c>
      <c r="F632">
        <v>79.2</v>
      </c>
      <c r="G632">
        <v>0</v>
      </c>
      <c r="H632">
        <v>0</v>
      </c>
      <c r="I632">
        <f>E632/$E$1</f>
        <v>0.57499999999999996</v>
      </c>
      <c r="J632">
        <f>LOG10(F632+1)</f>
        <v>1.9041743682841634</v>
      </c>
      <c r="K632">
        <f t="shared" si="54"/>
        <v>1</v>
      </c>
      <c r="L632">
        <f t="shared" si="55"/>
        <v>0</v>
      </c>
      <c r="M632">
        <f>IF(B632="S",1,0)</f>
        <v>0</v>
      </c>
      <c r="N632">
        <f>IF(B632="C",1,0)</f>
        <v>1</v>
      </c>
      <c r="O632">
        <f t="shared" si="56"/>
        <v>1</v>
      </c>
      <c r="P632">
        <v>1</v>
      </c>
      <c r="AC632" s="5">
        <f>SUMPRODUCT(Table13[[#This Row],[SibSp]:[Ones]],$R$4:$AA$4)</f>
        <v>-0.98702044783047471</v>
      </c>
      <c r="AD632" s="5">
        <f>SUMPRODUCT(Table13[[#This Row],[SibSp]:[Ones]],$R$5:$AA$5)</f>
        <v>0.45264645235074308</v>
      </c>
      <c r="AE632" s="5">
        <f t="shared" si="57"/>
        <v>0</v>
      </c>
      <c r="AF632" s="5">
        <f t="shared" si="58"/>
        <v>0.45264645235074308</v>
      </c>
      <c r="AG632" s="5">
        <f t="shared" si="59"/>
        <v>0.45264645235074308</v>
      </c>
      <c r="AH632" s="5">
        <f>(Table13[[#This Row],[Survived]]-AG632)^2</f>
        <v>0.20488881082571353</v>
      </c>
    </row>
    <row r="633" spans="1:34" x14ac:dyDescent="0.2">
      <c r="A633">
        <v>0</v>
      </c>
      <c r="B633" t="s">
        <v>10</v>
      </c>
      <c r="C633">
        <v>2</v>
      </c>
      <c r="D633" t="s">
        <v>3</v>
      </c>
      <c r="E633">
        <v>16</v>
      </c>
      <c r="F633">
        <v>26</v>
      </c>
      <c r="G633">
        <v>0</v>
      </c>
      <c r="H633">
        <v>0</v>
      </c>
      <c r="I633">
        <f>E633/$E$1</f>
        <v>0.2</v>
      </c>
      <c r="J633">
        <f>LOG10(F633+1)</f>
        <v>1.4313637641589874</v>
      </c>
      <c r="K633">
        <f t="shared" si="54"/>
        <v>0</v>
      </c>
      <c r="L633">
        <f t="shared" si="55"/>
        <v>1</v>
      </c>
      <c r="M633">
        <f>IF(B633="S",1,0)</f>
        <v>1</v>
      </c>
      <c r="N633">
        <f>IF(B633="C",1,0)</f>
        <v>0</v>
      </c>
      <c r="O633">
        <f t="shared" si="56"/>
        <v>1</v>
      </c>
      <c r="P633">
        <v>1</v>
      </c>
      <c r="AC633" s="5">
        <f>SUMPRODUCT(Table13[[#This Row],[SibSp]:[Ones]],$R$4:$AA$4)</f>
        <v>-1.0021959412013428</v>
      </c>
      <c r="AD633" s="5">
        <f>SUMPRODUCT(Table13[[#This Row],[SibSp]:[Ones]],$R$5:$AA$5)</f>
        <v>0.40264289084740046</v>
      </c>
      <c r="AE633" s="5">
        <f t="shared" si="57"/>
        <v>0</v>
      </c>
      <c r="AF633" s="5">
        <f t="shared" si="58"/>
        <v>0.40264289084740046</v>
      </c>
      <c r="AG633" s="5">
        <f t="shared" si="59"/>
        <v>0.40264289084740046</v>
      </c>
      <c r="AH633" s="5">
        <f>(Table13[[#This Row],[Survived]]-AG633)^2</f>
        <v>0.16212129754995164</v>
      </c>
    </row>
    <row r="634" spans="1:34" x14ac:dyDescent="0.2">
      <c r="A634">
        <v>0</v>
      </c>
      <c r="B634" t="s">
        <v>10</v>
      </c>
      <c r="C634">
        <v>3</v>
      </c>
      <c r="D634" t="s">
        <v>3</v>
      </c>
      <c r="E634">
        <v>25</v>
      </c>
      <c r="F634">
        <v>7.8958000000000004</v>
      </c>
      <c r="G634">
        <v>0</v>
      </c>
      <c r="H634">
        <v>0</v>
      </c>
      <c r="I634">
        <f>E634/$E$1</f>
        <v>0.3125</v>
      </c>
      <c r="J634">
        <f>LOG10(F634+1)</f>
        <v>0.94918501031343461</v>
      </c>
      <c r="K634">
        <f t="shared" si="54"/>
        <v>0</v>
      </c>
      <c r="L634">
        <f t="shared" si="55"/>
        <v>0</v>
      </c>
      <c r="M634">
        <f>IF(B634="S",1,0)</f>
        <v>1</v>
      </c>
      <c r="N634">
        <f>IF(B634="C",1,0)</f>
        <v>0</v>
      </c>
      <c r="O634">
        <f t="shared" si="56"/>
        <v>1</v>
      </c>
      <c r="P634">
        <v>1</v>
      </c>
      <c r="AC634" s="5">
        <f>SUMPRODUCT(Table13[[#This Row],[SibSp]:[Ones]],$R$4:$AA$4)</f>
        <v>-0.94417090629108347</v>
      </c>
      <c r="AD634" s="5">
        <f>SUMPRODUCT(Table13[[#This Row],[SibSp]:[Ones]],$R$5:$AA$5)</f>
        <v>0.11595786757081084</v>
      </c>
      <c r="AE634" s="5">
        <f t="shared" si="57"/>
        <v>0</v>
      </c>
      <c r="AF634" s="5">
        <f t="shared" si="58"/>
        <v>0.11595786757081084</v>
      </c>
      <c r="AG634" s="5">
        <f t="shared" si="59"/>
        <v>0.11595786757081084</v>
      </c>
      <c r="AH634" s="5">
        <f>(Table13[[#This Row],[Survived]]-AG634)^2</f>
        <v>1.3446227051569703E-2</v>
      </c>
    </row>
    <row r="635" spans="1:34" x14ac:dyDescent="0.2">
      <c r="A635">
        <v>0</v>
      </c>
      <c r="B635" t="s">
        <v>10</v>
      </c>
      <c r="C635">
        <v>2</v>
      </c>
      <c r="D635" t="s">
        <v>3</v>
      </c>
      <c r="E635">
        <v>39</v>
      </c>
      <c r="F635">
        <v>13</v>
      </c>
      <c r="G635">
        <v>0</v>
      </c>
      <c r="H635">
        <v>0</v>
      </c>
      <c r="I635">
        <f>E635/$E$1</f>
        <v>0.48749999999999999</v>
      </c>
      <c r="J635">
        <f>LOG10(F635+1)</f>
        <v>1.146128035678238</v>
      </c>
      <c r="K635">
        <f t="shared" si="54"/>
        <v>0</v>
      </c>
      <c r="L635">
        <f t="shared" si="55"/>
        <v>1</v>
      </c>
      <c r="M635">
        <f>IF(B635="S",1,0)</f>
        <v>1</v>
      </c>
      <c r="N635">
        <f>IF(B635="C",1,0)</f>
        <v>0</v>
      </c>
      <c r="O635">
        <f t="shared" si="56"/>
        <v>1</v>
      </c>
      <c r="P635">
        <v>1</v>
      </c>
      <c r="AC635" s="5">
        <f>SUMPRODUCT(Table13[[#This Row],[SibSp]:[Ones]],$R$4:$AA$4)</f>
        <v>-0.89231054347167538</v>
      </c>
      <c r="AD635" s="5">
        <f>SUMPRODUCT(Table13[[#This Row],[SibSp]:[Ones]],$R$5:$AA$5)</f>
        <v>0.22247350340398991</v>
      </c>
      <c r="AE635" s="5">
        <f t="shared" si="57"/>
        <v>0</v>
      </c>
      <c r="AF635" s="5">
        <f t="shared" si="58"/>
        <v>0.22247350340398991</v>
      </c>
      <c r="AG635" s="5">
        <f t="shared" si="59"/>
        <v>0.22247350340398991</v>
      </c>
      <c r="AH635" s="5">
        <f>(Table13[[#This Row],[Survived]]-AG635)^2</f>
        <v>4.9494459716845109E-2</v>
      </c>
    </row>
    <row r="636" spans="1:34" x14ac:dyDescent="0.2">
      <c r="A636">
        <v>1</v>
      </c>
      <c r="B636" t="s">
        <v>10</v>
      </c>
      <c r="C636">
        <v>1</v>
      </c>
      <c r="D636" t="s">
        <v>4</v>
      </c>
      <c r="E636">
        <v>49</v>
      </c>
      <c r="F636">
        <v>25.929200000000002</v>
      </c>
      <c r="G636">
        <v>0</v>
      </c>
      <c r="H636">
        <v>0</v>
      </c>
      <c r="I636">
        <f>E636/$E$1</f>
        <v>0.61250000000000004</v>
      </c>
      <c r="J636">
        <f>LOG10(F636+1)</f>
        <v>1.4302234517870693</v>
      </c>
      <c r="K636">
        <f t="shared" si="54"/>
        <v>1</v>
      </c>
      <c r="L636">
        <f t="shared" si="55"/>
        <v>0</v>
      </c>
      <c r="M636">
        <f>IF(B636="S",1,0)</f>
        <v>1</v>
      </c>
      <c r="N636">
        <f>IF(B636="C",1,0)</f>
        <v>0</v>
      </c>
      <c r="O636">
        <f t="shared" si="56"/>
        <v>0</v>
      </c>
      <c r="P636">
        <v>1</v>
      </c>
      <c r="AC636" s="5">
        <f>SUMPRODUCT(Table13[[#This Row],[SibSp]:[Ones]],$R$4:$AA$4)</f>
        <v>-0.73234686337908905</v>
      </c>
      <c r="AD636" s="5">
        <f>SUMPRODUCT(Table13[[#This Row],[SibSp]:[Ones]],$R$5:$AA$5)</f>
        <v>0.82889340571691228</v>
      </c>
      <c r="AE636" s="5">
        <f t="shared" si="57"/>
        <v>0</v>
      </c>
      <c r="AF636" s="5">
        <f t="shared" si="58"/>
        <v>0.82889340571691228</v>
      </c>
      <c r="AG636" s="5">
        <f t="shared" si="59"/>
        <v>0.82889340571691228</v>
      </c>
      <c r="AH636" s="5">
        <f>(Table13[[#This Row],[Survived]]-AG636)^2</f>
        <v>2.9277466607157188E-2</v>
      </c>
    </row>
    <row r="637" spans="1:34" x14ac:dyDescent="0.2">
      <c r="A637">
        <v>1</v>
      </c>
      <c r="B637" t="s">
        <v>10</v>
      </c>
      <c r="C637">
        <v>3</v>
      </c>
      <c r="D637" t="s">
        <v>4</v>
      </c>
      <c r="E637">
        <v>31</v>
      </c>
      <c r="F637">
        <v>8.6832999999999991</v>
      </c>
      <c r="G637">
        <v>0</v>
      </c>
      <c r="H637">
        <v>0</v>
      </c>
      <c r="I637">
        <f>E637/$E$1</f>
        <v>0.38750000000000001</v>
      </c>
      <c r="J637">
        <f>LOG10(F637+1)</f>
        <v>0.98602338701450321</v>
      </c>
      <c r="K637">
        <f t="shared" si="54"/>
        <v>0</v>
      </c>
      <c r="L637">
        <f t="shared" si="55"/>
        <v>0</v>
      </c>
      <c r="M637">
        <f>IF(B637="S",1,0)</f>
        <v>1</v>
      </c>
      <c r="N637">
        <f>IF(B637="C",1,0)</f>
        <v>0</v>
      </c>
      <c r="O637">
        <f t="shared" si="56"/>
        <v>0</v>
      </c>
      <c r="P637">
        <v>1</v>
      </c>
      <c r="AC637" s="5">
        <f>SUMPRODUCT(Table13[[#This Row],[SibSp]:[Ones]],$R$4:$AA$4)</f>
        <v>-0.60176941632608905</v>
      </c>
      <c r="AD637" s="5">
        <f>SUMPRODUCT(Table13[[#This Row],[SibSp]:[Ones]],$R$5:$AA$5)</f>
        <v>0.56308631487413818</v>
      </c>
      <c r="AE637" s="5">
        <f t="shared" si="57"/>
        <v>0</v>
      </c>
      <c r="AF637" s="5">
        <f t="shared" si="58"/>
        <v>0.56308631487413818</v>
      </c>
      <c r="AG637" s="5">
        <f t="shared" si="59"/>
        <v>0.56308631487413818</v>
      </c>
      <c r="AH637" s="5">
        <f>(Table13[[#This Row],[Survived]]-AG637)^2</f>
        <v>0.19089356825026071</v>
      </c>
    </row>
    <row r="638" spans="1:34" x14ac:dyDescent="0.2">
      <c r="A638">
        <v>0</v>
      </c>
      <c r="B638" t="s">
        <v>11</v>
      </c>
      <c r="C638">
        <v>3</v>
      </c>
      <c r="D638" t="s">
        <v>3</v>
      </c>
      <c r="E638">
        <v>30</v>
      </c>
      <c r="F638">
        <v>7.2291999999999996</v>
      </c>
      <c r="G638">
        <v>0</v>
      </c>
      <c r="H638">
        <v>0</v>
      </c>
      <c r="I638">
        <f>E638/$E$1</f>
        <v>0.375</v>
      </c>
      <c r="J638">
        <f>LOG10(F638+1)</f>
        <v>0.91535761741483168</v>
      </c>
      <c r="K638">
        <f t="shared" si="54"/>
        <v>0</v>
      </c>
      <c r="L638">
        <f t="shared" si="55"/>
        <v>0</v>
      </c>
      <c r="M638">
        <f>IF(B638="S",1,0)</f>
        <v>0</v>
      </c>
      <c r="N638">
        <f>IF(B638="C",1,0)</f>
        <v>1</v>
      </c>
      <c r="O638">
        <f t="shared" si="56"/>
        <v>1</v>
      </c>
      <c r="P638">
        <v>1</v>
      </c>
      <c r="AC638" s="5">
        <f>SUMPRODUCT(Table13[[#This Row],[SibSp]:[Ones]],$R$4:$AA$4)</f>
        <v>-0.76592140748763438</v>
      </c>
      <c r="AD638" s="5">
        <f>SUMPRODUCT(Table13[[#This Row],[SibSp]:[Ones]],$R$5:$AA$5)</f>
        <v>0.14622880261929172</v>
      </c>
      <c r="AE638" s="5">
        <f t="shared" si="57"/>
        <v>0</v>
      </c>
      <c r="AF638" s="5">
        <f t="shared" si="58"/>
        <v>0.14622880261929172</v>
      </c>
      <c r="AG638" s="5">
        <f t="shared" si="59"/>
        <v>0.14622880261929172</v>
      </c>
      <c r="AH638" s="5">
        <f>(Table13[[#This Row],[Survived]]-AG638)^2</f>
        <v>2.1382862715471778E-2</v>
      </c>
    </row>
    <row r="639" spans="1:34" x14ac:dyDescent="0.2">
      <c r="A639">
        <v>0</v>
      </c>
      <c r="B639" t="s">
        <v>10</v>
      </c>
      <c r="C639">
        <v>3</v>
      </c>
      <c r="D639" t="s">
        <v>4</v>
      </c>
      <c r="E639">
        <v>30</v>
      </c>
      <c r="F639">
        <v>24.15</v>
      </c>
      <c r="G639">
        <v>1</v>
      </c>
      <c r="H639">
        <v>1</v>
      </c>
      <c r="I639">
        <f>E639/$E$1</f>
        <v>0.375</v>
      </c>
      <c r="J639">
        <f>LOG10(F639+1)</f>
        <v>1.4005379893919461</v>
      </c>
      <c r="K639">
        <f t="shared" si="54"/>
        <v>0</v>
      </c>
      <c r="L639">
        <f t="shared" si="55"/>
        <v>0</v>
      </c>
      <c r="M639">
        <f>IF(B639="S",1,0)</f>
        <v>1</v>
      </c>
      <c r="N639">
        <f>IF(B639="C",1,0)</f>
        <v>0</v>
      </c>
      <c r="O639">
        <f t="shared" si="56"/>
        <v>0</v>
      </c>
      <c r="P639">
        <v>1</v>
      </c>
      <c r="AC639" s="5">
        <f>SUMPRODUCT(Table13[[#This Row],[SibSp]:[Ones]],$R$4:$AA$4)</f>
        <v>-0.76010168732517991</v>
      </c>
      <c r="AD639" s="5">
        <f>SUMPRODUCT(Table13[[#This Row],[SibSp]:[Ones]],$R$5:$AA$5)</f>
        <v>0.51799894072384256</v>
      </c>
      <c r="AE639" s="5">
        <f t="shared" si="57"/>
        <v>0</v>
      </c>
      <c r="AF639" s="5">
        <f t="shared" si="58"/>
        <v>0.51799894072384256</v>
      </c>
      <c r="AG639" s="5">
        <f t="shared" si="59"/>
        <v>0.51799894072384256</v>
      </c>
      <c r="AH639" s="5">
        <f>(Table13[[#This Row],[Survived]]-AG639)^2</f>
        <v>0.26832290259102298</v>
      </c>
    </row>
    <row r="640" spans="1:34" x14ac:dyDescent="0.2">
      <c r="A640">
        <v>0</v>
      </c>
      <c r="B640" t="s">
        <v>10</v>
      </c>
      <c r="C640">
        <v>2</v>
      </c>
      <c r="D640" t="s">
        <v>3</v>
      </c>
      <c r="E640">
        <v>34</v>
      </c>
      <c r="F640">
        <v>13</v>
      </c>
      <c r="G640">
        <v>0</v>
      </c>
      <c r="H640">
        <v>0</v>
      </c>
      <c r="I640">
        <f>E640/$E$1</f>
        <v>0.42499999999999999</v>
      </c>
      <c r="J640">
        <f>LOG10(F640+1)</f>
        <v>1.146128035678238</v>
      </c>
      <c r="K640">
        <f t="shared" si="54"/>
        <v>0</v>
      </c>
      <c r="L640">
        <f t="shared" si="55"/>
        <v>1</v>
      </c>
      <c r="M640">
        <f>IF(B640="S",1,0)</f>
        <v>1</v>
      </c>
      <c r="N640">
        <f>IF(B640="C",1,0)</f>
        <v>0</v>
      </c>
      <c r="O640">
        <f t="shared" si="56"/>
        <v>1</v>
      </c>
      <c r="P640">
        <v>1</v>
      </c>
      <c r="AC640" s="5">
        <f>SUMPRODUCT(Table13[[#This Row],[SibSp]:[Ones]],$R$4:$AA$4)</f>
        <v>-0.90654032235757331</v>
      </c>
      <c r="AD640" s="5">
        <f>SUMPRODUCT(Table13[[#This Row],[SibSp]:[Ones]],$R$5:$AA$5)</f>
        <v>0.25866527100302222</v>
      </c>
      <c r="AE640" s="5">
        <f t="shared" si="57"/>
        <v>0</v>
      </c>
      <c r="AF640" s="5">
        <f t="shared" si="58"/>
        <v>0.25866527100302222</v>
      </c>
      <c r="AG640" s="5">
        <f t="shared" si="59"/>
        <v>0.25866527100302222</v>
      </c>
      <c r="AH640" s="5">
        <f>(Table13[[#This Row],[Survived]]-AG640)^2</f>
        <v>6.6907722423066932E-2</v>
      </c>
    </row>
    <row r="641" spans="1:34" x14ac:dyDescent="0.2">
      <c r="A641">
        <v>1</v>
      </c>
      <c r="B641" t="s">
        <v>10</v>
      </c>
      <c r="C641">
        <v>2</v>
      </c>
      <c r="D641" t="s">
        <v>4</v>
      </c>
      <c r="E641">
        <v>31</v>
      </c>
      <c r="F641">
        <v>26.25</v>
      </c>
      <c r="G641">
        <v>1</v>
      </c>
      <c r="H641">
        <v>1</v>
      </c>
      <c r="I641">
        <f>E641/$E$1</f>
        <v>0.38750000000000001</v>
      </c>
      <c r="J641">
        <f>LOG10(F641+1)</f>
        <v>1.4353665066126613</v>
      </c>
      <c r="K641">
        <f t="shared" si="54"/>
        <v>0</v>
      </c>
      <c r="L641">
        <f t="shared" si="55"/>
        <v>1</v>
      </c>
      <c r="M641">
        <f>IF(B641="S",1,0)</f>
        <v>1</v>
      </c>
      <c r="N641">
        <f>IF(B641="C",1,0)</f>
        <v>0</v>
      </c>
      <c r="O641">
        <f t="shared" si="56"/>
        <v>0</v>
      </c>
      <c r="P641">
        <v>1</v>
      </c>
      <c r="AC641" s="5">
        <f>SUMPRODUCT(Table13[[#This Row],[SibSp]:[Ones]],$R$4:$AA$4)</f>
        <v>-0.71998773824342921</v>
      </c>
      <c r="AD641" s="5">
        <f>SUMPRODUCT(Table13[[#This Row],[SibSp]:[Ones]],$R$5:$AA$5)</f>
        <v>0.7108339825713752</v>
      </c>
      <c r="AE641" s="5">
        <f t="shared" si="57"/>
        <v>0</v>
      </c>
      <c r="AF641" s="5">
        <f t="shared" si="58"/>
        <v>0.7108339825713752</v>
      </c>
      <c r="AG641" s="5">
        <f t="shared" si="59"/>
        <v>0.7108339825713752</v>
      </c>
      <c r="AH641" s="5">
        <f>(Table13[[#This Row],[Survived]]-AG641)^2</f>
        <v>8.3616985635531743E-2</v>
      </c>
    </row>
    <row r="642" spans="1:34" x14ac:dyDescent="0.2">
      <c r="A642">
        <v>1</v>
      </c>
      <c r="B642" t="s">
        <v>10</v>
      </c>
      <c r="C642">
        <v>1</v>
      </c>
      <c r="D642" t="s">
        <v>3</v>
      </c>
      <c r="E642">
        <v>11</v>
      </c>
      <c r="F642">
        <v>120</v>
      </c>
      <c r="G642">
        <v>1</v>
      </c>
      <c r="H642">
        <v>2</v>
      </c>
      <c r="I642">
        <f>E642/$E$1</f>
        <v>0.13750000000000001</v>
      </c>
      <c r="J642">
        <f>LOG10(F642+1)</f>
        <v>2.0827853703164503</v>
      </c>
      <c r="K642">
        <f t="shared" si="54"/>
        <v>1</v>
      </c>
      <c r="L642">
        <f t="shared" si="55"/>
        <v>0</v>
      </c>
      <c r="M642">
        <f>IF(B642="S",1,0)</f>
        <v>1</v>
      </c>
      <c r="N642">
        <f>IF(B642="C",1,0)</f>
        <v>0</v>
      </c>
      <c r="O642">
        <f t="shared" si="56"/>
        <v>1</v>
      </c>
      <c r="P642">
        <v>1</v>
      </c>
      <c r="AC642" s="5">
        <f>SUMPRODUCT(Table13[[#This Row],[SibSp]:[Ones]],$R$4:$AA$4)</f>
        <v>-1.304952789672742</v>
      </c>
      <c r="AD642" s="5">
        <f>SUMPRODUCT(Table13[[#This Row],[SibSp]:[Ones]],$R$5:$AA$5)</f>
        <v>0.55935503686301979</v>
      </c>
      <c r="AE642" s="5">
        <f t="shared" si="57"/>
        <v>0</v>
      </c>
      <c r="AF642" s="5">
        <f t="shared" si="58"/>
        <v>0.55935503686301979</v>
      </c>
      <c r="AG642" s="5">
        <f t="shared" si="59"/>
        <v>0.55935503686301979</v>
      </c>
      <c r="AH642" s="5">
        <f>(Table13[[#This Row],[Survived]]-AG642)^2</f>
        <v>0.19416798353799064</v>
      </c>
    </row>
    <row r="643" spans="1:34" x14ac:dyDescent="0.2">
      <c r="A643">
        <v>1</v>
      </c>
      <c r="B643" t="s">
        <v>11</v>
      </c>
      <c r="C643">
        <v>3</v>
      </c>
      <c r="D643" t="s">
        <v>3</v>
      </c>
      <c r="E643">
        <v>0.42</v>
      </c>
      <c r="F643">
        <v>8.5167000000000002</v>
      </c>
      <c r="G643">
        <v>0</v>
      </c>
      <c r="H643">
        <v>1</v>
      </c>
      <c r="I643">
        <f>E643/$E$1</f>
        <v>5.2499999999999995E-3</v>
      </c>
      <c r="J643">
        <f>LOG10(F643+1)</f>
        <v>0.97848637903110569</v>
      </c>
      <c r="K643">
        <f t="shared" si="54"/>
        <v>0</v>
      </c>
      <c r="L643">
        <f t="shared" si="55"/>
        <v>0</v>
      </c>
      <c r="M643">
        <f>IF(B643="S",1,0)</f>
        <v>0</v>
      </c>
      <c r="N643">
        <f>IF(B643="C",1,0)</f>
        <v>1</v>
      </c>
      <c r="O643">
        <f t="shared" si="56"/>
        <v>1</v>
      </c>
      <c r="P643">
        <v>1</v>
      </c>
      <c r="AC643" s="5">
        <f>SUMPRODUCT(Table13[[#This Row],[SibSp]:[Ones]],$R$4:$AA$4)</f>
        <v>-0.8007689834082794</v>
      </c>
      <c r="AD643" s="5">
        <f>SUMPRODUCT(Table13[[#This Row],[SibSp]:[Ones]],$R$5:$AA$5)</f>
        <v>0.34846647350699844</v>
      </c>
      <c r="AE643" s="5">
        <f t="shared" si="57"/>
        <v>0</v>
      </c>
      <c r="AF643" s="5">
        <f t="shared" si="58"/>
        <v>0.34846647350699844</v>
      </c>
      <c r="AG643" s="5">
        <f t="shared" si="59"/>
        <v>0.34846647350699844</v>
      </c>
      <c r="AH643" s="5">
        <f>(Table13[[#This Row],[Survived]]-AG643)^2</f>
        <v>0.42449593614440678</v>
      </c>
    </row>
    <row r="644" spans="1:34" x14ac:dyDescent="0.2">
      <c r="A644">
        <v>1</v>
      </c>
      <c r="B644" t="s">
        <v>10</v>
      </c>
      <c r="C644">
        <v>3</v>
      </c>
      <c r="D644" t="s">
        <v>3</v>
      </c>
      <c r="E644">
        <v>27</v>
      </c>
      <c r="F644">
        <v>6.9749999999999996</v>
      </c>
      <c r="G644">
        <v>0</v>
      </c>
      <c r="H644">
        <v>0</v>
      </c>
      <c r="I644">
        <f>E644/$E$1</f>
        <v>0.33750000000000002</v>
      </c>
      <c r="J644">
        <f>LOG10(F644+1)</f>
        <v>0.90173069172921871</v>
      </c>
      <c r="K644">
        <f t="shared" si="54"/>
        <v>0</v>
      </c>
      <c r="L644">
        <f t="shared" si="55"/>
        <v>0</v>
      </c>
      <c r="M644">
        <f>IF(B644="S",1,0)</f>
        <v>1</v>
      </c>
      <c r="N644">
        <f>IF(B644="C",1,0)</f>
        <v>0</v>
      </c>
      <c r="O644">
        <f t="shared" si="56"/>
        <v>1</v>
      </c>
      <c r="P644">
        <v>1</v>
      </c>
      <c r="AC644" s="5">
        <f>SUMPRODUCT(Table13[[#This Row],[SibSp]:[Ones]],$R$4:$AA$4)</f>
        <v>-0.93108749380544731</v>
      </c>
      <c r="AD644" s="5">
        <f>SUMPRODUCT(Table13[[#This Row],[SibSp]:[Ones]],$R$5:$AA$5)</f>
        <v>9.9204028443368619E-2</v>
      </c>
      <c r="AE644" s="5">
        <f t="shared" si="57"/>
        <v>0</v>
      </c>
      <c r="AF644" s="5">
        <f t="shared" si="58"/>
        <v>9.9204028443368619E-2</v>
      </c>
      <c r="AG644" s="5">
        <f t="shared" si="59"/>
        <v>9.9204028443368619E-2</v>
      </c>
      <c r="AH644" s="5">
        <f>(Table13[[#This Row],[Survived]]-AG644)^2</f>
        <v>0.8114333823726555</v>
      </c>
    </row>
    <row r="645" spans="1:34" x14ac:dyDescent="0.2">
      <c r="A645">
        <v>0</v>
      </c>
      <c r="B645" t="s">
        <v>10</v>
      </c>
      <c r="C645">
        <v>3</v>
      </c>
      <c r="D645" t="s">
        <v>3</v>
      </c>
      <c r="E645">
        <v>31</v>
      </c>
      <c r="F645">
        <v>7.7750000000000004</v>
      </c>
      <c r="G645">
        <v>0</v>
      </c>
      <c r="H645">
        <v>0</v>
      </c>
      <c r="I645">
        <f>E645/$E$1</f>
        <v>0.38750000000000001</v>
      </c>
      <c r="J645">
        <f>LOG10(F645+1)</f>
        <v>0.94324712513786169</v>
      </c>
      <c r="K645">
        <f t="shared" ref="K645:K708" si="60">IF(C645=1,1,0)</f>
        <v>0</v>
      </c>
      <c r="L645">
        <f t="shared" ref="L645:L708" si="61">IF(C645=2,1,0)</f>
        <v>0</v>
      </c>
      <c r="M645">
        <f>IF(B645="S",1,0)</f>
        <v>1</v>
      </c>
      <c r="N645">
        <f>IF(B645="C",1,0)</f>
        <v>0</v>
      </c>
      <c r="O645">
        <f t="shared" ref="O645:O708" si="62">IF(D645="male",1,0)</f>
        <v>1</v>
      </c>
      <c r="P645">
        <v>1</v>
      </c>
      <c r="AC645" s="5">
        <f>SUMPRODUCT(Table13[[#This Row],[SibSp]:[Ones]],$R$4:$AA$4)</f>
        <v>-0.92617028459739403</v>
      </c>
      <c r="AD645" s="5">
        <f>SUMPRODUCT(Table13[[#This Row],[SibSp]:[Ones]],$R$5:$AA$5)</f>
        <v>7.2242812450798999E-2</v>
      </c>
      <c r="AE645" s="5">
        <f t="shared" ref="AE645:AE708" si="63">IF(AC645&lt;0,0,AC645)</f>
        <v>0</v>
      </c>
      <c r="AF645" s="5">
        <f t="shared" ref="AF645:AF708" si="64">IF(AD645&lt;0,0,AD645)</f>
        <v>7.2242812450798999E-2</v>
      </c>
      <c r="AG645" s="5">
        <f t="shared" ref="AG645:AG708" si="65">AE645+AF645</f>
        <v>7.2242812450798999E-2</v>
      </c>
      <c r="AH645" s="5">
        <f>(Table13[[#This Row],[Survived]]-AG645)^2</f>
        <v>5.2190239508013185E-3</v>
      </c>
    </row>
    <row r="646" spans="1:34" x14ac:dyDescent="0.2">
      <c r="A646">
        <v>0</v>
      </c>
      <c r="B646" t="s">
        <v>10</v>
      </c>
      <c r="C646">
        <v>1</v>
      </c>
      <c r="D646" t="s">
        <v>3</v>
      </c>
      <c r="E646">
        <v>39</v>
      </c>
      <c r="F646">
        <v>0</v>
      </c>
      <c r="G646">
        <v>0</v>
      </c>
      <c r="H646">
        <v>0</v>
      </c>
      <c r="I646">
        <f>E646/$E$1</f>
        <v>0.48749999999999999</v>
      </c>
      <c r="J646">
        <f>LOG10(F646+1)</f>
        <v>0</v>
      </c>
      <c r="K646">
        <f t="shared" si="60"/>
        <v>1</v>
      </c>
      <c r="L646">
        <f t="shared" si="61"/>
        <v>0</v>
      </c>
      <c r="M646">
        <f>IF(B646="S",1,0)</f>
        <v>1</v>
      </c>
      <c r="N646">
        <f>IF(B646="C",1,0)</f>
        <v>0</v>
      </c>
      <c r="O646">
        <f t="shared" si="62"/>
        <v>1</v>
      </c>
      <c r="P646">
        <v>1</v>
      </c>
      <c r="AC646" s="5">
        <f>SUMPRODUCT(Table13[[#This Row],[SibSp]:[Ones]],$R$4:$AA$4)</f>
        <v>-0.86909803946803565</v>
      </c>
      <c r="AD646" s="5">
        <f>SUMPRODUCT(Table13[[#This Row],[SibSp]:[Ones]],$R$5:$AA$5)</f>
        <v>0.34385571468117493</v>
      </c>
      <c r="AE646" s="5">
        <f t="shared" si="63"/>
        <v>0</v>
      </c>
      <c r="AF646" s="5">
        <f t="shared" si="64"/>
        <v>0.34385571468117493</v>
      </c>
      <c r="AG646" s="5">
        <f t="shared" si="65"/>
        <v>0.34385571468117493</v>
      </c>
      <c r="AH646" s="5">
        <f>(Table13[[#This Row],[Survived]]-AG646)^2</f>
        <v>0.11823675251890158</v>
      </c>
    </row>
    <row r="647" spans="1:34" x14ac:dyDescent="0.2">
      <c r="A647">
        <v>0</v>
      </c>
      <c r="B647" t="s">
        <v>10</v>
      </c>
      <c r="C647">
        <v>3</v>
      </c>
      <c r="D647" t="s">
        <v>4</v>
      </c>
      <c r="E647">
        <v>18</v>
      </c>
      <c r="F647">
        <v>7.7750000000000004</v>
      </c>
      <c r="G647">
        <v>0</v>
      </c>
      <c r="H647">
        <v>0</v>
      </c>
      <c r="I647">
        <f>E647/$E$1</f>
        <v>0.22500000000000001</v>
      </c>
      <c r="J647">
        <f>LOG10(F647+1)</f>
        <v>0.94324712513786169</v>
      </c>
      <c r="K647">
        <f t="shared" si="60"/>
        <v>0</v>
      </c>
      <c r="L647">
        <f t="shared" si="61"/>
        <v>0</v>
      </c>
      <c r="M647">
        <f>IF(B647="S",1,0)</f>
        <v>1</v>
      </c>
      <c r="N647">
        <f>IF(B647="C",1,0)</f>
        <v>0</v>
      </c>
      <c r="O647">
        <f t="shared" si="62"/>
        <v>0</v>
      </c>
      <c r="P647">
        <v>1</v>
      </c>
      <c r="AC647" s="5">
        <f>SUMPRODUCT(Table13[[#This Row],[SibSp]:[Ones]],$R$4:$AA$4)</f>
        <v>-0.63210399621468072</v>
      </c>
      <c r="AD647" s="5">
        <f>SUMPRODUCT(Table13[[#This Row],[SibSp]:[Ones]],$R$5:$AA$5)</f>
        <v>0.65513225870398306</v>
      </c>
      <c r="AE647" s="5">
        <f t="shared" si="63"/>
        <v>0</v>
      </c>
      <c r="AF647" s="5">
        <f t="shared" si="64"/>
        <v>0.65513225870398306</v>
      </c>
      <c r="AG647" s="5">
        <f t="shared" si="65"/>
        <v>0.65513225870398306</v>
      </c>
      <c r="AH647" s="5">
        <f>(Table13[[#This Row],[Survived]]-AG647)^2</f>
        <v>0.42919827639458258</v>
      </c>
    </row>
    <row r="648" spans="1:34" x14ac:dyDescent="0.2">
      <c r="A648">
        <v>0</v>
      </c>
      <c r="B648" t="s">
        <v>10</v>
      </c>
      <c r="C648">
        <v>2</v>
      </c>
      <c r="D648" t="s">
        <v>3</v>
      </c>
      <c r="E648">
        <v>39</v>
      </c>
      <c r="F648">
        <v>13</v>
      </c>
      <c r="G648">
        <v>0</v>
      </c>
      <c r="H648">
        <v>0</v>
      </c>
      <c r="I648">
        <f>E648/$E$1</f>
        <v>0.48749999999999999</v>
      </c>
      <c r="J648">
        <f>LOG10(F648+1)</f>
        <v>1.146128035678238</v>
      </c>
      <c r="K648">
        <f t="shared" si="60"/>
        <v>0</v>
      </c>
      <c r="L648">
        <f t="shared" si="61"/>
        <v>1</v>
      </c>
      <c r="M648">
        <f>IF(B648="S",1,0)</f>
        <v>1</v>
      </c>
      <c r="N648">
        <f>IF(B648="C",1,0)</f>
        <v>0</v>
      </c>
      <c r="O648">
        <f t="shared" si="62"/>
        <v>1</v>
      </c>
      <c r="P648">
        <v>1</v>
      </c>
      <c r="AC648" s="5">
        <f>SUMPRODUCT(Table13[[#This Row],[SibSp]:[Ones]],$R$4:$AA$4)</f>
        <v>-0.89231054347167538</v>
      </c>
      <c r="AD648" s="5">
        <f>SUMPRODUCT(Table13[[#This Row],[SibSp]:[Ones]],$R$5:$AA$5)</f>
        <v>0.22247350340398991</v>
      </c>
      <c r="AE648" s="5">
        <f t="shared" si="63"/>
        <v>0</v>
      </c>
      <c r="AF648" s="5">
        <f t="shared" si="64"/>
        <v>0.22247350340398991</v>
      </c>
      <c r="AG648" s="5">
        <f t="shared" si="65"/>
        <v>0.22247350340398991</v>
      </c>
      <c r="AH648" s="5">
        <f>(Table13[[#This Row],[Survived]]-AG648)^2</f>
        <v>4.9494459716845109E-2</v>
      </c>
    </row>
    <row r="649" spans="1:34" x14ac:dyDescent="0.2">
      <c r="A649">
        <v>1</v>
      </c>
      <c r="B649" t="s">
        <v>10</v>
      </c>
      <c r="C649">
        <v>1</v>
      </c>
      <c r="D649" t="s">
        <v>4</v>
      </c>
      <c r="E649">
        <v>33</v>
      </c>
      <c r="F649">
        <v>53.1</v>
      </c>
      <c r="G649">
        <v>1</v>
      </c>
      <c r="H649">
        <v>0</v>
      </c>
      <c r="I649">
        <f>E649/$E$1</f>
        <v>0.41249999999999998</v>
      </c>
      <c r="J649">
        <f>LOG10(F649+1)</f>
        <v>1.7331972651065695</v>
      </c>
      <c r="K649">
        <f t="shared" si="60"/>
        <v>1</v>
      </c>
      <c r="L649">
        <f t="shared" si="61"/>
        <v>0</v>
      </c>
      <c r="M649">
        <f>IF(B649="S",1,0)</f>
        <v>1</v>
      </c>
      <c r="N649">
        <f>IF(B649="C",1,0)</f>
        <v>0</v>
      </c>
      <c r="O649">
        <f t="shared" si="62"/>
        <v>0</v>
      </c>
      <c r="P649">
        <v>1</v>
      </c>
      <c r="AC649" s="5">
        <f>SUMPRODUCT(Table13[[#This Row],[SibSp]:[Ones]],$R$4:$AA$4)</f>
        <v>-0.97516359301295996</v>
      </c>
      <c r="AD649" s="5">
        <f>SUMPRODUCT(Table13[[#This Row],[SibSp]:[Ones]],$R$5:$AA$5)</f>
        <v>0.90193107210566392</v>
      </c>
      <c r="AE649" s="5">
        <f t="shared" si="63"/>
        <v>0</v>
      </c>
      <c r="AF649" s="5">
        <f t="shared" si="64"/>
        <v>0.90193107210566392</v>
      </c>
      <c r="AG649" s="5">
        <f t="shared" si="65"/>
        <v>0.90193107210566392</v>
      </c>
      <c r="AH649" s="5">
        <f>(Table13[[#This Row],[Survived]]-AG649)^2</f>
        <v>9.6175146183444891E-3</v>
      </c>
    </row>
    <row r="650" spans="1:34" x14ac:dyDescent="0.2">
      <c r="A650">
        <v>0</v>
      </c>
      <c r="B650" t="s">
        <v>10</v>
      </c>
      <c r="C650">
        <v>3</v>
      </c>
      <c r="D650" t="s">
        <v>3</v>
      </c>
      <c r="E650">
        <v>26</v>
      </c>
      <c r="F650">
        <v>7.8875000000000002</v>
      </c>
      <c r="G650">
        <v>0</v>
      </c>
      <c r="H650">
        <v>0</v>
      </c>
      <c r="I650">
        <f>E650/$E$1</f>
        <v>0.32500000000000001</v>
      </c>
      <c r="J650">
        <f>LOG10(F650+1)</f>
        <v>0.94877961373782271</v>
      </c>
      <c r="K650">
        <f t="shared" si="60"/>
        <v>0</v>
      </c>
      <c r="L650">
        <f t="shared" si="61"/>
        <v>0</v>
      </c>
      <c r="M650">
        <f>IF(B650="S",1,0)</f>
        <v>1</v>
      </c>
      <c r="N650">
        <f>IF(B650="C",1,0)</f>
        <v>0</v>
      </c>
      <c r="O650">
        <f t="shared" si="62"/>
        <v>1</v>
      </c>
      <c r="P650">
        <v>1</v>
      </c>
      <c r="AC650" s="5">
        <f>SUMPRODUCT(Table13[[#This Row],[SibSp]:[Ones]],$R$4:$AA$4)</f>
        <v>-0.94126180580430585</v>
      </c>
      <c r="AD650" s="5">
        <f>SUMPRODUCT(Table13[[#This Row],[SibSp]:[Ones]],$R$5:$AA$5)</f>
        <v>0.10870006078356398</v>
      </c>
      <c r="AE650" s="5">
        <f t="shared" si="63"/>
        <v>0</v>
      </c>
      <c r="AF650" s="5">
        <f t="shared" si="64"/>
        <v>0.10870006078356398</v>
      </c>
      <c r="AG650" s="5">
        <f t="shared" si="65"/>
        <v>0.10870006078356398</v>
      </c>
      <c r="AH650" s="5">
        <f>(Table13[[#This Row],[Survived]]-AG650)^2</f>
        <v>1.1815703214350503E-2</v>
      </c>
    </row>
    <row r="651" spans="1:34" x14ac:dyDescent="0.2">
      <c r="A651">
        <v>0</v>
      </c>
      <c r="B651" t="s">
        <v>10</v>
      </c>
      <c r="C651">
        <v>3</v>
      </c>
      <c r="D651" t="s">
        <v>3</v>
      </c>
      <c r="E651">
        <v>39</v>
      </c>
      <c r="F651">
        <v>24.15</v>
      </c>
      <c r="G651">
        <v>0</v>
      </c>
      <c r="H651">
        <v>0</v>
      </c>
      <c r="I651">
        <f>E651/$E$1</f>
        <v>0.48749999999999999</v>
      </c>
      <c r="J651">
        <f>LOG10(F651+1)</f>
        <v>1.4005379893919461</v>
      </c>
      <c r="K651">
        <f t="shared" si="60"/>
        <v>0</v>
      </c>
      <c r="L651">
        <f t="shared" si="61"/>
        <v>0</v>
      </c>
      <c r="M651">
        <f>IF(B651="S",1,0)</f>
        <v>1</v>
      </c>
      <c r="N651">
        <f>IF(B651="C",1,0)</f>
        <v>0</v>
      </c>
      <c r="O651">
        <f t="shared" si="62"/>
        <v>1</v>
      </c>
      <c r="P651">
        <v>1</v>
      </c>
      <c r="AC651" s="5">
        <f>SUMPRODUCT(Table13[[#This Row],[SibSp]:[Ones]],$R$4:$AA$4)</f>
        <v>-0.9746304201676137</v>
      </c>
      <c r="AD651" s="5">
        <f>SUMPRODUCT(Table13[[#This Row],[SibSp]:[Ones]],$R$5:$AA$5)</f>
        <v>3.6279439209230935E-2</v>
      </c>
      <c r="AE651" s="5">
        <f t="shared" si="63"/>
        <v>0</v>
      </c>
      <c r="AF651" s="5">
        <f t="shared" si="64"/>
        <v>3.6279439209230935E-2</v>
      </c>
      <c r="AG651" s="5">
        <f t="shared" si="65"/>
        <v>3.6279439209230935E-2</v>
      </c>
      <c r="AH651" s="5">
        <f>(Table13[[#This Row],[Survived]]-AG651)^2</f>
        <v>1.3161977093362829E-3</v>
      </c>
    </row>
    <row r="652" spans="1:34" x14ac:dyDescent="0.2">
      <c r="A652">
        <v>0</v>
      </c>
      <c r="B652" t="s">
        <v>10</v>
      </c>
      <c r="C652">
        <v>2</v>
      </c>
      <c r="D652" t="s">
        <v>3</v>
      </c>
      <c r="E652">
        <v>35</v>
      </c>
      <c r="F652">
        <v>10.5</v>
      </c>
      <c r="G652">
        <v>0</v>
      </c>
      <c r="H652">
        <v>0</v>
      </c>
      <c r="I652">
        <f>E652/$E$1</f>
        <v>0.4375</v>
      </c>
      <c r="J652">
        <f>LOG10(F652+1)</f>
        <v>1.0606978403536116</v>
      </c>
      <c r="K652">
        <f t="shared" si="60"/>
        <v>0</v>
      </c>
      <c r="L652">
        <f t="shared" si="61"/>
        <v>1</v>
      </c>
      <c r="M652">
        <f>IF(B652="S",1,0)</f>
        <v>1</v>
      </c>
      <c r="N652">
        <f>IF(B652="C",1,0)</f>
        <v>0</v>
      </c>
      <c r="O652">
        <f t="shared" si="62"/>
        <v>1</v>
      </c>
      <c r="P652">
        <v>1</v>
      </c>
      <c r="AC652" s="5">
        <f>SUMPRODUCT(Table13[[#This Row],[SibSp]:[Ones]],$R$4:$AA$4)</f>
        <v>-0.89038773006889249</v>
      </c>
      <c r="AD652" s="5">
        <f>SUMPRODUCT(Table13[[#This Row],[SibSp]:[Ones]],$R$5:$AA$5)</f>
        <v>0.24732748365196189</v>
      </c>
      <c r="AE652" s="5">
        <f t="shared" si="63"/>
        <v>0</v>
      </c>
      <c r="AF652" s="5">
        <f t="shared" si="64"/>
        <v>0.24732748365196189</v>
      </c>
      <c r="AG652" s="5">
        <f t="shared" si="65"/>
        <v>0.24732748365196189</v>
      </c>
      <c r="AH652" s="5">
        <f>(Table13[[#This Row],[Survived]]-AG652)^2</f>
        <v>6.1170884169611472E-2</v>
      </c>
    </row>
    <row r="653" spans="1:34" x14ac:dyDescent="0.2">
      <c r="A653">
        <v>0</v>
      </c>
      <c r="B653" t="s">
        <v>10</v>
      </c>
      <c r="C653">
        <v>3</v>
      </c>
      <c r="D653" t="s">
        <v>4</v>
      </c>
      <c r="E653">
        <v>6</v>
      </c>
      <c r="F653">
        <v>31.274999999999999</v>
      </c>
      <c r="G653">
        <v>4</v>
      </c>
      <c r="H653">
        <v>2</v>
      </c>
      <c r="I653">
        <f>E653/$E$1</f>
        <v>7.4999999999999997E-2</v>
      </c>
      <c r="J653">
        <f>LOG10(F653+1)</f>
        <v>1.5088662509384578</v>
      </c>
      <c r="K653">
        <f t="shared" si="60"/>
        <v>0</v>
      </c>
      <c r="L653">
        <f t="shared" si="61"/>
        <v>0</v>
      </c>
      <c r="M653">
        <f>IF(B653="S",1,0)</f>
        <v>1</v>
      </c>
      <c r="N653">
        <f>IF(B653="C",1,0)</f>
        <v>0</v>
      </c>
      <c r="O653">
        <f t="shared" si="62"/>
        <v>0</v>
      </c>
      <c r="P653">
        <v>1</v>
      </c>
      <c r="AC653" s="5">
        <f>SUMPRODUCT(Table13[[#This Row],[SibSp]:[Ones]],$R$4:$AA$4)</f>
        <v>-1.2363795161205564</v>
      </c>
      <c r="AD653" s="5">
        <f>SUMPRODUCT(Table13[[#This Row],[SibSp]:[Ones]],$R$5:$AA$5)</f>
        <v>0.5100722655408696</v>
      </c>
      <c r="AE653" s="5">
        <f t="shared" si="63"/>
        <v>0</v>
      </c>
      <c r="AF653" s="5">
        <f t="shared" si="64"/>
        <v>0.5100722655408696</v>
      </c>
      <c r="AG653" s="5">
        <f t="shared" si="65"/>
        <v>0.5100722655408696</v>
      </c>
      <c r="AH653" s="5">
        <f>(Table13[[#This Row],[Survived]]-AG653)^2</f>
        <v>0.26017371607399536</v>
      </c>
    </row>
    <row r="654" spans="1:34" x14ac:dyDescent="0.2">
      <c r="A654">
        <v>0</v>
      </c>
      <c r="B654" t="s">
        <v>10</v>
      </c>
      <c r="C654">
        <v>3</v>
      </c>
      <c r="D654" t="s">
        <v>3</v>
      </c>
      <c r="E654">
        <v>30.5</v>
      </c>
      <c r="F654">
        <v>8.0500000000000007</v>
      </c>
      <c r="G654">
        <v>0</v>
      </c>
      <c r="H654">
        <v>0</v>
      </c>
      <c r="I654">
        <f>E654/$E$1</f>
        <v>0.38124999999999998</v>
      </c>
      <c r="J654">
        <f>LOG10(F654+1)</f>
        <v>0.9566485792052033</v>
      </c>
      <c r="K654">
        <f t="shared" si="60"/>
        <v>0</v>
      </c>
      <c r="L654">
        <f t="shared" si="61"/>
        <v>0</v>
      </c>
      <c r="M654">
        <f>IF(B654="S",1,0)</f>
        <v>1</v>
      </c>
      <c r="N654">
        <f>IF(B654="C",1,0)</f>
        <v>0</v>
      </c>
      <c r="O654">
        <f t="shared" si="62"/>
        <v>1</v>
      </c>
      <c r="P654">
        <v>1</v>
      </c>
      <c r="AC654" s="5">
        <f>SUMPRODUCT(Table13[[#This Row],[SibSp]:[Ones]],$R$4:$AA$4)</f>
        <v>-0.9296806775658869</v>
      </c>
      <c r="AD654" s="5">
        <f>SUMPRODUCT(Table13[[#This Row],[SibSp]:[Ones]],$R$5:$AA$5)</f>
        <v>7.6505068323220904E-2</v>
      </c>
      <c r="AE654" s="5">
        <f t="shared" si="63"/>
        <v>0</v>
      </c>
      <c r="AF654" s="5">
        <f t="shared" si="64"/>
        <v>7.6505068323220904E-2</v>
      </c>
      <c r="AG654" s="5">
        <f t="shared" si="65"/>
        <v>7.6505068323220904E-2</v>
      </c>
      <c r="AH654" s="5">
        <f>(Table13[[#This Row],[Survived]]-AG654)^2</f>
        <v>5.8530254791406989E-3</v>
      </c>
    </row>
    <row r="655" spans="1:34" x14ac:dyDescent="0.2">
      <c r="A655">
        <v>0</v>
      </c>
      <c r="B655" t="s">
        <v>10</v>
      </c>
      <c r="C655">
        <v>3</v>
      </c>
      <c r="D655" t="s">
        <v>4</v>
      </c>
      <c r="E655">
        <v>23</v>
      </c>
      <c r="F655">
        <v>7.9249999999999998</v>
      </c>
      <c r="G655">
        <v>0</v>
      </c>
      <c r="H655">
        <v>0</v>
      </c>
      <c r="I655">
        <f>E655/$E$1</f>
        <v>0.28749999999999998</v>
      </c>
      <c r="J655">
        <f>LOG10(F655+1)</f>
        <v>0.95060822478423079</v>
      </c>
      <c r="K655">
        <f t="shared" si="60"/>
        <v>0</v>
      </c>
      <c r="L655">
        <f t="shared" si="61"/>
        <v>0</v>
      </c>
      <c r="M655">
        <f>IF(B655="S",1,0)</f>
        <v>1</v>
      </c>
      <c r="N655">
        <f>IF(B655="C",1,0)</f>
        <v>0</v>
      </c>
      <c r="O655">
        <f t="shared" si="62"/>
        <v>0</v>
      </c>
      <c r="P655">
        <v>1</v>
      </c>
      <c r="AC655" s="5">
        <f>SUMPRODUCT(Table13[[#This Row],[SibSp]:[Ones]],$R$4:$AA$4)</f>
        <v>-0.61902078473328137</v>
      </c>
      <c r="AD655" s="5">
        <f>SUMPRODUCT(Table13[[#This Row],[SibSp]:[Ones]],$R$5:$AA$5)</f>
        <v>0.6192937191505018</v>
      </c>
      <c r="AE655" s="5">
        <f t="shared" si="63"/>
        <v>0</v>
      </c>
      <c r="AF655" s="5">
        <f t="shared" si="64"/>
        <v>0.6192937191505018</v>
      </c>
      <c r="AG655" s="5">
        <f t="shared" si="65"/>
        <v>0.6192937191505018</v>
      </c>
      <c r="AH655" s="5">
        <f>(Table13[[#This Row],[Survived]]-AG655)^2</f>
        <v>0.38352471057926057</v>
      </c>
    </row>
    <row r="656" spans="1:34" x14ac:dyDescent="0.2">
      <c r="A656">
        <v>0</v>
      </c>
      <c r="B656" t="s">
        <v>11</v>
      </c>
      <c r="C656">
        <v>2</v>
      </c>
      <c r="D656" t="s">
        <v>3</v>
      </c>
      <c r="E656">
        <v>31</v>
      </c>
      <c r="F656">
        <v>37.004199999999997</v>
      </c>
      <c r="G656">
        <v>1</v>
      </c>
      <c r="H656">
        <v>1</v>
      </c>
      <c r="I656">
        <f>E656/$E$1</f>
        <v>0.38750000000000001</v>
      </c>
      <c r="J656">
        <f>LOG10(F656+1)</f>
        <v>1.579831594933373</v>
      </c>
      <c r="K656">
        <f t="shared" si="60"/>
        <v>0</v>
      </c>
      <c r="L656">
        <f t="shared" si="61"/>
        <v>1</v>
      </c>
      <c r="M656">
        <f>IF(B656="S",1,0)</f>
        <v>0</v>
      </c>
      <c r="N656">
        <f>IF(B656="C",1,0)</f>
        <v>1</v>
      </c>
      <c r="O656">
        <f t="shared" si="62"/>
        <v>1</v>
      </c>
      <c r="P656">
        <v>1</v>
      </c>
      <c r="AC656" s="5">
        <f>SUMPRODUCT(Table13[[#This Row],[SibSp]:[Ones]],$R$4:$AA$4)</f>
        <v>-0.91480262981003935</v>
      </c>
      <c r="AD656" s="5">
        <f>SUMPRODUCT(Table13[[#This Row],[SibSp]:[Ones]],$R$5:$AA$5)</f>
        <v>0.29706133698548903</v>
      </c>
      <c r="AE656" s="5">
        <f t="shared" si="63"/>
        <v>0</v>
      </c>
      <c r="AF656" s="5">
        <f t="shared" si="64"/>
        <v>0.29706133698548903</v>
      </c>
      <c r="AG656" s="5">
        <f t="shared" si="65"/>
        <v>0.29706133698548903</v>
      </c>
      <c r="AH656" s="5">
        <f>(Table13[[#This Row],[Survived]]-AG656)^2</f>
        <v>8.8245437931606274E-2</v>
      </c>
    </row>
    <row r="657" spans="1:34" x14ac:dyDescent="0.2">
      <c r="A657">
        <v>0</v>
      </c>
      <c r="B657" t="s">
        <v>10</v>
      </c>
      <c r="C657">
        <v>3</v>
      </c>
      <c r="D657" t="s">
        <v>3</v>
      </c>
      <c r="E657">
        <v>43</v>
      </c>
      <c r="F657">
        <v>6.45</v>
      </c>
      <c r="G657">
        <v>0</v>
      </c>
      <c r="H657">
        <v>0</v>
      </c>
      <c r="I657">
        <f>E657/$E$1</f>
        <v>0.53749999999999998</v>
      </c>
      <c r="J657">
        <f>LOG10(F657+1)</f>
        <v>0.87215627274829288</v>
      </c>
      <c r="K657">
        <f t="shared" si="60"/>
        <v>0</v>
      </c>
      <c r="L657">
        <f t="shared" si="61"/>
        <v>0</v>
      </c>
      <c r="M657">
        <f>IF(B657="S",1,0)</f>
        <v>1</v>
      </c>
      <c r="N657">
        <f>IF(B657="C",1,0)</f>
        <v>0</v>
      </c>
      <c r="O657">
        <f t="shared" si="62"/>
        <v>1</v>
      </c>
      <c r="P657">
        <v>1</v>
      </c>
      <c r="AC657" s="5">
        <f>SUMPRODUCT(Table13[[#This Row],[SibSp]:[Ones]],$R$4:$AA$4)</f>
        <v>-0.88094567973120919</v>
      </c>
      <c r="AD657" s="5">
        <f>SUMPRODUCT(Table13[[#This Row],[SibSp]:[Ones]],$R$5:$AA$5)</f>
        <v>-1.8028779184723676E-2</v>
      </c>
      <c r="AE657" s="5">
        <f t="shared" si="63"/>
        <v>0</v>
      </c>
      <c r="AF657" s="5">
        <f t="shared" si="64"/>
        <v>0</v>
      </c>
      <c r="AG657" s="5">
        <f t="shared" si="65"/>
        <v>0</v>
      </c>
      <c r="AH657" s="5">
        <f>(Table13[[#This Row],[Survived]]-AG657)^2</f>
        <v>0</v>
      </c>
    </row>
    <row r="658" spans="1:34" x14ac:dyDescent="0.2">
      <c r="A658">
        <v>0</v>
      </c>
      <c r="B658" t="s">
        <v>10</v>
      </c>
      <c r="C658">
        <v>3</v>
      </c>
      <c r="D658" t="s">
        <v>3</v>
      </c>
      <c r="E658">
        <v>10</v>
      </c>
      <c r="F658">
        <v>27.9</v>
      </c>
      <c r="G658">
        <v>3</v>
      </c>
      <c r="H658">
        <v>2</v>
      </c>
      <c r="I658">
        <f>E658/$E$1</f>
        <v>0.125</v>
      </c>
      <c r="J658">
        <f>LOG10(F658+1)</f>
        <v>1.4608978427565478</v>
      </c>
      <c r="K658">
        <f t="shared" si="60"/>
        <v>0</v>
      </c>
      <c r="L658">
        <f t="shared" si="61"/>
        <v>0</v>
      </c>
      <c r="M658">
        <f>IF(B658="S",1,0)</f>
        <v>1</v>
      </c>
      <c r="N658">
        <f>IF(B658="C",1,0)</f>
        <v>0</v>
      </c>
      <c r="O658">
        <f t="shared" si="62"/>
        <v>1</v>
      </c>
      <c r="P658">
        <v>1</v>
      </c>
      <c r="AC658" s="5">
        <f>SUMPRODUCT(Table13[[#This Row],[SibSp]:[Ones]],$R$4:$AA$4)</f>
        <v>-1.398497698625738</v>
      </c>
      <c r="AD658" s="5">
        <f>SUMPRODUCT(Table13[[#This Row],[SibSp]:[Ones]],$R$5:$AA$5)</f>
        <v>4.7340621993922305E-2</v>
      </c>
      <c r="AE658" s="5">
        <f t="shared" si="63"/>
        <v>0</v>
      </c>
      <c r="AF658" s="5">
        <f t="shared" si="64"/>
        <v>4.7340621993922305E-2</v>
      </c>
      <c r="AG658" s="5">
        <f t="shared" si="65"/>
        <v>4.7340621993922305E-2</v>
      </c>
      <c r="AH658" s="5">
        <f>(Table13[[#This Row],[Survived]]-AG658)^2</f>
        <v>2.2411344907714401E-3</v>
      </c>
    </row>
    <row r="659" spans="1:34" x14ac:dyDescent="0.2">
      <c r="A659">
        <v>1</v>
      </c>
      <c r="B659" t="s">
        <v>10</v>
      </c>
      <c r="C659">
        <v>1</v>
      </c>
      <c r="D659" t="s">
        <v>4</v>
      </c>
      <c r="E659">
        <v>52</v>
      </c>
      <c r="F659">
        <v>93.5</v>
      </c>
      <c r="G659">
        <v>1</v>
      </c>
      <c r="H659">
        <v>1</v>
      </c>
      <c r="I659">
        <f>E659/$E$1</f>
        <v>0.65</v>
      </c>
      <c r="J659">
        <f>LOG10(F659+1)</f>
        <v>1.975431808509263</v>
      </c>
      <c r="K659">
        <f t="shared" si="60"/>
        <v>1</v>
      </c>
      <c r="L659">
        <f t="shared" si="61"/>
        <v>0</v>
      </c>
      <c r="M659">
        <f>IF(B659="S",1,0)</f>
        <v>1</v>
      </c>
      <c r="N659">
        <f>IF(B659="C",1,0)</f>
        <v>0</v>
      </c>
      <c r="O659">
        <f t="shared" si="62"/>
        <v>0</v>
      </c>
      <c r="P659">
        <v>1</v>
      </c>
      <c r="AC659" s="5">
        <f>SUMPRODUCT(Table13[[#This Row],[SibSp]:[Ones]],$R$4:$AA$4)</f>
        <v>-0.89965221525148631</v>
      </c>
      <c r="AD659" s="5">
        <f>SUMPRODUCT(Table13[[#This Row],[SibSp]:[Ones]],$R$5:$AA$5)</f>
        <v>0.76112405811864026</v>
      </c>
      <c r="AE659" s="5">
        <f t="shared" si="63"/>
        <v>0</v>
      </c>
      <c r="AF659" s="5">
        <f t="shared" si="64"/>
        <v>0.76112405811864026</v>
      </c>
      <c r="AG659" s="5">
        <f t="shared" si="65"/>
        <v>0.76112405811864026</v>
      </c>
      <c r="AH659" s="5">
        <f>(Table13[[#This Row],[Survived]]-AG659)^2</f>
        <v>5.7061715609706756E-2</v>
      </c>
    </row>
    <row r="660" spans="1:34" x14ac:dyDescent="0.2">
      <c r="A660">
        <v>1</v>
      </c>
      <c r="B660" t="s">
        <v>10</v>
      </c>
      <c r="C660">
        <v>3</v>
      </c>
      <c r="D660" t="s">
        <v>3</v>
      </c>
      <c r="E660">
        <v>27</v>
      </c>
      <c r="F660">
        <v>8.6624999999999996</v>
      </c>
      <c r="G660">
        <v>0</v>
      </c>
      <c r="H660">
        <v>0</v>
      </c>
      <c r="I660">
        <f>E660/$E$1</f>
        <v>0.33750000000000002</v>
      </c>
      <c r="J660">
        <f>LOG10(F660+1)</f>
        <v>0.98508950692638131</v>
      </c>
      <c r="K660">
        <f t="shared" si="60"/>
        <v>0</v>
      </c>
      <c r="L660">
        <f t="shared" si="61"/>
        <v>0</v>
      </c>
      <c r="M660">
        <f>IF(B660="S",1,0)</f>
        <v>1</v>
      </c>
      <c r="N660">
        <f>IF(B660="C",1,0)</f>
        <v>0</v>
      </c>
      <c r="O660">
        <f t="shared" si="62"/>
        <v>1</v>
      </c>
      <c r="P660">
        <v>1</v>
      </c>
      <c r="AC660" s="5">
        <f>SUMPRODUCT(Table13[[#This Row],[SibSp]:[Ones]],$R$4:$AA$4)</f>
        <v>-0.94407149143817082</v>
      </c>
      <c r="AD660" s="5">
        <f>SUMPRODUCT(Table13[[#This Row],[SibSp]:[Ones]],$R$5:$AA$5)</f>
        <v>0.10320406550115557</v>
      </c>
      <c r="AE660" s="5">
        <f t="shared" si="63"/>
        <v>0</v>
      </c>
      <c r="AF660" s="5">
        <f t="shared" si="64"/>
        <v>0.10320406550115557</v>
      </c>
      <c r="AG660" s="5">
        <f t="shared" si="65"/>
        <v>0.10320406550115557</v>
      </c>
      <c r="AH660" s="5">
        <f>(Table13[[#This Row],[Survived]]-AG660)^2</f>
        <v>0.80424294813365571</v>
      </c>
    </row>
    <row r="661" spans="1:34" x14ac:dyDescent="0.2">
      <c r="A661">
        <v>0</v>
      </c>
      <c r="B661" t="s">
        <v>10</v>
      </c>
      <c r="C661">
        <v>1</v>
      </c>
      <c r="D661" t="s">
        <v>3</v>
      </c>
      <c r="E661">
        <v>38</v>
      </c>
      <c r="F661">
        <v>0</v>
      </c>
      <c r="G661">
        <v>0</v>
      </c>
      <c r="H661">
        <v>0</v>
      </c>
      <c r="I661">
        <f>E661/$E$1</f>
        <v>0.47499999999999998</v>
      </c>
      <c r="J661">
        <f>LOG10(F661+1)</f>
        <v>0</v>
      </c>
      <c r="K661">
        <f t="shared" si="60"/>
        <v>1</v>
      </c>
      <c r="L661">
        <f t="shared" si="61"/>
        <v>0</v>
      </c>
      <c r="M661">
        <f>IF(B661="S",1,0)</f>
        <v>1</v>
      </c>
      <c r="N661">
        <f>IF(B661="C",1,0)</f>
        <v>0</v>
      </c>
      <c r="O661">
        <f t="shared" si="62"/>
        <v>1</v>
      </c>
      <c r="P661">
        <v>1</v>
      </c>
      <c r="AC661" s="5">
        <f>SUMPRODUCT(Table13[[#This Row],[SibSp]:[Ones]],$R$4:$AA$4)</f>
        <v>-0.87194399524521526</v>
      </c>
      <c r="AD661" s="5">
        <f>SUMPRODUCT(Table13[[#This Row],[SibSp]:[Ones]],$R$5:$AA$5)</f>
        <v>0.35109406820098132</v>
      </c>
      <c r="AE661" s="5">
        <f t="shared" si="63"/>
        <v>0</v>
      </c>
      <c r="AF661" s="5">
        <f t="shared" si="64"/>
        <v>0.35109406820098132</v>
      </c>
      <c r="AG661" s="5">
        <f t="shared" si="65"/>
        <v>0.35109406820098132</v>
      </c>
      <c r="AH661" s="5">
        <f>(Table13[[#This Row],[Survived]]-AG661)^2</f>
        <v>0.12326704472591532</v>
      </c>
    </row>
    <row r="662" spans="1:34" x14ac:dyDescent="0.2">
      <c r="A662">
        <v>1</v>
      </c>
      <c r="B662" t="s">
        <v>10</v>
      </c>
      <c r="C662">
        <v>3</v>
      </c>
      <c r="D662" t="s">
        <v>4</v>
      </c>
      <c r="E662">
        <v>27</v>
      </c>
      <c r="F662">
        <v>12.475</v>
      </c>
      <c r="G662">
        <v>0</v>
      </c>
      <c r="H662">
        <v>1</v>
      </c>
      <c r="I662">
        <f>E662/$E$1</f>
        <v>0.33750000000000002</v>
      </c>
      <c r="J662">
        <f>LOG10(F662+1)</f>
        <v>1.1295287738587763</v>
      </c>
      <c r="K662">
        <f t="shared" si="60"/>
        <v>0</v>
      </c>
      <c r="L662">
        <f t="shared" si="61"/>
        <v>0</v>
      </c>
      <c r="M662">
        <f>IF(B662="S",1,0)</f>
        <v>1</v>
      </c>
      <c r="N662">
        <f>IF(B662="C",1,0)</f>
        <v>0</v>
      </c>
      <c r="O662">
        <f t="shared" si="62"/>
        <v>0</v>
      </c>
      <c r="P662">
        <v>1</v>
      </c>
      <c r="AC662" s="5">
        <f>SUMPRODUCT(Table13[[#This Row],[SibSp]:[Ones]],$R$4:$AA$4)</f>
        <v>-0.57633693416723242</v>
      </c>
      <c r="AD662" s="5">
        <f>SUMPRODUCT(Table13[[#This Row],[SibSp]:[Ones]],$R$5:$AA$5)</f>
        <v>0.58402383709658068</v>
      </c>
      <c r="AE662" s="5">
        <f t="shared" si="63"/>
        <v>0</v>
      </c>
      <c r="AF662" s="5">
        <f t="shared" si="64"/>
        <v>0.58402383709658068</v>
      </c>
      <c r="AG662" s="5">
        <f t="shared" si="65"/>
        <v>0.58402383709658068</v>
      </c>
      <c r="AH662" s="5">
        <f>(Table13[[#This Row],[Survived]]-AG662)^2</f>
        <v>0.17303616810385206</v>
      </c>
    </row>
    <row r="663" spans="1:34" x14ac:dyDescent="0.2">
      <c r="A663">
        <v>0</v>
      </c>
      <c r="B663" t="s">
        <v>10</v>
      </c>
      <c r="C663">
        <v>3</v>
      </c>
      <c r="D663" t="s">
        <v>3</v>
      </c>
      <c r="E663">
        <v>2</v>
      </c>
      <c r="F663">
        <v>39.6875</v>
      </c>
      <c r="G663">
        <v>4</v>
      </c>
      <c r="H663">
        <v>1</v>
      </c>
      <c r="I663">
        <f>E663/$E$1</f>
        <v>2.5000000000000001E-2</v>
      </c>
      <c r="J663">
        <f>LOG10(F663+1)</f>
        <v>1.6094610059122672</v>
      </c>
      <c r="K663">
        <f t="shared" si="60"/>
        <v>0</v>
      </c>
      <c r="L663">
        <f t="shared" si="61"/>
        <v>0</v>
      </c>
      <c r="M663">
        <f>IF(B663="S",1,0)</f>
        <v>1</v>
      </c>
      <c r="N663">
        <f>IF(B663="C",1,0)</f>
        <v>0</v>
      </c>
      <c r="O663">
        <f t="shared" si="62"/>
        <v>1</v>
      </c>
      <c r="P663">
        <v>1</v>
      </c>
      <c r="AC663" s="5">
        <f>SUMPRODUCT(Table13[[#This Row],[SibSp]:[Ones]],$R$4:$AA$4)</f>
        <v>-1.653664479756487</v>
      </c>
      <c r="AD663" s="5">
        <f>SUMPRODUCT(Table13[[#This Row],[SibSp]:[Ones]],$R$5:$AA$5)</f>
        <v>6.9964054607309811E-2</v>
      </c>
      <c r="AE663" s="5">
        <f t="shared" si="63"/>
        <v>0</v>
      </c>
      <c r="AF663" s="5">
        <f t="shared" si="64"/>
        <v>6.9964054607309811E-2</v>
      </c>
      <c r="AG663" s="5">
        <f t="shared" si="65"/>
        <v>6.9964054607309811E-2</v>
      </c>
      <c r="AH663" s="5">
        <f>(Table13[[#This Row],[Survived]]-AG663)^2</f>
        <v>4.8949689370946289E-3</v>
      </c>
    </row>
    <row r="664" spans="1:34" x14ac:dyDescent="0.2">
      <c r="A664">
        <v>1</v>
      </c>
      <c r="B664" t="s">
        <v>11</v>
      </c>
      <c r="C664">
        <v>2</v>
      </c>
      <c r="D664" t="s">
        <v>3</v>
      </c>
      <c r="E664">
        <v>1</v>
      </c>
      <c r="F664">
        <v>37.004199999999997</v>
      </c>
      <c r="G664">
        <v>0</v>
      </c>
      <c r="H664">
        <v>2</v>
      </c>
      <c r="I664">
        <f>E664/$E$1</f>
        <v>1.2500000000000001E-2</v>
      </c>
      <c r="J664">
        <f>LOG10(F664+1)</f>
        <v>1.579831594933373</v>
      </c>
      <c r="K664">
        <f t="shared" si="60"/>
        <v>0</v>
      </c>
      <c r="L664">
        <f t="shared" si="61"/>
        <v>1</v>
      </c>
      <c r="M664">
        <f>IF(B664="S",1,0)</f>
        <v>0</v>
      </c>
      <c r="N664">
        <f>IF(B664="C",1,0)</f>
        <v>1</v>
      </c>
      <c r="O664">
        <f t="shared" si="62"/>
        <v>1</v>
      </c>
      <c r="P664">
        <v>1</v>
      </c>
      <c r="AC664" s="5">
        <f>SUMPRODUCT(Table13[[#This Row],[SibSp]:[Ones]],$R$4:$AA$4)</f>
        <v>-0.79092241743664404</v>
      </c>
      <c r="AD664" s="5">
        <f>SUMPRODUCT(Table13[[#This Row],[SibSp]:[Ones]],$R$5:$AA$5)</f>
        <v>0.55662425612387345</v>
      </c>
      <c r="AE664" s="5">
        <f t="shared" si="63"/>
        <v>0</v>
      </c>
      <c r="AF664" s="5">
        <f t="shared" si="64"/>
        <v>0.55662425612387345</v>
      </c>
      <c r="AG664" s="5">
        <f t="shared" si="65"/>
        <v>0.55662425612387345</v>
      </c>
      <c r="AH664" s="5">
        <f>(Table13[[#This Row],[Survived]]-AG664)^2</f>
        <v>0.19658205025770856</v>
      </c>
    </row>
    <row r="665" spans="1:34" x14ac:dyDescent="0.2">
      <c r="A665">
        <v>1</v>
      </c>
      <c r="B665" t="s">
        <v>11</v>
      </c>
      <c r="C665">
        <v>3</v>
      </c>
      <c r="D665" t="s">
        <v>4</v>
      </c>
      <c r="E665">
        <v>15</v>
      </c>
      <c r="F665">
        <v>14.4542</v>
      </c>
      <c r="G665">
        <v>1</v>
      </c>
      <c r="H665">
        <v>0</v>
      </c>
      <c r="I665">
        <f>E665/$E$1</f>
        <v>0.1875</v>
      </c>
      <c r="J665">
        <f>LOG10(F665+1)</f>
        <v>1.1890465283525415</v>
      </c>
      <c r="K665">
        <f t="shared" si="60"/>
        <v>0</v>
      </c>
      <c r="L665">
        <f t="shared" si="61"/>
        <v>0</v>
      </c>
      <c r="M665">
        <f>IF(B665="S",1,0)</f>
        <v>0</v>
      </c>
      <c r="N665">
        <f>IF(B665="C",1,0)</f>
        <v>1</v>
      </c>
      <c r="O665">
        <f t="shared" si="62"/>
        <v>0</v>
      </c>
      <c r="P665">
        <v>1</v>
      </c>
      <c r="AC665" s="5">
        <f>SUMPRODUCT(Table13[[#This Row],[SibSp]:[Ones]],$R$4:$AA$4)</f>
        <v>-0.67026704142364835</v>
      </c>
      <c r="AD665" s="5">
        <f>SUMPRODUCT(Table13[[#This Row],[SibSp]:[Ones]],$R$5:$AA$5)</f>
        <v>0.69941370735011676</v>
      </c>
      <c r="AE665" s="5">
        <f t="shared" si="63"/>
        <v>0</v>
      </c>
      <c r="AF665" s="5">
        <f t="shared" si="64"/>
        <v>0.69941370735011676</v>
      </c>
      <c r="AG665" s="5">
        <f t="shared" si="65"/>
        <v>0.69941370735011676</v>
      </c>
      <c r="AH665" s="5">
        <f>(Table13[[#This Row],[Survived]]-AG665)^2</f>
        <v>9.0352119329001251E-2</v>
      </c>
    </row>
    <row r="666" spans="1:34" x14ac:dyDescent="0.2">
      <c r="A666">
        <v>1</v>
      </c>
      <c r="B666" t="s">
        <v>10</v>
      </c>
      <c r="C666">
        <v>2</v>
      </c>
      <c r="D666" t="s">
        <v>3</v>
      </c>
      <c r="E666">
        <v>0.83</v>
      </c>
      <c r="F666">
        <v>18.75</v>
      </c>
      <c r="G666">
        <v>1</v>
      </c>
      <c r="H666">
        <v>1</v>
      </c>
      <c r="I666">
        <f>E666/$E$1</f>
        <v>1.0374999999999999E-2</v>
      </c>
      <c r="J666">
        <f>LOG10(F666+1)</f>
        <v>1.2955670999624791</v>
      </c>
      <c r="K666">
        <f t="shared" si="60"/>
        <v>0</v>
      </c>
      <c r="L666">
        <f t="shared" si="61"/>
        <v>1</v>
      </c>
      <c r="M666">
        <f>IF(B666="S",1,0)</f>
        <v>1</v>
      </c>
      <c r="N666">
        <f>IF(B666="C",1,0)</f>
        <v>0</v>
      </c>
      <c r="O666">
        <f t="shared" si="62"/>
        <v>1</v>
      </c>
      <c r="P666">
        <v>1</v>
      </c>
      <c r="AC666" s="5">
        <f>SUMPRODUCT(Table13[[#This Row],[SibSp]:[Ones]],$R$4:$AA$4)</f>
        <v>-1.1151387340202081</v>
      </c>
      <c r="AD666" s="5">
        <f>SUMPRODUCT(Table13[[#This Row],[SibSp]:[Ones]],$R$5:$AA$5)</f>
        <v>0.43371587538618406</v>
      </c>
      <c r="AE666" s="5">
        <f t="shared" si="63"/>
        <v>0</v>
      </c>
      <c r="AF666" s="5">
        <f t="shared" si="64"/>
        <v>0.43371587538618406</v>
      </c>
      <c r="AG666" s="5">
        <f t="shared" si="65"/>
        <v>0.43371587538618406</v>
      </c>
      <c r="AH666" s="5">
        <f>(Table13[[#This Row],[Survived]]-AG666)^2</f>
        <v>0.32067770978963583</v>
      </c>
    </row>
    <row r="667" spans="1:34" x14ac:dyDescent="0.2">
      <c r="A667">
        <v>0</v>
      </c>
      <c r="B667" t="s">
        <v>10</v>
      </c>
      <c r="C667">
        <v>3</v>
      </c>
      <c r="D667" t="s">
        <v>3</v>
      </c>
      <c r="E667">
        <v>23</v>
      </c>
      <c r="F667">
        <v>7.8541999999999996</v>
      </c>
      <c r="G667">
        <v>0</v>
      </c>
      <c r="H667">
        <v>0</v>
      </c>
      <c r="I667">
        <f>E667/$E$1</f>
        <v>0.28749999999999998</v>
      </c>
      <c r="J667">
        <f>LOG10(F667+1)</f>
        <v>0.94714932766263737</v>
      </c>
      <c r="K667">
        <f t="shared" si="60"/>
        <v>0</v>
      </c>
      <c r="L667">
        <f t="shared" si="61"/>
        <v>0</v>
      </c>
      <c r="M667">
        <f>IF(B667="S",1,0)</f>
        <v>1</v>
      </c>
      <c r="N667">
        <f>IF(B667="C",1,0)</f>
        <v>0</v>
      </c>
      <c r="O667">
        <f t="shared" si="62"/>
        <v>1</v>
      </c>
      <c r="P667">
        <v>1</v>
      </c>
      <c r="AC667" s="5">
        <f>SUMPRODUCT(Table13[[#This Row],[SibSp]:[Ones]],$R$4:$AA$4)</f>
        <v>-0.94954573921786845</v>
      </c>
      <c r="AD667" s="5">
        <f>SUMPRODUCT(Table13[[#This Row],[SibSp]:[Ones]],$R$5:$AA$5)</f>
        <v>0.13033689080791511</v>
      </c>
      <c r="AE667" s="5">
        <f t="shared" si="63"/>
        <v>0</v>
      </c>
      <c r="AF667" s="5">
        <f t="shared" si="64"/>
        <v>0.13033689080791511</v>
      </c>
      <c r="AG667" s="5">
        <f t="shared" si="65"/>
        <v>0.13033689080791511</v>
      </c>
      <c r="AH667" s="5">
        <f>(Table13[[#This Row],[Survived]]-AG667)^2</f>
        <v>1.6987705105474385E-2</v>
      </c>
    </row>
    <row r="668" spans="1:34" x14ac:dyDescent="0.2">
      <c r="A668">
        <v>0</v>
      </c>
      <c r="B668" t="s">
        <v>10</v>
      </c>
      <c r="C668">
        <v>3</v>
      </c>
      <c r="D668" t="s">
        <v>3</v>
      </c>
      <c r="E668">
        <v>18</v>
      </c>
      <c r="F668">
        <v>8.3000000000000007</v>
      </c>
      <c r="G668">
        <v>0</v>
      </c>
      <c r="H668">
        <v>0</v>
      </c>
      <c r="I668">
        <f>E668/$E$1</f>
        <v>0.22500000000000001</v>
      </c>
      <c r="J668">
        <f>LOG10(F668+1)</f>
        <v>0.96848294855393513</v>
      </c>
      <c r="K668">
        <f t="shared" si="60"/>
        <v>0</v>
      </c>
      <c r="L668">
        <f t="shared" si="61"/>
        <v>0</v>
      </c>
      <c r="M668">
        <f>IF(B668="S",1,0)</f>
        <v>1</v>
      </c>
      <c r="N668">
        <f>IF(B668="C",1,0)</f>
        <v>0</v>
      </c>
      <c r="O668">
        <f t="shared" si="62"/>
        <v>1</v>
      </c>
      <c r="P668">
        <v>1</v>
      </c>
      <c r="AC668" s="5">
        <f>SUMPRODUCT(Table13[[#This Row],[SibSp]:[Ones]],$R$4:$AA$4)</f>
        <v>-0.96709845020752616</v>
      </c>
      <c r="AD668" s="5">
        <f>SUMPRODUCT(Table13[[#This Row],[SibSp]:[Ones]],$R$5:$AA$5)</f>
        <v>0.1675523686641065</v>
      </c>
      <c r="AE668" s="5">
        <f t="shared" si="63"/>
        <v>0</v>
      </c>
      <c r="AF668" s="5">
        <f t="shared" si="64"/>
        <v>0.1675523686641065</v>
      </c>
      <c r="AG668" s="5">
        <f t="shared" si="65"/>
        <v>0.1675523686641065</v>
      </c>
      <c r="AH668" s="5">
        <f>(Table13[[#This Row],[Survived]]-AG668)^2</f>
        <v>2.8073796244952657E-2</v>
      </c>
    </row>
    <row r="669" spans="1:34" x14ac:dyDescent="0.2">
      <c r="A669">
        <v>1</v>
      </c>
      <c r="B669" t="s">
        <v>11</v>
      </c>
      <c r="C669">
        <v>1</v>
      </c>
      <c r="D669" t="s">
        <v>4</v>
      </c>
      <c r="E669">
        <v>39</v>
      </c>
      <c r="F669">
        <v>83.158299999999997</v>
      </c>
      <c r="G669">
        <v>1</v>
      </c>
      <c r="H669">
        <v>1</v>
      </c>
      <c r="I669">
        <f>E669/$E$1</f>
        <v>0.48749999999999999</v>
      </c>
      <c r="J669">
        <f>LOG10(F669+1)</f>
        <v>1.9250969541376577</v>
      </c>
      <c r="K669">
        <f t="shared" si="60"/>
        <v>1</v>
      </c>
      <c r="L669">
        <f t="shared" si="61"/>
        <v>0</v>
      </c>
      <c r="M669">
        <f>IF(B669="S",1,0)</f>
        <v>0</v>
      </c>
      <c r="N669">
        <f>IF(B669="C",1,0)</f>
        <v>1</v>
      </c>
      <c r="O669">
        <f t="shared" si="62"/>
        <v>0</v>
      </c>
      <c r="P669">
        <v>1</v>
      </c>
      <c r="AC669" s="5">
        <f>SUMPRODUCT(Table13[[#This Row],[SibSp]:[Ones]],$R$4:$AA$4)</f>
        <v>-0.77005871257903946</v>
      </c>
      <c r="AD669" s="5">
        <f>SUMPRODUCT(Table13[[#This Row],[SibSp]:[Ones]],$R$5:$AA$5)</f>
        <v>0.92089323324950212</v>
      </c>
      <c r="AE669" s="5">
        <f t="shared" si="63"/>
        <v>0</v>
      </c>
      <c r="AF669" s="5">
        <f t="shared" si="64"/>
        <v>0.92089323324950212</v>
      </c>
      <c r="AG669" s="5">
        <f t="shared" si="65"/>
        <v>0.92089323324950212</v>
      </c>
      <c r="AH669" s="5">
        <f>(Table13[[#This Row],[Survived]]-AG669)^2</f>
        <v>6.2578805457176772E-3</v>
      </c>
    </row>
    <row r="670" spans="1:34" x14ac:dyDescent="0.2">
      <c r="A670">
        <v>0</v>
      </c>
      <c r="B670" t="s">
        <v>10</v>
      </c>
      <c r="C670">
        <v>3</v>
      </c>
      <c r="D670" t="s">
        <v>3</v>
      </c>
      <c r="E670">
        <v>21</v>
      </c>
      <c r="F670">
        <v>8.6624999999999996</v>
      </c>
      <c r="G670">
        <v>0</v>
      </c>
      <c r="H670">
        <v>0</v>
      </c>
      <c r="I670">
        <f>E670/$E$1</f>
        <v>0.26250000000000001</v>
      </c>
      <c r="J670">
        <f>LOG10(F670+1)</f>
        <v>0.98508950692638131</v>
      </c>
      <c r="K670">
        <f t="shared" si="60"/>
        <v>0</v>
      </c>
      <c r="L670">
        <f t="shared" si="61"/>
        <v>0</v>
      </c>
      <c r="M670">
        <f>IF(B670="S",1,0)</f>
        <v>1</v>
      </c>
      <c r="N670">
        <f>IF(B670="C",1,0)</f>
        <v>0</v>
      </c>
      <c r="O670">
        <f t="shared" si="62"/>
        <v>1</v>
      </c>
      <c r="P670">
        <v>1</v>
      </c>
      <c r="AC670" s="5">
        <f>SUMPRODUCT(Table13[[#This Row],[SibSp]:[Ones]],$R$4:$AA$4)</f>
        <v>-0.96114722610124836</v>
      </c>
      <c r="AD670" s="5">
        <f>SUMPRODUCT(Table13[[#This Row],[SibSp]:[Ones]],$R$5:$AA$5)</f>
        <v>0.14663418661999439</v>
      </c>
      <c r="AE670" s="5">
        <f t="shared" si="63"/>
        <v>0</v>
      </c>
      <c r="AF670" s="5">
        <f t="shared" si="64"/>
        <v>0.14663418661999439</v>
      </c>
      <c r="AG670" s="5">
        <f t="shared" si="65"/>
        <v>0.14663418661999439</v>
      </c>
      <c r="AH670" s="5">
        <f>(Table13[[#This Row],[Survived]]-AG670)^2</f>
        <v>2.1501584685707342E-2</v>
      </c>
    </row>
    <row r="671" spans="1:34" x14ac:dyDescent="0.2">
      <c r="A671">
        <v>1</v>
      </c>
      <c r="B671" t="s">
        <v>10</v>
      </c>
      <c r="C671">
        <v>3</v>
      </c>
      <c r="D671" t="s">
        <v>3</v>
      </c>
      <c r="E671">
        <v>32</v>
      </c>
      <c r="F671">
        <v>56.495800000000003</v>
      </c>
      <c r="G671">
        <v>0</v>
      </c>
      <c r="H671">
        <v>0</v>
      </c>
      <c r="I671">
        <f>E671/$E$1</f>
        <v>0.4</v>
      </c>
      <c r="J671">
        <f>LOG10(F671+1)</f>
        <v>1.7596361211514699</v>
      </c>
      <c r="K671">
        <f t="shared" si="60"/>
        <v>0</v>
      </c>
      <c r="L671">
        <f t="shared" si="61"/>
        <v>0</v>
      </c>
      <c r="M671">
        <f>IF(B671="S",1,0)</f>
        <v>1</v>
      </c>
      <c r="N671">
        <f>IF(B671="C",1,0)</f>
        <v>0</v>
      </c>
      <c r="O671">
        <f t="shared" si="62"/>
        <v>1</v>
      </c>
      <c r="P671">
        <v>1</v>
      </c>
      <c r="AC671" s="5">
        <f>SUMPRODUCT(Table13[[#This Row],[SibSp]:[Ones]],$R$4:$AA$4)</f>
        <v>-1.050485358719101</v>
      </c>
      <c r="AD671" s="5">
        <f>SUMPRODUCT(Table13[[#This Row],[SibSp]:[Ones]],$R$5:$AA$5)</f>
        <v>0.10417951474122777</v>
      </c>
      <c r="AE671" s="5">
        <f t="shared" si="63"/>
        <v>0</v>
      </c>
      <c r="AF671" s="5">
        <f t="shared" si="64"/>
        <v>0.10417951474122777</v>
      </c>
      <c r="AG671" s="5">
        <f t="shared" si="65"/>
        <v>0.10417951474122777</v>
      </c>
      <c r="AH671" s="5">
        <f>(Table13[[#This Row],[Survived]]-AG671)^2</f>
        <v>0.80249434180926216</v>
      </c>
    </row>
    <row r="672" spans="1:34" x14ac:dyDescent="0.2">
      <c r="A672">
        <v>0</v>
      </c>
      <c r="B672" t="s">
        <v>10</v>
      </c>
      <c r="C672">
        <v>3</v>
      </c>
      <c r="D672" t="s">
        <v>3</v>
      </c>
      <c r="E672">
        <v>20</v>
      </c>
      <c r="F672">
        <v>7.9249999999999998</v>
      </c>
      <c r="G672">
        <v>0</v>
      </c>
      <c r="H672">
        <v>0</v>
      </c>
      <c r="I672">
        <f>E672/$E$1</f>
        <v>0.25</v>
      </c>
      <c r="J672">
        <f>LOG10(F672+1)</f>
        <v>0.95060822478423079</v>
      </c>
      <c r="K672">
        <f t="shared" si="60"/>
        <v>0</v>
      </c>
      <c r="L672">
        <f t="shared" si="61"/>
        <v>0</v>
      </c>
      <c r="M672">
        <f>IF(B672="S",1,0)</f>
        <v>1</v>
      </c>
      <c r="N672">
        <f>IF(B672="C",1,0)</f>
        <v>0</v>
      </c>
      <c r="O672">
        <f t="shared" si="62"/>
        <v>1</v>
      </c>
      <c r="P672">
        <v>1</v>
      </c>
      <c r="AC672" s="5">
        <f>SUMPRODUCT(Table13[[#This Row],[SibSp]:[Ones]],$R$4:$AA$4)</f>
        <v>-0.95862236555086833</v>
      </c>
      <c r="AD672" s="5">
        <f>SUMPRODUCT(Table13[[#This Row],[SibSp]:[Ones]],$R$5:$AA$5)</f>
        <v>0.15221792921422106</v>
      </c>
      <c r="AE672" s="5">
        <f t="shared" si="63"/>
        <v>0</v>
      </c>
      <c r="AF672" s="5">
        <f t="shared" si="64"/>
        <v>0.15221792921422106</v>
      </c>
      <c r="AG672" s="5">
        <f t="shared" si="65"/>
        <v>0.15221792921422106</v>
      </c>
      <c r="AH672" s="5">
        <f>(Table13[[#This Row],[Survived]]-AG672)^2</f>
        <v>2.3170297974265612E-2</v>
      </c>
    </row>
    <row r="673" spans="1:34" x14ac:dyDescent="0.2">
      <c r="A673">
        <v>0</v>
      </c>
      <c r="B673" t="s">
        <v>10</v>
      </c>
      <c r="C673">
        <v>2</v>
      </c>
      <c r="D673" t="s">
        <v>3</v>
      </c>
      <c r="E673">
        <v>16</v>
      </c>
      <c r="F673">
        <v>10.5</v>
      </c>
      <c r="G673">
        <v>0</v>
      </c>
      <c r="H673">
        <v>0</v>
      </c>
      <c r="I673">
        <f>E673/$E$1</f>
        <v>0.2</v>
      </c>
      <c r="J673">
        <f>LOG10(F673+1)</f>
        <v>1.0606978403536116</v>
      </c>
      <c r="K673">
        <f t="shared" si="60"/>
        <v>0</v>
      </c>
      <c r="L673">
        <f t="shared" si="61"/>
        <v>1</v>
      </c>
      <c r="M673">
        <f>IF(B673="S",1,0)</f>
        <v>1</v>
      </c>
      <c r="N673">
        <f>IF(B673="C",1,0)</f>
        <v>0</v>
      </c>
      <c r="O673">
        <f t="shared" si="62"/>
        <v>1</v>
      </c>
      <c r="P673">
        <v>1</v>
      </c>
      <c r="AC673" s="5">
        <f>SUMPRODUCT(Table13[[#This Row],[SibSp]:[Ones]],$R$4:$AA$4)</f>
        <v>-0.94446088983530496</v>
      </c>
      <c r="AD673" s="5">
        <f>SUMPRODUCT(Table13[[#This Row],[SibSp]:[Ones]],$R$5:$AA$5)</f>
        <v>0.38485620052828451</v>
      </c>
      <c r="AE673" s="5">
        <f t="shared" si="63"/>
        <v>0</v>
      </c>
      <c r="AF673" s="5">
        <f t="shared" si="64"/>
        <v>0.38485620052828451</v>
      </c>
      <c r="AG673" s="5">
        <f t="shared" si="65"/>
        <v>0.38485620052828451</v>
      </c>
      <c r="AH673" s="5">
        <f>(Table13[[#This Row],[Survived]]-AG673)^2</f>
        <v>0.14811429508506713</v>
      </c>
    </row>
    <row r="674" spans="1:34" x14ac:dyDescent="0.2">
      <c r="A674">
        <v>1</v>
      </c>
      <c r="B674" t="s">
        <v>11</v>
      </c>
      <c r="C674">
        <v>1</v>
      </c>
      <c r="D674" t="s">
        <v>4</v>
      </c>
      <c r="E674">
        <v>30</v>
      </c>
      <c r="F674">
        <v>31</v>
      </c>
      <c r="G674">
        <v>0</v>
      </c>
      <c r="H674">
        <v>0</v>
      </c>
      <c r="I674">
        <f>E674/$E$1</f>
        <v>0.375</v>
      </c>
      <c r="J674">
        <f>LOG10(F674+1)</f>
        <v>1.505149978319906</v>
      </c>
      <c r="K674">
        <f t="shared" si="60"/>
        <v>1</v>
      </c>
      <c r="L674">
        <f t="shared" si="61"/>
        <v>0</v>
      </c>
      <c r="M674">
        <f>IF(B674="S",1,0)</f>
        <v>0</v>
      </c>
      <c r="N674">
        <f>IF(B674="C",1,0)</f>
        <v>1</v>
      </c>
      <c r="O674">
        <f t="shared" si="62"/>
        <v>0</v>
      </c>
      <c r="P674">
        <v>1</v>
      </c>
      <c r="AC674" s="5">
        <f>SUMPRODUCT(Table13[[#This Row],[SibSp]:[Ones]],$R$4:$AA$4)</f>
        <v>-0.63933985100232027</v>
      </c>
      <c r="AD674" s="5">
        <f>SUMPRODUCT(Table13[[#This Row],[SibSp]:[Ones]],$R$5:$AA$5)</f>
        <v>1.0381034659673036</v>
      </c>
      <c r="AE674" s="5">
        <f t="shared" si="63"/>
        <v>0</v>
      </c>
      <c r="AF674" s="5">
        <f t="shared" si="64"/>
        <v>1.0381034659673036</v>
      </c>
      <c r="AG674" s="5">
        <f t="shared" si="65"/>
        <v>1.0381034659673036</v>
      </c>
      <c r="AH674" s="5">
        <f>(Table13[[#This Row],[Survived]]-AG674)^2</f>
        <v>1.451874118721466E-3</v>
      </c>
    </row>
    <row r="675" spans="1:34" x14ac:dyDescent="0.2">
      <c r="A675">
        <v>0</v>
      </c>
      <c r="B675" t="s">
        <v>11</v>
      </c>
      <c r="C675">
        <v>3</v>
      </c>
      <c r="D675" t="s">
        <v>3</v>
      </c>
      <c r="E675">
        <v>34.5</v>
      </c>
      <c r="F675">
        <v>6.4375</v>
      </c>
      <c r="G675">
        <v>0</v>
      </c>
      <c r="H675">
        <v>0</v>
      </c>
      <c r="I675">
        <f>E675/$E$1</f>
        <v>0.43125000000000002</v>
      </c>
      <c r="J675">
        <f>LOG10(F675+1)</f>
        <v>0.87142697873660602</v>
      </c>
      <c r="K675">
        <f t="shared" si="60"/>
        <v>0</v>
      </c>
      <c r="L675">
        <f t="shared" si="61"/>
        <v>0</v>
      </c>
      <c r="M675">
        <f>IF(B675="S",1,0)</f>
        <v>0</v>
      </c>
      <c r="N675">
        <f>IF(B675="C",1,0)</f>
        <v>1</v>
      </c>
      <c r="O675">
        <f t="shared" si="62"/>
        <v>1</v>
      </c>
      <c r="P675">
        <v>1</v>
      </c>
      <c r="AC675" s="5">
        <f>SUMPRODUCT(Table13[[#This Row],[SibSp]:[Ones]],$R$4:$AA$4)</f>
        <v>-0.74627195514921729</v>
      </c>
      <c r="AD675" s="5">
        <f>SUMPRODUCT(Table13[[#This Row],[SibSp]:[Ones]],$R$5:$AA$5)</f>
        <v>0.11154816619110852</v>
      </c>
      <c r="AE675" s="5">
        <f t="shared" si="63"/>
        <v>0</v>
      </c>
      <c r="AF675" s="5">
        <f t="shared" si="64"/>
        <v>0.11154816619110852</v>
      </c>
      <c r="AG675" s="5">
        <f t="shared" si="65"/>
        <v>0.11154816619110852</v>
      </c>
      <c r="AH675" s="5">
        <f>(Table13[[#This Row],[Survived]]-AG675)^2</f>
        <v>1.2442993380599166E-2</v>
      </c>
    </row>
    <row r="676" spans="1:34" x14ac:dyDescent="0.2">
      <c r="A676">
        <v>0</v>
      </c>
      <c r="B676" t="s">
        <v>10</v>
      </c>
      <c r="C676">
        <v>3</v>
      </c>
      <c r="D676" t="s">
        <v>3</v>
      </c>
      <c r="E676">
        <v>17</v>
      </c>
      <c r="F676">
        <v>8.6624999999999996</v>
      </c>
      <c r="G676">
        <v>0</v>
      </c>
      <c r="H676">
        <v>0</v>
      </c>
      <c r="I676">
        <f>E676/$E$1</f>
        <v>0.21249999999999999</v>
      </c>
      <c r="J676">
        <f>LOG10(F676+1)</f>
        <v>0.98508950692638131</v>
      </c>
      <c r="K676">
        <f t="shared" si="60"/>
        <v>0</v>
      </c>
      <c r="L676">
        <f t="shared" si="61"/>
        <v>0</v>
      </c>
      <c r="M676">
        <f>IF(B676="S",1,0)</f>
        <v>1</v>
      </c>
      <c r="N676">
        <f>IF(B676="C",1,0)</f>
        <v>0</v>
      </c>
      <c r="O676">
        <f t="shared" si="62"/>
        <v>1</v>
      </c>
      <c r="P676">
        <v>1</v>
      </c>
      <c r="AC676" s="5">
        <f>SUMPRODUCT(Table13[[#This Row],[SibSp]:[Ones]],$R$4:$AA$4)</f>
        <v>-0.9725310492099668</v>
      </c>
      <c r="AD676" s="5">
        <f>SUMPRODUCT(Table13[[#This Row],[SibSp]:[Ones]],$R$5:$AA$5)</f>
        <v>0.17558760069922019</v>
      </c>
      <c r="AE676" s="5">
        <f t="shared" si="63"/>
        <v>0</v>
      </c>
      <c r="AF676" s="5">
        <f t="shared" si="64"/>
        <v>0.17558760069922019</v>
      </c>
      <c r="AG676" s="5">
        <f t="shared" si="65"/>
        <v>0.17558760069922019</v>
      </c>
      <c r="AH676" s="5">
        <f>(Table13[[#This Row],[Survived]]-AG676)^2</f>
        <v>3.0831005519308792E-2</v>
      </c>
    </row>
    <row r="677" spans="1:34" x14ac:dyDescent="0.2">
      <c r="A677">
        <v>0</v>
      </c>
      <c r="B677" t="s">
        <v>10</v>
      </c>
      <c r="C677">
        <v>3</v>
      </c>
      <c r="D677" t="s">
        <v>3</v>
      </c>
      <c r="E677">
        <v>42</v>
      </c>
      <c r="F677">
        <v>7.55</v>
      </c>
      <c r="G677">
        <v>0</v>
      </c>
      <c r="H677">
        <v>0</v>
      </c>
      <c r="I677">
        <f>E677/$E$1</f>
        <v>0.52500000000000002</v>
      </c>
      <c r="J677">
        <f>LOG10(F677+1)</f>
        <v>0.9319661147281727</v>
      </c>
      <c r="K677">
        <f t="shared" si="60"/>
        <v>0</v>
      </c>
      <c r="L677">
        <f t="shared" si="61"/>
        <v>0</v>
      </c>
      <c r="M677">
        <f>IF(B677="S",1,0)</f>
        <v>1</v>
      </c>
      <c r="N677">
        <f>IF(B677="C",1,0)</f>
        <v>0</v>
      </c>
      <c r="O677">
        <f t="shared" si="62"/>
        <v>1</v>
      </c>
      <c r="P677">
        <v>1</v>
      </c>
      <c r="AC677" s="5">
        <f>SUMPRODUCT(Table13[[#This Row],[SibSp]:[Ones]],$R$4:$AA$4)</f>
        <v>-0.89310763699957552</v>
      </c>
      <c r="AD677" s="5">
        <f>SUMPRODUCT(Table13[[#This Row],[SibSp]:[Ones]],$R$5:$AA$5)</f>
        <v>-7.9204042547755815E-3</v>
      </c>
      <c r="AE677" s="5">
        <f t="shared" si="63"/>
        <v>0</v>
      </c>
      <c r="AF677" s="5">
        <f t="shared" si="64"/>
        <v>0</v>
      </c>
      <c r="AG677" s="5">
        <f t="shared" si="65"/>
        <v>0</v>
      </c>
      <c r="AH677" s="5">
        <f>(Table13[[#This Row],[Survived]]-AG677)^2</f>
        <v>0</v>
      </c>
    </row>
    <row r="678" spans="1:34" x14ac:dyDescent="0.2">
      <c r="A678">
        <v>0</v>
      </c>
      <c r="B678" t="s">
        <v>11</v>
      </c>
      <c r="C678">
        <v>3</v>
      </c>
      <c r="D678" t="s">
        <v>3</v>
      </c>
      <c r="E678">
        <v>35</v>
      </c>
      <c r="F678">
        <v>7.8958000000000004</v>
      </c>
      <c r="G678">
        <v>0</v>
      </c>
      <c r="H678">
        <v>0</v>
      </c>
      <c r="I678">
        <f>E678/$E$1</f>
        <v>0.4375</v>
      </c>
      <c r="J678">
        <f>LOG10(F678+1)</f>
        <v>0.94918501031343461</v>
      </c>
      <c r="K678">
        <f t="shared" si="60"/>
        <v>0</v>
      </c>
      <c r="L678">
        <f t="shared" si="61"/>
        <v>0</v>
      </c>
      <c r="M678">
        <f>IF(B678="S",1,0)</f>
        <v>0</v>
      </c>
      <c r="N678">
        <f>IF(B678="C",1,0)</f>
        <v>1</v>
      </c>
      <c r="O678">
        <f t="shared" si="62"/>
        <v>1</v>
      </c>
      <c r="P678">
        <v>1</v>
      </c>
      <c r="AC678" s="5">
        <f>SUMPRODUCT(Table13[[#This Row],[SibSp]:[Ones]],$R$4:$AA$4)</f>
        <v>-0.75696059491655043</v>
      </c>
      <c r="AD678" s="5">
        <f>SUMPRODUCT(Table13[[#This Row],[SibSp]:[Ones]],$R$5:$AA$5)</f>
        <v>0.11166026856601807</v>
      </c>
      <c r="AE678" s="5">
        <f t="shared" si="63"/>
        <v>0</v>
      </c>
      <c r="AF678" s="5">
        <f t="shared" si="64"/>
        <v>0.11166026856601807</v>
      </c>
      <c r="AG678" s="5">
        <f t="shared" si="65"/>
        <v>0.11166026856601807</v>
      </c>
      <c r="AH678" s="5">
        <f>(Table13[[#This Row],[Survived]]-AG678)^2</f>
        <v>1.2468015576235284E-2</v>
      </c>
    </row>
    <row r="679" spans="1:34" x14ac:dyDescent="0.2">
      <c r="A679">
        <v>0</v>
      </c>
      <c r="B679" t="s">
        <v>10</v>
      </c>
      <c r="C679">
        <v>2</v>
      </c>
      <c r="D679" t="s">
        <v>3</v>
      </c>
      <c r="E679">
        <v>28</v>
      </c>
      <c r="F679">
        <v>33</v>
      </c>
      <c r="G679">
        <v>0</v>
      </c>
      <c r="H679">
        <v>1</v>
      </c>
      <c r="I679">
        <f>E679/$E$1</f>
        <v>0.35</v>
      </c>
      <c r="J679">
        <f>LOG10(F679+1)</f>
        <v>1.5314789170422551</v>
      </c>
      <c r="K679">
        <f t="shared" si="60"/>
        <v>0</v>
      </c>
      <c r="L679">
        <f t="shared" si="61"/>
        <v>1</v>
      </c>
      <c r="M679">
        <f>IF(B679="S",1,0)</f>
        <v>1</v>
      </c>
      <c r="N679">
        <f>IF(B679="C",1,0)</f>
        <v>0</v>
      </c>
      <c r="O679">
        <f t="shared" si="62"/>
        <v>1</v>
      </c>
      <c r="P679">
        <v>1</v>
      </c>
      <c r="AC679" s="5">
        <f>SUMPRODUCT(Table13[[#This Row],[SibSp]:[Ones]],$R$4:$AA$4)</f>
        <v>-0.92446968889052317</v>
      </c>
      <c r="AD679" s="5">
        <f>SUMPRODUCT(Table13[[#This Row],[SibSp]:[Ones]],$R$5:$AA$5)</f>
        <v>0.30568464290115854</v>
      </c>
      <c r="AE679" s="5">
        <f t="shared" si="63"/>
        <v>0</v>
      </c>
      <c r="AF679" s="5">
        <f t="shared" si="64"/>
        <v>0.30568464290115854</v>
      </c>
      <c r="AG679" s="5">
        <f t="shared" si="65"/>
        <v>0.30568464290115854</v>
      </c>
      <c r="AH679" s="5">
        <f>(Table13[[#This Row],[Survived]]-AG679)^2</f>
        <v>9.3443100905608811E-2</v>
      </c>
    </row>
    <row r="680" spans="1:34" x14ac:dyDescent="0.2">
      <c r="A680">
        <v>0</v>
      </c>
      <c r="B680" t="s">
        <v>10</v>
      </c>
      <c r="C680">
        <v>3</v>
      </c>
      <c r="D680" t="s">
        <v>3</v>
      </c>
      <c r="E680">
        <v>4</v>
      </c>
      <c r="F680">
        <v>31.274999999999999</v>
      </c>
      <c r="G680">
        <v>4</v>
      </c>
      <c r="H680">
        <v>2</v>
      </c>
      <c r="I680">
        <f>E680/$E$1</f>
        <v>0.05</v>
      </c>
      <c r="J680">
        <f>LOG10(F680+1)</f>
        <v>1.5088662509384578</v>
      </c>
      <c r="K680">
        <f t="shared" si="60"/>
        <v>0</v>
      </c>
      <c r="L680">
        <f t="shared" si="61"/>
        <v>0</v>
      </c>
      <c r="M680">
        <f>IF(B680="S",1,0)</f>
        <v>1</v>
      </c>
      <c r="N680">
        <f>IF(B680="C",1,0)</f>
        <v>0</v>
      </c>
      <c r="O680">
        <f t="shared" si="62"/>
        <v>1</v>
      </c>
      <c r="P680">
        <v>1</v>
      </c>
      <c r="AC680" s="5">
        <f>SUMPRODUCT(Table13[[#This Row],[SibSp]:[Ones]],$R$4:$AA$4)</f>
        <v>-1.5731351411609635</v>
      </c>
      <c r="AD680" s="5">
        <f>SUMPRODUCT(Table13[[#This Row],[SibSp]:[Ones]],$R$5:$AA$5)</f>
        <v>3.5758122084782351E-2</v>
      </c>
      <c r="AE680" s="5">
        <f t="shared" si="63"/>
        <v>0</v>
      </c>
      <c r="AF680" s="5">
        <f t="shared" si="64"/>
        <v>3.5758122084782351E-2</v>
      </c>
      <c r="AG680" s="5">
        <f t="shared" si="65"/>
        <v>3.5758122084782351E-2</v>
      </c>
      <c r="AH680" s="5">
        <f>(Table13[[#This Row],[Survived]]-AG680)^2</f>
        <v>1.2786432950301994E-3</v>
      </c>
    </row>
    <row r="681" spans="1:34" x14ac:dyDescent="0.2">
      <c r="A681">
        <v>0</v>
      </c>
      <c r="B681" t="s">
        <v>10</v>
      </c>
      <c r="C681">
        <v>3</v>
      </c>
      <c r="D681" t="s">
        <v>3</v>
      </c>
      <c r="E681">
        <v>74</v>
      </c>
      <c r="F681">
        <v>7.7750000000000004</v>
      </c>
      <c r="G681">
        <v>0</v>
      </c>
      <c r="H681">
        <v>0</v>
      </c>
      <c r="I681">
        <f>E681/$E$1</f>
        <v>0.92500000000000004</v>
      </c>
      <c r="J681">
        <f>LOG10(F681+1)</f>
        <v>0.94324712513786169</v>
      </c>
      <c r="K681">
        <f t="shared" si="60"/>
        <v>0</v>
      </c>
      <c r="L681">
        <f t="shared" si="61"/>
        <v>0</v>
      </c>
      <c r="M681">
        <f>IF(B681="S",1,0)</f>
        <v>1</v>
      </c>
      <c r="N681">
        <f>IF(B681="C",1,0)</f>
        <v>0</v>
      </c>
      <c r="O681">
        <f t="shared" si="62"/>
        <v>1</v>
      </c>
      <c r="P681">
        <v>1</v>
      </c>
      <c r="AC681" s="5">
        <f>SUMPRODUCT(Table13[[#This Row],[SibSp]:[Ones]],$R$4:$AA$4)</f>
        <v>-0.80379418617867104</v>
      </c>
      <c r="AD681" s="5">
        <f>SUMPRODUCT(Table13[[#This Row],[SibSp]:[Ones]],$R$5:$AA$5)</f>
        <v>-0.23900638890087855</v>
      </c>
      <c r="AE681" s="5">
        <f t="shared" si="63"/>
        <v>0</v>
      </c>
      <c r="AF681" s="5">
        <f t="shared" si="64"/>
        <v>0</v>
      </c>
      <c r="AG681" s="5">
        <f t="shared" si="65"/>
        <v>0</v>
      </c>
      <c r="AH681" s="5">
        <f>(Table13[[#This Row],[Survived]]-AG681)^2</f>
        <v>0</v>
      </c>
    </row>
    <row r="682" spans="1:34" x14ac:dyDescent="0.2">
      <c r="A682">
        <v>0</v>
      </c>
      <c r="B682" t="s">
        <v>11</v>
      </c>
      <c r="C682">
        <v>3</v>
      </c>
      <c r="D682" t="s">
        <v>4</v>
      </c>
      <c r="E682">
        <v>9</v>
      </c>
      <c r="F682">
        <v>15.245799999999999</v>
      </c>
      <c r="G682">
        <v>1</v>
      </c>
      <c r="H682">
        <v>1</v>
      </c>
      <c r="I682">
        <f>E682/$E$1</f>
        <v>0.1125</v>
      </c>
      <c r="J682">
        <f>LOG10(F682+1)</f>
        <v>1.2107411023865056</v>
      </c>
      <c r="K682">
        <f t="shared" si="60"/>
        <v>0</v>
      </c>
      <c r="L682">
        <f t="shared" si="61"/>
        <v>0</v>
      </c>
      <c r="M682">
        <f>IF(B682="S",1,0)</f>
        <v>0</v>
      </c>
      <c r="N682">
        <f>IF(B682="C",1,0)</f>
        <v>1</v>
      </c>
      <c r="O682">
        <f t="shared" si="62"/>
        <v>0</v>
      </c>
      <c r="P682">
        <v>1</v>
      </c>
      <c r="AC682" s="5">
        <f>SUMPRODUCT(Table13[[#This Row],[SibSp]:[Ones]],$R$4:$AA$4)</f>
        <v>-0.631553176855839</v>
      </c>
      <c r="AD682" s="5">
        <f>SUMPRODUCT(Table13[[#This Row],[SibSp]:[Ones]],$R$5:$AA$5)</f>
        <v>0.72898275078355956</v>
      </c>
      <c r="AE682" s="5">
        <f t="shared" si="63"/>
        <v>0</v>
      </c>
      <c r="AF682" s="5">
        <f t="shared" si="64"/>
        <v>0.72898275078355956</v>
      </c>
      <c r="AG682" s="5">
        <f t="shared" si="65"/>
        <v>0.72898275078355956</v>
      </c>
      <c r="AH682" s="5">
        <f>(Table13[[#This Row],[Survived]]-AG682)^2</f>
        <v>0.53141585093996535</v>
      </c>
    </row>
    <row r="683" spans="1:34" x14ac:dyDescent="0.2">
      <c r="A683">
        <v>1</v>
      </c>
      <c r="B683" t="s">
        <v>10</v>
      </c>
      <c r="C683">
        <v>1</v>
      </c>
      <c r="D683" t="s">
        <v>4</v>
      </c>
      <c r="E683">
        <v>16</v>
      </c>
      <c r="F683">
        <v>39.4</v>
      </c>
      <c r="G683">
        <v>0</v>
      </c>
      <c r="H683">
        <v>1</v>
      </c>
      <c r="I683">
        <f>E683/$E$1</f>
        <v>0.2</v>
      </c>
      <c r="J683">
        <f>LOG10(F683+1)</f>
        <v>1.6063813651106049</v>
      </c>
      <c r="K683">
        <f t="shared" si="60"/>
        <v>1</v>
      </c>
      <c r="L683">
        <f t="shared" si="61"/>
        <v>0</v>
      </c>
      <c r="M683">
        <f>IF(B683="S",1,0)</f>
        <v>1</v>
      </c>
      <c r="N683">
        <f>IF(B683="C",1,0)</f>
        <v>0</v>
      </c>
      <c r="O683">
        <f t="shared" si="62"/>
        <v>0</v>
      </c>
      <c r="P683">
        <v>1</v>
      </c>
      <c r="AC683" s="5">
        <f>SUMPRODUCT(Table13[[#This Row],[SibSp]:[Ones]],$R$4:$AA$4)</f>
        <v>-0.79453306747700336</v>
      </c>
      <c r="AD683" s="5">
        <f>SUMPRODUCT(Table13[[#This Row],[SibSp]:[Ones]],$R$5:$AA$5)</f>
        <v>1.06131003668797</v>
      </c>
      <c r="AE683" s="5">
        <f t="shared" si="63"/>
        <v>0</v>
      </c>
      <c r="AF683" s="5">
        <f t="shared" si="64"/>
        <v>1.06131003668797</v>
      </c>
      <c r="AG683" s="5">
        <f t="shared" si="65"/>
        <v>1.06131003668797</v>
      </c>
      <c r="AH683" s="5">
        <f>(Table13[[#This Row],[Survived]]-AG683)^2</f>
        <v>3.7589205986802237E-3</v>
      </c>
    </row>
    <row r="684" spans="1:34" x14ac:dyDescent="0.2">
      <c r="A684">
        <v>0</v>
      </c>
      <c r="B684" t="s">
        <v>10</v>
      </c>
      <c r="C684">
        <v>2</v>
      </c>
      <c r="D684" t="s">
        <v>4</v>
      </c>
      <c r="E684">
        <v>44</v>
      </c>
      <c r="F684">
        <v>26</v>
      </c>
      <c r="G684">
        <v>1</v>
      </c>
      <c r="H684">
        <v>0</v>
      </c>
      <c r="I684">
        <f>E684/$E$1</f>
        <v>0.55000000000000004</v>
      </c>
      <c r="J684">
        <f>LOG10(F684+1)</f>
        <v>1.4313637641589874</v>
      </c>
      <c r="K684">
        <f t="shared" si="60"/>
        <v>0</v>
      </c>
      <c r="L684">
        <f t="shared" si="61"/>
        <v>1</v>
      </c>
      <c r="M684">
        <f>IF(B684="S",1,0)</f>
        <v>1</v>
      </c>
      <c r="N684">
        <f>IF(B684="C",1,0)</f>
        <v>0</v>
      </c>
      <c r="O684">
        <f t="shared" si="62"/>
        <v>0</v>
      </c>
      <c r="P684">
        <v>1</v>
      </c>
      <c r="AC684" s="5">
        <f>SUMPRODUCT(Table13[[#This Row],[SibSp]:[Ones]],$R$4:$AA$4)</f>
        <v>-0.7415355981231565</v>
      </c>
      <c r="AD684" s="5">
        <f>SUMPRODUCT(Table13[[#This Row],[SibSp]:[Ones]],$R$5:$AA$5)</f>
        <v>0.63144542068675102</v>
      </c>
      <c r="AE684" s="5">
        <f t="shared" si="63"/>
        <v>0</v>
      </c>
      <c r="AF684" s="5">
        <f t="shared" si="64"/>
        <v>0.63144542068675102</v>
      </c>
      <c r="AG684" s="5">
        <f t="shared" si="65"/>
        <v>0.63144542068675102</v>
      </c>
      <c r="AH684" s="5">
        <f>(Table13[[#This Row],[Survived]]-AG684)^2</f>
        <v>0.39872331930626798</v>
      </c>
    </row>
    <row r="685" spans="1:34" x14ac:dyDescent="0.2">
      <c r="A685">
        <v>1</v>
      </c>
      <c r="B685" t="s">
        <v>10</v>
      </c>
      <c r="C685">
        <v>3</v>
      </c>
      <c r="D685" t="s">
        <v>4</v>
      </c>
      <c r="E685">
        <v>18</v>
      </c>
      <c r="F685">
        <v>9.35</v>
      </c>
      <c r="G685">
        <v>0</v>
      </c>
      <c r="H685">
        <v>1</v>
      </c>
      <c r="I685">
        <f>E685/$E$1</f>
        <v>0.22500000000000001</v>
      </c>
      <c r="J685">
        <f>LOG10(F685+1)</f>
        <v>1.0149403497929366</v>
      </c>
      <c r="K685">
        <f t="shared" si="60"/>
        <v>0</v>
      </c>
      <c r="L685">
        <f t="shared" si="61"/>
        <v>0</v>
      </c>
      <c r="M685">
        <f>IF(B685="S",1,0)</f>
        <v>1</v>
      </c>
      <c r="N685">
        <f>IF(B685="C",1,0)</f>
        <v>0</v>
      </c>
      <c r="O685">
        <f t="shared" si="62"/>
        <v>0</v>
      </c>
      <c r="P685">
        <v>1</v>
      </c>
      <c r="AC685" s="5">
        <f>SUMPRODUCT(Table13[[#This Row],[SibSp]:[Ones]],$R$4:$AA$4)</f>
        <v>-0.58410220394540191</v>
      </c>
      <c r="AD685" s="5">
        <f>SUMPRODUCT(Table13[[#This Row],[SibSp]:[Ones]],$R$5:$AA$5)</f>
        <v>0.64367040484213534</v>
      </c>
      <c r="AE685" s="5">
        <f t="shared" si="63"/>
        <v>0</v>
      </c>
      <c r="AF685" s="5">
        <f t="shared" si="64"/>
        <v>0.64367040484213534</v>
      </c>
      <c r="AG685" s="5">
        <f t="shared" si="65"/>
        <v>0.64367040484213534</v>
      </c>
      <c r="AH685" s="5">
        <f>(Table13[[#This Row],[Survived]]-AG685)^2</f>
        <v>0.12697078038536772</v>
      </c>
    </row>
    <row r="686" spans="1:34" x14ac:dyDescent="0.2">
      <c r="A686">
        <v>1</v>
      </c>
      <c r="B686" t="s">
        <v>10</v>
      </c>
      <c r="C686">
        <v>1</v>
      </c>
      <c r="D686" t="s">
        <v>4</v>
      </c>
      <c r="E686">
        <v>45</v>
      </c>
      <c r="F686">
        <v>164.86670000000001</v>
      </c>
      <c r="G686">
        <v>1</v>
      </c>
      <c r="H686">
        <v>1</v>
      </c>
      <c r="I686">
        <f>E686/$E$1</f>
        <v>0.5625</v>
      </c>
      <c r="J686">
        <f>LOG10(F686+1)</f>
        <v>2.2197592042409209</v>
      </c>
      <c r="K686">
        <f t="shared" si="60"/>
        <v>1</v>
      </c>
      <c r="L686">
        <f t="shared" si="61"/>
        <v>0</v>
      </c>
      <c r="M686">
        <f>IF(B686="S",1,0)</f>
        <v>1</v>
      </c>
      <c r="N686">
        <f>IF(B686="C",1,0)</f>
        <v>0</v>
      </c>
      <c r="O686">
        <f t="shared" si="62"/>
        <v>0</v>
      </c>
      <c r="P686">
        <v>1</v>
      </c>
      <c r="AC686" s="5">
        <f>SUMPRODUCT(Table13[[#This Row],[SibSp]:[Ones]],$R$4:$AA$4)</f>
        <v>-0.95763042461281989</v>
      </c>
      <c r="AD686" s="5">
        <f>SUMPRODUCT(Table13[[#This Row],[SibSp]:[Ones]],$R$5:$AA$5)</f>
        <v>0.82351677133778389</v>
      </c>
      <c r="AE686" s="5">
        <f t="shared" si="63"/>
        <v>0</v>
      </c>
      <c r="AF686" s="5">
        <f t="shared" si="64"/>
        <v>0.82351677133778389</v>
      </c>
      <c r="AG686" s="5">
        <f t="shared" si="65"/>
        <v>0.82351677133778389</v>
      </c>
      <c r="AH686" s="5">
        <f>(Table13[[#This Row],[Survived]]-AG686)^2</f>
        <v>3.1146329999040056E-2</v>
      </c>
    </row>
    <row r="687" spans="1:34" x14ac:dyDescent="0.2">
      <c r="A687">
        <v>1</v>
      </c>
      <c r="B687" t="s">
        <v>10</v>
      </c>
      <c r="C687">
        <v>1</v>
      </c>
      <c r="D687" t="s">
        <v>3</v>
      </c>
      <c r="E687">
        <v>51</v>
      </c>
      <c r="F687">
        <v>26.55</v>
      </c>
      <c r="G687">
        <v>0</v>
      </c>
      <c r="H687">
        <v>0</v>
      </c>
      <c r="I687">
        <f>E687/$E$1</f>
        <v>0.63749999999999996</v>
      </c>
      <c r="J687">
        <f>LOG10(F687+1)</f>
        <v>1.4401216031878039</v>
      </c>
      <c r="K687">
        <f t="shared" si="60"/>
        <v>1</v>
      </c>
      <c r="L687">
        <f t="shared" si="61"/>
        <v>0</v>
      </c>
      <c r="M687">
        <f>IF(B687="S",1,0)</f>
        <v>1</v>
      </c>
      <c r="N687">
        <f>IF(B687="C",1,0)</f>
        <v>0</v>
      </c>
      <c r="O687">
        <f t="shared" si="62"/>
        <v>1</v>
      </c>
      <c r="P687">
        <v>1</v>
      </c>
      <c r="AC687" s="5">
        <f>SUMPRODUCT(Table13[[#This Row],[SibSp]:[Ones]],$R$4:$AA$4)</f>
        <v>-1.0592604047663052</v>
      </c>
      <c r="AD687" s="5">
        <f>SUMPRODUCT(Table13[[#This Row],[SibSp]:[Ones]],$R$5:$AA$5)</f>
        <v>0.3261008186128953</v>
      </c>
      <c r="AE687" s="5">
        <f t="shared" si="63"/>
        <v>0</v>
      </c>
      <c r="AF687" s="5">
        <f t="shared" si="64"/>
        <v>0.3261008186128953</v>
      </c>
      <c r="AG687" s="5">
        <f t="shared" si="65"/>
        <v>0.3261008186128953</v>
      </c>
      <c r="AH687" s="5">
        <f>(Table13[[#This Row],[Survived]]-AG687)^2</f>
        <v>0.45414010667420984</v>
      </c>
    </row>
    <row r="688" spans="1:34" x14ac:dyDescent="0.2">
      <c r="A688">
        <v>1</v>
      </c>
      <c r="B688" t="s">
        <v>11</v>
      </c>
      <c r="C688">
        <v>3</v>
      </c>
      <c r="D688" t="s">
        <v>4</v>
      </c>
      <c r="E688">
        <v>24</v>
      </c>
      <c r="F688">
        <v>19.258299999999998</v>
      </c>
      <c r="G688">
        <v>0</v>
      </c>
      <c r="H688">
        <v>3</v>
      </c>
      <c r="I688">
        <f>E688/$E$1</f>
        <v>0.3</v>
      </c>
      <c r="J688">
        <f>LOG10(F688+1)</f>
        <v>1.3066029982011584</v>
      </c>
      <c r="K688">
        <f t="shared" si="60"/>
        <v>0</v>
      </c>
      <c r="L688">
        <f t="shared" si="61"/>
        <v>0</v>
      </c>
      <c r="M688">
        <f>IF(B688="S",1,0)</f>
        <v>0</v>
      </c>
      <c r="N688">
        <f>IF(B688="C",1,0)</f>
        <v>1</v>
      </c>
      <c r="O688">
        <f t="shared" si="62"/>
        <v>0</v>
      </c>
      <c r="P688">
        <v>1</v>
      </c>
      <c r="AC688" s="5">
        <f>SUMPRODUCT(Table13[[#This Row],[SibSp]:[Ones]],$R$4:$AA$4)</f>
        <v>-0.33536768274556028</v>
      </c>
      <c r="AD688" s="5">
        <f>SUMPRODUCT(Table13[[#This Row],[SibSp]:[Ones]],$R$5:$AA$5)</f>
        <v>0.65251766000030331</v>
      </c>
      <c r="AE688" s="5">
        <f t="shared" si="63"/>
        <v>0</v>
      </c>
      <c r="AF688" s="5">
        <f t="shared" si="64"/>
        <v>0.65251766000030331</v>
      </c>
      <c r="AG688" s="5">
        <f t="shared" si="65"/>
        <v>0.65251766000030331</v>
      </c>
      <c r="AH688" s="5">
        <f>(Table13[[#This Row],[Survived]]-AG688)^2</f>
        <v>0.1207439766116648</v>
      </c>
    </row>
    <row r="689" spans="1:34" x14ac:dyDescent="0.2">
      <c r="A689">
        <v>0</v>
      </c>
      <c r="B689" t="s">
        <v>10</v>
      </c>
      <c r="C689">
        <v>3</v>
      </c>
      <c r="D689" t="s">
        <v>3</v>
      </c>
      <c r="E689">
        <v>41</v>
      </c>
      <c r="F689">
        <v>14.1083</v>
      </c>
      <c r="G689">
        <v>2</v>
      </c>
      <c r="H689">
        <v>0</v>
      </c>
      <c r="I689">
        <f>E689/$E$1</f>
        <v>0.51249999999999996</v>
      </c>
      <c r="J689">
        <f>LOG10(F689+1)</f>
        <v>1.1792155998681575</v>
      </c>
      <c r="K689">
        <f t="shared" si="60"/>
        <v>0</v>
      </c>
      <c r="L689">
        <f t="shared" si="61"/>
        <v>0</v>
      </c>
      <c r="M689">
        <f>IF(B689="S",1,0)</f>
        <v>1</v>
      </c>
      <c r="N689">
        <f>IF(B689="C",1,0)</f>
        <v>0</v>
      </c>
      <c r="O689">
        <f t="shared" si="62"/>
        <v>1</v>
      </c>
      <c r="P689">
        <v>1</v>
      </c>
      <c r="AC689" s="5">
        <f>SUMPRODUCT(Table13[[#This Row],[SibSp]:[Ones]],$R$4:$AA$4)</f>
        <v>-1.2346455216836236</v>
      </c>
      <c r="AD689" s="5">
        <f>SUMPRODUCT(Table13[[#This Row],[SibSp]:[Ones]],$R$5:$AA$5)</f>
        <v>-0.10344643764338468</v>
      </c>
      <c r="AE689" s="5">
        <f t="shared" si="63"/>
        <v>0</v>
      </c>
      <c r="AF689" s="5">
        <f t="shared" si="64"/>
        <v>0</v>
      </c>
      <c r="AG689" s="5">
        <f t="shared" si="65"/>
        <v>0</v>
      </c>
      <c r="AH689" s="5">
        <f>(Table13[[#This Row],[Survived]]-AG689)^2</f>
        <v>0</v>
      </c>
    </row>
    <row r="690" spans="1:34" x14ac:dyDescent="0.2">
      <c r="A690">
        <v>0</v>
      </c>
      <c r="B690" t="s">
        <v>10</v>
      </c>
      <c r="C690">
        <v>2</v>
      </c>
      <c r="D690" t="s">
        <v>3</v>
      </c>
      <c r="E690">
        <v>21</v>
      </c>
      <c r="F690">
        <v>11.5</v>
      </c>
      <c r="G690">
        <v>1</v>
      </c>
      <c r="H690">
        <v>0</v>
      </c>
      <c r="I690">
        <f>E690/$E$1</f>
        <v>0.26250000000000001</v>
      </c>
      <c r="J690">
        <f>LOG10(F690+1)</f>
        <v>1.0969100130080565</v>
      </c>
      <c r="K690">
        <f t="shared" si="60"/>
        <v>0</v>
      </c>
      <c r="L690">
        <f t="shared" si="61"/>
        <v>1</v>
      </c>
      <c r="M690">
        <f>IF(B690="S",1,0)</f>
        <v>1</v>
      </c>
      <c r="N690">
        <f>IF(B690="C",1,0)</f>
        <v>0</v>
      </c>
      <c r="O690">
        <f t="shared" si="62"/>
        <v>1</v>
      </c>
      <c r="P690">
        <v>1</v>
      </c>
      <c r="AC690" s="5">
        <f>SUMPRODUCT(Table13[[#This Row],[SibSp]:[Ones]],$R$4:$AA$4)</f>
        <v>-1.0859616635454474</v>
      </c>
      <c r="AD690" s="5">
        <f>SUMPRODUCT(Table13[[#This Row],[SibSp]:[Ones]],$R$5:$AA$5)</f>
        <v>0.29308767986966167</v>
      </c>
      <c r="AE690" s="5">
        <f t="shared" si="63"/>
        <v>0</v>
      </c>
      <c r="AF690" s="5">
        <f t="shared" si="64"/>
        <v>0.29308767986966167</v>
      </c>
      <c r="AG690" s="5">
        <f t="shared" si="65"/>
        <v>0.29308767986966167</v>
      </c>
      <c r="AH690" s="5">
        <f>(Table13[[#This Row],[Survived]]-AG690)^2</f>
        <v>8.5900388091381286E-2</v>
      </c>
    </row>
    <row r="691" spans="1:34" x14ac:dyDescent="0.2">
      <c r="A691">
        <v>1</v>
      </c>
      <c r="B691" t="s">
        <v>10</v>
      </c>
      <c r="C691">
        <v>1</v>
      </c>
      <c r="D691" t="s">
        <v>4</v>
      </c>
      <c r="E691">
        <v>48</v>
      </c>
      <c r="F691">
        <v>25.929200000000002</v>
      </c>
      <c r="G691">
        <v>0</v>
      </c>
      <c r="H691">
        <v>0</v>
      </c>
      <c r="I691">
        <f>E691/$E$1</f>
        <v>0.6</v>
      </c>
      <c r="J691">
        <f>LOG10(F691+1)</f>
        <v>1.4302234517870693</v>
      </c>
      <c r="K691">
        <f t="shared" si="60"/>
        <v>1</v>
      </c>
      <c r="L691">
        <f t="shared" si="61"/>
        <v>0</v>
      </c>
      <c r="M691">
        <f>IF(B691="S",1,0)</f>
        <v>1</v>
      </c>
      <c r="N691">
        <f>IF(B691="C",1,0)</f>
        <v>0</v>
      </c>
      <c r="O691">
        <f t="shared" si="62"/>
        <v>0</v>
      </c>
      <c r="P691">
        <v>1</v>
      </c>
      <c r="AC691" s="5">
        <f>SUMPRODUCT(Table13[[#This Row],[SibSp]:[Ones]],$R$4:$AA$4)</f>
        <v>-0.73519281915626866</v>
      </c>
      <c r="AD691" s="5">
        <f>SUMPRODUCT(Table13[[#This Row],[SibSp]:[Ones]],$R$5:$AA$5)</f>
        <v>0.83613175923671879</v>
      </c>
      <c r="AE691" s="5">
        <f t="shared" si="63"/>
        <v>0</v>
      </c>
      <c r="AF691" s="5">
        <f t="shared" si="64"/>
        <v>0.83613175923671879</v>
      </c>
      <c r="AG691" s="5">
        <f t="shared" si="65"/>
        <v>0.83613175923671879</v>
      </c>
      <c r="AH691" s="5">
        <f>(Table13[[#This Row],[Survived]]-AG691)^2</f>
        <v>2.6852800330852699E-2</v>
      </c>
    </row>
    <row r="692" spans="1:34" x14ac:dyDescent="0.2">
      <c r="A692">
        <v>0</v>
      </c>
      <c r="B692" t="s">
        <v>10</v>
      </c>
      <c r="C692">
        <v>2</v>
      </c>
      <c r="D692" t="s">
        <v>3</v>
      </c>
      <c r="E692">
        <v>24</v>
      </c>
      <c r="F692">
        <v>13</v>
      </c>
      <c r="G692">
        <v>0</v>
      </c>
      <c r="H692">
        <v>0</v>
      </c>
      <c r="I692">
        <f>E692/$E$1</f>
        <v>0.3</v>
      </c>
      <c r="J692">
        <f>LOG10(F692+1)</f>
        <v>1.146128035678238</v>
      </c>
      <c r="K692">
        <f t="shared" si="60"/>
        <v>0</v>
      </c>
      <c r="L692">
        <f t="shared" si="61"/>
        <v>1</v>
      </c>
      <c r="M692">
        <f>IF(B692="S",1,0)</f>
        <v>1</v>
      </c>
      <c r="N692">
        <f>IF(B692="C",1,0)</f>
        <v>0</v>
      </c>
      <c r="O692">
        <f t="shared" si="62"/>
        <v>1</v>
      </c>
      <c r="P692">
        <v>1</v>
      </c>
      <c r="AC692" s="5">
        <f>SUMPRODUCT(Table13[[#This Row],[SibSp]:[Ones]],$R$4:$AA$4)</f>
        <v>-0.93499988012936941</v>
      </c>
      <c r="AD692" s="5">
        <f>SUMPRODUCT(Table13[[#This Row],[SibSp]:[Ones]],$R$5:$AA$5)</f>
        <v>0.33104880620108679</v>
      </c>
      <c r="AE692" s="5">
        <f t="shared" si="63"/>
        <v>0</v>
      </c>
      <c r="AF692" s="5">
        <f t="shared" si="64"/>
        <v>0.33104880620108679</v>
      </c>
      <c r="AG692" s="5">
        <f t="shared" si="65"/>
        <v>0.33104880620108679</v>
      </c>
      <c r="AH692" s="5">
        <f>(Table13[[#This Row],[Survived]]-AG692)^2</f>
        <v>0.10959331208716472</v>
      </c>
    </row>
    <row r="693" spans="1:34" x14ac:dyDescent="0.2">
      <c r="A693">
        <v>1</v>
      </c>
      <c r="B693" t="s">
        <v>10</v>
      </c>
      <c r="C693">
        <v>2</v>
      </c>
      <c r="D693" t="s">
        <v>4</v>
      </c>
      <c r="E693">
        <v>42</v>
      </c>
      <c r="F693">
        <v>13</v>
      </c>
      <c r="G693">
        <v>0</v>
      </c>
      <c r="H693">
        <v>0</v>
      </c>
      <c r="I693">
        <f>E693/$E$1</f>
        <v>0.52500000000000002</v>
      </c>
      <c r="J693">
        <f>LOG10(F693+1)</f>
        <v>1.146128035678238</v>
      </c>
      <c r="K693">
        <f t="shared" si="60"/>
        <v>0</v>
      </c>
      <c r="L693">
        <f t="shared" si="61"/>
        <v>1</v>
      </c>
      <c r="M693">
        <f>IF(B693="S",1,0)</f>
        <v>1</v>
      </c>
      <c r="N693">
        <f>IF(B693="C",1,0)</f>
        <v>0</v>
      </c>
      <c r="O693">
        <f t="shared" si="62"/>
        <v>0</v>
      </c>
      <c r="P693">
        <v>1</v>
      </c>
      <c r="AC693" s="5">
        <f>SUMPRODUCT(Table13[[#This Row],[SibSp]:[Ones]],$R$4:$AA$4)</f>
        <v>-0.55270896265408842</v>
      </c>
      <c r="AD693" s="5">
        <f>SUMPRODUCT(Table13[[#This Row],[SibSp]:[Ones]],$R$5:$AA$5)</f>
        <v>0.68954929334027071</v>
      </c>
      <c r="AE693" s="5">
        <f t="shared" si="63"/>
        <v>0</v>
      </c>
      <c r="AF693" s="5">
        <f t="shared" si="64"/>
        <v>0.68954929334027071</v>
      </c>
      <c r="AG693" s="5">
        <f t="shared" si="65"/>
        <v>0.68954929334027071</v>
      </c>
      <c r="AH693" s="5">
        <f>(Table13[[#This Row],[Survived]]-AG693)^2</f>
        <v>9.6379641265525284E-2</v>
      </c>
    </row>
    <row r="694" spans="1:34" x14ac:dyDescent="0.2">
      <c r="A694">
        <v>1</v>
      </c>
      <c r="B694" t="s">
        <v>11</v>
      </c>
      <c r="C694">
        <v>2</v>
      </c>
      <c r="D694" t="s">
        <v>4</v>
      </c>
      <c r="E694">
        <v>27</v>
      </c>
      <c r="F694">
        <v>13.8583</v>
      </c>
      <c r="G694">
        <v>1</v>
      </c>
      <c r="H694">
        <v>0</v>
      </c>
      <c r="I694">
        <f>E694/$E$1</f>
        <v>0.33750000000000002</v>
      </c>
      <c r="J694">
        <f>LOG10(F694+1)</f>
        <v>1.1719691228260605</v>
      </c>
      <c r="K694">
        <f t="shared" si="60"/>
        <v>0</v>
      </c>
      <c r="L694">
        <f t="shared" si="61"/>
        <v>1</v>
      </c>
      <c r="M694">
        <f>IF(B694="S",1,0)</f>
        <v>0</v>
      </c>
      <c r="N694">
        <f>IF(B694="C",1,0)</f>
        <v>1</v>
      </c>
      <c r="O694">
        <f t="shared" si="62"/>
        <v>0</v>
      </c>
      <c r="P694">
        <v>1</v>
      </c>
      <c r="AC694" s="5">
        <f>SUMPRODUCT(Table13[[#This Row],[SibSp]:[Ones]],$R$4:$AA$4)</f>
        <v>-0.5907626944710912</v>
      </c>
      <c r="AD694" s="5">
        <f>SUMPRODUCT(Table13[[#This Row],[SibSp]:[Ones]],$R$5:$AA$5)</f>
        <v>0.81013611473181724</v>
      </c>
      <c r="AE694" s="5">
        <f t="shared" si="63"/>
        <v>0</v>
      </c>
      <c r="AF694" s="5">
        <f t="shared" si="64"/>
        <v>0.81013611473181724</v>
      </c>
      <c r="AG694" s="5">
        <f t="shared" si="65"/>
        <v>0.81013611473181724</v>
      </c>
      <c r="AH694" s="5">
        <f>(Table13[[#This Row],[Survived]]-AG694)^2</f>
        <v>3.6048294929129671E-2</v>
      </c>
    </row>
    <row r="695" spans="1:34" x14ac:dyDescent="0.2">
      <c r="A695">
        <v>0</v>
      </c>
      <c r="B695" t="s">
        <v>10</v>
      </c>
      <c r="C695">
        <v>1</v>
      </c>
      <c r="D695" t="s">
        <v>3</v>
      </c>
      <c r="E695">
        <v>31</v>
      </c>
      <c r="F695">
        <v>50.495800000000003</v>
      </c>
      <c r="G695">
        <v>0</v>
      </c>
      <c r="H695">
        <v>0</v>
      </c>
      <c r="I695">
        <f>E695/$E$1</f>
        <v>0.38750000000000001</v>
      </c>
      <c r="J695">
        <f>LOG10(F695+1)</f>
        <v>1.7117718094061185</v>
      </c>
      <c r="K695">
        <f t="shared" si="60"/>
        <v>1</v>
      </c>
      <c r="L695">
        <f t="shared" si="61"/>
        <v>0</v>
      </c>
      <c r="M695">
        <f>IF(B695="S",1,0)</f>
        <v>1</v>
      </c>
      <c r="N695">
        <f>IF(B695="C",1,0)</f>
        <v>0</v>
      </c>
      <c r="O695">
        <f t="shared" si="62"/>
        <v>1</v>
      </c>
      <c r="P695">
        <v>1</v>
      </c>
      <c r="AC695" s="5">
        <f>SUMPRODUCT(Table13[[#This Row],[SibSp]:[Ones]],$R$4:$AA$4)</f>
        <v>-1.1584918495593597</v>
      </c>
      <c r="AD695" s="5">
        <f>SUMPRODUCT(Table13[[#This Row],[SibSp]:[Ones]],$R$5:$AA$5)</f>
        <v>0.48390323373001937</v>
      </c>
      <c r="AE695" s="5">
        <f t="shared" si="63"/>
        <v>0</v>
      </c>
      <c r="AF695" s="5">
        <f t="shared" si="64"/>
        <v>0.48390323373001937</v>
      </c>
      <c r="AG695" s="5">
        <f t="shared" si="65"/>
        <v>0.48390323373001937</v>
      </c>
      <c r="AH695" s="5">
        <f>(Table13[[#This Row],[Survived]]-AG695)^2</f>
        <v>0.23416233961436975</v>
      </c>
    </row>
    <row r="696" spans="1:34" x14ac:dyDescent="0.2">
      <c r="A696">
        <v>1</v>
      </c>
      <c r="B696" t="s">
        <v>10</v>
      </c>
      <c r="C696">
        <v>3</v>
      </c>
      <c r="D696" t="s">
        <v>3</v>
      </c>
      <c r="E696">
        <v>4</v>
      </c>
      <c r="F696">
        <v>11.1333</v>
      </c>
      <c r="G696">
        <v>1</v>
      </c>
      <c r="H696">
        <v>1</v>
      </c>
      <c r="I696">
        <f>E696/$E$1</f>
        <v>0.05</v>
      </c>
      <c r="J696">
        <f>LOG10(F696+1)</f>
        <v>1.0839789358110461</v>
      </c>
      <c r="K696">
        <f t="shared" si="60"/>
        <v>0</v>
      </c>
      <c r="L696">
        <f t="shared" si="61"/>
        <v>0</v>
      </c>
      <c r="M696">
        <f>IF(B696="S",1,0)</f>
        <v>1</v>
      </c>
      <c r="N696">
        <f>IF(B696="C",1,0)</f>
        <v>0</v>
      </c>
      <c r="O696">
        <f t="shared" si="62"/>
        <v>1</v>
      </c>
      <c r="P696">
        <v>1</v>
      </c>
      <c r="AC696" s="5">
        <f>SUMPRODUCT(Table13[[#This Row],[SibSp]:[Ones]],$R$4:$AA$4)</f>
        <v>-1.1158529043072947</v>
      </c>
      <c r="AD696" s="5">
        <f>SUMPRODUCT(Table13[[#This Row],[SibSp]:[Ones]],$R$5:$AA$5)</f>
        <v>0.20221495133466327</v>
      </c>
      <c r="AE696" s="5">
        <f t="shared" si="63"/>
        <v>0</v>
      </c>
      <c r="AF696" s="5">
        <f t="shared" si="64"/>
        <v>0.20221495133466327</v>
      </c>
      <c r="AG696" s="5">
        <f t="shared" si="65"/>
        <v>0.20221495133466327</v>
      </c>
      <c r="AH696" s="5">
        <f>(Table13[[#This Row],[Survived]]-AG696)^2</f>
        <v>0.63646098387395367</v>
      </c>
    </row>
    <row r="697" spans="1:34" x14ac:dyDescent="0.2">
      <c r="A697">
        <v>0</v>
      </c>
      <c r="B697" t="s">
        <v>10</v>
      </c>
      <c r="C697">
        <v>3</v>
      </c>
      <c r="D697" t="s">
        <v>3</v>
      </c>
      <c r="E697">
        <v>26</v>
      </c>
      <c r="F697">
        <v>7.8958000000000004</v>
      </c>
      <c r="G697">
        <v>0</v>
      </c>
      <c r="H697">
        <v>0</v>
      </c>
      <c r="I697">
        <f>E697/$E$1</f>
        <v>0.32500000000000001</v>
      </c>
      <c r="J697">
        <f>LOG10(F697+1)</f>
        <v>0.94918501031343461</v>
      </c>
      <c r="K697">
        <f t="shared" si="60"/>
        <v>0</v>
      </c>
      <c r="L697">
        <f t="shared" si="61"/>
        <v>0</v>
      </c>
      <c r="M697">
        <f>IF(B697="S",1,0)</f>
        <v>1</v>
      </c>
      <c r="N697">
        <f>IF(B697="C",1,0)</f>
        <v>0</v>
      </c>
      <c r="O697">
        <f t="shared" si="62"/>
        <v>1</v>
      </c>
      <c r="P697">
        <v>1</v>
      </c>
      <c r="AC697" s="5">
        <f>SUMPRODUCT(Table13[[#This Row],[SibSp]:[Ones]],$R$4:$AA$4)</f>
        <v>-0.94132495051390386</v>
      </c>
      <c r="AD697" s="5">
        <f>SUMPRODUCT(Table13[[#This Row],[SibSp]:[Ones]],$R$5:$AA$5)</f>
        <v>0.10871951405100444</v>
      </c>
      <c r="AE697" s="5">
        <f t="shared" si="63"/>
        <v>0</v>
      </c>
      <c r="AF697" s="5">
        <f t="shared" si="64"/>
        <v>0.10871951405100444</v>
      </c>
      <c r="AG697" s="5">
        <f t="shared" si="65"/>
        <v>0.10871951405100444</v>
      </c>
      <c r="AH697" s="5">
        <f>(Table13[[#This Row],[Survived]]-AG697)^2</f>
        <v>1.1819932735486552E-2</v>
      </c>
    </row>
    <row r="698" spans="1:34" x14ac:dyDescent="0.2">
      <c r="A698">
        <v>1</v>
      </c>
      <c r="B698" t="s">
        <v>10</v>
      </c>
      <c r="C698">
        <v>1</v>
      </c>
      <c r="D698" t="s">
        <v>4</v>
      </c>
      <c r="E698">
        <v>47</v>
      </c>
      <c r="F698">
        <v>52.554200000000002</v>
      </c>
      <c r="G698">
        <v>1</v>
      </c>
      <c r="H698">
        <v>1</v>
      </c>
      <c r="I698">
        <f>E698/$E$1</f>
        <v>0.58750000000000002</v>
      </c>
      <c r="J698">
        <f>LOG10(F698+1)</f>
        <v>1.7287935361444735</v>
      </c>
      <c r="K698">
        <f t="shared" si="60"/>
        <v>1</v>
      </c>
      <c r="L698">
        <f t="shared" si="61"/>
        <v>0</v>
      </c>
      <c r="M698">
        <f>IF(B698="S",1,0)</f>
        <v>1</v>
      </c>
      <c r="N698">
        <f>IF(B698="C",1,0)</f>
        <v>0</v>
      </c>
      <c r="O698">
        <f t="shared" si="62"/>
        <v>0</v>
      </c>
      <c r="P698">
        <v>1</v>
      </c>
      <c r="AC698" s="5">
        <f>SUMPRODUCT(Table13[[#This Row],[SibSp]:[Ones]],$R$4:$AA$4)</f>
        <v>-0.87546553227970159</v>
      </c>
      <c r="AD698" s="5">
        <f>SUMPRODUCT(Table13[[#This Row],[SibSp]:[Ones]],$R$5:$AA$5)</f>
        <v>0.78548069793911335</v>
      </c>
      <c r="AE698" s="5">
        <f t="shared" si="63"/>
        <v>0</v>
      </c>
      <c r="AF698" s="5">
        <f t="shared" si="64"/>
        <v>0.78548069793911335</v>
      </c>
      <c r="AG698" s="5">
        <f t="shared" si="65"/>
        <v>0.78548069793911335</v>
      </c>
      <c r="AH698" s="5">
        <f>(Table13[[#This Row],[Survived]]-AG698)^2</f>
        <v>4.6018530956689931E-2</v>
      </c>
    </row>
    <row r="699" spans="1:34" x14ac:dyDescent="0.2">
      <c r="A699">
        <v>0</v>
      </c>
      <c r="B699" t="s">
        <v>10</v>
      </c>
      <c r="C699">
        <v>1</v>
      </c>
      <c r="D699" t="s">
        <v>3</v>
      </c>
      <c r="E699">
        <v>33</v>
      </c>
      <c r="F699">
        <v>5</v>
      </c>
      <c r="G699">
        <v>0</v>
      </c>
      <c r="H699">
        <v>0</v>
      </c>
      <c r="I699">
        <f>E699/$E$1</f>
        <v>0.41249999999999998</v>
      </c>
      <c r="J699">
        <f>LOG10(F699+1)</f>
        <v>0.77815125038364363</v>
      </c>
      <c r="K699">
        <f t="shared" si="60"/>
        <v>1</v>
      </c>
      <c r="L699">
        <f t="shared" si="61"/>
        <v>0</v>
      </c>
      <c r="M699">
        <f>IF(B699="S",1,0)</f>
        <v>1</v>
      </c>
      <c r="N699">
        <f>IF(B699="C",1,0)</f>
        <v>0</v>
      </c>
      <c r="O699">
        <f t="shared" si="62"/>
        <v>1</v>
      </c>
      <c r="P699">
        <v>1</v>
      </c>
      <c r="AC699" s="5">
        <f>SUMPRODUCT(Table13[[#This Row],[SibSp]:[Ones]],$R$4:$AA$4)</f>
        <v>-1.0073788796617629</v>
      </c>
      <c r="AD699" s="5">
        <f>SUMPRODUCT(Table13[[#This Row],[SibSp]:[Ones]],$R$5:$AA$5)</f>
        <v>0.42462602388612963</v>
      </c>
      <c r="AE699" s="5">
        <f t="shared" si="63"/>
        <v>0</v>
      </c>
      <c r="AF699" s="5">
        <f t="shared" si="64"/>
        <v>0.42462602388612963</v>
      </c>
      <c r="AG699" s="5">
        <f t="shared" si="65"/>
        <v>0.42462602388612963</v>
      </c>
      <c r="AH699" s="5">
        <f>(Table13[[#This Row],[Survived]]-AG699)^2</f>
        <v>0.18030726016134394</v>
      </c>
    </row>
    <row r="700" spans="1:34" x14ac:dyDescent="0.2">
      <c r="A700">
        <v>0</v>
      </c>
      <c r="B700" t="s">
        <v>10</v>
      </c>
      <c r="C700">
        <v>3</v>
      </c>
      <c r="D700" t="s">
        <v>3</v>
      </c>
      <c r="E700">
        <v>47</v>
      </c>
      <c r="F700">
        <v>9</v>
      </c>
      <c r="G700">
        <v>0</v>
      </c>
      <c r="H700">
        <v>0</v>
      </c>
      <c r="I700">
        <f>E700/$E$1</f>
        <v>0.58750000000000002</v>
      </c>
      <c r="J700">
        <f>LOG10(F700+1)</f>
        <v>1</v>
      </c>
      <c r="K700">
        <f t="shared" si="60"/>
        <v>0</v>
      </c>
      <c r="L700">
        <f t="shared" si="61"/>
        <v>0</v>
      </c>
      <c r="M700">
        <f>IF(B700="S",1,0)</f>
        <v>1</v>
      </c>
      <c r="N700">
        <f>IF(B700="C",1,0)</f>
        <v>0</v>
      </c>
      <c r="O700">
        <f t="shared" si="62"/>
        <v>1</v>
      </c>
      <c r="P700">
        <v>1</v>
      </c>
      <c r="AC700" s="5">
        <f>SUMPRODUCT(Table13[[#This Row],[SibSp]:[Ones]],$R$4:$AA$4)</f>
        <v>-0.88947483940743821</v>
      </c>
      <c r="AD700" s="5">
        <f>SUMPRODUCT(Table13[[#This Row],[SibSp]:[Ones]],$R$5:$AA$5)</f>
        <v>-4.0847513381529033E-2</v>
      </c>
      <c r="AE700" s="5">
        <f t="shared" si="63"/>
        <v>0</v>
      </c>
      <c r="AF700" s="5">
        <f t="shared" si="64"/>
        <v>0</v>
      </c>
      <c r="AG700" s="5">
        <f t="shared" si="65"/>
        <v>0</v>
      </c>
      <c r="AH700" s="5">
        <f>(Table13[[#This Row],[Survived]]-AG700)^2</f>
        <v>0</v>
      </c>
    </row>
    <row r="701" spans="1:34" x14ac:dyDescent="0.2">
      <c r="A701">
        <v>1</v>
      </c>
      <c r="B701" t="s">
        <v>11</v>
      </c>
      <c r="C701">
        <v>2</v>
      </c>
      <c r="D701" t="s">
        <v>4</v>
      </c>
      <c r="E701">
        <v>28</v>
      </c>
      <c r="F701">
        <v>24</v>
      </c>
      <c r="G701">
        <v>1</v>
      </c>
      <c r="H701">
        <v>0</v>
      </c>
      <c r="I701">
        <f>E701/$E$1</f>
        <v>0.35</v>
      </c>
      <c r="J701">
        <f>LOG10(F701+1)</f>
        <v>1.3979400086720377</v>
      </c>
      <c r="K701">
        <f t="shared" si="60"/>
        <v>0</v>
      </c>
      <c r="L701">
        <f t="shared" si="61"/>
        <v>1</v>
      </c>
      <c r="M701">
        <f>IF(B701="S",1,0)</f>
        <v>0</v>
      </c>
      <c r="N701">
        <f>IF(B701="C",1,0)</f>
        <v>1</v>
      </c>
      <c r="O701">
        <f t="shared" si="62"/>
        <v>0</v>
      </c>
      <c r="P701">
        <v>1</v>
      </c>
      <c r="AC701" s="5">
        <f>SUMPRODUCT(Table13[[#This Row],[SibSp]:[Ones]],$R$4:$AA$4)</f>
        <v>-0.6231140413420958</v>
      </c>
      <c r="AD701" s="5">
        <f>SUMPRODUCT(Table13[[#This Row],[SibSp]:[Ones]],$R$5:$AA$5)</f>
        <v>0.81374114850376811</v>
      </c>
      <c r="AE701" s="5">
        <f t="shared" si="63"/>
        <v>0</v>
      </c>
      <c r="AF701" s="5">
        <f t="shared" si="64"/>
        <v>0.81374114850376811</v>
      </c>
      <c r="AG701" s="5">
        <f t="shared" si="65"/>
        <v>0.81374114850376811</v>
      </c>
      <c r="AH701" s="5">
        <f>(Table13[[#This Row],[Survived]]-AG701)^2</f>
        <v>3.4692359760695367E-2</v>
      </c>
    </row>
    <row r="702" spans="1:34" x14ac:dyDescent="0.2">
      <c r="A702">
        <v>1</v>
      </c>
      <c r="B702" t="s">
        <v>11</v>
      </c>
      <c r="C702">
        <v>3</v>
      </c>
      <c r="D702" t="s">
        <v>4</v>
      </c>
      <c r="E702">
        <v>15</v>
      </c>
      <c r="F702">
        <v>7.2249999999999996</v>
      </c>
      <c r="G702">
        <v>0</v>
      </c>
      <c r="H702">
        <v>0</v>
      </c>
      <c r="I702">
        <f>E702/$E$1</f>
        <v>0.1875</v>
      </c>
      <c r="J702">
        <f>LOG10(F702+1)</f>
        <v>0.91513590662201194</v>
      </c>
      <c r="K702">
        <f t="shared" si="60"/>
        <v>0</v>
      </c>
      <c r="L702">
        <f t="shared" si="61"/>
        <v>0</v>
      </c>
      <c r="M702">
        <f>IF(B702="S",1,0)</f>
        <v>0</v>
      </c>
      <c r="N702">
        <f>IF(B702="C",1,0)</f>
        <v>1</v>
      </c>
      <c r="O702">
        <f t="shared" si="62"/>
        <v>0</v>
      </c>
      <c r="P702">
        <v>1</v>
      </c>
      <c r="AC702" s="5">
        <f>SUMPRODUCT(Table13[[#This Row],[SibSp]:[Ones]],$R$4:$AA$4)</f>
        <v>-0.47751249691018233</v>
      </c>
      <c r="AD702" s="5">
        <f>SUMPRODUCT(Table13[[#This Row],[SibSp]:[Ones]],$R$5:$AA$5)</f>
        <v>0.74358431694864735</v>
      </c>
      <c r="AE702" s="5">
        <f t="shared" si="63"/>
        <v>0</v>
      </c>
      <c r="AF702" s="5">
        <f t="shared" si="64"/>
        <v>0.74358431694864735</v>
      </c>
      <c r="AG702" s="5">
        <f t="shared" si="65"/>
        <v>0.74358431694864735</v>
      </c>
      <c r="AH702" s="5">
        <f>(Table13[[#This Row],[Survived]]-AG702)^2</f>
        <v>6.5749002514691735E-2</v>
      </c>
    </row>
    <row r="703" spans="1:34" x14ac:dyDescent="0.2">
      <c r="A703">
        <v>0</v>
      </c>
      <c r="B703" t="s">
        <v>10</v>
      </c>
      <c r="C703">
        <v>3</v>
      </c>
      <c r="D703" t="s">
        <v>3</v>
      </c>
      <c r="E703">
        <v>20</v>
      </c>
      <c r="F703">
        <v>9.8458000000000006</v>
      </c>
      <c r="G703">
        <v>0</v>
      </c>
      <c r="H703">
        <v>0</v>
      </c>
      <c r="I703">
        <f>E703/$E$1</f>
        <v>0.25</v>
      </c>
      <c r="J703">
        <f>LOG10(F703+1)</f>
        <v>1.0352615916449619</v>
      </c>
      <c r="K703">
        <f t="shared" si="60"/>
        <v>0</v>
      </c>
      <c r="L703">
        <f t="shared" si="61"/>
        <v>0</v>
      </c>
      <c r="M703">
        <f>IF(B703="S",1,0)</f>
        <v>1</v>
      </c>
      <c r="N703">
        <f>IF(B703="C",1,0)</f>
        <v>0</v>
      </c>
      <c r="O703">
        <f t="shared" si="62"/>
        <v>1</v>
      </c>
      <c r="P703">
        <v>1</v>
      </c>
      <c r="AC703" s="5">
        <f>SUMPRODUCT(Table13[[#This Row],[SibSp]:[Ones]],$R$4:$AA$4)</f>
        <v>-0.97180800299451586</v>
      </c>
      <c r="AD703" s="5">
        <f>SUMPRODUCT(Table13[[#This Row],[SibSp]:[Ones]],$R$5:$AA$5)</f>
        <v>0.15628008633231893</v>
      </c>
      <c r="AE703" s="5">
        <f t="shared" si="63"/>
        <v>0</v>
      </c>
      <c r="AF703" s="5">
        <f t="shared" si="64"/>
        <v>0.15628008633231893</v>
      </c>
      <c r="AG703" s="5">
        <f t="shared" si="65"/>
        <v>0.15628008633231893</v>
      </c>
      <c r="AH703" s="5">
        <f>(Table13[[#This Row],[Survived]]-AG703)^2</f>
        <v>2.4423465384037061E-2</v>
      </c>
    </row>
    <row r="704" spans="1:34" x14ac:dyDescent="0.2">
      <c r="A704">
        <v>0</v>
      </c>
      <c r="B704" t="s">
        <v>10</v>
      </c>
      <c r="C704">
        <v>3</v>
      </c>
      <c r="D704" t="s">
        <v>3</v>
      </c>
      <c r="E704">
        <v>19</v>
      </c>
      <c r="F704">
        <v>7.8958000000000004</v>
      </c>
      <c r="G704">
        <v>0</v>
      </c>
      <c r="H704">
        <v>0</v>
      </c>
      <c r="I704">
        <f>E704/$E$1</f>
        <v>0.23749999999999999</v>
      </c>
      <c r="J704">
        <f>LOG10(F704+1)</f>
        <v>0.94918501031343461</v>
      </c>
      <c r="K704">
        <f t="shared" si="60"/>
        <v>0</v>
      </c>
      <c r="L704">
        <f t="shared" si="61"/>
        <v>0</v>
      </c>
      <c r="M704">
        <f>IF(B704="S",1,0)</f>
        <v>1</v>
      </c>
      <c r="N704">
        <f>IF(B704="C",1,0)</f>
        <v>0</v>
      </c>
      <c r="O704">
        <f t="shared" si="62"/>
        <v>1</v>
      </c>
      <c r="P704">
        <v>1</v>
      </c>
      <c r="AC704" s="5">
        <f>SUMPRODUCT(Table13[[#This Row],[SibSp]:[Ones]],$R$4:$AA$4)</f>
        <v>-0.96124664095416101</v>
      </c>
      <c r="AD704" s="5">
        <f>SUMPRODUCT(Table13[[#This Row],[SibSp]:[Ones]],$R$5:$AA$5)</f>
        <v>0.15938798868964965</v>
      </c>
      <c r="AE704" s="5">
        <f t="shared" si="63"/>
        <v>0</v>
      </c>
      <c r="AF704" s="5">
        <f t="shared" si="64"/>
        <v>0.15938798868964965</v>
      </c>
      <c r="AG704" s="5">
        <f t="shared" si="65"/>
        <v>0.15938798868964965</v>
      </c>
      <c r="AH704" s="5">
        <f>(Table13[[#This Row],[Survived]]-AG704)^2</f>
        <v>2.5404530938531886E-2</v>
      </c>
    </row>
    <row r="705" spans="1:34" x14ac:dyDescent="0.2">
      <c r="A705">
        <v>1</v>
      </c>
      <c r="B705" t="s">
        <v>11</v>
      </c>
      <c r="C705">
        <v>1</v>
      </c>
      <c r="D705" t="s">
        <v>4</v>
      </c>
      <c r="E705">
        <v>56</v>
      </c>
      <c r="F705">
        <v>83.158299999999997</v>
      </c>
      <c r="G705">
        <v>0</v>
      </c>
      <c r="H705">
        <v>1</v>
      </c>
      <c r="I705">
        <f>E705/$E$1</f>
        <v>0.7</v>
      </c>
      <c r="J705">
        <f>LOG10(F705+1)</f>
        <v>1.9250969541376577</v>
      </c>
      <c r="K705">
        <f t="shared" si="60"/>
        <v>1</v>
      </c>
      <c r="L705">
        <f t="shared" si="61"/>
        <v>0</v>
      </c>
      <c r="M705">
        <f>IF(B705="S",1,0)</f>
        <v>0</v>
      </c>
      <c r="N705">
        <f>IF(B705="C",1,0)</f>
        <v>1</v>
      </c>
      <c r="O705">
        <f t="shared" si="62"/>
        <v>0</v>
      </c>
      <c r="P705">
        <v>1</v>
      </c>
      <c r="AC705" s="5">
        <f>SUMPRODUCT(Table13[[#This Row],[SibSp]:[Ones]],$R$4:$AA$4)</f>
        <v>-0.57158733219809554</v>
      </c>
      <c r="AD705" s="5">
        <f>SUMPRODUCT(Table13[[#This Row],[SibSp]:[Ones]],$R$5:$AA$5)</f>
        <v>0.85515564551456114</v>
      </c>
      <c r="AE705" s="5">
        <f t="shared" si="63"/>
        <v>0</v>
      </c>
      <c r="AF705" s="5">
        <f t="shared" si="64"/>
        <v>0.85515564551456114</v>
      </c>
      <c r="AG705" s="5">
        <f t="shared" si="65"/>
        <v>0.85515564551456114</v>
      </c>
      <c r="AH705" s="5">
        <f>(Table13[[#This Row],[Survived]]-AG705)^2</f>
        <v>2.0979887026303472E-2</v>
      </c>
    </row>
    <row r="706" spans="1:34" x14ac:dyDescent="0.2">
      <c r="A706">
        <v>1</v>
      </c>
      <c r="B706" t="s">
        <v>10</v>
      </c>
      <c r="C706">
        <v>2</v>
      </c>
      <c r="D706" t="s">
        <v>4</v>
      </c>
      <c r="E706">
        <v>25</v>
      </c>
      <c r="F706">
        <v>26</v>
      </c>
      <c r="G706">
        <v>0</v>
      </c>
      <c r="H706">
        <v>1</v>
      </c>
      <c r="I706">
        <f>E706/$E$1</f>
        <v>0.3125</v>
      </c>
      <c r="J706">
        <f>LOG10(F706+1)</f>
        <v>1.4313637641589874</v>
      </c>
      <c r="K706">
        <f t="shared" si="60"/>
        <v>0</v>
      </c>
      <c r="L706">
        <f t="shared" si="61"/>
        <v>1</v>
      </c>
      <c r="M706">
        <f>IF(B706="S",1,0)</f>
        <v>1</v>
      </c>
      <c r="N706">
        <f>IF(B706="C",1,0)</f>
        <v>0</v>
      </c>
      <c r="O706">
        <f t="shared" si="62"/>
        <v>0</v>
      </c>
      <c r="P706">
        <v>1</v>
      </c>
      <c r="AC706" s="5">
        <f>SUMPRODUCT(Table13[[#This Row],[SibSp]:[Ones]],$R$4:$AA$4)</f>
        <v>-0.5863498722007856</v>
      </c>
      <c r="AD706" s="5">
        <f>SUMPRODUCT(Table13[[#This Row],[SibSp]:[Ones]],$R$5:$AA$5)</f>
        <v>0.81138645110726448</v>
      </c>
      <c r="AE706" s="5">
        <f t="shared" si="63"/>
        <v>0</v>
      </c>
      <c r="AF706" s="5">
        <f t="shared" si="64"/>
        <v>0.81138645110726448</v>
      </c>
      <c r="AG706" s="5">
        <f t="shared" si="65"/>
        <v>0.81138645110726448</v>
      </c>
      <c r="AH706" s="5">
        <f>(Table13[[#This Row],[Survived]]-AG706)^2</f>
        <v>3.5575070825912332E-2</v>
      </c>
    </row>
    <row r="707" spans="1:34" x14ac:dyDescent="0.2">
      <c r="A707">
        <v>0</v>
      </c>
      <c r="B707" t="s">
        <v>10</v>
      </c>
      <c r="C707">
        <v>3</v>
      </c>
      <c r="D707" t="s">
        <v>3</v>
      </c>
      <c r="E707">
        <v>33</v>
      </c>
      <c r="F707">
        <v>7.8958000000000004</v>
      </c>
      <c r="G707">
        <v>0</v>
      </c>
      <c r="H707">
        <v>0</v>
      </c>
      <c r="I707">
        <f>E707/$E$1</f>
        <v>0.41249999999999998</v>
      </c>
      <c r="J707">
        <f>LOG10(F707+1)</f>
        <v>0.94918501031343461</v>
      </c>
      <c r="K707">
        <f t="shared" si="60"/>
        <v>0</v>
      </c>
      <c r="L707">
        <f t="shared" si="61"/>
        <v>0</v>
      </c>
      <c r="M707">
        <f>IF(B707="S",1,0)</f>
        <v>1</v>
      </c>
      <c r="N707">
        <f>IF(B707="C",1,0)</f>
        <v>0</v>
      </c>
      <c r="O707">
        <f t="shared" si="62"/>
        <v>1</v>
      </c>
      <c r="P707">
        <v>1</v>
      </c>
      <c r="AC707" s="5">
        <f>SUMPRODUCT(Table13[[#This Row],[SibSp]:[Ones]],$R$4:$AA$4)</f>
        <v>-0.92140326007364659</v>
      </c>
      <c r="AD707" s="5">
        <f>SUMPRODUCT(Table13[[#This Row],[SibSp]:[Ones]],$R$5:$AA$5)</f>
        <v>5.8051039412359229E-2</v>
      </c>
      <c r="AE707" s="5">
        <f t="shared" si="63"/>
        <v>0</v>
      </c>
      <c r="AF707" s="5">
        <f t="shared" si="64"/>
        <v>5.8051039412359229E-2</v>
      </c>
      <c r="AG707" s="5">
        <f t="shared" si="65"/>
        <v>5.8051039412359229E-2</v>
      </c>
      <c r="AH707" s="5">
        <f>(Table13[[#This Row],[Survived]]-AG707)^2</f>
        <v>3.3699231768552847E-3</v>
      </c>
    </row>
    <row r="708" spans="1:34" x14ac:dyDescent="0.2">
      <c r="A708">
        <v>0</v>
      </c>
      <c r="B708" t="s">
        <v>10</v>
      </c>
      <c r="C708">
        <v>3</v>
      </c>
      <c r="D708" t="s">
        <v>4</v>
      </c>
      <c r="E708">
        <v>22</v>
      </c>
      <c r="F708">
        <v>10.5167</v>
      </c>
      <c r="G708">
        <v>0</v>
      </c>
      <c r="H708">
        <v>0</v>
      </c>
      <c r="I708">
        <f>E708/$E$1</f>
        <v>0.27500000000000002</v>
      </c>
      <c r="J708">
        <f>LOG10(F708+1)</f>
        <v>1.0613280539915777</v>
      </c>
      <c r="K708">
        <f t="shared" si="60"/>
        <v>0</v>
      </c>
      <c r="L708">
        <f t="shared" si="61"/>
        <v>0</v>
      </c>
      <c r="M708">
        <f>IF(B708="S",1,0)</f>
        <v>1</v>
      </c>
      <c r="N708">
        <f>IF(B708="C",1,0)</f>
        <v>0</v>
      </c>
      <c r="O708">
        <f t="shared" si="62"/>
        <v>0</v>
      </c>
      <c r="P708">
        <v>1</v>
      </c>
      <c r="AC708" s="5">
        <f>SUMPRODUCT(Table13[[#This Row],[SibSp]:[Ones]],$R$4:$AA$4)</f>
        <v>-0.63911249906549228</v>
      </c>
      <c r="AD708" s="5">
        <f>SUMPRODUCT(Table13[[#This Row],[SibSp]:[Ones]],$R$5:$AA$5)</f>
        <v>0.63184504909414185</v>
      </c>
      <c r="AE708" s="5">
        <f t="shared" si="63"/>
        <v>0</v>
      </c>
      <c r="AF708" s="5">
        <f t="shared" si="64"/>
        <v>0.63184504909414185</v>
      </c>
      <c r="AG708" s="5">
        <f t="shared" si="65"/>
        <v>0.63184504909414185</v>
      </c>
      <c r="AH708" s="5">
        <f>(Table13[[#This Row],[Survived]]-AG708)^2</f>
        <v>0.39922816606477851</v>
      </c>
    </row>
    <row r="709" spans="1:34" x14ac:dyDescent="0.2">
      <c r="A709">
        <v>0</v>
      </c>
      <c r="B709" t="s">
        <v>10</v>
      </c>
      <c r="C709">
        <v>2</v>
      </c>
      <c r="D709" t="s">
        <v>3</v>
      </c>
      <c r="E709">
        <v>28</v>
      </c>
      <c r="F709">
        <v>10.5</v>
      </c>
      <c r="G709">
        <v>0</v>
      </c>
      <c r="H709">
        <v>0</v>
      </c>
      <c r="I709">
        <f>E709/$E$1</f>
        <v>0.35</v>
      </c>
      <c r="J709">
        <f>LOG10(F709+1)</f>
        <v>1.0606978403536116</v>
      </c>
      <c r="K709">
        <f t="shared" ref="K709:K715" si="66">IF(C709=1,1,0)</f>
        <v>0</v>
      </c>
      <c r="L709">
        <f t="shared" ref="L709:L715" si="67">IF(C709=2,1,0)</f>
        <v>1</v>
      </c>
      <c r="M709">
        <f>IF(B709="S",1,0)</f>
        <v>1</v>
      </c>
      <c r="N709">
        <f>IF(B709="C",1,0)</f>
        <v>0</v>
      </c>
      <c r="O709">
        <f t="shared" ref="O709:O715" si="68">IF(D709="male",1,0)</f>
        <v>1</v>
      </c>
      <c r="P709">
        <v>1</v>
      </c>
      <c r="AC709" s="5">
        <f>SUMPRODUCT(Table13[[#This Row],[SibSp]:[Ones]],$R$4:$AA$4)</f>
        <v>-0.91030942050914976</v>
      </c>
      <c r="AD709" s="5">
        <f>SUMPRODUCT(Table13[[#This Row],[SibSp]:[Ones]],$R$5:$AA$5)</f>
        <v>0.2979959582906071</v>
      </c>
      <c r="AE709" s="5">
        <f t="shared" ref="AE709:AE715" si="69">IF(AC709&lt;0,0,AC709)</f>
        <v>0</v>
      </c>
      <c r="AF709" s="5">
        <f t="shared" ref="AF709:AF715" si="70">IF(AD709&lt;0,0,AD709)</f>
        <v>0.2979959582906071</v>
      </c>
      <c r="AG709" s="5">
        <f t="shared" ref="AG709:AG715" si="71">AE709+AF709</f>
        <v>0.2979959582906071</v>
      </c>
      <c r="AH709" s="5">
        <f>(Table13[[#This Row],[Survived]]-AG709)^2</f>
        <v>8.8801591157537246E-2</v>
      </c>
    </row>
    <row r="710" spans="1:34" x14ac:dyDescent="0.2">
      <c r="A710">
        <v>0</v>
      </c>
      <c r="B710" t="s">
        <v>10</v>
      </c>
      <c r="C710">
        <v>3</v>
      </c>
      <c r="D710" t="s">
        <v>3</v>
      </c>
      <c r="E710">
        <v>25</v>
      </c>
      <c r="F710">
        <v>7.05</v>
      </c>
      <c r="G710">
        <v>0</v>
      </c>
      <c r="H710">
        <v>0</v>
      </c>
      <c r="I710">
        <f>E710/$E$1</f>
        <v>0.3125</v>
      </c>
      <c r="J710">
        <f>LOG10(F710+1)</f>
        <v>0.90579588036786851</v>
      </c>
      <c r="K710">
        <f t="shared" si="66"/>
        <v>0</v>
      </c>
      <c r="L710">
        <f t="shared" si="67"/>
        <v>0</v>
      </c>
      <c r="M710">
        <f>IF(B710="S",1,0)</f>
        <v>1</v>
      </c>
      <c r="N710">
        <f>IF(B710="C",1,0)</f>
        <v>0</v>
      </c>
      <c r="O710">
        <f t="shared" si="68"/>
        <v>1</v>
      </c>
      <c r="P710">
        <v>1</v>
      </c>
      <c r="AC710" s="5">
        <f>SUMPRODUCT(Table13[[#This Row],[SibSp]:[Ones]],$R$4:$AA$4)</f>
        <v>-0.93741260053581721</v>
      </c>
      <c r="AD710" s="5">
        <f>SUMPRODUCT(Table13[[#This Row],[SibSp]:[Ones]],$R$5:$AA$5)</f>
        <v>0.11387580669606245</v>
      </c>
      <c r="AE710" s="5">
        <f t="shared" si="69"/>
        <v>0</v>
      </c>
      <c r="AF710" s="5">
        <f t="shared" si="70"/>
        <v>0.11387580669606245</v>
      </c>
      <c r="AG710" s="5">
        <f t="shared" si="71"/>
        <v>0.11387580669606245</v>
      </c>
      <c r="AH710" s="5">
        <f>(Table13[[#This Row],[Survived]]-AG710)^2</f>
        <v>1.2967699350678982E-2</v>
      </c>
    </row>
    <row r="711" spans="1:34" x14ac:dyDescent="0.2">
      <c r="A711">
        <v>0</v>
      </c>
      <c r="B711" t="s">
        <v>12</v>
      </c>
      <c r="C711">
        <v>3</v>
      </c>
      <c r="D711" t="s">
        <v>4</v>
      </c>
      <c r="E711">
        <v>39</v>
      </c>
      <c r="F711">
        <v>29.125</v>
      </c>
      <c r="G711">
        <v>0</v>
      </c>
      <c r="H711">
        <v>5</v>
      </c>
      <c r="I711">
        <f>E711/$E$1</f>
        <v>0.48749999999999999</v>
      </c>
      <c r="J711">
        <f>LOG10(F711+1)</f>
        <v>1.4789270555829248</v>
      </c>
      <c r="K711">
        <f t="shared" si="66"/>
        <v>0</v>
      </c>
      <c r="L711">
        <f t="shared" si="67"/>
        <v>0</v>
      </c>
      <c r="M711">
        <f>IF(B711="S",1,0)</f>
        <v>0</v>
      </c>
      <c r="N711">
        <f>IF(B711="C",1,0)</f>
        <v>0</v>
      </c>
      <c r="O711">
        <f t="shared" si="68"/>
        <v>0</v>
      </c>
      <c r="P711">
        <v>1</v>
      </c>
      <c r="AC711" s="5">
        <f>SUMPRODUCT(Table13[[#This Row],[SibSp]:[Ones]],$R$4:$AA$4)</f>
        <v>-0.50932974223841021</v>
      </c>
      <c r="AD711" s="5">
        <f>SUMPRODUCT(Table13[[#This Row],[SibSp]:[Ones]],$R$5:$AA$5)</f>
        <v>0.41295029317144805</v>
      </c>
      <c r="AE711" s="5">
        <f t="shared" si="69"/>
        <v>0</v>
      </c>
      <c r="AF711" s="5">
        <f t="shared" si="70"/>
        <v>0.41295029317144805</v>
      </c>
      <c r="AG711" s="5">
        <f t="shared" si="71"/>
        <v>0.41295029317144805</v>
      </c>
      <c r="AH711" s="5">
        <f>(Table13[[#This Row],[Survived]]-AG711)^2</f>
        <v>0.1705279446303849</v>
      </c>
    </row>
    <row r="712" spans="1:34" x14ac:dyDescent="0.2">
      <c r="A712">
        <v>0</v>
      </c>
      <c r="B712" t="s">
        <v>10</v>
      </c>
      <c r="C712">
        <v>2</v>
      </c>
      <c r="D712" t="s">
        <v>3</v>
      </c>
      <c r="E712">
        <v>27</v>
      </c>
      <c r="F712">
        <v>13</v>
      </c>
      <c r="G712">
        <v>0</v>
      </c>
      <c r="H712">
        <v>0</v>
      </c>
      <c r="I712">
        <f>E712/$E$1</f>
        <v>0.33750000000000002</v>
      </c>
      <c r="J712">
        <f>LOG10(F712+1)</f>
        <v>1.146128035678238</v>
      </c>
      <c r="K712">
        <f t="shared" si="66"/>
        <v>0</v>
      </c>
      <c r="L712">
        <f t="shared" si="67"/>
        <v>1</v>
      </c>
      <c r="M712">
        <f>IF(B712="S",1,0)</f>
        <v>1</v>
      </c>
      <c r="N712">
        <f>IF(B712="C",1,0)</f>
        <v>0</v>
      </c>
      <c r="O712">
        <f t="shared" si="68"/>
        <v>1</v>
      </c>
      <c r="P712">
        <v>1</v>
      </c>
      <c r="AC712" s="5">
        <f>SUMPRODUCT(Table13[[#This Row],[SibSp]:[Ones]],$R$4:$AA$4)</f>
        <v>-0.92646201279783058</v>
      </c>
      <c r="AD712" s="5">
        <f>SUMPRODUCT(Table13[[#This Row],[SibSp]:[Ones]],$R$5:$AA$5)</f>
        <v>0.30933374564166738</v>
      </c>
      <c r="AE712" s="5">
        <f t="shared" si="69"/>
        <v>0</v>
      </c>
      <c r="AF712" s="5">
        <f t="shared" si="70"/>
        <v>0.30933374564166738</v>
      </c>
      <c r="AG712" s="5">
        <f t="shared" si="71"/>
        <v>0.30933374564166738</v>
      </c>
      <c r="AH712" s="5">
        <f>(Table13[[#This Row],[Survived]]-AG712)^2</f>
        <v>9.5687366192703766E-2</v>
      </c>
    </row>
    <row r="713" spans="1:34" x14ac:dyDescent="0.2">
      <c r="A713">
        <v>1</v>
      </c>
      <c r="B713" t="s">
        <v>10</v>
      </c>
      <c r="C713">
        <v>1</v>
      </c>
      <c r="D713" t="s">
        <v>4</v>
      </c>
      <c r="E713">
        <v>19</v>
      </c>
      <c r="F713">
        <v>30</v>
      </c>
      <c r="G713">
        <v>0</v>
      </c>
      <c r="H713">
        <v>0</v>
      </c>
      <c r="I713">
        <f>E713/$E$1</f>
        <v>0.23749999999999999</v>
      </c>
      <c r="J713">
        <f>LOG10(F713+1)</f>
        <v>1.4913616938342726</v>
      </c>
      <c r="K713">
        <f t="shared" si="66"/>
        <v>1</v>
      </c>
      <c r="L713">
        <f t="shared" si="67"/>
        <v>0</v>
      </c>
      <c r="M713">
        <f>IF(B713="S",1,0)</f>
        <v>1</v>
      </c>
      <c r="N713">
        <f>IF(B713="C",1,0)</f>
        <v>0</v>
      </c>
      <c r="O713">
        <f t="shared" si="68"/>
        <v>0</v>
      </c>
      <c r="P713">
        <v>1</v>
      </c>
      <c r="AC713" s="5">
        <f>SUMPRODUCT(Table13[[#This Row],[SibSp]:[Ones]],$R$4:$AA$4)</f>
        <v>-0.82724845023556093</v>
      </c>
      <c r="AD713" s="5">
        <f>SUMPRODUCT(Table13[[#This Row],[SibSp]:[Ones]],$R$5:$AA$5)</f>
        <v>1.0489777770233264</v>
      </c>
      <c r="AE713" s="5">
        <f t="shared" si="69"/>
        <v>0</v>
      </c>
      <c r="AF713" s="5">
        <f t="shared" si="70"/>
        <v>1.0489777770233264</v>
      </c>
      <c r="AG713" s="5">
        <f t="shared" si="71"/>
        <v>1.0489777770233264</v>
      </c>
      <c r="AH713" s="5">
        <f>(Table13[[#This Row],[Survived]]-AG713)^2</f>
        <v>2.3988226421466793E-3</v>
      </c>
    </row>
    <row r="714" spans="1:34" x14ac:dyDescent="0.2">
      <c r="A714">
        <v>1</v>
      </c>
      <c r="B714" t="s">
        <v>11</v>
      </c>
      <c r="C714">
        <v>1</v>
      </c>
      <c r="D714" t="s">
        <v>3</v>
      </c>
      <c r="E714">
        <v>26</v>
      </c>
      <c r="F714">
        <v>30</v>
      </c>
      <c r="G714">
        <v>0</v>
      </c>
      <c r="H714">
        <v>0</v>
      </c>
      <c r="I714">
        <f>E714/$E$1</f>
        <v>0.32500000000000001</v>
      </c>
      <c r="J714">
        <f>LOG10(F714+1)</f>
        <v>1.4913616938342726</v>
      </c>
      <c r="K714">
        <f t="shared" si="66"/>
        <v>1</v>
      </c>
      <c r="L714">
        <f t="shared" si="67"/>
        <v>0</v>
      </c>
      <c r="M714">
        <f>IF(B714="S",1,0)</f>
        <v>0</v>
      </c>
      <c r="N714">
        <f>IF(B714="C",1,0)</f>
        <v>1</v>
      </c>
      <c r="O714">
        <f t="shared" si="68"/>
        <v>1</v>
      </c>
      <c r="P714">
        <v>1</v>
      </c>
      <c r="AC714" s="5">
        <f>SUMPRODUCT(Table13[[#This Row],[SibSp]:[Ones]],$R$4:$AA$4)</f>
        <v>-0.97963971967861485</v>
      </c>
      <c r="AD714" s="5">
        <f>SUMPRODUCT(Table13[[#This Row],[SibSp]:[Ones]],$R$5:$AA$5)</f>
        <v>0.57760438808225278</v>
      </c>
      <c r="AE714" s="5">
        <f t="shared" si="69"/>
        <v>0</v>
      </c>
      <c r="AF714" s="5">
        <f t="shared" si="70"/>
        <v>0.57760438808225278</v>
      </c>
      <c r="AG714" s="5">
        <f t="shared" si="71"/>
        <v>0.57760438808225278</v>
      </c>
      <c r="AH714" s="5">
        <f>(Table13[[#This Row],[Survived]]-AG714)^2</f>
        <v>0.17841805296736812</v>
      </c>
    </row>
    <row r="715" spans="1:34" x14ac:dyDescent="0.2">
      <c r="A715">
        <v>0</v>
      </c>
      <c r="B715" t="s">
        <v>12</v>
      </c>
      <c r="C715">
        <v>3</v>
      </c>
      <c r="D715" t="s">
        <v>3</v>
      </c>
      <c r="E715">
        <v>32</v>
      </c>
      <c r="F715">
        <v>7.75</v>
      </c>
      <c r="G715">
        <v>0</v>
      </c>
      <c r="H715">
        <v>0</v>
      </c>
      <c r="I715">
        <f>E715/$E$1</f>
        <v>0.4</v>
      </c>
      <c r="J715">
        <f>LOG10(F715+1)</f>
        <v>0.94200805302231327</v>
      </c>
      <c r="K715">
        <f t="shared" si="66"/>
        <v>0</v>
      </c>
      <c r="L715">
        <f t="shared" si="67"/>
        <v>0</v>
      </c>
      <c r="M715">
        <f>IF(B715="S",1,0)</f>
        <v>0</v>
      </c>
      <c r="N715">
        <f>IF(B715="C",1,0)</f>
        <v>0</v>
      </c>
      <c r="O715">
        <f t="shared" si="68"/>
        <v>1</v>
      </c>
      <c r="P715">
        <v>1</v>
      </c>
      <c r="AC715" s="5">
        <f>SUMPRODUCT(Table13[[#This Row],[SibSp]:[Ones]],$R$4:$AA$4)</f>
        <v>-1.0725282258552598</v>
      </c>
      <c r="AD715" s="5">
        <f>SUMPRODUCT(Table13[[#This Row],[SibSp]:[Ones]],$R$5:$AA$5)</f>
        <v>2.3573987536391949E-2</v>
      </c>
      <c r="AE715" s="5">
        <f t="shared" si="69"/>
        <v>0</v>
      </c>
      <c r="AF715" s="5">
        <f t="shared" si="70"/>
        <v>2.3573987536391949E-2</v>
      </c>
      <c r="AG715" s="5">
        <f t="shared" si="71"/>
        <v>2.3573987536391949E-2</v>
      </c>
      <c r="AH715" s="5">
        <f>(Table13[[#This Row],[Survived]]-AG715)^2</f>
        <v>5.5573288836596301E-4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63C4-B195-C643-92A5-F96BBB096B5F}">
  <dimension ref="A1:AD715"/>
  <sheetViews>
    <sheetView topLeftCell="M1" workbookViewId="0">
      <selection activeCell="W11" sqref="W11"/>
    </sheetView>
  </sheetViews>
  <sheetFormatPr baseColWidth="10" defaultRowHeight="16" x14ac:dyDescent="0.2"/>
  <cols>
    <col min="2" max="2" width="12" bestFit="1" customWidth="1"/>
    <col min="3" max="3" width="8.6640625" bestFit="1" customWidth="1"/>
    <col min="4" max="4" width="7" bestFit="1" customWidth="1"/>
    <col min="5" max="5" width="6.83203125" bestFit="1" customWidth="1"/>
    <col min="6" max="6" width="9.1640625" bestFit="1" customWidth="1"/>
    <col min="7" max="8" width="8.1640625" bestFit="1" customWidth="1"/>
    <col min="9" max="9" width="9.1640625" bestFit="1" customWidth="1"/>
    <col min="10" max="10" width="12.1640625" bestFit="1" customWidth="1"/>
    <col min="11" max="12" width="10.6640625" bestFit="1" customWidth="1"/>
    <col min="13" max="14" width="12" bestFit="1" customWidth="1"/>
    <col min="15" max="16" width="7.83203125" bestFit="1" customWidth="1"/>
  </cols>
  <sheetData>
    <row r="1" spans="1:30" x14ac:dyDescent="0.2">
      <c r="A1" s="4" t="s">
        <v>25</v>
      </c>
      <c r="D1" t="s">
        <v>16</v>
      </c>
      <c r="E1">
        <f>MAX(E4:E715)</f>
        <v>80</v>
      </c>
      <c r="R1" s="4" t="s">
        <v>26</v>
      </c>
      <c r="AC1" s="4" t="s">
        <v>27</v>
      </c>
    </row>
    <row r="3" spans="1:30" x14ac:dyDescent="0.2">
      <c r="A3" t="s">
        <v>0</v>
      </c>
      <c r="B3" t="s">
        <v>9</v>
      </c>
      <c r="C3" t="s">
        <v>1</v>
      </c>
      <c r="D3" t="s">
        <v>2</v>
      </c>
      <c r="E3" t="s">
        <v>5</v>
      </c>
      <c r="F3" t="s">
        <v>8</v>
      </c>
      <c r="G3" t="s">
        <v>6</v>
      </c>
      <c r="H3" t="s">
        <v>7</v>
      </c>
      <c r="I3" t="s">
        <v>17</v>
      </c>
      <c r="J3" t="s">
        <v>21</v>
      </c>
      <c r="K3" t="s">
        <v>13</v>
      </c>
      <c r="L3" t="s">
        <v>14</v>
      </c>
      <c r="M3" t="s">
        <v>18</v>
      </c>
      <c r="N3" t="s">
        <v>19</v>
      </c>
      <c r="O3" t="s">
        <v>15</v>
      </c>
      <c r="P3" t="s">
        <v>20</v>
      </c>
      <c r="R3" s="1" t="s">
        <v>6</v>
      </c>
      <c r="S3" s="1" t="s">
        <v>7</v>
      </c>
      <c r="T3" s="1" t="s">
        <v>17</v>
      </c>
      <c r="U3" s="1" t="s">
        <v>21</v>
      </c>
      <c r="V3" s="1" t="s">
        <v>13</v>
      </c>
      <c r="W3" s="1" t="s">
        <v>14</v>
      </c>
      <c r="X3" s="1" t="s">
        <v>18</v>
      </c>
      <c r="Y3" s="1" t="s">
        <v>19</v>
      </c>
      <c r="Z3" s="1" t="s">
        <v>15</v>
      </c>
      <c r="AA3" s="2" t="s">
        <v>24</v>
      </c>
      <c r="AC3" s="1" t="s">
        <v>22</v>
      </c>
      <c r="AD3" s="3" t="s">
        <v>23</v>
      </c>
    </row>
    <row r="4" spans="1:30" x14ac:dyDescent="0.2">
      <c r="A4">
        <v>0</v>
      </c>
      <c r="B4" t="s">
        <v>10</v>
      </c>
      <c r="C4">
        <v>3</v>
      </c>
      <c r="D4" t="s">
        <v>3</v>
      </c>
      <c r="E4">
        <v>22</v>
      </c>
      <c r="F4">
        <v>7.25</v>
      </c>
      <c r="G4">
        <v>1</v>
      </c>
      <c r="H4">
        <v>0</v>
      </c>
      <c r="I4">
        <f>E4/$E$1</f>
        <v>0.27500000000000002</v>
      </c>
      <c r="J4">
        <f>LOG10(F4+1)</f>
        <v>0.91645394854992512</v>
      </c>
      <c r="K4">
        <f>IF(C4=1,1,0)</f>
        <v>0</v>
      </c>
      <c r="L4">
        <f>IF(C4=2,1,0)</f>
        <v>0</v>
      </c>
      <c r="M4">
        <f>IF(B4="S",1,0)</f>
        <v>1</v>
      </c>
      <c r="N4">
        <f>IF(B4="C",1,0)</f>
        <v>0</v>
      </c>
      <c r="O4">
        <f>IF(D4="male",1,0)</f>
        <v>1</v>
      </c>
      <c r="P4">
        <v>1</v>
      </c>
      <c r="R4">
        <v>-5.4934889105724798E-2</v>
      </c>
      <c r="S4">
        <v>-1.3926638831559746E-2</v>
      </c>
      <c r="T4">
        <v>-0.51211300032410423</v>
      </c>
      <c r="U4">
        <v>4.8747631445672956E-2</v>
      </c>
      <c r="V4">
        <v>0.35260287216902031</v>
      </c>
      <c r="W4">
        <v>0.18283961537771823</v>
      </c>
      <c r="X4">
        <v>3.0721923565792938E-2</v>
      </c>
      <c r="Y4">
        <v>9.6817259939417852E-2</v>
      </c>
      <c r="Z4">
        <v>-0.4830644079062969</v>
      </c>
      <c r="AA4">
        <v>0.69440045657095595</v>
      </c>
      <c r="AC4" s="5">
        <f>SUMPRODUCT(Table1[[#This Row],[SibSp]:[Ones]],$R$4:$AA$4)</f>
        <v>9.0966967356441941E-2</v>
      </c>
      <c r="AD4" s="5">
        <f>(AC4-Table1[[#This Row],[Survived]])^2</f>
        <v>8.2749891500279744E-3</v>
      </c>
    </row>
    <row r="5" spans="1:30" x14ac:dyDescent="0.2">
      <c r="A5">
        <v>1</v>
      </c>
      <c r="B5" t="s">
        <v>11</v>
      </c>
      <c r="C5">
        <v>1</v>
      </c>
      <c r="D5" t="s">
        <v>4</v>
      </c>
      <c r="E5">
        <v>38</v>
      </c>
      <c r="F5">
        <v>71.283299999999997</v>
      </c>
      <c r="G5">
        <v>1</v>
      </c>
      <c r="H5">
        <v>0</v>
      </c>
      <c r="I5">
        <f>E5/$E$1</f>
        <v>0.47499999999999998</v>
      </c>
      <c r="J5">
        <f>LOG10(F5+1)</f>
        <v>1.8590379714909278</v>
      </c>
      <c r="K5">
        <f t="shared" ref="K5:K68" si="0">IF(C5=1,1,0)</f>
        <v>1</v>
      </c>
      <c r="L5">
        <f t="shared" ref="L5:L68" si="1">IF(C5=2,1,0)</f>
        <v>0</v>
      </c>
      <c r="M5">
        <f>IF(B5="S",1,0)</f>
        <v>0</v>
      </c>
      <c r="N5">
        <f>IF(B5="C",1,0)</f>
        <v>1</v>
      </c>
      <c r="O5">
        <f t="shared" ref="O5:O68" si="2">IF(D5="male",1,0)</f>
        <v>0</v>
      </c>
      <c r="P5">
        <v>1</v>
      </c>
      <c r="AC5" s="5">
        <f>SUMPRODUCT(Table1[[#This Row],[SibSp]:[Ones]],$R$4:$AA$4)</f>
        <v>0.936255722297471</v>
      </c>
      <c r="AD5" s="5">
        <f>(AC5-Table1[[#This Row],[Survived]])^2</f>
        <v>4.0633329398171349E-3</v>
      </c>
    </row>
    <row r="6" spans="1:30" x14ac:dyDescent="0.2">
      <c r="A6">
        <v>1</v>
      </c>
      <c r="B6" t="s">
        <v>10</v>
      </c>
      <c r="C6">
        <v>3</v>
      </c>
      <c r="D6" t="s">
        <v>4</v>
      </c>
      <c r="E6">
        <v>26</v>
      </c>
      <c r="F6">
        <v>7.9249999999999998</v>
      </c>
      <c r="G6">
        <v>0</v>
      </c>
      <c r="H6">
        <v>0</v>
      </c>
      <c r="I6">
        <f>E6/$E$1</f>
        <v>0.32500000000000001</v>
      </c>
      <c r="J6">
        <f>LOG10(F6+1)</f>
        <v>0.95060822478423079</v>
      </c>
      <c r="K6">
        <f t="shared" si="0"/>
        <v>0</v>
      </c>
      <c r="L6">
        <f t="shared" si="1"/>
        <v>0</v>
      </c>
      <c r="M6">
        <f>IF(B6="S",1,0)</f>
        <v>1</v>
      </c>
      <c r="N6">
        <f>IF(B6="C",1,0)</f>
        <v>0</v>
      </c>
      <c r="O6">
        <f t="shared" si="2"/>
        <v>0</v>
      </c>
      <c r="P6">
        <v>1</v>
      </c>
      <c r="AC6" s="5">
        <f>SUMPRODUCT(Table1[[#This Row],[SibSp]:[Ones]],$R$4:$AA$4)</f>
        <v>0.60502555442242212</v>
      </c>
      <c r="AD6" s="5">
        <f>(AC6-Table1[[#This Row],[Survived]])^2</f>
        <v>0.15600481265931504</v>
      </c>
    </row>
    <row r="7" spans="1:30" x14ac:dyDescent="0.2">
      <c r="A7">
        <v>1</v>
      </c>
      <c r="B7" t="s">
        <v>10</v>
      </c>
      <c r="C7">
        <v>1</v>
      </c>
      <c r="D7" t="s">
        <v>4</v>
      </c>
      <c r="E7">
        <v>35</v>
      </c>
      <c r="F7">
        <v>53.1</v>
      </c>
      <c r="G7">
        <v>1</v>
      </c>
      <c r="H7">
        <v>0</v>
      </c>
      <c r="I7">
        <f>E7/$E$1</f>
        <v>0.4375</v>
      </c>
      <c r="J7">
        <f>LOG10(F7+1)</f>
        <v>1.7331972651065695</v>
      </c>
      <c r="K7">
        <f t="shared" si="0"/>
        <v>1</v>
      </c>
      <c r="L7">
        <f t="shared" si="1"/>
        <v>0</v>
      </c>
      <c r="M7">
        <f>IF(B7="S",1,0)</f>
        <v>1</v>
      </c>
      <c r="N7">
        <f>IF(B7="C",1,0)</f>
        <v>0</v>
      </c>
      <c r="O7">
        <f t="shared" si="2"/>
        <v>0</v>
      </c>
      <c r="P7">
        <v>1</v>
      </c>
      <c r="Z7" s="4" t="s">
        <v>28</v>
      </c>
      <c r="AA7">
        <f>AVERAGE(AD4:AD715)</f>
        <v>0.1442271493121019</v>
      </c>
      <c r="AC7" s="5">
        <f>SUMPRODUCT(Table1[[#This Row],[SibSp]:[Ones]],$R$4:$AA$4)</f>
        <v>0.8832301870603122</v>
      </c>
      <c r="AD7" s="5">
        <f>(AC7-Table1[[#This Row],[Survived]])^2</f>
        <v>1.3635189213969681E-2</v>
      </c>
    </row>
    <row r="8" spans="1:30" x14ac:dyDescent="0.2">
      <c r="A8">
        <v>0</v>
      </c>
      <c r="B8" t="s">
        <v>10</v>
      </c>
      <c r="C8">
        <v>3</v>
      </c>
      <c r="D8" t="s">
        <v>3</v>
      </c>
      <c r="E8">
        <v>35</v>
      </c>
      <c r="F8">
        <v>8.0500000000000007</v>
      </c>
      <c r="G8">
        <v>0</v>
      </c>
      <c r="H8">
        <v>0</v>
      </c>
      <c r="I8">
        <f>E8/$E$1</f>
        <v>0.4375</v>
      </c>
      <c r="J8">
        <f>LOG10(F8+1)</f>
        <v>0.9566485792052033</v>
      </c>
      <c r="K8">
        <f t="shared" si="0"/>
        <v>0</v>
      </c>
      <c r="L8">
        <f t="shared" si="1"/>
        <v>0</v>
      </c>
      <c r="M8">
        <f>IF(B8="S",1,0)</f>
        <v>1</v>
      </c>
      <c r="N8">
        <f>IF(B8="C",1,0)</f>
        <v>0</v>
      </c>
      <c r="O8">
        <f t="shared" si="2"/>
        <v>1</v>
      </c>
      <c r="P8">
        <v>1</v>
      </c>
      <c r="AC8" s="5">
        <f>SUMPRODUCT(Table1[[#This Row],[SibSp]:[Ones]],$R$4:$AA$4)</f>
        <v>6.4642886950778355E-2</v>
      </c>
      <c r="AD8" s="5">
        <f>(AC8-Table1[[#This Row],[Survived]])^2</f>
        <v>4.178702833331111E-3</v>
      </c>
    </row>
    <row r="9" spans="1:30" x14ac:dyDescent="0.2">
      <c r="A9">
        <v>0</v>
      </c>
      <c r="B9" t="s">
        <v>10</v>
      </c>
      <c r="C9">
        <v>1</v>
      </c>
      <c r="D9" t="s">
        <v>3</v>
      </c>
      <c r="E9">
        <v>54</v>
      </c>
      <c r="F9">
        <v>51.862499999999997</v>
      </c>
      <c r="G9">
        <v>0</v>
      </c>
      <c r="H9">
        <v>0</v>
      </c>
      <c r="I9">
        <f>E9/$E$1</f>
        <v>0.67500000000000004</v>
      </c>
      <c r="J9">
        <f>LOG10(F9+1)</f>
        <v>1.7231476981549567</v>
      </c>
      <c r="K9">
        <f t="shared" si="0"/>
        <v>1</v>
      </c>
      <c r="L9">
        <f t="shared" si="1"/>
        <v>0</v>
      </c>
      <c r="M9">
        <f>IF(B9="S",1,0)</f>
        <v>1</v>
      </c>
      <c r="N9">
        <f>IF(B9="C",1,0)</f>
        <v>0</v>
      </c>
      <c r="O9">
        <f t="shared" si="2"/>
        <v>1</v>
      </c>
      <c r="P9">
        <v>1</v>
      </c>
      <c r="AC9" s="5">
        <f>SUMPRODUCT(Table1[[#This Row],[SibSp]:[Ones]],$R$4:$AA$4)</f>
        <v>0.33298393809681948</v>
      </c>
      <c r="AD9" s="5">
        <f>(AC9-Table1[[#This Row],[Survived]])^2</f>
        <v>0.1108783030304665</v>
      </c>
    </row>
    <row r="10" spans="1:30" x14ac:dyDescent="0.2">
      <c r="A10">
        <v>0</v>
      </c>
      <c r="B10" t="s">
        <v>10</v>
      </c>
      <c r="C10">
        <v>3</v>
      </c>
      <c r="D10" t="s">
        <v>3</v>
      </c>
      <c r="E10">
        <v>2</v>
      </c>
      <c r="F10">
        <v>21.074999999999999</v>
      </c>
      <c r="G10">
        <v>3</v>
      </c>
      <c r="H10">
        <v>1</v>
      </c>
      <c r="I10">
        <f>E10/$E$1</f>
        <v>2.5000000000000001E-2</v>
      </c>
      <c r="J10">
        <f>LOG10(F10+1)</f>
        <v>1.3439007122496063</v>
      </c>
      <c r="K10">
        <f t="shared" si="0"/>
        <v>0</v>
      </c>
      <c r="L10">
        <f t="shared" si="1"/>
        <v>0</v>
      </c>
      <c r="M10">
        <f>IF(B10="S",1,0)</f>
        <v>1</v>
      </c>
      <c r="N10">
        <f>IF(B10="C",1,0)</f>
        <v>0</v>
      </c>
      <c r="O10">
        <f t="shared" si="2"/>
        <v>1</v>
      </c>
      <c r="P10">
        <v>1</v>
      </c>
      <c r="AC10" s="5">
        <f>SUMPRODUCT(Table1[[#This Row],[SibSp]:[Ones]],$R$4:$AA$4)</f>
        <v>0.11603581769393645</v>
      </c>
      <c r="AD10" s="5">
        <f>(AC10-Table1[[#This Row],[Survived]])^2</f>
        <v>1.3464310987900456E-2</v>
      </c>
    </row>
    <row r="11" spans="1:30" x14ac:dyDescent="0.2">
      <c r="A11">
        <v>1</v>
      </c>
      <c r="B11" t="s">
        <v>10</v>
      </c>
      <c r="C11">
        <v>3</v>
      </c>
      <c r="D11" t="s">
        <v>4</v>
      </c>
      <c r="E11">
        <v>27</v>
      </c>
      <c r="F11">
        <v>11.1333</v>
      </c>
      <c r="G11">
        <v>0</v>
      </c>
      <c r="H11">
        <v>2</v>
      </c>
      <c r="I11">
        <f>E11/$E$1</f>
        <v>0.33750000000000002</v>
      </c>
      <c r="J11">
        <f>LOG10(F11+1)</f>
        <v>1.0839789358110461</v>
      </c>
      <c r="K11">
        <f t="shared" si="0"/>
        <v>0</v>
      </c>
      <c r="L11">
        <f t="shared" si="1"/>
        <v>0</v>
      </c>
      <c r="M11">
        <f>IF(B11="S",1,0)</f>
        <v>1</v>
      </c>
      <c r="N11">
        <f>IF(B11="C",1,0)</f>
        <v>0</v>
      </c>
      <c r="O11">
        <f t="shared" si="2"/>
        <v>0</v>
      </c>
      <c r="P11">
        <v>1</v>
      </c>
      <c r="AC11" s="5">
        <f>SUMPRODUCT(Table1[[#This Row],[SibSp]:[Ones]],$R$4:$AA$4)</f>
        <v>0.57727237052203384</v>
      </c>
      <c r="AD11" s="5">
        <f>(AC11-Table1[[#This Row],[Survived]])^2</f>
        <v>0.17869864872406063</v>
      </c>
    </row>
    <row r="12" spans="1:30" x14ac:dyDescent="0.2">
      <c r="A12">
        <v>1</v>
      </c>
      <c r="B12" t="s">
        <v>11</v>
      </c>
      <c r="C12">
        <v>2</v>
      </c>
      <c r="D12" t="s">
        <v>4</v>
      </c>
      <c r="E12">
        <v>14</v>
      </c>
      <c r="F12">
        <v>30.070799999999998</v>
      </c>
      <c r="G12">
        <v>1</v>
      </c>
      <c r="H12">
        <v>0</v>
      </c>
      <c r="I12">
        <f>E12/$E$1</f>
        <v>0.17499999999999999</v>
      </c>
      <c r="J12">
        <f>LOG10(F12+1)</f>
        <v>1.492352435460081</v>
      </c>
      <c r="K12">
        <f t="shared" si="0"/>
        <v>0</v>
      </c>
      <c r="L12">
        <f t="shared" si="1"/>
        <v>1</v>
      </c>
      <c r="M12">
        <f>IF(B12="S",1,0)</f>
        <v>0</v>
      </c>
      <c r="N12">
        <f>IF(B12="C",1,0)</f>
        <v>1</v>
      </c>
      <c r="O12">
        <f t="shared" si="2"/>
        <v>0</v>
      </c>
      <c r="P12">
        <v>1</v>
      </c>
      <c r="AC12" s="5">
        <f>SUMPRODUCT(Table1[[#This Row],[SibSp]:[Ones]],$R$4:$AA$4)</f>
        <v>0.90225131423650939</v>
      </c>
      <c r="AD12" s="5">
        <f>(AC12-Table1[[#This Row],[Survived]])^2</f>
        <v>9.5548055684896317E-3</v>
      </c>
    </row>
    <row r="13" spans="1:30" x14ac:dyDescent="0.2">
      <c r="A13">
        <v>1</v>
      </c>
      <c r="B13" t="s">
        <v>10</v>
      </c>
      <c r="C13">
        <v>3</v>
      </c>
      <c r="D13" t="s">
        <v>4</v>
      </c>
      <c r="E13">
        <v>4</v>
      </c>
      <c r="F13">
        <v>16.7</v>
      </c>
      <c r="G13">
        <v>1</v>
      </c>
      <c r="H13">
        <v>1</v>
      </c>
      <c r="I13">
        <f>E13/$E$1</f>
        <v>0.05</v>
      </c>
      <c r="J13">
        <f>LOG10(F13+1)</f>
        <v>1.2479732663618066</v>
      </c>
      <c r="K13">
        <f t="shared" si="0"/>
        <v>0</v>
      </c>
      <c r="L13">
        <f t="shared" si="1"/>
        <v>0</v>
      </c>
      <c r="M13">
        <f>IF(B13="S",1,0)</f>
        <v>1</v>
      </c>
      <c r="N13">
        <f>IF(B13="C",1,0)</f>
        <v>0</v>
      </c>
      <c r="O13">
        <f t="shared" si="2"/>
        <v>0</v>
      </c>
      <c r="P13">
        <v>1</v>
      </c>
      <c r="AC13" s="5">
        <f>SUMPRODUCT(Table1[[#This Row],[SibSp]:[Ones]],$R$4:$AA$4)</f>
        <v>0.69149094302591707</v>
      </c>
      <c r="AD13" s="5">
        <f>(AC13-Table1[[#This Row],[Survived]])^2</f>
        <v>9.5177838235037948E-2</v>
      </c>
    </row>
    <row r="14" spans="1:30" x14ac:dyDescent="0.2">
      <c r="A14">
        <v>1</v>
      </c>
      <c r="B14" t="s">
        <v>10</v>
      </c>
      <c r="C14">
        <v>1</v>
      </c>
      <c r="D14" t="s">
        <v>4</v>
      </c>
      <c r="E14">
        <v>58</v>
      </c>
      <c r="F14">
        <v>26.55</v>
      </c>
      <c r="G14">
        <v>0</v>
      </c>
      <c r="H14">
        <v>0</v>
      </c>
      <c r="I14">
        <f>E14/$E$1</f>
        <v>0.72499999999999998</v>
      </c>
      <c r="J14">
        <f>LOG10(F14+1)</f>
        <v>1.4401216031878039</v>
      </c>
      <c r="K14">
        <f t="shared" si="0"/>
        <v>1</v>
      </c>
      <c r="L14">
        <f t="shared" si="1"/>
        <v>0</v>
      </c>
      <c r="M14">
        <f>IF(B14="S",1,0)</f>
        <v>1</v>
      </c>
      <c r="N14">
        <f>IF(B14="C",1,0)</f>
        <v>0</v>
      </c>
      <c r="O14">
        <f t="shared" si="2"/>
        <v>0</v>
      </c>
      <c r="P14">
        <v>1</v>
      </c>
      <c r="AC14" s="5">
        <f>SUMPRODUCT(Table1[[#This Row],[SibSp]:[Ones]],$R$4:$AA$4)</f>
        <v>0.77664584421994443</v>
      </c>
      <c r="AD14" s="5">
        <f>(AC14-Table1[[#This Row],[Survived]])^2</f>
        <v>4.9887078904221331E-2</v>
      </c>
    </row>
    <row r="15" spans="1:30" x14ac:dyDescent="0.2">
      <c r="A15">
        <v>0</v>
      </c>
      <c r="B15" t="s">
        <v>10</v>
      </c>
      <c r="C15">
        <v>3</v>
      </c>
      <c r="D15" t="s">
        <v>3</v>
      </c>
      <c r="E15">
        <v>20</v>
      </c>
      <c r="F15">
        <v>8.0500000000000007</v>
      </c>
      <c r="G15">
        <v>0</v>
      </c>
      <c r="H15">
        <v>0</v>
      </c>
      <c r="I15">
        <f>E15/$E$1</f>
        <v>0.25</v>
      </c>
      <c r="J15">
        <f>LOG10(F15+1)</f>
        <v>0.9566485792052033</v>
      </c>
      <c r="K15">
        <f t="shared" si="0"/>
        <v>0</v>
      </c>
      <c r="L15">
        <f t="shared" si="1"/>
        <v>0</v>
      </c>
      <c r="M15">
        <f>IF(B15="S",1,0)</f>
        <v>1</v>
      </c>
      <c r="N15">
        <f>IF(B15="C",1,0)</f>
        <v>0</v>
      </c>
      <c r="O15">
        <f t="shared" si="2"/>
        <v>1</v>
      </c>
      <c r="P15">
        <v>1</v>
      </c>
      <c r="AC15" s="5">
        <f>SUMPRODUCT(Table1[[#This Row],[SibSp]:[Ones]],$R$4:$AA$4)</f>
        <v>0.16066407451154785</v>
      </c>
      <c r="AD15" s="5">
        <f>(AC15-Table1[[#This Row],[Survived]])^2</f>
        <v>2.5812944838652201E-2</v>
      </c>
    </row>
    <row r="16" spans="1:30" x14ac:dyDescent="0.2">
      <c r="A16">
        <v>0</v>
      </c>
      <c r="B16" t="s">
        <v>10</v>
      </c>
      <c r="C16">
        <v>3</v>
      </c>
      <c r="D16" t="s">
        <v>3</v>
      </c>
      <c r="E16">
        <v>39</v>
      </c>
      <c r="F16">
        <v>31.274999999999999</v>
      </c>
      <c r="G16">
        <v>1</v>
      </c>
      <c r="H16">
        <v>5</v>
      </c>
      <c r="I16">
        <f>E16/$E$1</f>
        <v>0.48749999999999999</v>
      </c>
      <c r="J16">
        <f>LOG10(F16+1)</f>
        <v>1.5088662509384578</v>
      </c>
      <c r="K16">
        <f t="shared" si="0"/>
        <v>0</v>
      </c>
      <c r="L16">
        <f t="shared" si="1"/>
        <v>0</v>
      </c>
      <c r="M16">
        <f>IF(B16="S",1,0)</f>
        <v>1</v>
      </c>
      <c r="N16">
        <f>IF(B16="C",1,0)</f>
        <v>0</v>
      </c>
      <c r="O16">
        <f t="shared" si="2"/>
        <v>1</v>
      </c>
      <c r="P16">
        <v>1</v>
      </c>
      <c r="AC16" s="5">
        <f>SUMPRODUCT(Table1[[#This Row],[SibSp]:[Ones]],$R$4:$AA$4)</f>
        <v>-5.8611542789510085E-2</v>
      </c>
      <c r="AD16" s="5">
        <f>(AC16-Table1[[#This Row],[Survived]])^2</f>
        <v>3.4353129481665716E-3</v>
      </c>
    </row>
    <row r="17" spans="1:30" x14ac:dyDescent="0.2">
      <c r="A17">
        <v>0</v>
      </c>
      <c r="B17" t="s">
        <v>10</v>
      </c>
      <c r="C17">
        <v>3</v>
      </c>
      <c r="D17" t="s">
        <v>4</v>
      </c>
      <c r="E17">
        <v>14</v>
      </c>
      <c r="F17">
        <v>7.8541999999999996</v>
      </c>
      <c r="G17">
        <v>0</v>
      </c>
      <c r="H17">
        <v>0</v>
      </c>
      <c r="I17">
        <f>E17/$E$1</f>
        <v>0.17499999999999999</v>
      </c>
      <c r="J17">
        <f>LOG10(F17+1)</f>
        <v>0.94714932766263737</v>
      </c>
      <c r="K17">
        <f t="shared" si="0"/>
        <v>0</v>
      </c>
      <c r="L17">
        <f t="shared" si="1"/>
        <v>0</v>
      </c>
      <c r="M17">
        <f>IF(B17="S",1,0)</f>
        <v>1</v>
      </c>
      <c r="N17">
        <f>IF(B17="C",1,0)</f>
        <v>0</v>
      </c>
      <c r="O17">
        <f t="shared" si="2"/>
        <v>0</v>
      </c>
      <c r="P17">
        <v>1</v>
      </c>
      <c r="AC17" s="5">
        <f>SUMPRODUCT(Table1[[#This Row],[SibSp]:[Ones]],$R$4:$AA$4)</f>
        <v>0.68167389142894586</v>
      </c>
      <c r="AD17" s="5">
        <f>(AC17-Table1[[#This Row],[Survived]])^2</f>
        <v>0.46467929425588228</v>
      </c>
    </row>
    <row r="18" spans="1:30" x14ac:dyDescent="0.2">
      <c r="A18">
        <v>1</v>
      </c>
      <c r="B18" t="s">
        <v>10</v>
      </c>
      <c r="C18">
        <v>2</v>
      </c>
      <c r="D18" t="s">
        <v>4</v>
      </c>
      <c r="E18">
        <v>55</v>
      </c>
      <c r="F18">
        <v>16</v>
      </c>
      <c r="G18">
        <v>0</v>
      </c>
      <c r="H18">
        <v>0</v>
      </c>
      <c r="I18">
        <f>E18/$E$1</f>
        <v>0.6875</v>
      </c>
      <c r="J18">
        <f>LOG10(F18+1)</f>
        <v>1.2304489213782739</v>
      </c>
      <c r="K18">
        <f t="shared" si="0"/>
        <v>0</v>
      </c>
      <c r="L18">
        <f t="shared" si="1"/>
        <v>1</v>
      </c>
      <c r="M18">
        <f>IF(B18="S",1,0)</f>
        <v>1</v>
      </c>
      <c r="N18">
        <f>IF(B18="C",1,0)</f>
        <v>0</v>
      </c>
      <c r="O18">
        <f t="shared" si="2"/>
        <v>0</v>
      </c>
      <c r="P18">
        <v>1</v>
      </c>
      <c r="AC18" s="5">
        <f>SUMPRODUCT(Table1[[#This Row],[SibSp]:[Ones]],$R$4:$AA$4)</f>
        <v>0.61586577832371936</v>
      </c>
      <c r="AD18" s="5">
        <f>(AC18-Table1[[#This Row],[Survived]])^2</f>
        <v>0.14755910026284191</v>
      </c>
    </row>
    <row r="19" spans="1:30" x14ac:dyDescent="0.2">
      <c r="A19">
        <v>0</v>
      </c>
      <c r="B19" t="s">
        <v>12</v>
      </c>
      <c r="C19">
        <v>3</v>
      </c>
      <c r="D19" t="s">
        <v>3</v>
      </c>
      <c r="E19">
        <v>2</v>
      </c>
      <c r="F19">
        <v>29.125</v>
      </c>
      <c r="G19">
        <v>4</v>
      </c>
      <c r="H19">
        <v>1</v>
      </c>
      <c r="I19">
        <f>E19/$E$1</f>
        <v>2.5000000000000001E-2</v>
      </c>
      <c r="J19">
        <f>LOG10(F19+1)</f>
        <v>1.4789270555829248</v>
      </c>
      <c r="K19">
        <f t="shared" si="0"/>
        <v>0</v>
      </c>
      <c r="L19">
        <f t="shared" si="1"/>
        <v>0</v>
      </c>
      <c r="M19">
        <f>IF(B19="S",1,0)</f>
        <v>0</v>
      </c>
      <c r="N19">
        <f>IF(B19="C",1,0)</f>
        <v>0</v>
      </c>
      <c r="O19">
        <f t="shared" si="2"/>
        <v>1</v>
      </c>
      <c r="P19">
        <v>1</v>
      </c>
      <c r="AC19" s="5">
        <f>SUMPRODUCT(Table1[[#This Row],[SibSp]:[Ones]],$R$4:$AA$4)</f>
        <v>3.6961219442688154E-2</v>
      </c>
      <c r="AD19" s="5">
        <f>(AC19-Table1[[#This Row],[Survived]])^2</f>
        <v>1.3661317426905488E-3</v>
      </c>
    </row>
    <row r="20" spans="1:30" x14ac:dyDescent="0.2">
      <c r="A20">
        <v>0</v>
      </c>
      <c r="B20" t="s">
        <v>10</v>
      </c>
      <c r="C20">
        <v>3</v>
      </c>
      <c r="D20" t="s">
        <v>4</v>
      </c>
      <c r="E20">
        <v>31</v>
      </c>
      <c r="F20">
        <v>18</v>
      </c>
      <c r="G20">
        <v>1</v>
      </c>
      <c r="H20">
        <v>0</v>
      </c>
      <c r="I20">
        <f>E20/$E$1</f>
        <v>0.38750000000000001</v>
      </c>
      <c r="J20">
        <f>LOG10(F20+1)</f>
        <v>1.2787536009528289</v>
      </c>
      <c r="K20">
        <f t="shared" si="0"/>
        <v>0</v>
      </c>
      <c r="L20">
        <f t="shared" si="1"/>
        <v>0</v>
      </c>
      <c r="M20">
        <f>IF(B20="S",1,0)</f>
        <v>1</v>
      </c>
      <c r="N20">
        <f>IF(B20="C",1,0)</f>
        <v>0</v>
      </c>
      <c r="O20">
        <f t="shared" si="2"/>
        <v>0</v>
      </c>
      <c r="P20">
        <v>1</v>
      </c>
      <c r="AC20" s="5">
        <f>SUMPRODUCT(Table1[[#This Row],[SibSp]:[Ones]],$R$4:$AA$4)</f>
        <v>0.53407991265450927</v>
      </c>
      <c r="AD20" s="5">
        <f>(AC20-Table1[[#This Row],[Survived]])^2</f>
        <v>0.28524135310104826</v>
      </c>
    </row>
    <row r="21" spans="1:30" x14ac:dyDescent="0.2">
      <c r="A21">
        <v>0</v>
      </c>
      <c r="B21" t="s">
        <v>10</v>
      </c>
      <c r="C21">
        <v>2</v>
      </c>
      <c r="D21" t="s">
        <v>3</v>
      </c>
      <c r="E21">
        <v>35</v>
      </c>
      <c r="F21">
        <v>26</v>
      </c>
      <c r="G21">
        <v>0</v>
      </c>
      <c r="H21">
        <v>0</v>
      </c>
      <c r="I21">
        <f>E21/$E$1</f>
        <v>0.4375</v>
      </c>
      <c r="J21">
        <f>LOG10(F21+1)</f>
        <v>1.4313637641589874</v>
      </c>
      <c r="K21">
        <f t="shared" si="0"/>
        <v>0</v>
      </c>
      <c r="L21">
        <f t="shared" si="1"/>
        <v>1</v>
      </c>
      <c r="M21">
        <f>IF(B21="S",1,0)</f>
        <v>1</v>
      </c>
      <c r="N21">
        <f>IF(B21="C",1,0)</f>
        <v>0</v>
      </c>
      <c r="O21">
        <f t="shared" si="2"/>
        <v>1</v>
      </c>
      <c r="P21">
        <v>1</v>
      </c>
      <c r="AC21" s="5">
        <f>SUMPRODUCT(Table1[[#This Row],[SibSp]:[Ones]],$R$4:$AA$4)</f>
        <v>0.27062374320628807</v>
      </c>
      <c r="AD21" s="5">
        <f>(AC21-Table1[[#This Row],[Survived]])^2</f>
        <v>7.3237210386982943E-2</v>
      </c>
    </row>
    <row r="22" spans="1:30" x14ac:dyDescent="0.2">
      <c r="A22">
        <v>1</v>
      </c>
      <c r="B22" t="s">
        <v>10</v>
      </c>
      <c r="C22">
        <v>2</v>
      </c>
      <c r="D22" t="s">
        <v>3</v>
      </c>
      <c r="E22">
        <v>34</v>
      </c>
      <c r="F22">
        <v>13</v>
      </c>
      <c r="G22">
        <v>0</v>
      </c>
      <c r="H22">
        <v>0</v>
      </c>
      <c r="I22">
        <f>E22/$E$1</f>
        <v>0.42499999999999999</v>
      </c>
      <c r="J22">
        <f>LOG10(F22+1)</f>
        <v>1.146128035678238</v>
      </c>
      <c r="K22">
        <f t="shared" si="0"/>
        <v>0</v>
      </c>
      <c r="L22">
        <f t="shared" si="1"/>
        <v>1</v>
      </c>
      <c r="M22">
        <f>IF(B22="S",1,0)</f>
        <v>1</v>
      </c>
      <c r="N22">
        <f>IF(B22="C",1,0)</f>
        <v>0</v>
      </c>
      <c r="O22">
        <f t="shared" si="2"/>
        <v>1</v>
      </c>
      <c r="P22">
        <v>1</v>
      </c>
      <c r="AC22" s="5">
        <f>SUMPRODUCT(Table1[[#This Row],[SibSp]:[Ones]],$R$4:$AA$4)</f>
        <v>0.26312058954322176</v>
      </c>
      <c r="AD22" s="5">
        <f>(AC22-Table1[[#This Row],[Survived]])^2</f>
        <v>0.542991265555129</v>
      </c>
    </row>
    <row r="23" spans="1:30" x14ac:dyDescent="0.2">
      <c r="A23">
        <v>1</v>
      </c>
      <c r="B23" t="s">
        <v>12</v>
      </c>
      <c r="C23">
        <v>3</v>
      </c>
      <c r="D23" t="s">
        <v>4</v>
      </c>
      <c r="E23">
        <v>15</v>
      </c>
      <c r="F23">
        <v>8.0291999999999994</v>
      </c>
      <c r="G23">
        <v>0</v>
      </c>
      <c r="H23">
        <v>0</v>
      </c>
      <c r="I23">
        <f>E23/$E$1</f>
        <v>0.1875</v>
      </c>
      <c r="J23">
        <f>LOG10(F23+1)</f>
        <v>0.95564927290744683</v>
      </c>
      <c r="K23">
        <f t="shared" si="0"/>
        <v>0</v>
      </c>
      <c r="L23">
        <f t="shared" si="1"/>
        <v>0</v>
      </c>
      <c r="M23">
        <f>IF(B23="S",1,0)</f>
        <v>0</v>
      </c>
      <c r="N23">
        <f>IF(B23="C",1,0)</f>
        <v>0</v>
      </c>
      <c r="O23">
        <f t="shared" si="2"/>
        <v>0</v>
      </c>
      <c r="P23">
        <v>1</v>
      </c>
      <c r="AC23" s="5">
        <f>SUMPRODUCT(Table1[[#This Row],[SibSp]:[Ones]],$R$4:$AA$4)</f>
        <v>0.64496490755720393</v>
      </c>
      <c r="AD23" s="5">
        <f>(AC23-Table1[[#This Row],[Survived]])^2</f>
        <v>0.12604991686586475</v>
      </c>
    </row>
    <row r="24" spans="1:30" x14ac:dyDescent="0.2">
      <c r="A24">
        <v>1</v>
      </c>
      <c r="B24" t="s">
        <v>10</v>
      </c>
      <c r="C24">
        <v>1</v>
      </c>
      <c r="D24" t="s">
        <v>3</v>
      </c>
      <c r="E24">
        <v>28</v>
      </c>
      <c r="F24">
        <v>35.5</v>
      </c>
      <c r="G24">
        <v>0</v>
      </c>
      <c r="H24">
        <v>0</v>
      </c>
      <c r="I24">
        <f>E24/$E$1</f>
        <v>0.35</v>
      </c>
      <c r="J24">
        <f>LOG10(F24+1)</f>
        <v>1.5622928644564746</v>
      </c>
      <c r="K24">
        <f t="shared" si="0"/>
        <v>1</v>
      </c>
      <c r="L24">
        <f t="shared" si="1"/>
        <v>0</v>
      </c>
      <c r="M24">
        <f>IF(B24="S",1,0)</f>
        <v>1</v>
      </c>
      <c r="N24">
        <f>IF(B24="C",1,0)</f>
        <v>0</v>
      </c>
      <c r="O24">
        <f t="shared" si="2"/>
        <v>1</v>
      </c>
      <c r="P24">
        <v>1</v>
      </c>
      <c r="AC24" s="5">
        <f>SUMPRODUCT(Table1[[#This Row],[SibSp]:[Ones]],$R$4:$AA$4)</f>
        <v>0.49157937105276472</v>
      </c>
      <c r="AD24" s="5">
        <f>(AC24-Table1[[#This Row],[Survived]])^2</f>
        <v>0.25849153593910229</v>
      </c>
    </row>
    <row r="25" spans="1:30" x14ac:dyDescent="0.2">
      <c r="A25">
        <v>0</v>
      </c>
      <c r="B25" t="s">
        <v>10</v>
      </c>
      <c r="C25">
        <v>3</v>
      </c>
      <c r="D25" t="s">
        <v>4</v>
      </c>
      <c r="E25">
        <v>8</v>
      </c>
      <c r="F25">
        <v>21.074999999999999</v>
      </c>
      <c r="G25">
        <v>3</v>
      </c>
      <c r="H25">
        <v>1</v>
      </c>
      <c r="I25">
        <f>E25/$E$1</f>
        <v>0.1</v>
      </c>
      <c r="J25">
        <f>LOG10(F25+1)</f>
        <v>1.3439007122496063</v>
      </c>
      <c r="K25">
        <f t="shared" si="0"/>
        <v>0</v>
      </c>
      <c r="L25">
        <f t="shared" si="1"/>
        <v>0</v>
      </c>
      <c r="M25">
        <f>IF(B25="S",1,0)</f>
        <v>1</v>
      </c>
      <c r="N25">
        <f>IF(B25="C",1,0)</f>
        <v>0</v>
      </c>
      <c r="O25">
        <f t="shared" si="2"/>
        <v>0</v>
      </c>
      <c r="P25">
        <v>1</v>
      </c>
      <c r="AC25" s="5">
        <f>SUMPRODUCT(Table1[[#This Row],[SibSp]:[Ones]],$R$4:$AA$4)</f>
        <v>0.56069175057592546</v>
      </c>
      <c r="AD25" s="5">
        <f>(AC25-Table1[[#This Row],[Survived]])^2</f>
        <v>0.31437523916389581</v>
      </c>
    </row>
    <row r="26" spans="1:30" x14ac:dyDescent="0.2">
      <c r="A26">
        <v>1</v>
      </c>
      <c r="B26" t="s">
        <v>10</v>
      </c>
      <c r="C26">
        <v>3</v>
      </c>
      <c r="D26" t="s">
        <v>4</v>
      </c>
      <c r="E26">
        <v>38</v>
      </c>
      <c r="F26">
        <v>31.387499999999999</v>
      </c>
      <c r="G26">
        <v>1</v>
      </c>
      <c r="H26">
        <v>5</v>
      </c>
      <c r="I26">
        <f>E26/$E$1</f>
        <v>0.47499999999999998</v>
      </c>
      <c r="J26">
        <f>LOG10(F26+1)</f>
        <v>1.5103774259938814</v>
      </c>
      <c r="K26">
        <f t="shared" si="0"/>
        <v>0</v>
      </c>
      <c r="L26">
        <f t="shared" si="1"/>
        <v>0</v>
      </c>
      <c r="M26">
        <f>IF(B26="S",1,0)</f>
        <v>1</v>
      </c>
      <c r="N26">
        <f>IF(B26="C",1,0)</f>
        <v>0</v>
      </c>
      <c r="O26">
        <f t="shared" si="2"/>
        <v>0</v>
      </c>
      <c r="P26">
        <v>1</v>
      </c>
      <c r="AC26" s="5">
        <f>SUMPRODUCT(Table1[[#This Row],[SibSp]:[Ones]],$R$4:$AA$4)</f>
        <v>0.43092794382548982</v>
      </c>
      <c r="AD26" s="5">
        <f>(AC26-Table1[[#This Row],[Survived]])^2</f>
        <v>0.32384300511868486</v>
      </c>
    </row>
    <row r="27" spans="1:30" x14ac:dyDescent="0.2">
      <c r="A27">
        <v>0</v>
      </c>
      <c r="B27" t="s">
        <v>10</v>
      </c>
      <c r="C27">
        <v>1</v>
      </c>
      <c r="D27" t="s">
        <v>3</v>
      </c>
      <c r="E27">
        <v>19</v>
      </c>
      <c r="F27">
        <v>263</v>
      </c>
      <c r="G27">
        <v>3</v>
      </c>
      <c r="H27">
        <v>2</v>
      </c>
      <c r="I27">
        <f>E27/$E$1</f>
        <v>0.23749999999999999</v>
      </c>
      <c r="J27">
        <f>LOG10(F27+1)</f>
        <v>2.4216039268698313</v>
      </c>
      <c r="K27">
        <f t="shared" si="0"/>
        <v>1</v>
      </c>
      <c r="L27">
        <f t="shared" si="1"/>
        <v>0</v>
      </c>
      <c r="M27">
        <f>IF(B27="S",1,0)</f>
        <v>1</v>
      </c>
      <c r="N27">
        <f>IF(B27="C",1,0)</f>
        <v>0</v>
      </c>
      <c r="O27">
        <f t="shared" si="2"/>
        <v>1</v>
      </c>
      <c r="P27">
        <v>1</v>
      </c>
      <c r="AC27" s="5">
        <f>SUMPRODUCT(Table1[[#This Row],[SibSp]:[Ones]],$R$4:$AA$4)</f>
        <v>0.39842351757664862</v>
      </c>
      <c r="AD27" s="5">
        <f>(AC27-Table1[[#This Row],[Survived]])^2</f>
        <v>0.15874129935815004</v>
      </c>
    </row>
    <row r="28" spans="1:30" x14ac:dyDescent="0.2">
      <c r="A28">
        <v>0</v>
      </c>
      <c r="B28" t="s">
        <v>11</v>
      </c>
      <c r="C28">
        <v>1</v>
      </c>
      <c r="D28" t="s">
        <v>3</v>
      </c>
      <c r="E28">
        <v>40</v>
      </c>
      <c r="F28">
        <v>27.720800000000001</v>
      </c>
      <c r="G28">
        <v>0</v>
      </c>
      <c r="H28">
        <v>0</v>
      </c>
      <c r="I28">
        <f>E28/$E$1</f>
        <v>0.5</v>
      </c>
      <c r="J28">
        <f>LOG10(F28+1)</f>
        <v>1.4581965327411079</v>
      </c>
      <c r="K28">
        <f t="shared" si="0"/>
        <v>1</v>
      </c>
      <c r="L28">
        <f t="shared" si="1"/>
        <v>0</v>
      </c>
      <c r="M28">
        <f>IF(B28="S",1,0)</f>
        <v>0</v>
      </c>
      <c r="N28">
        <f>IF(B28="C",1,0)</f>
        <v>1</v>
      </c>
      <c r="O28">
        <f t="shared" si="2"/>
        <v>1</v>
      </c>
      <c r="P28">
        <v>1</v>
      </c>
      <c r="AC28" s="5">
        <f>SUMPRODUCT(Table1[[#This Row],[SibSp]:[Ones]],$R$4:$AA$4)</f>
        <v>0.47578330776446681</v>
      </c>
      <c r="AD28" s="5">
        <f>(AC28-Table1[[#This Row],[Survived]])^2</f>
        <v>0.22636975594729736</v>
      </c>
    </row>
    <row r="29" spans="1:30" x14ac:dyDescent="0.2">
      <c r="A29">
        <v>0</v>
      </c>
      <c r="B29" t="s">
        <v>10</v>
      </c>
      <c r="C29">
        <v>2</v>
      </c>
      <c r="D29" t="s">
        <v>3</v>
      </c>
      <c r="E29">
        <v>66</v>
      </c>
      <c r="F29">
        <v>10.5</v>
      </c>
      <c r="G29">
        <v>0</v>
      </c>
      <c r="H29">
        <v>0</v>
      </c>
      <c r="I29">
        <f>E29/$E$1</f>
        <v>0.82499999999999996</v>
      </c>
      <c r="J29">
        <f>LOG10(F29+1)</f>
        <v>1.0606978403536116</v>
      </c>
      <c r="K29">
        <f t="shared" si="0"/>
        <v>0</v>
      </c>
      <c r="L29">
        <f t="shared" si="1"/>
        <v>1</v>
      </c>
      <c r="M29">
        <f>IF(B29="S",1,0)</f>
        <v>1</v>
      </c>
      <c r="N29">
        <f>IF(B29="C",1,0)</f>
        <v>0</v>
      </c>
      <c r="O29">
        <f t="shared" si="2"/>
        <v>1</v>
      </c>
      <c r="P29">
        <v>1</v>
      </c>
      <c r="AC29" s="5">
        <f>SUMPRODUCT(Table1[[#This Row],[SibSp]:[Ones]],$R$4:$AA$4)</f>
        <v>5.4110869737563294E-2</v>
      </c>
      <c r="AD29" s="5">
        <f>(AC29-Table1[[#This Row],[Survived]])^2</f>
        <v>2.9279862237555432E-3</v>
      </c>
    </row>
    <row r="30" spans="1:30" x14ac:dyDescent="0.2">
      <c r="A30">
        <v>0</v>
      </c>
      <c r="B30" t="s">
        <v>11</v>
      </c>
      <c r="C30">
        <v>1</v>
      </c>
      <c r="D30" t="s">
        <v>3</v>
      </c>
      <c r="E30">
        <v>28</v>
      </c>
      <c r="F30">
        <v>82.1708</v>
      </c>
      <c r="G30">
        <v>1</v>
      </c>
      <c r="H30">
        <v>0</v>
      </c>
      <c r="I30">
        <f>E30/$E$1</f>
        <v>0.35</v>
      </c>
      <c r="J30">
        <f>LOG10(F30+1)</f>
        <v>1.9199708788780554</v>
      </c>
      <c r="K30">
        <f t="shared" si="0"/>
        <v>1</v>
      </c>
      <c r="L30">
        <f t="shared" si="1"/>
        <v>0</v>
      </c>
      <c r="M30">
        <f>IF(B30="S",1,0)</f>
        <v>0</v>
      </c>
      <c r="N30">
        <f>IF(B30="C",1,0)</f>
        <v>1</v>
      </c>
      <c r="O30">
        <f t="shared" si="2"/>
        <v>1</v>
      </c>
      <c r="P30">
        <v>1</v>
      </c>
      <c r="AC30" s="5">
        <f>SUMPRODUCT(Table1[[#This Row],[SibSp]:[Ones]],$R$4:$AA$4)</f>
        <v>0.52017577434390816</v>
      </c>
      <c r="AD30" s="5">
        <f>(AC30-Table1[[#This Row],[Survived]])^2</f>
        <v>0.27058283621428447</v>
      </c>
    </row>
    <row r="31" spans="1:30" x14ac:dyDescent="0.2">
      <c r="A31">
        <v>0</v>
      </c>
      <c r="B31" t="s">
        <v>10</v>
      </c>
      <c r="C31">
        <v>1</v>
      </c>
      <c r="D31" t="s">
        <v>3</v>
      </c>
      <c r="E31">
        <v>42</v>
      </c>
      <c r="F31">
        <v>52</v>
      </c>
      <c r="G31">
        <v>1</v>
      </c>
      <c r="H31">
        <v>0</v>
      </c>
      <c r="I31">
        <f>E31/$E$1</f>
        <v>0.52500000000000002</v>
      </c>
      <c r="J31">
        <f>LOG10(F31+1)</f>
        <v>1.7242758696007889</v>
      </c>
      <c r="K31">
        <f t="shared" si="0"/>
        <v>1</v>
      </c>
      <c r="L31">
        <f t="shared" si="1"/>
        <v>0</v>
      </c>
      <c r="M31">
        <f>IF(B31="S",1,0)</f>
        <v>1</v>
      </c>
      <c r="N31">
        <f>IF(B31="C",1,0)</f>
        <v>0</v>
      </c>
      <c r="O31">
        <f t="shared" si="2"/>
        <v>1</v>
      </c>
      <c r="P31">
        <v>1</v>
      </c>
      <c r="AC31" s="5">
        <f>SUMPRODUCT(Table1[[#This Row],[SibSp]:[Ones]],$R$4:$AA$4)</f>
        <v>0.35492099472555927</v>
      </c>
      <c r="AD31" s="5">
        <f>(AC31-Table1[[#This Row],[Survived]])^2</f>
        <v>0.12596891249698047</v>
      </c>
    </row>
    <row r="32" spans="1:30" x14ac:dyDescent="0.2">
      <c r="A32">
        <v>0</v>
      </c>
      <c r="B32" t="s">
        <v>10</v>
      </c>
      <c r="C32">
        <v>3</v>
      </c>
      <c r="D32" t="s">
        <v>3</v>
      </c>
      <c r="E32">
        <v>21</v>
      </c>
      <c r="F32">
        <v>8.0500000000000007</v>
      </c>
      <c r="G32">
        <v>0</v>
      </c>
      <c r="H32">
        <v>0</v>
      </c>
      <c r="I32">
        <f>E32/$E$1</f>
        <v>0.26250000000000001</v>
      </c>
      <c r="J32">
        <f>LOG10(F32+1)</f>
        <v>0.9566485792052033</v>
      </c>
      <c r="K32">
        <f t="shared" si="0"/>
        <v>0</v>
      </c>
      <c r="L32">
        <f t="shared" si="1"/>
        <v>0</v>
      </c>
      <c r="M32">
        <f>IF(B32="S",1,0)</f>
        <v>1</v>
      </c>
      <c r="N32">
        <f>IF(B32="C",1,0)</f>
        <v>0</v>
      </c>
      <c r="O32">
        <f t="shared" si="2"/>
        <v>1</v>
      </c>
      <c r="P32">
        <v>1</v>
      </c>
      <c r="AC32" s="5">
        <f>SUMPRODUCT(Table1[[#This Row],[SibSp]:[Ones]],$R$4:$AA$4)</f>
        <v>0.15426266200749661</v>
      </c>
      <c r="AD32" s="5">
        <f>(AC32-Table1[[#This Row],[Survived]])^2</f>
        <v>2.3796968889639138E-2</v>
      </c>
    </row>
    <row r="33" spans="1:30" x14ac:dyDescent="0.2">
      <c r="A33">
        <v>0</v>
      </c>
      <c r="B33" t="s">
        <v>10</v>
      </c>
      <c r="C33">
        <v>3</v>
      </c>
      <c r="D33" t="s">
        <v>4</v>
      </c>
      <c r="E33">
        <v>18</v>
      </c>
      <c r="F33">
        <v>18</v>
      </c>
      <c r="G33">
        <v>2</v>
      </c>
      <c r="H33">
        <v>0</v>
      </c>
      <c r="I33">
        <f>E33/$E$1</f>
        <v>0.22500000000000001</v>
      </c>
      <c r="J33">
        <f>LOG10(F33+1)</f>
        <v>1.2787536009528289</v>
      </c>
      <c r="K33">
        <f t="shared" si="0"/>
        <v>0</v>
      </c>
      <c r="L33">
        <f t="shared" si="1"/>
        <v>0</v>
      </c>
      <c r="M33">
        <f>IF(B33="S",1,0)</f>
        <v>1</v>
      </c>
      <c r="N33">
        <f>IF(B33="C",1,0)</f>
        <v>0</v>
      </c>
      <c r="O33">
        <f t="shared" si="2"/>
        <v>0</v>
      </c>
      <c r="P33">
        <v>1</v>
      </c>
      <c r="AC33" s="5">
        <f>SUMPRODUCT(Table1[[#This Row],[SibSp]:[Ones]],$R$4:$AA$4)</f>
        <v>0.56236338610145142</v>
      </c>
      <c r="AD33" s="5">
        <f>(AC33-Table1[[#This Row],[Survived]])^2</f>
        <v>0.31625257802749013</v>
      </c>
    </row>
    <row r="34" spans="1:30" x14ac:dyDescent="0.2">
      <c r="A34">
        <v>1</v>
      </c>
      <c r="B34" t="s">
        <v>11</v>
      </c>
      <c r="C34">
        <v>3</v>
      </c>
      <c r="D34" t="s">
        <v>4</v>
      </c>
      <c r="E34">
        <v>14</v>
      </c>
      <c r="F34">
        <v>11.2417</v>
      </c>
      <c r="G34">
        <v>1</v>
      </c>
      <c r="H34">
        <v>0</v>
      </c>
      <c r="I34">
        <f>E34/$E$1</f>
        <v>0.17499999999999999</v>
      </c>
      <c r="J34">
        <f>LOG10(F34+1)</f>
        <v>1.0878417322991751</v>
      </c>
      <c r="K34">
        <f t="shared" si="0"/>
        <v>0</v>
      </c>
      <c r="L34">
        <f t="shared" si="1"/>
        <v>0</v>
      </c>
      <c r="M34">
        <f>IF(B34="S",1,0)</f>
        <v>0</v>
      </c>
      <c r="N34">
        <f>IF(B34="C",1,0)</f>
        <v>1</v>
      </c>
      <c r="O34">
        <f t="shared" si="2"/>
        <v>0</v>
      </c>
      <c r="P34">
        <v>1</v>
      </c>
      <c r="AC34" s="5">
        <f>SUMPRODUCT(Table1[[#This Row],[SibSp]:[Ones]],$R$4:$AA$4)</f>
        <v>0.69969276018527338</v>
      </c>
      <c r="AD34" s="5">
        <f>(AC34-Table1[[#This Row],[Survived]])^2</f>
        <v>9.0184438285139723E-2</v>
      </c>
    </row>
    <row r="35" spans="1:30" x14ac:dyDescent="0.2">
      <c r="A35">
        <v>0</v>
      </c>
      <c r="B35" t="s">
        <v>10</v>
      </c>
      <c r="C35">
        <v>3</v>
      </c>
      <c r="D35" t="s">
        <v>4</v>
      </c>
      <c r="E35">
        <v>40</v>
      </c>
      <c r="F35">
        <v>9.4749999999999996</v>
      </c>
      <c r="G35">
        <v>1</v>
      </c>
      <c r="H35">
        <v>0</v>
      </c>
      <c r="I35">
        <f>E35/$E$1</f>
        <v>0.5</v>
      </c>
      <c r="J35">
        <f>LOG10(F35+1)</f>
        <v>1.0201540316383328</v>
      </c>
      <c r="K35">
        <f t="shared" si="0"/>
        <v>0</v>
      </c>
      <c r="L35">
        <f t="shared" si="1"/>
        <v>0</v>
      </c>
      <c r="M35">
        <f>IF(B35="S",1,0)</f>
        <v>1</v>
      </c>
      <c r="N35">
        <f>IF(B35="C",1,0)</f>
        <v>0</v>
      </c>
      <c r="O35">
        <f t="shared" si="2"/>
        <v>0</v>
      </c>
      <c r="P35">
        <v>1</v>
      </c>
      <c r="AC35" s="5">
        <f>SUMPRODUCT(Table1[[#This Row],[SibSp]:[Ones]],$R$4:$AA$4)</f>
        <v>0.46386108362109479</v>
      </c>
      <c r="AD35" s="5">
        <f>(AC35-Table1[[#This Row],[Survived]])^2</f>
        <v>0.21516710489813629</v>
      </c>
    </row>
    <row r="36" spans="1:30" x14ac:dyDescent="0.2">
      <c r="A36">
        <v>0</v>
      </c>
      <c r="B36" t="s">
        <v>10</v>
      </c>
      <c r="C36">
        <v>2</v>
      </c>
      <c r="D36" t="s">
        <v>4</v>
      </c>
      <c r="E36">
        <v>27</v>
      </c>
      <c r="F36">
        <v>21</v>
      </c>
      <c r="G36">
        <v>1</v>
      </c>
      <c r="H36">
        <v>0</v>
      </c>
      <c r="I36">
        <f>E36/$E$1</f>
        <v>0.33750000000000002</v>
      </c>
      <c r="J36">
        <f>LOG10(F36+1)</f>
        <v>1.3424226808222062</v>
      </c>
      <c r="K36">
        <f t="shared" si="0"/>
        <v>0</v>
      </c>
      <c r="L36">
        <f t="shared" si="1"/>
        <v>1</v>
      </c>
      <c r="M36">
        <f>IF(B36="S",1,0)</f>
        <v>1</v>
      </c>
      <c r="N36">
        <f>IF(B36="C",1,0)</f>
        <v>0</v>
      </c>
      <c r="O36">
        <f t="shared" si="2"/>
        <v>0</v>
      </c>
      <c r="P36">
        <v>1</v>
      </c>
      <c r="AC36" s="5">
        <f>SUMPRODUCT(Table1[[#This Row],[SibSp]:[Ones]],$R$4:$AA$4)</f>
        <v>0.74562889488839035</v>
      </c>
      <c r="AD36" s="5">
        <f>(AC36-Table1[[#This Row],[Survived]])^2</f>
        <v>0.55596244889248225</v>
      </c>
    </row>
    <row r="37" spans="1:30" x14ac:dyDescent="0.2">
      <c r="A37">
        <v>1</v>
      </c>
      <c r="B37" t="s">
        <v>11</v>
      </c>
      <c r="C37">
        <v>2</v>
      </c>
      <c r="D37" t="s">
        <v>4</v>
      </c>
      <c r="E37">
        <v>3</v>
      </c>
      <c r="F37">
        <v>41.5792</v>
      </c>
      <c r="G37">
        <v>1</v>
      </c>
      <c r="H37">
        <v>2</v>
      </c>
      <c r="I37">
        <f>E37/$E$1</f>
        <v>3.7499999999999999E-2</v>
      </c>
      <c r="J37">
        <f>LOG10(F37+1)</f>
        <v>1.6291974974299364</v>
      </c>
      <c r="K37">
        <f t="shared" si="0"/>
        <v>0</v>
      </c>
      <c r="L37">
        <f t="shared" si="1"/>
        <v>1</v>
      </c>
      <c r="M37">
        <f>IF(B37="S",1,0)</f>
        <v>0</v>
      </c>
      <c r="N37">
        <f>IF(B37="C",1,0)</f>
        <v>1</v>
      </c>
      <c r="O37">
        <f t="shared" si="2"/>
        <v>0</v>
      </c>
      <c r="P37">
        <v>1</v>
      </c>
      <c r="AC37" s="5">
        <f>SUMPRODUCT(Table1[[#This Row],[SibSp]:[Ones]],$R$4:$AA$4)</f>
        <v>0.95148444676402111</v>
      </c>
      <c r="AD37" s="5">
        <f>(AC37-Table1[[#This Row],[Survived]])^2</f>
        <v>2.353758905793102E-3</v>
      </c>
    </row>
    <row r="38" spans="1:30" x14ac:dyDescent="0.2">
      <c r="A38">
        <v>1</v>
      </c>
      <c r="B38" t="s">
        <v>12</v>
      </c>
      <c r="C38">
        <v>3</v>
      </c>
      <c r="D38" t="s">
        <v>4</v>
      </c>
      <c r="E38">
        <v>19</v>
      </c>
      <c r="F38">
        <v>7.8792</v>
      </c>
      <c r="G38">
        <v>0</v>
      </c>
      <c r="H38">
        <v>0</v>
      </c>
      <c r="I38">
        <f>E38/$E$1</f>
        <v>0.23749999999999999</v>
      </c>
      <c r="J38">
        <f>LOG10(F38+1)</f>
        <v>0.94837383838707923</v>
      </c>
      <c r="K38">
        <f t="shared" si="0"/>
        <v>0</v>
      </c>
      <c r="L38">
        <f t="shared" si="1"/>
        <v>0</v>
      </c>
      <c r="M38">
        <f>IF(B38="S",1,0)</f>
        <v>0</v>
      </c>
      <c r="N38">
        <f>IF(B38="C",1,0)</f>
        <v>0</v>
      </c>
      <c r="O38">
        <f t="shared" si="2"/>
        <v>0</v>
      </c>
      <c r="P38">
        <v>1</v>
      </c>
      <c r="AC38" s="5">
        <f>SUMPRODUCT(Table1[[#This Row],[SibSp]:[Ones]],$R$4:$AA$4)</f>
        <v>0.6190045973403927</v>
      </c>
      <c r="AD38" s="5">
        <f>(AC38-Table1[[#This Row],[Survived]])^2</f>
        <v>0.14515749684775631</v>
      </c>
    </row>
    <row r="39" spans="1:30" x14ac:dyDescent="0.2">
      <c r="A39">
        <v>0</v>
      </c>
      <c r="B39" t="s">
        <v>10</v>
      </c>
      <c r="C39">
        <v>3</v>
      </c>
      <c r="D39" t="s">
        <v>4</v>
      </c>
      <c r="E39">
        <v>18</v>
      </c>
      <c r="F39">
        <v>17.8</v>
      </c>
      <c r="G39">
        <v>1</v>
      </c>
      <c r="H39">
        <v>0</v>
      </c>
      <c r="I39">
        <f>E39/$E$1</f>
        <v>0.22500000000000001</v>
      </c>
      <c r="J39">
        <f>LOG10(F39+1)</f>
        <v>1.2741578492636798</v>
      </c>
      <c r="K39">
        <f t="shared" si="0"/>
        <v>0</v>
      </c>
      <c r="L39">
        <f t="shared" si="1"/>
        <v>0</v>
      </c>
      <c r="M39">
        <f>IF(B39="S",1,0)</f>
        <v>1</v>
      </c>
      <c r="N39">
        <f>IF(B39="C",1,0)</f>
        <v>0</v>
      </c>
      <c r="O39">
        <f t="shared" si="2"/>
        <v>0</v>
      </c>
      <c r="P39">
        <v>1</v>
      </c>
      <c r="AC39" s="5">
        <f>SUMPRODUCT(Table1[[#This Row],[SibSp]:[Ones]],$R$4:$AA$4)</f>
        <v>0.61707424319761783</v>
      </c>
      <c r="AD39" s="5">
        <f>(AC39-Table1[[#This Row],[Survived]])^2</f>
        <v>0.38078062161791282</v>
      </c>
    </row>
    <row r="40" spans="1:30" x14ac:dyDescent="0.2">
      <c r="A40">
        <v>0</v>
      </c>
      <c r="B40" t="s">
        <v>10</v>
      </c>
      <c r="C40">
        <v>3</v>
      </c>
      <c r="D40" t="s">
        <v>3</v>
      </c>
      <c r="E40">
        <v>7</v>
      </c>
      <c r="F40">
        <v>39.6875</v>
      </c>
      <c r="G40">
        <v>4</v>
      </c>
      <c r="H40">
        <v>1</v>
      </c>
      <c r="I40">
        <f>E40/$E$1</f>
        <v>8.7499999999999994E-2</v>
      </c>
      <c r="J40">
        <f>LOG10(F40+1)</f>
        <v>1.6094610059122672</v>
      </c>
      <c r="K40">
        <f t="shared" si="0"/>
        <v>0</v>
      </c>
      <c r="L40">
        <f t="shared" si="1"/>
        <v>0</v>
      </c>
      <c r="M40">
        <f>IF(B40="S",1,0)</f>
        <v>1</v>
      </c>
      <c r="N40">
        <f>IF(B40="C",1,0)</f>
        <v>0</v>
      </c>
      <c r="O40">
        <f t="shared" si="2"/>
        <v>1</v>
      </c>
      <c r="P40">
        <v>1</v>
      </c>
      <c r="AC40" s="5">
        <f>SUMPRODUCT(Table1[[#This Row],[SibSp]:[Ones]],$R$4:$AA$4)</f>
        <v>4.2039301390027206E-2</v>
      </c>
      <c r="AD40" s="5">
        <f>(AC40-Table1[[#This Row],[Survived]])^2</f>
        <v>1.7673028613615434E-3</v>
      </c>
    </row>
    <row r="41" spans="1:30" x14ac:dyDescent="0.2">
      <c r="A41">
        <v>0</v>
      </c>
      <c r="B41" t="s">
        <v>10</v>
      </c>
      <c r="C41">
        <v>3</v>
      </c>
      <c r="D41" t="s">
        <v>3</v>
      </c>
      <c r="E41">
        <v>21</v>
      </c>
      <c r="F41">
        <v>7.8</v>
      </c>
      <c r="G41">
        <v>0</v>
      </c>
      <c r="H41">
        <v>0</v>
      </c>
      <c r="I41">
        <f>E41/$E$1</f>
        <v>0.26250000000000001</v>
      </c>
      <c r="J41">
        <f>LOG10(F41+1)</f>
        <v>0.94448267215016868</v>
      </c>
      <c r="K41">
        <f t="shared" si="0"/>
        <v>0</v>
      </c>
      <c r="L41">
        <f t="shared" si="1"/>
        <v>0</v>
      </c>
      <c r="M41">
        <f>IF(B41="S",1,0)</f>
        <v>1</v>
      </c>
      <c r="N41">
        <f>IF(B41="C",1,0)</f>
        <v>0</v>
      </c>
      <c r="O41">
        <f t="shared" si="2"/>
        <v>1</v>
      </c>
      <c r="P41">
        <v>1</v>
      </c>
      <c r="AC41" s="5">
        <f>SUMPRODUCT(Table1[[#This Row],[SibSp]:[Ones]],$R$4:$AA$4)</f>
        <v>0.15366960285417541</v>
      </c>
      <c r="AD41" s="5">
        <f>(AC41-Table1[[#This Row],[Survived]])^2</f>
        <v>2.3614346841359997E-2</v>
      </c>
    </row>
    <row r="42" spans="1:30" x14ac:dyDescent="0.2">
      <c r="A42">
        <v>1</v>
      </c>
      <c r="B42" t="s">
        <v>11</v>
      </c>
      <c r="C42">
        <v>1</v>
      </c>
      <c r="D42" t="s">
        <v>4</v>
      </c>
      <c r="E42">
        <v>49</v>
      </c>
      <c r="F42">
        <v>76.729200000000006</v>
      </c>
      <c r="G42">
        <v>1</v>
      </c>
      <c r="H42">
        <v>0</v>
      </c>
      <c r="I42">
        <f>E42/$E$1</f>
        <v>0.61250000000000004</v>
      </c>
      <c r="J42">
        <f>LOG10(F42+1)</f>
        <v>1.8905841979078102</v>
      </c>
      <c r="K42">
        <f t="shared" si="0"/>
        <v>1</v>
      </c>
      <c r="L42">
        <f t="shared" si="1"/>
        <v>0</v>
      </c>
      <c r="M42">
        <f>IF(B42="S",1,0)</f>
        <v>0</v>
      </c>
      <c r="N42">
        <f>IF(B42="C",1,0)</f>
        <v>1</v>
      </c>
      <c r="O42">
        <f t="shared" si="2"/>
        <v>0</v>
      </c>
      <c r="P42">
        <v>1</v>
      </c>
      <c r="AC42" s="5">
        <f>SUMPRODUCT(Table1[[#This Row],[SibSp]:[Ones]],$R$4:$AA$4)</f>
        <v>0.8673779885717785</v>
      </c>
      <c r="AD42" s="5">
        <f>(AC42-Table1[[#This Row],[Survived]])^2</f>
        <v>1.7588597915267314E-2</v>
      </c>
    </row>
    <row r="43" spans="1:30" x14ac:dyDescent="0.2">
      <c r="A43">
        <v>1</v>
      </c>
      <c r="B43" t="s">
        <v>10</v>
      </c>
      <c r="C43">
        <v>2</v>
      </c>
      <c r="D43" t="s">
        <v>4</v>
      </c>
      <c r="E43">
        <v>29</v>
      </c>
      <c r="F43">
        <v>26</v>
      </c>
      <c r="G43">
        <v>1</v>
      </c>
      <c r="H43">
        <v>0</v>
      </c>
      <c r="I43">
        <f>E43/$E$1</f>
        <v>0.36249999999999999</v>
      </c>
      <c r="J43">
        <f>LOG10(F43+1)</f>
        <v>1.4313637641589874</v>
      </c>
      <c r="K43">
        <f t="shared" si="0"/>
        <v>0</v>
      </c>
      <c r="L43">
        <f t="shared" si="1"/>
        <v>1</v>
      </c>
      <c r="M43">
        <f>IF(B43="S",1,0)</f>
        <v>1</v>
      </c>
      <c r="N43">
        <f>IF(B43="C",1,0)</f>
        <v>0</v>
      </c>
      <c r="O43">
        <f t="shared" si="2"/>
        <v>0</v>
      </c>
      <c r="P43">
        <v>1</v>
      </c>
      <c r="AC43" s="5">
        <f>SUMPRODUCT(Table1[[#This Row],[SibSp]:[Ones]],$R$4:$AA$4)</f>
        <v>0.73716173703116805</v>
      </c>
      <c r="AD43" s="5">
        <f>(AC43-Table1[[#This Row],[Survived]])^2</f>
        <v>6.908395248047286E-2</v>
      </c>
    </row>
    <row r="44" spans="1:30" x14ac:dyDescent="0.2">
      <c r="A44">
        <v>0</v>
      </c>
      <c r="B44" t="s">
        <v>11</v>
      </c>
      <c r="C44">
        <v>1</v>
      </c>
      <c r="D44" t="s">
        <v>3</v>
      </c>
      <c r="E44">
        <v>65</v>
      </c>
      <c r="F44">
        <v>61.979199999999999</v>
      </c>
      <c r="G44">
        <v>0</v>
      </c>
      <c r="H44">
        <v>1</v>
      </c>
      <c r="I44">
        <f>E44/$E$1</f>
        <v>0.8125</v>
      </c>
      <c r="J44">
        <f>LOG10(F44+1)</f>
        <v>1.7991971396636215</v>
      </c>
      <c r="K44">
        <f t="shared" si="0"/>
        <v>1</v>
      </c>
      <c r="L44">
        <f t="shared" si="1"/>
        <v>0</v>
      </c>
      <c r="M44">
        <f>IF(B44="S",1,0)</f>
        <v>0</v>
      </c>
      <c r="N44">
        <f>IF(B44="C",1,0)</f>
        <v>1</v>
      </c>
      <c r="O44">
        <f t="shared" si="2"/>
        <v>1</v>
      </c>
      <c r="P44">
        <v>1</v>
      </c>
      <c r="AC44" s="5">
        <f>SUMPRODUCT(Table1[[#This Row],[SibSp]:[Ones]],$R$4:$AA$4)</f>
        <v>0.31844432824063401</v>
      </c>
      <c r="AD44" s="5">
        <f>(AC44-Table1[[#This Row],[Survived]])^2</f>
        <v>0.10140679018862865</v>
      </c>
    </row>
    <row r="45" spans="1:30" x14ac:dyDescent="0.2">
      <c r="A45">
        <v>1</v>
      </c>
      <c r="B45" t="s">
        <v>10</v>
      </c>
      <c r="C45">
        <v>2</v>
      </c>
      <c r="D45" t="s">
        <v>4</v>
      </c>
      <c r="E45">
        <v>21</v>
      </c>
      <c r="F45">
        <v>10.5</v>
      </c>
      <c r="G45">
        <v>0</v>
      </c>
      <c r="H45">
        <v>0</v>
      </c>
      <c r="I45">
        <f>E45/$E$1</f>
        <v>0.26250000000000001</v>
      </c>
      <c r="J45">
        <f>LOG10(F45+1)</f>
        <v>1.0606978403536116</v>
      </c>
      <c r="K45">
        <f t="shared" si="0"/>
        <v>0</v>
      </c>
      <c r="L45">
        <f t="shared" si="1"/>
        <v>1</v>
      </c>
      <c r="M45">
        <f>IF(B45="S",1,0)</f>
        <v>1</v>
      </c>
      <c r="N45">
        <f>IF(B45="C",1,0)</f>
        <v>0</v>
      </c>
      <c r="O45">
        <f t="shared" si="2"/>
        <v>0</v>
      </c>
      <c r="P45">
        <v>1</v>
      </c>
      <c r="AC45" s="5">
        <f>SUMPRODUCT(Table1[[#This Row],[SibSp]:[Ones]],$R$4:$AA$4)</f>
        <v>0.8252388403261689</v>
      </c>
      <c r="AD45" s="5">
        <f>(AC45-Table1[[#This Row],[Survived]])^2</f>
        <v>3.0541462930542291E-2</v>
      </c>
    </row>
    <row r="46" spans="1:30" x14ac:dyDescent="0.2">
      <c r="A46">
        <v>0</v>
      </c>
      <c r="B46" t="s">
        <v>11</v>
      </c>
      <c r="C46">
        <v>3</v>
      </c>
      <c r="D46" t="s">
        <v>3</v>
      </c>
      <c r="E46">
        <v>28.5</v>
      </c>
      <c r="F46">
        <v>7.2291999999999996</v>
      </c>
      <c r="G46">
        <v>0</v>
      </c>
      <c r="H46">
        <v>0</v>
      </c>
      <c r="I46">
        <f>E46/$E$1</f>
        <v>0.35625000000000001</v>
      </c>
      <c r="J46">
        <f>LOG10(F46+1)</f>
        <v>0.91535761741483168</v>
      </c>
      <c r="K46">
        <f t="shared" si="0"/>
        <v>0</v>
      </c>
      <c r="L46">
        <f t="shared" si="1"/>
        <v>0</v>
      </c>
      <c r="M46">
        <f>IF(B46="S",1,0)</f>
        <v>0</v>
      </c>
      <c r="N46">
        <f>IF(B46="C",1,0)</f>
        <v>1</v>
      </c>
      <c r="O46">
        <f t="shared" si="2"/>
        <v>1</v>
      </c>
      <c r="P46">
        <v>1</v>
      </c>
      <c r="AC46" s="5">
        <f>SUMPRODUCT(Table1[[#This Row],[SibSp]:[Ones]],$R$4:$AA$4)</f>
        <v>0.17033456801334235</v>
      </c>
      <c r="AD46" s="5">
        <f>(AC46-Table1[[#This Row],[Survived]])^2</f>
        <v>2.9013865060291948E-2</v>
      </c>
    </row>
    <row r="47" spans="1:30" x14ac:dyDescent="0.2">
      <c r="A47">
        <v>1</v>
      </c>
      <c r="B47" t="s">
        <v>10</v>
      </c>
      <c r="C47">
        <v>2</v>
      </c>
      <c r="D47" t="s">
        <v>4</v>
      </c>
      <c r="E47">
        <v>5</v>
      </c>
      <c r="F47">
        <v>27.75</v>
      </c>
      <c r="G47">
        <v>1</v>
      </c>
      <c r="H47">
        <v>2</v>
      </c>
      <c r="I47">
        <f>E47/$E$1</f>
        <v>6.25E-2</v>
      </c>
      <c r="J47">
        <f>LOG10(F47+1)</f>
        <v>1.4586378490256493</v>
      </c>
      <c r="K47">
        <f t="shared" si="0"/>
        <v>0</v>
      </c>
      <c r="L47">
        <f t="shared" si="1"/>
        <v>1</v>
      </c>
      <c r="M47">
        <f>IF(B47="S",1,0)</f>
        <v>1</v>
      </c>
      <c r="N47">
        <f>IF(B47="C",1,0)</f>
        <v>0</v>
      </c>
      <c r="O47">
        <f t="shared" si="2"/>
        <v>0</v>
      </c>
      <c r="P47">
        <v>1</v>
      </c>
      <c r="AC47" s="5">
        <f>SUMPRODUCT(Table1[[#This Row],[SibSp]:[Ones]],$R$4:$AA$4)</f>
        <v>0.86427190650237784</v>
      </c>
      <c r="AD47" s="5">
        <f>(AC47-Table1[[#This Row],[Survived]])^2</f>
        <v>1.8422115364499263E-2</v>
      </c>
    </row>
    <row r="48" spans="1:30" x14ac:dyDescent="0.2">
      <c r="A48">
        <v>0</v>
      </c>
      <c r="B48" t="s">
        <v>10</v>
      </c>
      <c r="C48">
        <v>3</v>
      </c>
      <c r="D48" t="s">
        <v>3</v>
      </c>
      <c r="E48">
        <v>11</v>
      </c>
      <c r="F48">
        <v>46.9</v>
      </c>
      <c r="G48">
        <v>5</v>
      </c>
      <c r="H48">
        <v>2</v>
      </c>
      <c r="I48">
        <f>E48/$E$1</f>
        <v>0.13750000000000001</v>
      </c>
      <c r="J48">
        <f>LOG10(F48+1)</f>
        <v>1.6803355134145632</v>
      </c>
      <c r="K48">
        <f t="shared" si="0"/>
        <v>0</v>
      </c>
      <c r="L48">
        <f t="shared" si="1"/>
        <v>0</v>
      </c>
      <c r="M48">
        <f>IF(B48="S",1,0)</f>
        <v>1</v>
      </c>
      <c r="N48">
        <f>IF(B48="C",1,0)</f>
        <v>0</v>
      </c>
      <c r="O48">
        <f t="shared" si="2"/>
        <v>1</v>
      </c>
      <c r="P48">
        <v>1</v>
      </c>
      <c r="AC48" s="5">
        <f>SUMPRODUCT(Table1[[#This Row],[SibSp]:[Ones]],$R$4:$AA$4)</f>
        <v>-4.897291219284694E-2</v>
      </c>
      <c r="AD48" s="5">
        <f>(AC48-Table1[[#This Row],[Survived]])^2</f>
        <v>2.3983461286482964E-3</v>
      </c>
    </row>
    <row r="49" spans="1:30" x14ac:dyDescent="0.2">
      <c r="A49">
        <v>0</v>
      </c>
      <c r="B49" t="s">
        <v>11</v>
      </c>
      <c r="C49">
        <v>3</v>
      </c>
      <c r="D49" t="s">
        <v>3</v>
      </c>
      <c r="E49">
        <v>22</v>
      </c>
      <c r="F49">
        <v>7.2291999999999996</v>
      </c>
      <c r="G49">
        <v>0</v>
      </c>
      <c r="H49">
        <v>0</v>
      </c>
      <c r="I49">
        <f>E49/$E$1</f>
        <v>0.27500000000000002</v>
      </c>
      <c r="J49">
        <f>LOG10(F49+1)</f>
        <v>0.91535761741483168</v>
      </c>
      <c r="K49">
        <f t="shared" si="0"/>
        <v>0</v>
      </c>
      <c r="L49">
        <f t="shared" si="1"/>
        <v>0</v>
      </c>
      <c r="M49">
        <f>IF(B49="S",1,0)</f>
        <v>0</v>
      </c>
      <c r="N49">
        <f>IF(B49="C",1,0)</f>
        <v>1</v>
      </c>
      <c r="O49">
        <f t="shared" si="2"/>
        <v>1</v>
      </c>
      <c r="P49">
        <v>1</v>
      </c>
      <c r="AC49" s="5">
        <f>SUMPRODUCT(Table1[[#This Row],[SibSp]:[Ones]],$R$4:$AA$4)</f>
        <v>0.21194374928967574</v>
      </c>
      <c r="AD49" s="5">
        <f>(AC49-Table1[[#This Row],[Survived]])^2</f>
        <v>4.4920152862964927E-2</v>
      </c>
    </row>
    <row r="50" spans="1:30" x14ac:dyDescent="0.2">
      <c r="A50">
        <v>0</v>
      </c>
      <c r="B50" t="s">
        <v>10</v>
      </c>
      <c r="C50">
        <v>1</v>
      </c>
      <c r="D50" t="s">
        <v>3</v>
      </c>
      <c r="E50">
        <v>45</v>
      </c>
      <c r="F50">
        <v>83.474999999999994</v>
      </c>
      <c r="G50">
        <v>1</v>
      </c>
      <c r="H50">
        <v>0</v>
      </c>
      <c r="I50">
        <f>E50/$E$1</f>
        <v>0.5625</v>
      </c>
      <c r="J50">
        <f>LOG10(F50+1)</f>
        <v>1.9267282004469339</v>
      </c>
      <c r="K50">
        <f t="shared" si="0"/>
        <v>1</v>
      </c>
      <c r="L50">
        <f t="shared" si="1"/>
        <v>0</v>
      </c>
      <c r="M50">
        <f>IF(B50="S",1,0)</f>
        <v>1</v>
      </c>
      <c r="N50">
        <f>IF(B50="C",1,0)</f>
        <v>0</v>
      </c>
      <c r="O50">
        <f t="shared" si="2"/>
        <v>1</v>
      </c>
      <c r="P50">
        <v>1</v>
      </c>
      <c r="AC50" s="5">
        <f>SUMPRODUCT(Table1[[#This Row],[SibSp]:[Ones]],$R$4:$AA$4)</f>
        <v>0.34558582882281069</v>
      </c>
      <c r="AD50" s="5">
        <f>(AC50-Table1[[#This Row],[Survived]])^2</f>
        <v>0.11942956508314902</v>
      </c>
    </row>
    <row r="51" spans="1:30" x14ac:dyDescent="0.2">
      <c r="A51">
        <v>0</v>
      </c>
      <c r="B51" t="s">
        <v>10</v>
      </c>
      <c r="C51">
        <v>3</v>
      </c>
      <c r="D51" t="s">
        <v>3</v>
      </c>
      <c r="E51">
        <v>4</v>
      </c>
      <c r="F51">
        <v>27.9</v>
      </c>
      <c r="G51">
        <v>3</v>
      </c>
      <c r="H51">
        <v>2</v>
      </c>
      <c r="I51">
        <f>E51/$E$1</f>
        <v>0.05</v>
      </c>
      <c r="J51">
        <f>LOG10(F51+1)</f>
        <v>1.4608978427565478</v>
      </c>
      <c r="K51">
        <f t="shared" si="0"/>
        <v>0</v>
      </c>
      <c r="L51">
        <f t="shared" si="1"/>
        <v>0</v>
      </c>
      <c r="M51">
        <f>IF(B51="S",1,0)</f>
        <v>1</v>
      </c>
      <c r="N51">
        <f>IF(B51="C",1,0)</f>
        <v>0</v>
      </c>
      <c r="O51">
        <f t="shared" si="2"/>
        <v>1</v>
      </c>
      <c r="P51">
        <v>1</v>
      </c>
      <c r="AC51" s="5">
        <f>SUMPRODUCT(Table1[[#This Row],[SibSp]:[Ones]],$R$4:$AA$4)</f>
        <v>9.5009686852427722E-2</v>
      </c>
      <c r="AD51" s="5">
        <f>(AC51-Table1[[#This Row],[Survived]])^2</f>
        <v>9.026840595796377E-3</v>
      </c>
    </row>
    <row r="52" spans="1:30" x14ac:dyDescent="0.2">
      <c r="A52">
        <v>1</v>
      </c>
      <c r="B52" t="s">
        <v>10</v>
      </c>
      <c r="C52">
        <v>2</v>
      </c>
      <c r="D52" t="s">
        <v>4</v>
      </c>
      <c r="E52">
        <v>29</v>
      </c>
      <c r="F52">
        <v>10.5</v>
      </c>
      <c r="G52">
        <v>0</v>
      </c>
      <c r="H52">
        <v>0</v>
      </c>
      <c r="I52">
        <f>E52/$E$1</f>
        <v>0.36249999999999999</v>
      </c>
      <c r="J52">
        <f>LOG10(F52+1)</f>
        <v>1.0606978403536116</v>
      </c>
      <c r="K52">
        <f t="shared" si="0"/>
        <v>0</v>
      </c>
      <c r="L52">
        <f t="shared" si="1"/>
        <v>1</v>
      </c>
      <c r="M52">
        <f>IF(B52="S",1,0)</f>
        <v>1</v>
      </c>
      <c r="N52">
        <f>IF(B52="C",1,0)</f>
        <v>0</v>
      </c>
      <c r="O52">
        <f t="shared" si="2"/>
        <v>0</v>
      </c>
      <c r="P52">
        <v>1</v>
      </c>
      <c r="AC52" s="5">
        <f>SUMPRODUCT(Table1[[#This Row],[SibSp]:[Ones]],$R$4:$AA$4)</f>
        <v>0.77402754029375842</v>
      </c>
      <c r="AD52" s="5">
        <f>(AC52-Table1[[#This Row],[Survived]])^2</f>
        <v>5.1063552545688971E-2</v>
      </c>
    </row>
    <row r="53" spans="1:30" x14ac:dyDescent="0.2">
      <c r="A53">
        <v>0</v>
      </c>
      <c r="B53" t="s">
        <v>10</v>
      </c>
      <c r="C53">
        <v>3</v>
      </c>
      <c r="D53" t="s">
        <v>3</v>
      </c>
      <c r="E53">
        <v>19</v>
      </c>
      <c r="F53">
        <v>8.1583000000000006</v>
      </c>
      <c r="G53">
        <v>0</v>
      </c>
      <c r="H53">
        <v>0</v>
      </c>
      <c r="I53">
        <f>E53/$E$1</f>
        <v>0.23749999999999999</v>
      </c>
      <c r="J53">
        <f>LOG10(F53+1)</f>
        <v>0.96181486568333707</v>
      </c>
      <c r="K53">
        <f t="shared" si="0"/>
        <v>0</v>
      </c>
      <c r="L53">
        <f t="shared" si="1"/>
        <v>0</v>
      </c>
      <c r="M53">
        <f>IF(B53="S",1,0)</f>
        <v>1</v>
      </c>
      <c r="N53">
        <f>IF(B53="C",1,0)</f>
        <v>0</v>
      </c>
      <c r="O53">
        <f t="shared" si="2"/>
        <v>1</v>
      </c>
      <c r="P53">
        <v>1</v>
      </c>
      <c r="AC53" s="5">
        <f>SUMPRODUCT(Table1[[#This Row],[SibSp]:[Ones]],$R$4:$AA$4)</f>
        <v>0.16731733124477799</v>
      </c>
      <c r="AD53" s="5">
        <f>(AC53-Table1[[#This Row],[Survived]])^2</f>
        <v>2.7995089334874761E-2</v>
      </c>
    </row>
    <row r="54" spans="1:30" x14ac:dyDescent="0.2">
      <c r="A54">
        <v>1</v>
      </c>
      <c r="B54" t="s">
        <v>10</v>
      </c>
      <c r="C54">
        <v>3</v>
      </c>
      <c r="D54" t="s">
        <v>4</v>
      </c>
      <c r="E54">
        <v>17</v>
      </c>
      <c r="F54">
        <v>7.9249999999999998</v>
      </c>
      <c r="G54">
        <v>4</v>
      </c>
      <c r="H54">
        <v>2</v>
      </c>
      <c r="I54">
        <f>E54/$E$1</f>
        <v>0.21249999999999999</v>
      </c>
      <c r="J54">
        <f>LOG10(F54+1)</f>
        <v>0.95060822478423079</v>
      </c>
      <c r="K54">
        <f t="shared" si="0"/>
        <v>0</v>
      </c>
      <c r="L54">
        <f t="shared" si="1"/>
        <v>0</v>
      </c>
      <c r="M54">
        <f>IF(B54="S",1,0)</f>
        <v>1</v>
      </c>
      <c r="N54">
        <f>IF(B54="C",1,0)</f>
        <v>0</v>
      </c>
      <c r="O54">
        <f t="shared" si="2"/>
        <v>0</v>
      </c>
      <c r="P54">
        <v>1</v>
      </c>
      <c r="AC54" s="5">
        <f>SUMPRODUCT(Table1[[#This Row],[SibSp]:[Ones]],$R$4:$AA$4)</f>
        <v>0.41504543287286522</v>
      </c>
      <c r="AD54" s="5">
        <f>(AC54-Table1[[#This Row],[Survived]])^2</f>
        <v>0.34217184560289365</v>
      </c>
    </row>
    <row r="55" spans="1:30" x14ac:dyDescent="0.2">
      <c r="A55">
        <v>0</v>
      </c>
      <c r="B55" t="s">
        <v>10</v>
      </c>
      <c r="C55">
        <v>3</v>
      </c>
      <c r="D55" t="s">
        <v>3</v>
      </c>
      <c r="E55">
        <v>26</v>
      </c>
      <c r="F55">
        <v>8.6624999999999996</v>
      </c>
      <c r="G55">
        <v>2</v>
      </c>
      <c r="H55">
        <v>0</v>
      </c>
      <c r="I55">
        <f>E55/$E$1</f>
        <v>0.32500000000000001</v>
      </c>
      <c r="J55">
        <f>LOG10(F55+1)</f>
        <v>0.98508950692638131</v>
      </c>
      <c r="K55">
        <f t="shared" si="0"/>
        <v>0</v>
      </c>
      <c r="L55">
        <f t="shared" si="1"/>
        <v>0</v>
      </c>
      <c r="M55">
        <f>IF(B55="S",1,0)</f>
        <v>1</v>
      </c>
      <c r="N55">
        <f>IF(B55="C",1,0)</f>
        <v>0</v>
      </c>
      <c r="O55">
        <f t="shared" si="2"/>
        <v>1</v>
      </c>
      <c r="P55">
        <v>1</v>
      </c>
      <c r="AC55" s="5">
        <f>SUMPRODUCT(Table1[[#This Row],[SibSp]:[Ones]],$R$4:$AA$4)</f>
        <v>1.3772249138315429E-2</v>
      </c>
      <c r="AD55" s="5">
        <f>(AC55-Table1[[#This Row],[Survived]])^2</f>
        <v>1.8967484632783008E-4</v>
      </c>
    </row>
    <row r="56" spans="1:30" x14ac:dyDescent="0.2">
      <c r="A56">
        <v>0</v>
      </c>
      <c r="B56" t="s">
        <v>10</v>
      </c>
      <c r="C56">
        <v>2</v>
      </c>
      <c r="D56" t="s">
        <v>3</v>
      </c>
      <c r="E56">
        <v>32</v>
      </c>
      <c r="F56">
        <v>10.5</v>
      </c>
      <c r="G56">
        <v>0</v>
      </c>
      <c r="H56">
        <v>0</v>
      </c>
      <c r="I56">
        <f>E56/$E$1</f>
        <v>0.4</v>
      </c>
      <c r="J56">
        <f>LOG10(F56+1)</f>
        <v>1.0606978403536116</v>
      </c>
      <c r="K56">
        <f t="shared" si="0"/>
        <v>0</v>
      </c>
      <c r="L56">
        <f t="shared" si="1"/>
        <v>1</v>
      </c>
      <c r="M56">
        <f>IF(B56="S",1,0)</f>
        <v>1</v>
      </c>
      <c r="N56">
        <f>IF(B56="C",1,0)</f>
        <v>0</v>
      </c>
      <c r="O56">
        <f t="shared" si="2"/>
        <v>1</v>
      </c>
      <c r="P56">
        <v>1</v>
      </c>
      <c r="AC56" s="5">
        <f>SUMPRODUCT(Table1[[#This Row],[SibSp]:[Ones]],$R$4:$AA$4)</f>
        <v>0.27175889487530763</v>
      </c>
      <c r="AD56" s="5">
        <f>(AC56-Table1[[#This Row],[Survived]])^2</f>
        <v>7.3852896943848501E-2</v>
      </c>
    </row>
    <row r="57" spans="1:30" x14ac:dyDescent="0.2">
      <c r="A57">
        <v>0</v>
      </c>
      <c r="B57" t="s">
        <v>10</v>
      </c>
      <c r="C57">
        <v>3</v>
      </c>
      <c r="D57" t="s">
        <v>4</v>
      </c>
      <c r="E57">
        <v>16</v>
      </c>
      <c r="F57">
        <v>46.9</v>
      </c>
      <c r="G57">
        <v>5</v>
      </c>
      <c r="H57">
        <v>2</v>
      </c>
      <c r="I57">
        <f>E57/$E$1</f>
        <v>0.2</v>
      </c>
      <c r="J57">
        <f>LOG10(F57+1)</f>
        <v>1.6803355134145632</v>
      </c>
      <c r="K57">
        <f t="shared" si="0"/>
        <v>0</v>
      </c>
      <c r="L57">
        <f t="shared" si="1"/>
        <v>0</v>
      </c>
      <c r="M57">
        <f>IF(B57="S",1,0)</f>
        <v>1</v>
      </c>
      <c r="N57">
        <f>IF(B57="C",1,0)</f>
        <v>0</v>
      </c>
      <c r="O57">
        <f t="shared" si="2"/>
        <v>0</v>
      </c>
      <c r="P57">
        <v>1</v>
      </c>
      <c r="AC57" s="5">
        <f>SUMPRODUCT(Table1[[#This Row],[SibSp]:[Ones]],$R$4:$AA$4)</f>
        <v>0.40208443319319337</v>
      </c>
      <c r="AD57" s="5">
        <f>(AC57-Table1[[#This Row],[Survived]])^2</f>
        <v>0.16167189141629157</v>
      </c>
    </row>
    <row r="58" spans="1:30" x14ac:dyDescent="0.2">
      <c r="A58">
        <v>0</v>
      </c>
      <c r="B58" t="s">
        <v>10</v>
      </c>
      <c r="C58">
        <v>2</v>
      </c>
      <c r="D58" t="s">
        <v>3</v>
      </c>
      <c r="E58">
        <v>21</v>
      </c>
      <c r="F58">
        <v>73.5</v>
      </c>
      <c r="G58">
        <v>0</v>
      </c>
      <c r="H58">
        <v>0</v>
      </c>
      <c r="I58">
        <f>E58/$E$1</f>
        <v>0.26250000000000001</v>
      </c>
      <c r="J58">
        <f>LOG10(F58+1)</f>
        <v>1.8721562727482928</v>
      </c>
      <c r="K58">
        <f t="shared" si="0"/>
        <v>0</v>
      </c>
      <c r="L58">
        <f t="shared" si="1"/>
        <v>1</v>
      </c>
      <c r="M58">
        <f>IF(B58="S",1,0)</f>
        <v>1</v>
      </c>
      <c r="N58">
        <f>IF(B58="C",1,0)</f>
        <v>0</v>
      </c>
      <c r="O58">
        <f t="shared" si="2"/>
        <v>1</v>
      </c>
      <c r="P58">
        <v>1</v>
      </c>
      <c r="AC58" s="5">
        <f>SUMPRODUCT(Table1[[#This Row],[SibSp]:[Ones]],$R$4:$AA$4)</f>
        <v>0.38173110901573143</v>
      </c>
      <c r="AD58" s="5">
        <f>(AC58-Table1[[#This Row],[Survived]])^2</f>
        <v>0.14571863959038023</v>
      </c>
    </row>
    <row r="59" spans="1:30" x14ac:dyDescent="0.2">
      <c r="A59">
        <v>0</v>
      </c>
      <c r="B59" t="s">
        <v>11</v>
      </c>
      <c r="C59">
        <v>3</v>
      </c>
      <c r="D59" t="s">
        <v>3</v>
      </c>
      <c r="E59">
        <v>26</v>
      </c>
      <c r="F59">
        <v>14.4542</v>
      </c>
      <c r="G59">
        <v>1</v>
      </c>
      <c r="H59">
        <v>0</v>
      </c>
      <c r="I59">
        <f>E59/$E$1</f>
        <v>0.32500000000000001</v>
      </c>
      <c r="J59">
        <f>LOG10(F59+1)</f>
        <v>1.1890465283525415</v>
      </c>
      <c r="K59">
        <f t="shared" si="0"/>
        <v>0</v>
      </c>
      <c r="L59">
        <f t="shared" si="1"/>
        <v>0</v>
      </c>
      <c r="M59">
        <f>IF(B59="S",1,0)</f>
        <v>0</v>
      </c>
      <c r="N59">
        <f>IF(B59="C",1,0)</f>
        <v>1</v>
      </c>
      <c r="O59">
        <f t="shared" si="2"/>
        <v>1</v>
      </c>
      <c r="P59">
        <v>1</v>
      </c>
      <c r="AC59" s="5">
        <f>SUMPRODUCT(Table1[[#This Row],[SibSp]:[Ones]],$R$4:$AA$4)</f>
        <v>0.14474489632890486</v>
      </c>
      <c r="AD59" s="5">
        <f>(AC59-Table1[[#This Row],[Survived]])^2</f>
        <v>2.0951085013265414E-2</v>
      </c>
    </row>
    <row r="60" spans="1:30" x14ac:dyDescent="0.2">
      <c r="A60">
        <v>1</v>
      </c>
      <c r="B60" t="s">
        <v>10</v>
      </c>
      <c r="C60">
        <v>3</v>
      </c>
      <c r="D60" t="s">
        <v>3</v>
      </c>
      <c r="E60">
        <v>32</v>
      </c>
      <c r="F60">
        <v>56.495800000000003</v>
      </c>
      <c r="G60">
        <v>0</v>
      </c>
      <c r="H60">
        <v>0</v>
      </c>
      <c r="I60">
        <f>E60/$E$1</f>
        <v>0.4</v>
      </c>
      <c r="J60">
        <f>LOG10(F60+1)</f>
        <v>1.7596361211514699</v>
      </c>
      <c r="K60">
        <f t="shared" si="0"/>
        <v>0</v>
      </c>
      <c r="L60">
        <f t="shared" si="1"/>
        <v>0</v>
      </c>
      <c r="M60">
        <f>IF(B60="S",1,0)</f>
        <v>1</v>
      </c>
      <c r="N60">
        <f>IF(B60="C",1,0)</f>
        <v>0</v>
      </c>
      <c r="O60">
        <f t="shared" si="2"/>
        <v>1</v>
      </c>
      <c r="P60">
        <v>1</v>
      </c>
      <c r="AC60" s="5">
        <f>SUMPRODUCT(Table1[[#This Row],[SibSp]:[Ones]],$R$4:$AA$4)</f>
        <v>0.12299086521319569</v>
      </c>
      <c r="AD60" s="5">
        <f>(AC60-Table1[[#This Row],[Survived]])^2</f>
        <v>0.76914502249949912</v>
      </c>
    </row>
    <row r="61" spans="1:30" x14ac:dyDescent="0.2">
      <c r="A61">
        <v>0</v>
      </c>
      <c r="B61" t="s">
        <v>10</v>
      </c>
      <c r="C61">
        <v>3</v>
      </c>
      <c r="D61" t="s">
        <v>3</v>
      </c>
      <c r="E61">
        <v>25</v>
      </c>
      <c r="F61">
        <v>7.65</v>
      </c>
      <c r="G61">
        <v>0</v>
      </c>
      <c r="H61">
        <v>0</v>
      </c>
      <c r="I61">
        <f>E61/$E$1</f>
        <v>0.3125</v>
      </c>
      <c r="J61">
        <f>LOG10(F61+1)</f>
        <v>0.93701610746481423</v>
      </c>
      <c r="K61">
        <f t="shared" si="0"/>
        <v>0</v>
      </c>
      <c r="L61">
        <f t="shared" si="1"/>
        <v>0</v>
      </c>
      <c r="M61">
        <f>IF(B61="S",1,0)</f>
        <v>1</v>
      </c>
      <c r="N61">
        <f>IF(B61="C",1,0)</f>
        <v>0</v>
      </c>
      <c r="O61">
        <f t="shared" si="2"/>
        <v>1</v>
      </c>
      <c r="P61">
        <v>1</v>
      </c>
      <c r="AC61" s="5">
        <f>SUMPRODUCT(Table1[[#This Row],[SibSp]:[Ones]],$R$4:$AA$4)</f>
        <v>0.12769997549452328</v>
      </c>
      <c r="AD61" s="5">
        <f>(AC61-Table1[[#This Row],[Survived]])^2</f>
        <v>1.6307283741301845E-2</v>
      </c>
    </row>
    <row r="62" spans="1:30" x14ac:dyDescent="0.2">
      <c r="A62">
        <v>1</v>
      </c>
      <c r="B62" t="s">
        <v>10</v>
      </c>
      <c r="C62">
        <v>2</v>
      </c>
      <c r="D62" t="s">
        <v>3</v>
      </c>
      <c r="E62">
        <v>0.83</v>
      </c>
      <c r="F62">
        <v>29</v>
      </c>
      <c r="G62">
        <v>0</v>
      </c>
      <c r="H62">
        <v>2</v>
      </c>
      <c r="I62">
        <f>E62/$E$1</f>
        <v>1.0374999999999999E-2</v>
      </c>
      <c r="J62">
        <f>LOG10(F62+1)</f>
        <v>1.4771212547196624</v>
      </c>
      <c r="K62">
        <f t="shared" si="0"/>
        <v>0</v>
      </c>
      <c r="L62">
        <f t="shared" si="1"/>
        <v>1</v>
      </c>
      <c r="M62">
        <f>IF(B62="S",1,0)</f>
        <v>1</v>
      </c>
      <c r="N62">
        <f>IF(B62="C",1,0)</f>
        <v>0</v>
      </c>
      <c r="O62">
        <f t="shared" si="2"/>
        <v>1</v>
      </c>
      <c r="P62">
        <v>1</v>
      </c>
      <c r="AC62" s="5">
        <f>SUMPRODUCT(Table1[[#This Row],[SibSp]:[Ones]],$R$4:$AA$4)</f>
        <v>0.46373730009233227</v>
      </c>
      <c r="AD62" s="5">
        <f>(AC62-Table1[[#This Row],[Survived]])^2</f>
        <v>0.2875776833122613</v>
      </c>
    </row>
    <row r="63" spans="1:30" x14ac:dyDescent="0.2">
      <c r="A63">
        <v>1</v>
      </c>
      <c r="B63" t="s">
        <v>10</v>
      </c>
      <c r="C63">
        <v>3</v>
      </c>
      <c r="D63" t="s">
        <v>4</v>
      </c>
      <c r="E63">
        <v>30</v>
      </c>
      <c r="F63">
        <v>12.475</v>
      </c>
      <c r="G63">
        <v>0</v>
      </c>
      <c r="H63">
        <v>0</v>
      </c>
      <c r="I63">
        <f>E63/$E$1</f>
        <v>0.375</v>
      </c>
      <c r="J63">
        <f>LOG10(F63+1)</f>
        <v>1.1295287738587763</v>
      </c>
      <c r="K63">
        <f t="shared" si="0"/>
        <v>0</v>
      </c>
      <c r="L63">
        <f t="shared" si="1"/>
        <v>0</v>
      </c>
      <c r="M63">
        <f>IF(B63="S",1,0)</f>
        <v>1</v>
      </c>
      <c r="N63">
        <f>IF(B63="C",1,0)</f>
        <v>0</v>
      </c>
      <c r="O63">
        <f t="shared" si="2"/>
        <v>0</v>
      </c>
      <c r="P63">
        <v>1</v>
      </c>
      <c r="AC63" s="5">
        <f>SUMPRODUCT(Table1[[#This Row],[SibSp]:[Ones]],$R$4:$AA$4)</f>
        <v>0.58814185739056024</v>
      </c>
      <c r="AD63" s="5">
        <f>(AC63-Table1[[#This Row],[Survived]])^2</f>
        <v>0.16962712963369761</v>
      </c>
    </row>
    <row r="64" spans="1:30" x14ac:dyDescent="0.2">
      <c r="A64">
        <v>0</v>
      </c>
      <c r="B64" t="s">
        <v>10</v>
      </c>
      <c r="C64">
        <v>3</v>
      </c>
      <c r="D64" t="s">
        <v>3</v>
      </c>
      <c r="E64">
        <v>22</v>
      </c>
      <c r="F64">
        <v>9</v>
      </c>
      <c r="G64">
        <v>0</v>
      </c>
      <c r="H64">
        <v>0</v>
      </c>
      <c r="I64">
        <f>E64/$E$1</f>
        <v>0.27500000000000002</v>
      </c>
      <c r="J64">
        <f>LOG10(F64+1)</f>
        <v>1</v>
      </c>
      <c r="K64">
        <f t="shared" si="0"/>
        <v>0</v>
      </c>
      <c r="L64">
        <f t="shared" si="1"/>
        <v>0</v>
      </c>
      <c r="M64">
        <f>IF(B64="S",1,0)</f>
        <v>1</v>
      </c>
      <c r="N64">
        <f>IF(B64="C",1,0)</f>
        <v>0</v>
      </c>
      <c r="O64">
        <f t="shared" si="2"/>
        <v>1</v>
      </c>
      <c r="P64">
        <v>1</v>
      </c>
      <c r="AC64" s="5">
        <f>SUMPRODUCT(Table1[[#This Row],[SibSp]:[Ones]],$R$4:$AA$4)</f>
        <v>0.14997452858699623</v>
      </c>
      <c r="AD64" s="5">
        <f>(AC64-Table1[[#This Row],[Survived]])^2</f>
        <v>2.2492359224891748E-2</v>
      </c>
    </row>
    <row r="65" spans="1:30" x14ac:dyDescent="0.2">
      <c r="A65">
        <v>1</v>
      </c>
      <c r="B65" t="s">
        <v>10</v>
      </c>
      <c r="C65">
        <v>3</v>
      </c>
      <c r="D65" t="s">
        <v>3</v>
      </c>
      <c r="E65">
        <v>29</v>
      </c>
      <c r="F65">
        <v>9.5</v>
      </c>
      <c r="G65">
        <v>0</v>
      </c>
      <c r="H65">
        <v>0</v>
      </c>
      <c r="I65">
        <f>E65/$E$1</f>
        <v>0.36249999999999999</v>
      </c>
      <c r="J65">
        <f>LOG10(F65+1)</f>
        <v>1.0211892990699381</v>
      </c>
      <c r="K65">
        <f t="shared" si="0"/>
        <v>0</v>
      </c>
      <c r="L65">
        <f t="shared" si="1"/>
        <v>0</v>
      </c>
      <c r="M65">
        <f>IF(B65="S",1,0)</f>
        <v>1</v>
      </c>
      <c r="N65">
        <f>IF(B65="C",1,0)</f>
        <v>0</v>
      </c>
      <c r="O65">
        <f t="shared" si="2"/>
        <v>1</v>
      </c>
      <c r="P65">
        <v>1</v>
      </c>
      <c r="AC65" s="5">
        <f>SUMPRODUCT(Table1[[#This Row],[SibSp]:[Ones]],$R$4:$AA$4)</f>
        <v>0.10619756920029066</v>
      </c>
      <c r="AD65" s="5">
        <f>(AC65-Table1[[#This Row],[Survived]])^2</f>
        <v>0.79888278530346923</v>
      </c>
    </row>
    <row r="66" spans="1:30" x14ac:dyDescent="0.2">
      <c r="A66">
        <v>0</v>
      </c>
      <c r="B66" t="s">
        <v>10</v>
      </c>
      <c r="C66">
        <v>1</v>
      </c>
      <c r="D66" t="s">
        <v>3</v>
      </c>
      <c r="E66">
        <v>28</v>
      </c>
      <c r="F66">
        <v>47.1</v>
      </c>
      <c r="G66">
        <v>0</v>
      </c>
      <c r="H66">
        <v>0</v>
      </c>
      <c r="I66">
        <f>E66/$E$1</f>
        <v>0.35</v>
      </c>
      <c r="J66">
        <f>LOG10(F66+1)</f>
        <v>1.6821450763738317</v>
      </c>
      <c r="K66">
        <f t="shared" si="0"/>
        <v>1</v>
      </c>
      <c r="L66">
        <f t="shared" si="1"/>
        <v>0</v>
      </c>
      <c r="M66">
        <f>IF(B66="S",1,0)</f>
        <v>1</v>
      </c>
      <c r="N66">
        <f>IF(B66="C",1,0)</f>
        <v>0</v>
      </c>
      <c r="O66">
        <f t="shared" si="2"/>
        <v>1</v>
      </c>
      <c r="P66">
        <v>1</v>
      </c>
      <c r="AC66" s="5">
        <f>SUMPRODUCT(Table1[[#This Row],[SibSp]:[Ones]],$R$4:$AA$4)</f>
        <v>0.49742188250726077</v>
      </c>
      <c r="AD66" s="5">
        <f>(AC66-Table1[[#This Row],[Survived]])^2</f>
        <v>0.24742852919706715</v>
      </c>
    </row>
    <row r="67" spans="1:30" x14ac:dyDescent="0.2">
      <c r="A67">
        <v>1</v>
      </c>
      <c r="B67" t="s">
        <v>10</v>
      </c>
      <c r="C67">
        <v>2</v>
      </c>
      <c r="D67" t="s">
        <v>4</v>
      </c>
      <c r="E67">
        <v>17</v>
      </c>
      <c r="F67">
        <v>10.5</v>
      </c>
      <c r="G67">
        <v>0</v>
      </c>
      <c r="H67">
        <v>0</v>
      </c>
      <c r="I67">
        <f>E67/$E$1</f>
        <v>0.21249999999999999</v>
      </c>
      <c r="J67">
        <f>LOG10(F67+1)</f>
        <v>1.0606978403536116</v>
      </c>
      <c r="K67">
        <f t="shared" si="0"/>
        <v>0</v>
      </c>
      <c r="L67">
        <f t="shared" si="1"/>
        <v>1</v>
      </c>
      <c r="M67">
        <f>IF(B67="S",1,0)</f>
        <v>1</v>
      </c>
      <c r="N67">
        <f>IF(B67="C",1,0)</f>
        <v>0</v>
      </c>
      <c r="O67">
        <f t="shared" si="2"/>
        <v>0</v>
      </c>
      <c r="P67">
        <v>1</v>
      </c>
      <c r="AC67" s="5">
        <f>SUMPRODUCT(Table1[[#This Row],[SibSp]:[Ones]],$R$4:$AA$4)</f>
        <v>0.85084449034237408</v>
      </c>
      <c r="AD67" s="5">
        <f>(AC67-Table1[[#This Row],[Survived]])^2</f>
        <v>2.224736606122614E-2</v>
      </c>
    </row>
    <row r="68" spans="1:30" x14ac:dyDescent="0.2">
      <c r="A68">
        <v>1</v>
      </c>
      <c r="B68" t="s">
        <v>10</v>
      </c>
      <c r="C68">
        <v>3</v>
      </c>
      <c r="D68" t="s">
        <v>4</v>
      </c>
      <c r="E68">
        <v>33</v>
      </c>
      <c r="F68">
        <v>15.85</v>
      </c>
      <c r="G68">
        <v>3</v>
      </c>
      <c r="H68">
        <v>0</v>
      </c>
      <c r="I68">
        <f>E68/$E$1</f>
        <v>0.41249999999999998</v>
      </c>
      <c r="J68">
        <f>LOG10(F68+1)</f>
        <v>1.2265999052073575</v>
      </c>
      <c r="K68">
        <f t="shared" si="0"/>
        <v>0</v>
      </c>
      <c r="L68">
        <f t="shared" si="1"/>
        <v>0</v>
      </c>
      <c r="M68">
        <f>IF(B68="S",1,0)</f>
        <v>1</v>
      </c>
      <c r="N68">
        <f>IF(B68="C",1,0)</f>
        <v>0</v>
      </c>
      <c r="O68">
        <f t="shared" si="2"/>
        <v>0</v>
      </c>
      <c r="P68">
        <v>1</v>
      </c>
      <c r="AC68" s="5">
        <f>SUMPRODUCT(Table1[[#This Row],[SibSp]:[Ones]],$R$4:$AA$4)</f>
        <v>0.40886494029622716</v>
      </c>
      <c r="AD68" s="5">
        <f>(AC68-Table1[[#This Row],[Survived]])^2</f>
        <v>0.34944065881098302</v>
      </c>
    </row>
    <row r="69" spans="1:30" x14ac:dyDescent="0.2">
      <c r="A69">
        <v>0</v>
      </c>
      <c r="B69" t="s">
        <v>10</v>
      </c>
      <c r="C69">
        <v>3</v>
      </c>
      <c r="D69" t="s">
        <v>3</v>
      </c>
      <c r="E69">
        <v>16</v>
      </c>
      <c r="F69">
        <v>34.375</v>
      </c>
      <c r="G69">
        <v>1</v>
      </c>
      <c r="H69">
        <v>3</v>
      </c>
      <c r="I69">
        <f>E69/$E$1</f>
        <v>0.2</v>
      </c>
      <c r="J69">
        <f>LOG10(F69+1)</f>
        <v>1.5486964485323467</v>
      </c>
      <c r="K69">
        <f t="shared" ref="K69:K132" si="3">IF(C69=1,1,0)</f>
        <v>0</v>
      </c>
      <c r="L69">
        <f t="shared" ref="L69:L132" si="4">IF(C69=2,1,0)</f>
        <v>0</v>
      </c>
      <c r="M69">
        <f>IF(B69="S",1,0)</f>
        <v>1</v>
      </c>
      <c r="N69">
        <f>IF(B69="C",1,0)</f>
        <v>0</v>
      </c>
      <c r="O69">
        <f t="shared" ref="O69:O132" si="5">IF(D69="male",1,0)</f>
        <v>1</v>
      </c>
      <c r="P69">
        <v>1</v>
      </c>
      <c r="AC69" s="5">
        <f>SUMPRODUCT(Table1[[#This Row],[SibSp]:[Ones]],$R$4:$AA$4)</f>
        <v>0.11841585025950452</v>
      </c>
      <c r="AD69" s="5">
        <f>(AC69-Table1[[#This Row],[Survived]])^2</f>
        <v>1.4022313592681397E-2</v>
      </c>
    </row>
    <row r="70" spans="1:30" x14ac:dyDescent="0.2">
      <c r="A70">
        <v>1</v>
      </c>
      <c r="B70" t="s">
        <v>10</v>
      </c>
      <c r="C70">
        <v>1</v>
      </c>
      <c r="D70" t="s">
        <v>4</v>
      </c>
      <c r="E70">
        <v>23</v>
      </c>
      <c r="F70">
        <v>263</v>
      </c>
      <c r="G70">
        <v>3</v>
      </c>
      <c r="H70">
        <v>2</v>
      </c>
      <c r="I70">
        <f>E70/$E$1</f>
        <v>0.28749999999999998</v>
      </c>
      <c r="J70">
        <f>LOG10(F70+1)</f>
        <v>2.4216039268698313</v>
      </c>
      <c r="K70">
        <f t="shared" si="3"/>
        <v>1</v>
      </c>
      <c r="L70">
        <f t="shared" si="4"/>
        <v>0</v>
      </c>
      <c r="M70">
        <f>IF(B70="S",1,0)</f>
        <v>1</v>
      </c>
      <c r="N70">
        <f>IF(B70="C",1,0)</f>
        <v>0</v>
      </c>
      <c r="O70">
        <f t="shared" si="5"/>
        <v>0</v>
      </c>
      <c r="P70">
        <v>1</v>
      </c>
      <c r="AC70" s="5">
        <f>SUMPRODUCT(Table1[[#This Row],[SibSp]:[Ones]],$R$4:$AA$4)</f>
        <v>0.85588227546674034</v>
      </c>
      <c r="AD70" s="5">
        <f>(AC70-Table1[[#This Row],[Survived]])^2</f>
        <v>2.0769918524644514E-2</v>
      </c>
    </row>
    <row r="71" spans="1:30" x14ac:dyDescent="0.2">
      <c r="A71">
        <v>0</v>
      </c>
      <c r="B71" t="s">
        <v>10</v>
      </c>
      <c r="C71">
        <v>3</v>
      </c>
      <c r="D71" t="s">
        <v>3</v>
      </c>
      <c r="E71">
        <v>24</v>
      </c>
      <c r="F71">
        <v>8.0500000000000007</v>
      </c>
      <c r="G71">
        <v>0</v>
      </c>
      <c r="H71">
        <v>0</v>
      </c>
      <c r="I71">
        <f>E71/$E$1</f>
        <v>0.3</v>
      </c>
      <c r="J71">
        <f>LOG10(F71+1)</f>
        <v>0.9566485792052033</v>
      </c>
      <c r="K71">
        <f t="shared" si="3"/>
        <v>0</v>
      </c>
      <c r="L71">
        <f t="shared" si="4"/>
        <v>0</v>
      </c>
      <c r="M71">
        <f>IF(B71="S",1,0)</f>
        <v>1</v>
      </c>
      <c r="N71">
        <f>IF(B71="C",1,0)</f>
        <v>0</v>
      </c>
      <c r="O71">
        <f t="shared" si="5"/>
        <v>1</v>
      </c>
      <c r="P71">
        <v>1</v>
      </c>
      <c r="AC71" s="5">
        <f>SUMPRODUCT(Table1[[#This Row],[SibSp]:[Ones]],$R$4:$AA$4)</f>
        <v>0.13505842449534267</v>
      </c>
      <c r="AD71" s="5">
        <f>(AC71-Table1[[#This Row],[Survived]])^2</f>
        <v>1.8240778027164176E-2</v>
      </c>
    </row>
    <row r="72" spans="1:30" x14ac:dyDescent="0.2">
      <c r="A72">
        <v>0</v>
      </c>
      <c r="B72" t="s">
        <v>10</v>
      </c>
      <c r="C72">
        <v>3</v>
      </c>
      <c r="D72" t="s">
        <v>3</v>
      </c>
      <c r="E72">
        <v>29</v>
      </c>
      <c r="F72">
        <v>8.0500000000000007</v>
      </c>
      <c r="G72">
        <v>0</v>
      </c>
      <c r="H72">
        <v>0</v>
      </c>
      <c r="I72">
        <f>E72/$E$1</f>
        <v>0.36249999999999999</v>
      </c>
      <c r="J72">
        <f>LOG10(F72+1)</f>
        <v>0.9566485792052033</v>
      </c>
      <c r="K72">
        <f t="shared" si="3"/>
        <v>0</v>
      </c>
      <c r="L72">
        <f t="shared" si="4"/>
        <v>0</v>
      </c>
      <c r="M72">
        <f>IF(B72="S",1,0)</f>
        <v>1</v>
      </c>
      <c r="N72">
        <f>IF(B72="C",1,0)</f>
        <v>0</v>
      </c>
      <c r="O72">
        <f t="shared" si="5"/>
        <v>1</v>
      </c>
      <c r="P72">
        <v>1</v>
      </c>
      <c r="AC72" s="5">
        <f>SUMPRODUCT(Table1[[#This Row],[SibSp]:[Ones]],$R$4:$AA$4)</f>
        <v>0.10305136197508613</v>
      </c>
      <c r="AD72" s="5">
        <f>(AC72-Table1[[#This Row],[Survived]])^2</f>
        <v>1.0619583204920229E-2</v>
      </c>
    </row>
    <row r="73" spans="1:30" x14ac:dyDescent="0.2">
      <c r="A73">
        <v>0</v>
      </c>
      <c r="B73" t="s">
        <v>10</v>
      </c>
      <c r="C73">
        <v>3</v>
      </c>
      <c r="D73" t="s">
        <v>3</v>
      </c>
      <c r="E73">
        <v>20</v>
      </c>
      <c r="F73">
        <v>7.8541999999999996</v>
      </c>
      <c r="G73">
        <v>0</v>
      </c>
      <c r="H73">
        <v>0</v>
      </c>
      <c r="I73">
        <f>E73/$E$1</f>
        <v>0.25</v>
      </c>
      <c r="J73">
        <f>LOG10(F73+1)</f>
        <v>0.94714932766263737</v>
      </c>
      <c r="K73">
        <f t="shared" si="3"/>
        <v>0</v>
      </c>
      <c r="L73">
        <f t="shared" si="4"/>
        <v>0</v>
      </c>
      <c r="M73">
        <f>IF(B73="S",1,0)</f>
        <v>1</v>
      </c>
      <c r="N73">
        <f>IF(B73="C",1,0)</f>
        <v>0</v>
      </c>
      <c r="O73">
        <f t="shared" si="5"/>
        <v>1</v>
      </c>
      <c r="P73">
        <v>1</v>
      </c>
      <c r="AC73" s="5">
        <f>SUMPRODUCT(Table1[[#This Row],[SibSp]:[Ones]],$R$4:$AA$4)</f>
        <v>0.16020100849834107</v>
      </c>
      <c r="AD73" s="5">
        <f>(AC73-Table1[[#This Row],[Survived]])^2</f>
        <v>2.5664363123885547E-2</v>
      </c>
    </row>
    <row r="74" spans="1:30" x14ac:dyDescent="0.2">
      <c r="A74">
        <v>0</v>
      </c>
      <c r="B74" t="s">
        <v>10</v>
      </c>
      <c r="C74">
        <v>1</v>
      </c>
      <c r="D74" t="s">
        <v>3</v>
      </c>
      <c r="E74">
        <v>46</v>
      </c>
      <c r="F74">
        <v>61.174999999999997</v>
      </c>
      <c r="G74">
        <v>1</v>
      </c>
      <c r="H74">
        <v>0</v>
      </c>
      <c r="I74">
        <f>E74/$E$1</f>
        <v>0.57499999999999996</v>
      </c>
      <c r="J74">
        <f>LOG10(F74+1)</f>
        <v>1.7936157939419737</v>
      </c>
      <c r="K74">
        <f t="shared" si="3"/>
        <v>1</v>
      </c>
      <c r="L74">
        <f t="shared" si="4"/>
        <v>0</v>
      </c>
      <c r="M74">
        <f>IF(B74="S",1,0)</f>
        <v>1</v>
      </c>
      <c r="N74">
        <f>IF(B74="C",1,0)</f>
        <v>0</v>
      </c>
      <c r="O74">
        <f t="shared" si="5"/>
        <v>1</v>
      </c>
      <c r="P74">
        <v>1</v>
      </c>
      <c r="AC74" s="5">
        <f>SUMPRODUCT(Table1[[#This Row],[SibSp]:[Ones]],$R$4:$AA$4)</f>
        <v>0.33269550178560903</v>
      </c>
      <c r="AD74" s="5">
        <f>(AC74-Table1[[#This Row],[Survived]])^2</f>
        <v>0.11068629690837818</v>
      </c>
    </row>
    <row r="75" spans="1:30" x14ac:dyDescent="0.2">
      <c r="A75">
        <v>0</v>
      </c>
      <c r="B75" t="s">
        <v>10</v>
      </c>
      <c r="C75">
        <v>3</v>
      </c>
      <c r="D75" t="s">
        <v>3</v>
      </c>
      <c r="E75">
        <v>26</v>
      </c>
      <c r="F75">
        <v>20.574999999999999</v>
      </c>
      <c r="G75">
        <v>1</v>
      </c>
      <c r="H75">
        <v>2</v>
      </c>
      <c r="I75">
        <f>E75/$E$1</f>
        <v>0.32500000000000001</v>
      </c>
      <c r="J75">
        <f>LOG10(F75+1)</f>
        <v>1.3339508043872472</v>
      </c>
      <c r="K75">
        <f t="shared" si="3"/>
        <v>0</v>
      </c>
      <c r="L75">
        <f t="shared" si="4"/>
        <v>0</v>
      </c>
      <c r="M75">
        <f>IF(B75="S",1,0)</f>
        <v>1</v>
      </c>
      <c r="N75">
        <f>IF(B75="C",1,0)</f>
        <v>0</v>
      </c>
      <c r="O75">
        <f t="shared" si="5"/>
        <v>1</v>
      </c>
      <c r="P75">
        <v>1</v>
      </c>
      <c r="AC75" s="5">
        <f>SUMPRODUCT(Table1[[#This Row],[SibSp]:[Ones]],$R$4:$AA$4)</f>
        <v>5.7860022535202282E-2</v>
      </c>
      <c r="AD75" s="5">
        <f>(AC75-Table1[[#This Row],[Survived]])^2</f>
        <v>3.3477822077741162E-3</v>
      </c>
    </row>
    <row r="76" spans="1:30" x14ac:dyDescent="0.2">
      <c r="A76">
        <v>0</v>
      </c>
      <c r="B76" t="s">
        <v>10</v>
      </c>
      <c r="C76">
        <v>3</v>
      </c>
      <c r="D76" t="s">
        <v>3</v>
      </c>
      <c r="E76">
        <v>59</v>
      </c>
      <c r="F76">
        <v>7.25</v>
      </c>
      <c r="G76">
        <v>0</v>
      </c>
      <c r="H76">
        <v>0</v>
      </c>
      <c r="I76">
        <f>E76/$E$1</f>
        <v>0.73750000000000004</v>
      </c>
      <c r="J76">
        <f>LOG10(F76+1)</f>
        <v>0.91645394854992512</v>
      </c>
      <c r="K76">
        <f t="shared" si="3"/>
        <v>0</v>
      </c>
      <c r="L76">
        <f t="shared" si="4"/>
        <v>0</v>
      </c>
      <c r="M76">
        <f>IF(B76="S",1,0)</f>
        <v>1</v>
      </c>
      <c r="N76">
        <f>IF(B76="C",1,0)</f>
        <v>0</v>
      </c>
      <c r="O76">
        <f t="shared" si="5"/>
        <v>1</v>
      </c>
      <c r="P76">
        <v>1</v>
      </c>
      <c r="AC76" s="5">
        <f>SUMPRODUCT(Table1[[#This Row],[SibSp]:[Ones]],$R$4:$AA$4)</f>
        <v>-9.0950406187731425E-2</v>
      </c>
      <c r="AD76" s="5">
        <f>(AC76-Table1[[#This Row],[Survived]])^2</f>
        <v>8.2719763857133349E-3</v>
      </c>
    </row>
    <row r="77" spans="1:30" x14ac:dyDescent="0.2">
      <c r="A77">
        <v>0</v>
      </c>
      <c r="B77" t="s">
        <v>11</v>
      </c>
      <c r="C77">
        <v>1</v>
      </c>
      <c r="D77" t="s">
        <v>3</v>
      </c>
      <c r="E77">
        <v>71</v>
      </c>
      <c r="F77">
        <v>34.654200000000003</v>
      </c>
      <c r="G77">
        <v>0</v>
      </c>
      <c r="H77">
        <v>0</v>
      </c>
      <c r="I77">
        <f>E77/$E$1</f>
        <v>0.88749999999999996</v>
      </c>
      <c r="J77">
        <f>LOG10(F77+1)</f>
        <v>1.5521106963024893</v>
      </c>
      <c r="K77">
        <f t="shared" si="3"/>
        <v>1</v>
      </c>
      <c r="L77">
        <f t="shared" si="4"/>
        <v>0</v>
      </c>
      <c r="M77">
        <f>IF(B77="S",1,0)</f>
        <v>0</v>
      </c>
      <c r="N77">
        <f>IF(B77="C",1,0)</f>
        <v>1</v>
      </c>
      <c r="O77">
        <f t="shared" si="5"/>
        <v>1</v>
      </c>
      <c r="P77">
        <v>1</v>
      </c>
      <c r="AC77" s="5">
        <f>SUMPRODUCT(Table1[[#This Row],[SibSp]:[Ones]],$R$4:$AA$4)</f>
        <v>0.28191761317169534</v>
      </c>
      <c r="AD77" s="5">
        <f>(AC77-Table1[[#This Row],[Survived]])^2</f>
        <v>7.9477540616425646E-2</v>
      </c>
    </row>
    <row r="78" spans="1:30" x14ac:dyDescent="0.2">
      <c r="A78">
        <v>1</v>
      </c>
      <c r="B78" t="s">
        <v>11</v>
      </c>
      <c r="C78">
        <v>1</v>
      </c>
      <c r="D78" t="s">
        <v>3</v>
      </c>
      <c r="E78">
        <v>23</v>
      </c>
      <c r="F78">
        <v>63.3583</v>
      </c>
      <c r="G78">
        <v>0</v>
      </c>
      <c r="H78">
        <v>1</v>
      </c>
      <c r="I78">
        <f>E78/$E$1</f>
        <v>0.28749999999999998</v>
      </c>
      <c r="J78">
        <f>LOG10(F78+1)</f>
        <v>1.808604563855051</v>
      </c>
      <c r="K78">
        <f t="shared" si="3"/>
        <v>1</v>
      </c>
      <c r="L78">
        <f t="shared" si="4"/>
        <v>0</v>
      </c>
      <c r="M78">
        <f>IF(B78="S",1,0)</f>
        <v>0</v>
      </c>
      <c r="N78">
        <f>IF(B78="C",1,0)</f>
        <v>1</v>
      </c>
      <c r="O78">
        <f t="shared" si="5"/>
        <v>1</v>
      </c>
      <c r="P78">
        <v>1</v>
      </c>
      <c r="AC78" s="5">
        <f>SUMPRODUCT(Table1[[#This Row],[SibSp]:[Ones]],$R$4:$AA$4)</f>
        <v>0.58776224305812563</v>
      </c>
      <c r="AD78" s="5">
        <f>(AC78-Table1[[#This Row],[Survived]])^2</f>
        <v>0.16993996824846788</v>
      </c>
    </row>
    <row r="79" spans="1:30" x14ac:dyDescent="0.2">
      <c r="A79">
        <v>1</v>
      </c>
      <c r="B79" t="s">
        <v>10</v>
      </c>
      <c r="C79">
        <v>2</v>
      </c>
      <c r="D79" t="s">
        <v>4</v>
      </c>
      <c r="E79">
        <v>34</v>
      </c>
      <c r="F79">
        <v>23</v>
      </c>
      <c r="G79">
        <v>0</v>
      </c>
      <c r="H79">
        <v>1</v>
      </c>
      <c r="I79">
        <f>E79/$E$1</f>
        <v>0.42499999999999999</v>
      </c>
      <c r="J79">
        <f>LOG10(F79+1)</f>
        <v>1.3802112417116059</v>
      </c>
      <c r="K79">
        <f t="shared" si="3"/>
        <v>0</v>
      </c>
      <c r="L79">
        <f t="shared" si="4"/>
        <v>1</v>
      </c>
      <c r="M79">
        <f>IF(B79="S",1,0)</f>
        <v>1</v>
      </c>
      <c r="N79">
        <f>IF(B79="C",1,0)</f>
        <v>0</v>
      </c>
      <c r="O79">
        <f t="shared" si="5"/>
        <v>0</v>
      </c>
      <c r="P79">
        <v>1</v>
      </c>
      <c r="AC79" s="5">
        <f>SUMPRODUCT(Table1[[#This Row],[SibSp]:[Ones]],$R$4:$AA$4)</f>
        <v>0.74366936047329513</v>
      </c>
      <c r="AD79" s="5">
        <f>(AC79-Table1[[#This Row],[Survived]])^2</f>
        <v>6.570539676016951E-2</v>
      </c>
    </row>
    <row r="80" spans="1:30" x14ac:dyDescent="0.2">
      <c r="A80">
        <v>0</v>
      </c>
      <c r="B80" t="s">
        <v>10</v>
      </c>
      <c r="C80">
        <v>2</v>
      </c>
      <c r="D80" t="s">
        <v>3</v>
      </c>
      <c r="E80">
        <v>34</v>
      </c>
      <c r="F80">
        <v>26</v>
      </c>
      <c r="G80">
        <v>1</v>
      </c>
      <c r="H80">
        <v>0</v>
      </c>
      <c r="I80">
        <f>E80/$E$1</f>
        <v>0.42499999999999999</v>
      </c>
      <c r="J80">
        <f>LOG10(F80+1)</f>
        <v>1.4313637641589874</v>
      </c>
      <c r="K80">
        <f t="shared" si="3"/>
        <v>0</v>
      </c>
      <c r="L80">
        <f t="shared" si="4"/>
        <v>1</v>
      </c>
      <c r="M80">
        <f>IF(B80="S",1,0)</f>
        <v>1</v>
      </c>
      <c r="N80">
        <f>IF(B80="C",1,0)</f>
        <v>0</v>
      </c>
      <c r="O80">
        <f t="shared" si="5"/>
        <v>1</v>
      </c>
      <c r="P80">
        <v>1</v>
      </c>
      <c r="AC80" s="5">
        <f>SUMPRODUCT(Table1[[#This Row],[SibSp]:[Ones]],$R$4:$AA$4)</f>
        <v>0.22209026660461456</v>
      </c>
      <c r="AD80" s="5">
        <f>(AC80-Table1[[#This Row],[Survived]])^2</f>
        <v>4.9324086520508771E-2</v>
      </c>
    </row>
    <row r="81" spans="1:30" x14ac:dyDescent="0.2">
      <c r="A81">
        <v>0</v>
      </c>
      <c r="B81" t="s">
        <v>10</v>
      </c>
      <c r="C81">
        <v>3</v>
      </c>
      <c r="D81" t="s">
        <v>4</v>
      </c>
      <c r="E81">
        <v>28</v>
      </c>
      <c r="F81">
        <v>7.8958000000000004</v>
      </c>
      <c r="G81">
        <v>0</v>
      </c>
      <c r="H81">
        <v>0</v>
      </c>
      <c r="I81">
        <f>E81/$E$1</f>
        <v>0.35</v>
      </c>
      <c r="J81">
        <f>LOG10(F81+1)</f>
        <v>0.94918501031343461</v>
      </c>
      <c r="K81">
        <f t="shared" si="3"/>
        <v>0</v>
      </c>
      <c r="L81">
        <f t="shared" si="4"/>
        <v>0</v>
      </c>
      <c r="M81">
        <f>IF(B81="S",1,0)</f>
        <v>1</v>
      </c>
      <c r="N81">
        <f>IF(B81="C",1,0)</f>
        <v>0</v>
      </c>
      <c r="O81">
        <f t="shared" si="5"/>
        <v>0</v>
      </c>
      <c r="P81">
        <v>1</v>
      </c>
      <c r="AC81" s="5">
        <f>SUMPRODUCT(Table1[[#This Row],[SibSp]:[Ones]],$R$4:$AA$4)</f>
        <v>0.59215335107982903</v>
      </c>
      <c r="AD81" s="5">
        <f>(AC81-Table1[[#This Row],[Survived]])^2</f>
        <v>0.35064559119507127</v>
      </c>
    </row>
    <row r="82" spans="1:30" x14ac:dyDescent="0.2">
      <c r="A82">
        <v>0</v>
      </c>
      <c r="B82" t="s">
        <v>10</v>
      </c>
      <c r="C82">
        <v>1</v>
      </c>
      <c r="D82" t="s">
        <v>3</v>
      </c>
      <c r="E82">
        <v>21</v>
      </c>
      <c r="F82">
        <v>77.287499999999994</v>
      </c>
      <c r="G82">
        <v>0</v>
      </c>
      <c r="H82">
        <v>1</v>
      </c>
      <c r="I82">
        <f>E82/$E$1</f>
        <v>0.26250000000000001</v>
      </c>
      <c r="J82">
        <f>LOG10(F82+1)</f>
        <v>1.8936924247093643</v>
      </c>
      <c r="K82">
        <f t="shared" si="3"/>
        <v>1</v>
      </c>
      <c r="L82">
        <f t="shared" si="4"/>
        <v>0</v>
      </c>
      <c r="M82">
        <f>IF(B82="S",1,0)</f>
        <v>1</v>
      </c>
      <c r="N82">
        <f>IF(B82="C",1,0)</f>
        <v>0</v>
      </c>
      <c r="O82">
        <f t="shared" si="5"/>
        <v>1</v>
      </c>
      <c r="P82">
        <v>1</v>
      </c>
      <c r="AC82" s="5">
        <f>SUMPRODUCT(Table1[[#This Row],[SibSp]:[Ones]],$R$4:$AA$4)</f>
        <v>0.53861756337403011</v>
      </c>
      <c r="AD82" s="5">
        <f>(AC82-Table1[[#This Row],[Survived]])^2</f>
        <v>0.29010887957497733</v>
      </c>
    </row>
    <row r="83" spans="1:30" x14ac:dyDescent="0.2">
      <c r="A83">
        <v>0</v>
      </c>
      <c r="B83" t="s">
        <v>10</v>
      </c>
      <c r="C83">
        <v>3</v>
      </c>
      <c r="D83" t="s">
        <v>3</v>
      </c>
      <c r="E83">
        <v>33</v>
      </c>
      <c r="F83">
        <v>8.6541999999999994</v>
      </c>
      <c r="G83">
        <v>0</v>
      </c>
      <c r="H83">
        <v>0</v>
      </c>
      <c r="I83">
        <f>E83/$E$1</f>
        <v>0.41249999999999998</v>
      </c>
      <c r="J83">
        <f>LOG10(F83+1)</f>
        <v>0.98471629158197649</v>
      </c>
      <c r="K83">
        <f t="shared" si="3"/>
        <v>0</v>
      </c>
      <c r="L83">
        <f t="shared" si="4"/>
        <v>0</v>
      </c>
      <c r="M83">
        <f>IF(B83="S",1,0)</f>
        <v>1</v>
      </c>
      <c r="N83">
        <f>IF(B83="C",1,0)</f>
        <v>0</v>
      </c>
      <c r="O83">
        <f t="shared" si="5"/>
        <v>1</v>
      </c>
      <c r="P83">
        <v>1</v>
      </c>
      <c r="AC83" s="5">
        <f>SUMPRODUCT(Table1[[#This Row],[SibSp]:[Ones]],$R$4:$AA$4)</f>
        <v>7.8813946457347073E-2</v>
      </c>
      <c r="AD83" s="5">
        <f>(AC83-Table1[[#This Row],[Survived]])^2</f>
        <v>6.2116381561815714E-3</v>
      </c>
    </row>
    <row r="84" spans="1:30" x14ac:dyDescent="0.2">
      <c r="A84">
        <v>0</v>
      </c>
      <c r="B84" t="s">
        <v>10</v>
      </c>
      <c r="C84">
        <v>3</v>
      </c>
      <c r="D84" t="s">
        <v>3</v>
      </c>
      <c r="E84">
        <v>37</v>
      </c>
      <c r="F84">
        <v>7.9249999999999998</v>
      </c>
      <c r="G84">
        <v>2</v>
      </c>
      <c r="H84">
        <v>0</v>
      </c>
      <c r="I84">
        <f>E84/$E$1</f>
        <v>0.46250000000000002</v>
      </c>
      <c r="J84">
        <f>LOG10(F84+1)</f>
        <v>0.95060822478423079</v>
      </c>
      <c r="K84">
        <f t="shared" si="3"/>
        <v>0</v>
      </c>
      <c r="L84">
        <f t="shared" si="4"/>
        <v>0</v>
      </c>
      <c r="M84">
        <f>IF(B84="S",1,0)</f>
        <v>1</v>
      </c>
      <c r="N84">
        <f>IF(B84="C",1,0)</f>
        <v>0</v>
      </c>
      <c r="O84">
        <f t="shared" si="5"/>
        <v>1</v>
      </c>
      <c r="P84">
        <v>1</v>
      </c>
      <c r="AC84" s="5">
        <f>SUMPRODUCT(Table1[[#This Row],[SibSp]:[Ones]],$R$4:$AA$4)</f>
        <v>-5.8324169239888701E-2</v>
      </c>
      <c r="AD84" s="5">
        <f>(AC84-Table1[[#This Row],[Survived]])^2</f>
        <v>3.4017087175231796E-3</v>
      </c>
    </row>
    <row r="85" spans="1:30" x14ac:dyDescent="0.2">
      <c r="A85">
        <v>0</v>
      </c>
      <c r="B85" t="s">
        <v>10</v>
      </c>
      <c r="C85">
        <v>3</v>
      </c>
      <c r="D85" t="s">
        <v>3</v>
      </c>
      <c r="E85">
        <v>28</v>
      </c>
      <c r="F85">
        <v>7.8958000000000004</v>
      </c>
      <c r="G85">
        <v>0</v>
      </c>
      <c r="H85">
        <v>0</v>
      </c>
      <c r="I85">
        <f>E85/$E$1</f>
        <v>0.35</v>
      </c>
      <c r="J85">
        <f>LOG10(F85+1)</f>
        <v>0.94918501031343461</v>
      </c>
      <c r="K85">
        <f t="shared" si="3"/>
        <v>0</v>
      </c>
      <c r="L85">
        <f t="shared" si="4"/>
        <v>0</v>
      </c>
      <c r="M85">
        <f>IF(B85="S",1,0)</f>
        <v>1</v>
      </c>
      <c r="N85">
        <f>IF(B85="C",1,0)</f>
        <v>0</v>
      </c>
      <c r="O85">
        <f t="shared" si="5"/>
        <v>1</v>
      </c>
      <c r="P85">
        <v>1</v>
      </c>
      <c r="AC85" s="5">
        <f>SUMPRODUCT(Table1[[#This Row],[SibSp]:[Ones]],$R$4:$AA$4)</f>
        <v>0.10908894317353213</v>
      </c>
      <c r="AD85" s="5">
        <f>(AC85-Table1[[#This Row],[Survived]])^2</f>
        <v>1.1900397522718122E-2</v>
      </c>
    </row>
    <row r="86" spans="1:30" x14ac:dyDescent="0.2">
      <c r="A86">
        <v>1</v>
      </c>
      <c r="B86" t="s">
        <v>10</v>
      </c>
      <c r="C86">
        <v>3</v>
      </c>
      <c r="D86" t="s">
        <v>4</v>
      </c>
      <c r="E86">
        <v>21</v>
      </c>
      <c r="F86">
        <v>7.65</v>
      </c>
      <c r="G86">
        <v>0</v>
      </c>
      <c r="H86">
        <v>0</v>
      </c>
      <c r="I86">
        <f>E86/$E$1</f>
        <v>0.26250000000000001</v>
      </c>
      <c r="J86">
        <f>LOG10(F86+1)</f>
        <v>0.93701610746481423</v>
      </c>
      <c r="K86">
        <f t="shared" si="3"/>
        <v>0</v>
      </c>
      <c r="L86">
        <f t="shared" si="4"/>
        <v>0</v>
      </c>
      <c r="M86">
        <f>IF(B86="S",1,0)</f>
        <v>1</v>
      </c>
      <c r="N86">
        <f>IF(B86="C",1,0)</f>
        <v>0</v>
      </c>
      <c r="O86">
        <f t="shared" si="5"/>
        <v>0</v>
      </c>
      <c r="P86">
        <v>1</v>
      </c>
      <c r="AC86" s="5">
        <f>SUMPRODUCT(Table1[[#This Row],[SibSp]:[Ones]],$R$4:$AA$4)</f>
        <v>0.63637003341702536</v>
      </c>
      <c r="AD86" s="5">
        <f>(AC86-Table1[[#This Row],[Survived]])^2</f>
        <v>0.13222675259713526</v>
      </c>
    </row>
    <row r="87" spans="1:30" x14ac:dyDescent="0.2">
      <c r="A87">
        <v>0</v>
      </c>
      <c r="B87" t="s">
        <v>10</v>
      </c>
      <c r="C87">
        <v>3</v>
      </c>
      <c r="D87" t="s">
        <v>3</v>
      </c>
      <c r="E87">
        <v>38</v>
      </c>
      <c r="F87">
        <v>7.8958000000000004</v>
      </c>
      <c r="G87">
        <v>0</v>
      </c>
      <c r="H87">
        <v>0</v>
      </c>
      <c r="I87">
        <f>E87/$E$1</f>
        <v>0.47499999999999998</v>
      </c>
      <c r="J87">
        <f>LOG10(F87+1)</f>
        <v>0.94918501031343461</v>
      </c>
      <c r="K87">
        <f t="shared" si="3"/>
        <v>0</v>
      </c>
      <c r="L87">
        <f t="shared" si="4"/>
        <v>0</v>
      </c>
      <c r="M87">
        <f>IF(B87="S",1,0)</f>
        <v>1</v>
      </c>
      <c r="N87">
        <f>IF(B87="C",1,0)</f>
        <v>0</v>
      </c>
      <c r="O87">
        <f t="shared" si="5"/>
        <v>1</v>
      </c>
      <c r="P87">
        <v>1</v>
      </c>
      <c r="AC87" s="5">
        <f>SUMPRODUCT(Table1[[#This Row],[SibSp]:[Ones]],$R$4:$AA$4)</f>
        <v>4.5074818133019057E-2</v>
      </c>
      <c r="AD87" s="5">
        <f>(AC87-Table1[[#This Row],[Survived]])^2</f>
        <v>2.0317392297247434E-3</v>
      </c>
    </row>
    <row r="88" spans="1:30" x14ac:dyDescent="0.2">
      <c r="A88">
        <v>0</v>
      </c>
      <c r="B88" t="s">
        <v>10</v>
      </c>
      <c r="C88">
        <v>1</v>
      </c>
      <c r="D88" t="s">
        <v>3</v>
      </c>
      <c r="E88">
        <v>47</v>
      </c>
      <c r="F88">
        <v>52</v>
      </c>
      <c r="G88">
        <v>0</v>
      </c>
      <c r="H88">
        <v>0</v>
      </c>
      <c r="I88">
        <f>E88/$E$1</f>
        <v>0.58750000000000002</v>
      </c>
      <c r="J88">
        <f>LOG10(F88+1)</f>
        <v>1.7242758696007889</v>
      </c>
      <c r="K88">
        <f t="shared" si="3"/>
        <v>1</v>
      </c>
      <c r="L88">
        <f t="shared" si="4"/>
        <v>0</v>
      </c>
      <c r="M88">
        <f>IF(B88="S",1,0)</f>
        <v>1</v>
      </c>
      <c r="N88">
        <f>IF(B88="C",1,0)</f>
        <v>0</v>
      </c>
      <c r="O88">
        <f t="shared" si="5"/>
        <v>1</v>
      </c>
      <c r="P88">
        <v>1</v>
      </c>
      <c r="AC88" s="5">
        <f>SUMPRODUCT(Table1[[#This Row],[SibSp]:[Ones]],$R$4:$AA$4)</f>
        <v>0.37784882131102754</v>
      </c>
      <c r="AD88" s="5">
        <f>(AC88-Table1[[#This Row],[Survived]])^2</f>
        <v>0.14276973176613281</v>
      </c>
    </row>
    <row r="89" spans="1:30" x14ac:dyDescent="0.2">
      <c r="A89">
        <v>0</v>
      </c>
      <c r="B89" t="s">
        <v>11</v>
      </c>
      <c r="C89">
        <v>3</v>
      </c>
      <c r="D89" t="s">
        <v>4</v>
      </c>
      <c r="E89">
        <v>14.5</v>
      </c>
      <c r="F89">
        <v>14.4542</v>
      </c>
      <c r="G89">
        <v>1</v>
      </c>
      <c r="H89">
        <v>0</v>
      </c>
      <c r="I89">
        <f>E89/$E$1</f>
        <v>0.18124999999999999</v>
      </c>
      <c r="J89">
        <f>LOG10(F89+1)</f>
        <v>1.1890465283525415</v>
      </c>
      <c r="K89">
        <f t="shared" si="3"/>
        <v>0</v>
      </c>
      <c r="L89">
        <f t="shared" si="4"/>
        <v>0</v>
      </c>
      <c r="M89">
        <f>IF(B89="S",1,0)</f>
        <v>0</v>
      </c>
      <c r="N89">
        <f>IF(B89="C",1,0)</f>
        <v>1</v>
      </c>
      <c r="O89">
        <f t="shared" si="5"/>
        <v>0</v>
      </c>
      <c r="P89">
        <v>1</v>
      </c>
      <c r="AC89" s="5">
        <f>SUMPRODUCT(Table1[[#This Row],[SibSp]:[Ones]],$R$4:$AA$4)</f>
        <v>0.70142554803179169</v>
      </c>
      <c r="AD89" s="5">
        <f>(AC89-Table1[[#This Row],[Survived]])^2</f>
        <v>0.4919977994316993</v>
      </c>
    </row>
    <row r="90" spans="1:30" x14ac:dyDescent="0.2">
      <c r="A90">
        <v>0</v>
      </c>
      <c r="B90" t="s">
        <v>10</v>
      </c>
      <c r="C90">
        <v>3</v>
      </c>
      <c r="D90" t="s">
        <v>3</v>
      </c>
      <c r="E90">
        <v>22</v>
      </c>
      <c r="F90">
        <v>8.0500000000000007</v>
      </c>
      <c r="G90">
        <v>0</v>
      </c>
      <c r="H90">
        <v>0</v>
      </c>
      <c r="I90">
        <f>E90/$E$1</f>
        <v>0.27500000000000002</v>
      </c>
      <c r="J90">
        <f>LOG10(F90+1)</f>
        <v>0.9566485792052033</v>
      </c>
      <c r="K90">
        <f t="shared" si="3"/>
        <v>0</v>
      </c>
      <c r="L90">
        <f t="shared" si="4"/>
        <v>0</v>
      </c>
      <c r="M90">
        <f>IF(B90="S",1,0)</f>
        <v>1</v>
      </c>
      <c r="N90">
        <f>IF(B90="C",1,0)</f>
        <v>0</v>
      </c>
      <c r="O90">
        <f t="shared" si="5"/>
        <v>1</v>
      </c>
      <c r="P90">
        <v>1</v>
      </c>
      <c r="AC90" s="5">
        <f>SUMPRODUCT(Table1[[#This Row],[SibSp]:[Ones]],$R$4:$AA$4)</f>
        <v>0.14786124950344526</v>
      </c>
      <c r="AD90" s="5">
        <f>(AC90-Table1[[#This Row],[Survived]])^2</f>
        <v>2.186294910472009E-2</v>
      </c>
    </row>
    <row r="91" spans="1:30" x14ac:dyDescent="0.2">
      <c r="A91">
        <v>0</v>
      </c>
      <c r="B91" t="s">
        <v>10</v>
      </c>
      <c r="C91">
        <v>3</v>
      </c>
      <c r="D91" t="s">
        <v>4</v>
      </c>
      <c r="E91">
        <v>20</v>
      </c>
      <c r="F91">
        <v>9.8249999999999993</v>
      </c>
      <c r="G91">
        <v>1</v>
      </c>
      <c r="H91">
        <v>0</v>
      </c>
      <c r="I91">
        <f>E91/$E$1</f>
        <v>0.25</v>
      </c>
      <c r="J91">
        <f>LOG10(F91+1)</f>
        <v>1.034427905025403</v>
      </c>
      <c r="K91">
        <f t="shared" si="3"/>
        <v>0</v>
      </c>
      <c r="L91">
        <f t="shared" si="4"/>
        <v>0</v>
      </c>
      <c r="M91">
        <f>IF(B91="S",1,0)</f>
        <v>1</v>
      </c>
      <c r="N91">
        <f>IF(B91="C",1,0)</f>
        <v>0</v>
      </c>
      <c r="O91">
        <f t="shared" si="5"/>
        <v>0</v>
      </c>
      <c r="P91">
        <v>1</v>
      </c>
      <c r="AC91" s="5">
        <f>SUMPRODUCT(Table1[[#This Row],[SibSp]:[Ones]],$R$4:$AA$4)</f>
        <v>0.59258515122129596</v>
      </c>
      <c r="AD91" s="5">
        <f>(AC91-Table1[[#This Row],[Survived]])^2</f>
        <v>0.35115716144796622</v>
      </c>
    </row>
    <row r="92" spans="1:30" x14ac:dyDescent="0.2">
      <c r="A92">
        <v>0</v>
      </c>
      <c r="B92" t="s">
        <v>11</v>
      </c>
      <c r="C92">
        <v>3</v>
      </c>
      <c r="D92" t="s">
        <v>4</v>
      </c>
      <c r="E92">
        <v>17</v>
      </c>
      <c r="F92">
        <v>14.458299999999999</v>
      </c>
      <c r="G92">
        <v>0</v>
      </c>
      <c r="H92">
        <v>0</v>
      </c>
      <c r="I92">
        <f>E92/$E$1</f>
        <v>0.21249999999999999</v>
      </c>
      <c r="J92">
        <f>LOG10(F92+1)</f>
        <v>1.1891617314183722</v>
      </c>
      <c r="K92">
        <f t="shared" si="3"/>
        <v>0</v>
      </c>
      <c r="L92">
        <f t="shared" si="4"/>
        <v>0</v>
      </c>
      <c r="M92">
        <f>IF(B92="S",1,0)</f>
        <v>0</v>
      </c>
      <c r="N92">
        <f>IF(B92="C",1,0)</f>
        <v>1</v>
      </c>
      <c r="O92">
        <f t="shared" si="5"/>
        <v>0</v>
      </c>
      <c r="P92">
        <v>1</v>
      </c>
      <c r="AC92" s="5">
        <f>SUMPRODUCT(Table1[[#This Row],[SibSp]:[Ones]],$R$4:$AA$4)</f>
        <v>0.74036252175398276</v>
      </c>
      <c r="AD92" s="5">
        <f>(AC92-Table1[[#This Row],[Survived]])^2</f>
        <v>0.54813666361791658</v>
      </c>
    </row>
    <row r="93" spans="1:30" x14ac:dyDescent="0.2">
      <c r="A93">
        <v>0</v>
      </c>
      <c r="B93" t="s">
        <v>10</v>
      </c>
      <c r="C93">
        <v>3</v>
      </c>
      <c r="D93" t="s">
        <v>3</v>
      </c>
      <c r="E93">
        <v>21</v>
      </c>
      <c r="F93">
        <v>7.9249999999999998</v>
      </c>
      <c r="G93">
        <v>0</v>
      </c>
      <c r="H93">
        <v>0</v>
      </c>
      <c r="I93">
        <f>E93/$E$1</f>
        <v>0.26250000000000001</v>
      </c>
      <c r="J93">
        <f>LOG10(F93+1)</f>
        <v>0.95060822478423079</v>
      </c>
      <c r="K93">
        <f t="shared" si="3"/>
        <v>0</v>
      </c>
      <c r="L93">
        <f t="shared" si="4"/>
        <v>0</v>
      </c>
      <c r="M93">
        <f>IF(B93="S",1,0)</f>
        <v>1</v>
      </c>
      <c r="N93">
        <f>IF(B93="C",1,0)</f>
        <v>0</v>
      </c>
      <c r="O93">
        <f t="shared" si="5"/>
        <v>1</v>
      </c>
      <c r="P93">
        <v>1</v>
      </c>
      <c r="AC93" s="5">
        <f>SUMPRODUCT(Table1[[#This Row],[SibSp]:[Ones]],$R$4:$AA$4)</f>
        <v>0.15396820903638175</v>
      </c>
      <c r="AD93" s="5">
        <f>(AC93-Table1[[#This Row],[Survived]])^2</f>
        <v>2.3706209393870949E-2</v>
      </c>
    </row>
    <row r="94" spans="1:30" x14ac:dyDescent="0.2">
      <c r="A94">
        <v>0</v>
      </c>
      <c r="B94" t="s">
        <v>12</v>
      </c>
      <c r="C94">
        <v>3</v>
      </c>
      <c r="D94" t="s">
        <v>3</v>
      </c>
      <c r="E94">
        <v>70.5</v>
      </c>
      <c r="F94">
        <v>7.75</v>
      </c>
      <c r="G94">
        <v>0</v>
      </c>
      <c r="H94">
        <v>0</v>
      </c>
      <c r="I94">
        <f>E94/$E$1</f>
        <v>0.88124999999999998</v>
      </c>
      <c r="J94">
        <f>LOG10(F94+1)</f>
        <v>0.94200805302231327</v>
      </c>
      <c r="K94">
        <f t="shared" si="3"/>
        <v>0</v>
      </c>
      <c r="L94">
        <f t="shared" si="4"/>
        <v>0</v>
      </c>
      <c r="M94">
        <f>IF(B94="S",1,0)</f>
        <v>0</v>
      </c>
      <c r="N94">
        <f>IF(B94="C",1,0)</f>
        <v>0</v>
      </c>
      <c r="O94">
        <f t="shared" si="5"/>
        <v>1</v>
      </c>
      <c r="P94">
        <v>1</v>
      </c>
      <c r="AC94" s="5">
        <f>SUMPRODUCT(Table1[[#This Row],[SibSp]:[Ones]],$R$4:$AA$4)</f>
        <v>-0.19404287148337007</v>
      </c>
      <c r="AD94" s="5">
        <f>(AC94-Table1[[#This Row],[Survived]])^2</f>
        <v>3.7652635973511671E-2</v>
      </c>
    </row>
    <row r="95" spans="1:30" x14ac:dyDescent="0.2">
      <c r="A95">
        <v>0</v>
      </c>
      <c r="B95" t="s">
        <v>10</v>
      </c>
      <c r="C95">
        <v>2</v>
      </c>
      <c r="D95" t="s">
        <v>3</v>
      </c>
      <c r="E95">
        <v>29</v>
      </c>
      <c r="F95">
        <v>21</v>
      </c>
      <c r="G95">
        <v>1</v>
      </c>
      <c r="H95">
        <v>0</v>
      </c>
      <c r="I95">
        <f>E95/$E$1</f>
        <v>0.36249999999999999</v>
      </c>
      <c r="J95">
        <f>LOG10(F95+1)</f>
        <v>1.3424226808222062</v>
      </c>
      <c r="K95">
        <f t="shared" si="3"/>
        <v>0</v>
      </c>
      <c r="L95">
        <f t="shared" si="4"/>
        <v>1</v>
      </c>
      <c r="M95">
        <f>IF(B95="S",1,0)</f>
        <v>1</v>
      </c>
      <c r="N95">
        <f>IF(B95="C",1,0)</f>
        <v>0</v>
      </c>
      <c r="O95">
        <f t="shared" si="5"/>
        <v>1</v>
      </c>
      <c r="P95">
        <v>1</v>
      </c>
      <c r="AC95" s="5">
        <f>SUMPRODUCT(Table1[[#This Row],[SibSp]:[Ones]],$R$4:$AA$4)</f>
        <v>0.2497616619739908</v>
      </c>
      <c r="AD95" s="5">
        <f>(AC95-Table1[[#This Row],[Survived]])^2</f>
        <v>6.2380887792010044E-2</v>
      </c>
    </row>
    <row r="96" spans="1:30" x14ac:dyDescent="0.2">
      <c r="A96">
        <v>0</v>
      </c>
      <c r="B96" t="s">
        <v>11</v>
      </c>
      <c r="C96">
        <v>1</v>
      </c>
      <c r="D96" t="s">
        <v>3</v>
      </c>
      <c r="E96">
        <v>24</v>
      </c>
      <c r="F96">
        <v>247.52080000000001</v>
      </c>
      <c r="G96">
        <v>0</v>
      </c>
      <c r="H96">
        <v>1</v>
      </c>
      <c r="I96">
        <f>E96/$E$1</f>
        <v>0.3</v>
      </c>
      <c r="J96">
        <f>LOG10(F96+1)</f>
        <v>2.3953627429574396</v>
      </c>
      <c r="K96">
        <f t="shared" si="3"/>
        <v>1</v>
      </c>
      <c r="L96">
        <f t="shared" si="4"/>
        <v>0</v>
      </c>
      <c r="M96">
        <f>IF(B96="S",1,0)</f>
        <v>0</v>
      </c>
      <c r="N96">
        <f>IF(B96="C",1,0)</f>
        <v>1</v>
      </c>
      <c r="O96">
        <f t="shared" si="5"/>
        <v>1</v>
      </c>
      <c r="P96">
        <v>1</v>
      </c>
      <c r="AC96" s="5">
        <f>SUMPRODUCT(Table1[[#This Row],[SibSp]:[Ones]],$R$4:$AA$4)</f>
        <v>0.60996390201669171</v>
      </c>
      <c r="AD96" s="5">
        <f>(AC96-Table1[[#This Row],[Survived]])^2</f>
        <v>0.37205596176342826</v>
      </c>
    </row>
    <row r="97" spans="1:30" x14ac:dyDescent="0.2">
      <c r="A97">
        <v>0</v>
      </c>
      <c r="B97" t="s">
        <v>10</v>
      </c>
      <c r="C97">
        <v>3</v>
      </c>
      <c r="D97" t="s">
        <v>4</v>
      </c>
      <c r="E97">
        <v>2</v>
      </c>
      <c r="F97">
        <v>31.274999999999999</v>
      </c>
      <c r="G97">
        <v>4</v>
      </c>
      <c r="H97">
        <v>2</v>
      </c>
      <c r="I97">
        <f>E97/$E$1</f>
        <v>2.5000000000000001E-2</v>
      </c>
      <c r="J97">
        <f>LOG10(F97+1)</f>
        <v>1.5088662509384578</v>
      </c>
      <c r="K97">
        <f t="shared" si="3"/>
        <v>0</v>
      </c>
      <c r="L97">
        <f t="shared" si="4"/>
        <v>0</v>
      </c>
      <c r="M97">
        <f>IF(B97="S",1,0)</f>
        <v>1</v>
      </c>
      <c r="N97">
        <f>IF(B97="C",1,0)</f>
        <v>0</v>
      </c>
      <c r="O97">
        <f t="shared" si="5"/>
        <v>0</v>
      </c>
      <c r="P97">
        <v>1</v>
      </c>
      <c r="AC97" s="5">
        <f>SUMPRODUCT(Table1[[#This Row],[SibSp]:[Ones]],$R$4:$AA$4)</f>
        <v>0.53828037694418984</v>
      </c>
      <c r="AD97" s="5">
        <f>(AC97-Table1[[#This Row],[Survived]])^2</f>
        <v>0.2897457642031791</v>
      </c>
    </row>
    <row r="98" spans="1:30" x14ac:dyDescent="0.2">
      <c r="A98">
        <v>0</v>
      </c>
      <c r="B98" t="s">
        <v>10</v>
      </c>
      <c r="C98">
        <v>2</v>
      </c>
      <c r="D98" t="s">
        <v>3</v>
      </c>
      <c r="E98">
        <v>21</v>
      </c>
      <c r="F98">
        <v>73.5</v>
      </c>
      <c r="G98">
        <v>2</v>
      </c>
      <c r="H98">
        <v>0</v>
      </c>
      <c r="I98">
        <f>E98/$E$1</f>
        <v>0.26250000000000001</v>
      </c>
      <c r="J98">
        <f>LOG10(F98+1)</f>
        <v>1.8721562727482928</v>
      </c>
      <c r="K98">
        <f t="shared" si="3"/>
        <v>0</v>
      </c>
      <c r="L98">
        <f t="shared" si="4"/>
        <v>1</v>
      </c>
      <c r="M98">
        <f>IF(B98="S",1,0)</f>
        <v>1</v>
      </c>
      <c r="N98">
        <f>IF(B98="C",1,0)</f>
        <v>0</v>
      </c>
      <c r="O98">
        <f t="shared" si="5"/>
        <v>1</v>
      </c>
      <c r="P98">
        <v>1</v>
      </c>
      <c r="AC98" s="5">
        <f>SUMPRODUCT(Table1[[#This Row],[SibSp]:[Ones]],$R$4:$AA$4)</f>
        <v>0.27186133080428182</v>
      </c>
      <c r="AD98" s="5">
        <f>(AC98-Table1[[#This Row],[Survived]])^2</f>
        <v>7.3908583186675147E-2</v>
      </c>
    </row>
    <row r="99" spans="1:30" x14ac:dyDescent="0.2">
      <c r="A99">
        <v>0</v>
      </c>
      <c r="B99" t="s">
        <v>11</v>
      </c>
      <c r="C99">
        <v>2</v>
      </c>
      <c r="D99" t="s">
        <v>3</v>
      </c>
      <c r="E99">
        <v>32.5</v>
      </c>
      <c r="F99">
        <v>30.070799999999998</v>
      </c>
      <c r="G99">
        <v>1</v>
      </c>
      <c r="H99">
        <v>0</v>
      </c>
      <c r="I99">
        <f>E99/$E$1</f>
        <v>0.40625</v>
      </c>
      <c r="J99">
        <f>LOG10(F99+1)</f>
        <v>1.492352435460081</v>
      </c>
      <c r="K99">
        <f t="shared" si="3"/>
        <v>0</v>
      </c>
      <c r="L99">
        <f t="shared" si="4"/>
        <v>1</v>
      </c>
      <c r="M99">
        <f>IF(B99="S",1,0)</f>
        <v>0</v>
      </c>
      <c r="N99">
        <f>IF(B99="C",1,0)</f>
        <v>1</v>
      </c>
      <c r="O99">
        <f t="shared" si="5"/>
        <v>1</v>
      </c>
      <c r="P99">
        <v>1</v>
      </c>
      <c r="AC99" s="5">
        <f>SUMPRODUCT(Table1[[#This Row],[SibSp]:[Ones]],$R$4:$AA$4)</f>
        <v>0.30076077500526349</v>
      </c>
      <c r="AD99" s="5">
        <f>(AC99-Table1[[#This Row],[Survived]])^2</f>
        <v>9.0457043781766736E-2</v>
      </c>
    </row>
    <row r="100" spans="1:30" x14ac:dyDescent="0.2">
      <c r="A100">
        <v>1</v>
      </c>
      <c r="B100" t="s">
        <v>10</v>
      </c>
      <c r="C100">
        <v>2</v>
      </c>
      <c r="D100" t="s">
        <v>4</v>
      </c>
      <c r="E100">
        <v>32.5</v>
      </c>
      <c r="F100">
        <v>13</v>
      </c>
      <c r="G100">
        <v>0</v>
      </c>
      <c r="H100">
        <v>0</v>
      </c>
      <c r="I100">
        <f>E100/$E$1</f>
        <v>0.40625</v>
      </c>
      <c r="J100">
        <f>LOG10(F100+1)</f>
        <v>1.146128035678238</v>
      </c>
      <c r="K100">
        <f t="shared" si="3"/>
        <v>0</v>
      </c>
      <c r="L100">
        <f t="shared" si="4"/>
        <v>1</v>
      </c>
      <c r="M100">
        <f>IF(B100="S",1,0)</f>
        <v>1</v>
      </c>
      <c r="N100">
        <f>IF(B100="C",1,0)</f>
        <v>0</v>
      </c>
      <c r="O100">
        <f t="shared" si="5"/>
        <v>0</v>
      </c>
      <c r="P100">
        <v>1</v>
      </c>
      <c r="AC100" s="5">
        <f>SUMPRODUCT(Table1[[#This Row],[SibSp]:[Ones]],$R$4:$AA$4)</f>
        <v>0.75578711620559558</v>
      </c>
      <c r="AD100" s="5">
        <f>(AC100-Table1[[#This Row],[Survived]])^2</f>
        <v>5.963993261117928E-2</v>
      </c>
    </row>
    <row r="101" spans="1:30" x14ac:dyDescent="0.2">
      <c r="A101">
        <v>0</v>
      </c>
      <c r="B101" t="s">
        <v>10</v>
      </c>
      <c r="C101">
        <v>1</v>
      </c>
      <c r="D101" t="s">
        <v>3</v>
      </c>
      <c r="E101">
        <v>54</v>
      </c>
      <c r="F101">
        <v>77.287499999999994</v>
      </c>
      <c r="G101">
        <v>0</v>
      </c>
      <c r="H101">
        <v>1</v>
      </c>
      <c r="I101">
        <f>E101/$E$1</f>
        <v>0.67500000000000004</v>
      </c>
      <c r="J101">
        <f>LOG10(F101+1)</f>
        <v>1.8936924247093643</v>
      </c>
      <c r="K101">
        <f t="shared" si="3"/>
        <v>1</v>
      </c>
      <c r="L101">
        <f t="shared" si="4"/>
        <v>0</v>
      </c>
      <c r="M101">
        <f>IF(B101="S",1,0)</f>
        <v>1</v>
      </c>
      <c r="N101">
        <f>IF(B101="C",1,0)</f>
        <v>0</v>
      </c>
      <c r="O101">
        <f t="shared" si="5"/>
        <v>1</v>
      </c>
      <c r="P101">
        <v>1</v>
      </c>
      <c r="AC101" s="5">
        <f>SUMPRODUCT(Table1[[#This Row],[SibSp]:[Ones]],$R$4:$AA$4)</f>
        <v>0.32737095074033706</v>
      </c>
      <c r="AD101" s="5">
        <f>(AC101-Table1[[#This Row],[Survived]])^2</f>
        <v>0.1071717393886322</v>
      </c>
    </row>
    <row r="102" spans="1:30" x14ac:dyDescent="0.2">
      <c r="A102">
        <v>1</v>
      </c>
      <c r="B102" t="s">
        <v>11</v>
      </c>
      <c r="C102">
        <v>3</v>
      </c>
      <c r="D102" t="s">
        <v>3</v>
      </c>
      <c r="E102">
        <v>12</v>
      </c>
      <c r="F102">
        <v>11.2417</v>
      </c>
      <c r="G102">
        <v>1</v>
      </c>
      <c r="H102">
        <v>0</v>
      </c>
      <c r="I102">
        <f>E102/$E$1</f>
        <v>0.15</v>
      </c>
      <c r="J102">
        <f>LOG10(F102+1)</f>
        <v>1.0878417322991751</v>
      </c>
      <c r="K102">
        <f t="shared" si="3"/>
        <v>0</v>
      </c>
      <c r="L102">
        <f t="shared" si="4"/>
        <v>0</v>
      </c>
      <c r="M102">
        <f>IF(B102="S",1,0)</f>
        <v>0</v>
      </c>
      <c r="N102">
        <f>IF(B102="C",1,0)</f>
        <v>1</v>
      </c>
      <c r="O102">
        <f t="shared" si="5"/>
        <v>1</v>
      </c>
      <c r="P102">
        <v>1</v>
      </c>
      <c r="AC102" s="5">
        <f>SUMPRODUCT(Table1[[#This Row],[SibSp]:[Ones]],$R$4:$AA$4)</f>
        <v>0.22943117728707907</v>
      </c>
      <c r="AD102" s="5">
        <f>(AC102-Table1[[#This Row],[Survived]])^2</f>
        <v>0.59377631053717694</v>
      </c>
    </row>
    <row r="103" spans="1:30" x14ac:dyDescent="0.2">
      <c r="A103">
        <v>1</v>
      </c>
      <c r="B103" t="s">
        <v>10</v>
      </c>
      <c r="C103">
        <v>3</v>
      </c>
      <c r="D103" t="s">
        <v>3</v>
      </c>
      <c r="E103">
        <v>24</v>
      </c>
      <c r="F103">
        <v>7.1417000000000002</v>
      </c>
      <c r="G103">
        <v>0</v>
      </c>
      <c r="H103">
        <v>0</v>
      </c>
      <c r="I103">
        <f>E103/$E$1</f>
        <v>0.3</v>
      </c>
      <c r="J103">
        <f>LOG10(F103+1)</f>
        <v>0.9107150957411293</v>
      </c>
      <c r="K103">
        <f t="shared" si="3"/>
        <v>0</v>
      </c>
      <c r="L103">
        <f t="shared" si="4"/>
        <v>0</v>
      </c>
      <c r="M103">
        <f>IF(B103="S",1,0)</f>
        <v>1</v>
      </c>
      <c r="N103">
        <f>IF(B103="C",1,0)</f>
        <v>0</v>
      </c>
      <c r="O103">
        <f t="shared" si="5"/>
        <v>1</v>
      </c>
      <c r="P103">
        <v>1</v>
      </c>
      <c r="AC103" s="5">
        <f>SUMPRODUCT(Table1[[#This Row],[SibSp]:[Ones]],$R$4:$AA$4)</f>
        <v>0.13281927597242005</v>
      </c>
      <c r="AD103" s="5">
        <f>(AC103-Table1[[#This Row],[Survived]])^2</f>
        <v>0.75200240812499775</v>
      </c>
    </row>
    <row r="104" spans="1:30" x14ac:dyDescent="0.2">
      <c r="A104">
        <v>0</v>
      </c>
      <c r="B104" t="s">
        <v>10</v>
      </c>
      <c r="C104">
        <v>3</v>
      </c>
      <c r="D104" t="s">
        <v>3</v>
      </c>
      <c r="E104">
        <v>45</v>
      </c>
      <c r="F104">
        <v>6.9749999999999996</v>
      </c>
      <c r="G104">
        <v>0</v>
      </c>
      <c r="H104">
        <v>0</v>
      </c>
      <c r="I104">
        <f>E104/$E$1</f>
        <v>0.5625</v>
      </c>
      <c r="J104">
        <f>LOG10(F104+1)</f>
        <v>0.90173069172921871</v>
      </c>
      <c r="K104">
        <f t="shared" si="3"/>
        <v>0</v>
      </c>
      <c r="L104">
        <f t="shared" si="4"/>
        <v>0</v>
      </c>
      <c r="M104">
        <f>IF(B104="S",1,0)</f>
        <v>1</v>
      </c>
      <c r="N104">
        <f>IF(B104="C",1,0)</f>
        <v>0</v>
      </c>
      <c r="O104">
        <f t="shared" si="5"/>
        <v>1</v>
      </c>
      <c r="P104">
        <v>1</v>
      </c>
      <c r="AC104" s="5">
        <f>SUMPRODUCT(Table1[[#This Row],[SibSp]:[Ones]],$R$4:$AA$4)</f>
        <v>-2.0483550281890084E-3</v>
      </c>
      <c r="AD104" s="5">
        <f>(AC104-Table1[[#This Row],[Survived]])^2</f>
        <v>4.1957583215071936E-6</v>
      </c>
    </row>
    <row r="105" spans="1:30" x14ac:dyDescent="0.2">
      <c r="A105">
        <v>0</v>
      </c>
      <c r="B105" t="s">
        <v>11</v>
      </c>
      <c r="C105">
        <v>3</v>
      </c>
      <c r="D105" t="s">
        <v>3</v>
      </c>
      <c r="E105">
        <v>33</v>
      </c>
      <c r="F105">
        <v>7.8958000000000004</v>
      </c>
      <c r="G105">
        <v>0</v>
      </c>
      <c r="H105">
        <v>0</v>
      </c>
      <c r="I105">
        <f>E105/$E$1</f>
        <v>0.41249999999999998</v>
      </c>
      <c r="J105">
        <f>LOG10(F105+1)</f>
        <v>0.94918501031343461</v>
      </c>
      <c r="K105">
        <f t="shared" si="3"/>
        <v>0</v>
      </c>
      <c r="L105">
        <f t="shared" si="4"/>
        <v>0</v>
      </c>
      <c r="M105">
        <f>IF(B105="S",1,0)</f>
        <v>0</v>
      </c>
      <c r="N105">
        <f>IF(B105="C",1,0)</f>
        <v>1</v>
      </c>
      <c r="O105">
        <f t="shared" si="5"/>
        <v>1</v>
      </c>
      <c r="P105">
        <v>1</v>
      </c>
      <c r="AC105" s="5">
        <f>SUMPRODUCT(Table1[[#This Row],[SibSp]:[Ones]],$R$4:$AA$4)</f>
        <v>0.14317721702690045</v>
      </c>
      <c r="AD105" s="5">
        <f>(AC105-Table1[[#This Row],[Survived]])^2</f>
        <v>2.0499715475568153E-2</v>
      </c>
    </row>
    <row r="106" spans="1:30" x14ac:dyDescent="0.2">
      <c r="A106">
        <v>0</v>
      </c>
      <c r="B106" t="s">
        <v>10</v>
      </c>
      <c r="C106">
        <v>3</v>
      </c>
      <c r="D106" t="s">
        <v>3</v>
      </c>
      <c r="E106">
        <v>20</v>
      </c>
      <c r="F106">
        <v>7.05</v>
      </c>
      <c r="G106">
        <v>0</v>
      </c>
      <c r="H106">
        <v>0</v>
      </c>
      <c r="I106">
        <f>E106/$E$1</f>
        <v>0.25</v>
      </c>
      <c r="J106">
        <f>LOG10(F106+1)</f>
        <v>0.90579588036786851</v>
      </c>
      <c r="K106">
        <f t="shared" si="3"/>
        <v>0</v>
      </c>
      <c r="L106">
        <f t="shared" si="4"/>
        <v>0</v>
      </c>
      <c r="M106">
        <f>IF(B106="S",1,0)</f>
        <v>1</v>
      </c>
      <c r="N106">
        <f>IF(B106="C",1,0)</f>
        <v>0</v>
      </c>
      <c r="O106">
        <f t="shared" si="5"/>
        <v>1</v>
      </c>
      <c r="P106">
        <v>1</v>
      </c>
      <c r="AC106" s="5">
        <f>SUMPRODUCT(Table1[[#This Row],[SibSp]:[Ones]],$R$4:$AA$4)</f>
        <v>0.15818512589060763</v>
      </c>
      <c r="AD106" s="5">
        <f>(AC106-Table1[[#This Row],[Survived]])^2</f>
        <v>2.5022534053027384E-2</v>
      </c>
    </row>
    <row r="107" spans="1:30" x14ac:dyDescent="0.2">
      <c r="A107">
        <v>0</v>
      </c>
      <c r="B107" t="s">
        <v>10</v>
      </c>
      <c r="C107">
        <v>3</v>
      </c>
      <c r="D107" t="s">
        <v>4</v>
      </c>
      <c r="E107">
        <v>47</v>
      </c>
      <c r="F107">
        <v>14.5</v>
      </c>
      <c r="G107">
        <v>1</v>
      </c>
      <c r="H107">
        <v>0</v>
      </c>
      <c r="I107">
        <f>E107/$E$1</f>
        <v>0.58750000000000002</v>
      </c>
      <c r="J107">
        <f>LOG10(F107+1)</f>
        <v>1.1903316981702914</v>
      </c>
      <c r="K107">
        <f t="shared" si="3"/>
        <v>0</v>
      </c>
      <c r="L107">
        <f t="shared" si="4"/>
        <v>0</v>
      </c>
      <c r="M107">
        <f>IF(B107="S",1,0)</f>
        <v>1</v>
      </c>
      <c r="N107">
        <f>IF(B107="C",1,0)</f>
        <v>0</v>
      </c>
      <c r="O107">
        <f t="shared" si="5"/>
        <v>0</v>
      </c>
      <c r="P107">
        <v>1</v>
      </c>
      <c r="AC107" s="5">
        <f>SUMPRODUCT(Table1[[#This Row],[SibSp]:[Ones]],$R$4:$AA$4)</f>
        <v>0.42734695426112024</v>
      </c>
      <c r="AD107" s="5">
        <f>(AC107-Table1[[#This Row],[Survived]])^2</f>
        <v>0.182625419316256</v>
      </c>
    </row>
    <row r="108" spans="1:30" x14ac:dyDescent="0.2">
      <c r="A108">
        <v>1</v>
      </c>
      <c r="B108" t="s">
        <v>10</v>
      </c>
      <c r="C108">
        <v>2</v>
      </c>
      <c r="D108" t="s">
        <v>4</v>
      </c>
      <c r="E108">
        <v>29</v>
      </c>
      <c r="F108">
        <v>26</v>
      </c>
      <c r="G108">
        <v>1</v>
      </c>
      <c r="H108">
        <v>0</v>
      </c>
      <c r="I108">
        <f>E108/$E$1</f>
        <v>0.36249999999999999</v>
      </c>
      <c r="J108">
        <f>LOG10(F108+1)</f>
        <v>1.4313637641589874</v>
      </c>
      <c r="K108">
        <f t="shared" si="3"/>
        <v>0</v>
      </c>
      <c r="L108">
        <f t="shared" si="4"/>
        <v>1</v>
      </c>
      <c r="M108">
        <f>IF(B108="S",1,0)</f>
        <v>1</v>
      </c>
      <c r="N108">
        <f>IF(B108="C",1,0)</f>
        <v>0</v>
      </c>
      <c r="O108">
        <f t="shared" si="5"/>
        <v>0</v>
      </c>
      <c r="P108">
        <v>1</v>
      </c>
      <c r="AC108" s="5">
        <f>SUMPRODUCT(Table1[[#This Row],[SibSp]:[Ones]],$R$4:$AA$4)</f>
        <v>0.73716173703116805</v>
      </c>
      <c r="AD108" s="5">
        <f>(AC108-Table1[[#This Row],[Survived]])^2</f>
        <v>6.908395248047286E-2</v>
      </c>
    </row>
    <row r="109" spans="1:30" x14ac:dyDescent="0.2">
      <c r="A109">
        <v>0</v>
      </c>
      <c r="B109" t="s">
        <v>10</v>
      </c>
      <c r="C109">
        <v>2</v>
      </c>
      <c r="D109" t="s">
        <v>3</v>
      </c>
      <c r="E109">
        <v>25</v>
      </c>
      <c r="F109">
        <v>13</v>
      </c>
      <c r="G109">
        <v>0</v>
      </c>
      <c r="H109">
        <v>0</v>
      </c>
      <c r="I109">
        <f>E109/$E$1</f>
        <v>0.3125</v>
      </c>
      <c r="J109">
        <f>LOG10(F109+1)</f>
        <v>1.146128035678238</v>
      </c>
      <c r="K109">
        <f t="shared" si="3"/>
        <v>0</v>
      </c>
      <c r="L109">
        <f t="shared" si="4"/>
        <v>1</v>
      </c>
      <c r="M109">
        <f>IF(B109="S",1,0)</f>
        <v>1</v>
      </c>
      <c r="N109">
        <f>IF(B109="C",1,0)</f>
        <v>0</v>
      </c>
      <c r="O109">
        <f t="shared" si="5"/>
        <v>1</v>
      </c>
      <c r="P109">
        <v>1</v>
      </c>
      <c r="AC109" s="5">
        <f>SUMPRODUCT(Table1[[#This Row],[SibSp]:[Ones]],$R$4:$AA$4)</f>
        <v>0.32073330207968348</v>
      </c>
      <c r="AD109" s="5">
        <f>(AC109-Table1[[#This Row],[Survived]])^2</f>
        <v>0.1028698510629375</v>
      </c>
    </row>
    <row r="110" spans="1:30" x14ac:dyDescent="0.2">
      <c r="A110">
        <v>0</v>
      </c>
      <c r="B110" t="s">
        <v>11</v>
      </c>
      <c r="C110">
        <v>2</v>
      </c>
      <c r="D110" t="s">
        <v>3</v>
      </c>
      <c r="E110">
        <v>23</v>
      </c>
      <c r="F110">
        <v>15.0458</v>
      </c>
      <c r="G110">
        <v>0</v>
      </c>
      <c r="H110">
        <v>0</v>
      </c>
      <c r="I110">
        <f>E110/$E$1</f>
        <v>0.28749999999999998</v>
      </c>
      <c r="J110">
        <f>LOG10(F110+1)</f>
        <v>1.2053613747144323</v>
      </c>
      <c r="K110">
        <f t="shared" si="3"/>
        <v>0</v>
      </c>
      <c r="L110">
        <f t="shared" si="4"/>
        <v>1</v>
      </c>
      <c r="M110">
        <f>IF(B110="S",1,0)</f>
        <v>0</v>
      </c>
      <c r="N110">
        <f>IF(B110="C",1,0)</f>
        <v>1</v>
      </c>
      <c r="O110">
        <f t="shared" si="5"/>
        <v>1</v>
      </c>
      <c r="P110">
        <v>1</v>
      </c>
      <c r="AC110" s="5">
        <f>SUMPRODUCT(Table1[[#This Row],[SibSp]:[Ones]],$R$4:$AA$4)</f>
        <v>0.40251894844204406</v>
      </c>
      <c r="AD110" s="5">
        <f>(AC110-Table1[[#This Row],[Survived]])^2</f>
        <v>0.16202150385488892</v>
      </c>
    </row>
    <row r="111" spans="1:30" x14ac:dyDescent="0.2">
      <c r="A111">
        <v>1</v>
      </c>
      <c r="B111" t="s">
        <v>10</v>
      </c>
      <c r="C111">
        <v>1</v>
      </c>
      <c r="D111" t="s">
        <v>4</v>
      </c>
      <c r="E111">
        <v>19</v>
      </c>
      <c r="F111">
        <v>26.283300000000001</v>
      </c>
      <c r="G111">
        <v>0</v>
      </c>
      <c r="H111">
        <v>2</v>
      </c>
      <c r="I111">
        <f>E111/$E$1</f>
        <v>0.23749999999999999</v>
      </c>
      <c r="J111">
        <f>LOG10(F111+1)</f>
        <v>1.4358968984299505</v>
      </c>
      <c r="K111">
        <f t="shared" si="3"/>
        <v>1</v>
      </c>
      <c r="L111">
        <f t="shared" si="4"/>
        <v>0</v>
      </c>
      <c r="M111">
        <f>IF(B111="S",1,0)</f>
        <v>1</v>
      </c>
      <c r="N111">
        <f>IF(B111="C",1,0)</f>
        <v>0</v>
      </c>
      <c r="O111">
        <f t="shared" si="5"/>
        <v>0</v>
      </c>
      <c r="P111">
        <v>1</v>
      </c>
      <c r="AC111" s="5">
        <f>SUMPRODUCT(Table1[[#This Row],[SibSp]:[Ones]],$R$4:$AA$4)</f>
        <v>0.99824170986432303</v>
      </c>
      <c r="AD111" s="5">
        <f>(AC111-Table1[[#This Row],[Survived]])^2</f>
        <v>3.0915842012189211E-6</v>
      </c>
    </row>
    <row r="112" spans="1:30" x14ac:dyDescent="0.2">
      <c r="A112">
        <v>0</v>
      </c>
      <c r="B112" t="s">
        <v>10</v>
      </c>
      <c r="C112">
        <v>1</v>
      </c>
      <c r="D112" t="s">
        <v>3</v>
      </c>
      <c r="E112">
        <v>37</v>
      </c>
      <c r="F112">
        <v>53.1</v>
      </c>
      <c r="G112">
        <v>1</v>
      </c>
      <c r="H112">
        <v>0</v>
      </c>
      <c r="I112">
        <f>E112/$E$1</f>
        <v>0.46250000000000002</v>
      </c>
      <c r="J112">
        <f>LOG10(F112+1)</f>
        <v>1.7331972651065695</v>
      </c>
      <c r="K112">
        <f t="shared" si="3"/>
        <v>1</v>
      </c>
      <c r="L112">
        <f t="shared" si="4"/>
        <v>0</v>
      </c>
      <c r="M112">
        <f>IF(B112="S",1,0)</f>
        <v>1</v>
      </c>
      <c r="N112">
        <f>IF(B112="C",1,0)</f>
        <v>0</v>
      </c>
      <c r="O112">
        <f t="shared" si="5"/>
        <v>1</v>
      </c>
      <c r="P112">
        <v>1</v>
      </c>
      <c r="AC112" s="5">
        <f>SUMPRODUCT(Table1[[#This Row],[SibSp]:[Ones]],$R$4:$AA$4)</f>
        <v>0.38736295414591265</v>
      </c>
      <c r="AD112" s="5">
        <f>(AC112-Table1[[#This Row],[Survived]])^2</f>
        <v>0.15005005824464843</v>
      </c>
    </row>
    <row r="113" spans="1:30" x14ac:dyDescent="0.2">
      <c r="A113">
        <v>0</v>
      </c>
      <c r="B113" t="s">
        <v>10</v>
      </c>
      <c r="C113">
        <v>3</v>
      </c>
      <c r="D113" t="s">
        <v>3</v>
      </c>
      <c r="E113">
        <v>16</v>
      </c>
      <c r="F113">
        <v>9.2166999999999994</v>
      </c>
      <c r="G113">
        <v>0</v>
      </c>
      <c r="H113">
        <v>0</v>
      </c>
      <c r="I113">
        <f>E113/$E$1</f>
        <v>0.2</v>
      </c>
      <c r="J113">
        <f>LOG10(F113+1)</f>
        <v>1.0093106410801986</v>
      </c>
      <c r="K113">
        <f t="shared" si="3"/>
        <v>0</v>
      </c>
      <c r="L113">
        <f t="shared" si="4"/>
        <v>0</v>
      </c>
      <c r="M113">
        <f>IF(B113="S",1,0)</f>
        <v>1</v>
      </c>
      <c r="N113">
        <f>IF(B113="C",1,0)</f>
        <v>0</v>
      </c>
      <c r="O113">
        <f t="shared" si="5"/>
        <v>1</v>
      </c>
      <c r="P113">
        <v>1</v>
      </c>
      <c r="AC113" s="5">
        <f>SUMPRODUCT(Table1[[#This Row],[SibSp]:[Ones]],$R$4:$AA$4)</f>
        <v>0.18883687531120452</v>
      </c>
      <c r="AD113" s="5">
        <f>(AC113-Table1[[#This Row],[Survived]])^2</f>
        <v>3.5659365477299407E-2</v>
      </c>
    </row>
    <row r="114" spans="1:30" x14ac:dyDescent="0.2">
      <c r="A114">
        <v>0</v>
      </c>
      <c r="B114" t="s">
        <v>11</v>
      </c>
      <c r="C114">
        <v>1</v>
      </c>
      <c r="D114" t="s">
        <v>3</v>
      </c>
      <c r="E114">
        <v>24</v>
      </c>
      <c r="F114">
        <v>79.2</v>
      </c>
      <c r="G114">
        <v>0</v>
      </c>
      <c r="H114">
        <v>0</v>
      </c>
      <c r="I114">
        <f>E114/$E$1</f>
        <v>0.3</v>
      </c>
      <c r="J114">
        <f>LOG10(F114+1)</f>
        <v>1.9041743682841634</v>
      </c>
      <c r="K114">
        <f t="shared" si="3"/>
        <v>1</v>
      </c>
      <c r="L114">
        <f t="shared" si="4"/>
        <v>0</v>
      </c>
      <c r="M114">
        <f>IF(B114="S",1,0)</f>
        <v>0</v>
      </c>
      <c r="N114">
        <f>IF(B114="C",1,0)</f>
        <v>1</v>
      </c>
      <c r="O114">
        <f t="shared" si="5"/>
        <v>1</v>
      </c>
      <c r="P114">
        <v>1</v>
      </c>
      <c r="AC114" s="5">
        <f>SUMPRODUCT(Table1[[#This Row],[SibSp]:[Ones]],$R$4:$AA$4)</f>
        <v>0.59994627098927955</v>
      </c>
      <c r="AD114" s="5">
        <f>(AC114-Table1[[#This Row],[Survived]])^2</f>
        <v>0.35993552807394208</v>
      </c>
    </row>
    <row r="115" spans="1:30" x14ac:dyDescent="0.2">
      <c r="A115">
        <v>1</v>
      </c>
      <c r="B115" t="s">
        <v>10</v>
      </c>
      <c r="C115">
        <v>3</v>
      </c>
      <c r="D115" t="s">
        <v>4</v>
      </c>
      <c r="E115">
        <v>22</v>
      </c>
      <c r="F115">
        <v>7.75</v>
      </c>
      <c r="G115">
        <v>0</v>
      </c>
      <c r="H115">
        <v>0</v>
      </c>
      <c r="I115">
        <f>E115/$E$1</f>
        <v>0.27500000000000002</v>
      </c>
      <c r="J115">
        <f>LOG10(F115+1)</f>
        <v>0.94200805302231327</v>
      </c>
      <c r="K115">
        <f t="shared" si="3"/>
        <v>0</v>
      </c>
      <c r="L115">
        <f t="shared" si="4"/>
        <v>0</v>
      </c>
      <c r="M115">
        <f>IF(B115="S",1,0)</f>
        <v>1</v>
      </c>
      <c r="N115">
        <f>IF(B115="C",1,0)</f>
        <v>0</v>
      </c>
      <c r="O115">
        <f t="shared" si="5"/>
        <v>0</v>
      </c>
      <c r="P115">
        <v>1</v>
      </c>
      <c r="AC115" s="5">
        <f>SUMPRODUCT(Table1[[#This Row],[SibSp]:[Ones]],$R$4:$AA$4)</f>
        <v>0.63021196643520794</v>
      </c>
      <c r="AD115" s="5">
        <f>(AC115-Table1[[#This Row],[Survived]])^2</f>
        <v>0.13674318976771579</v>
      </c>
    </row>
    <row r="116" spans="1:30" x14ac:dyDescent="0.2">
      <c r="A116">
        <v>1</v>
      </c>
      <c r="B116" t="s">
        <v>10</v>
      </c>
      <c r="C116">
        <v>3</v>
      </c>
      <c r="D116" t="s">
        <v>4</v>
      </c>
      <c r="E116">
        <v>24</v>
      </c>
      <c r="F116">
        <v>15.85</v>
      </c>
      <c r="G116">
        <v>1</v>
      </c>
      <c r="H116">
        <v>0</v>
      </c>
      <c r="I116">
        <f>E116/$E$1</f>
        <v>0.3</v>
      </c>
      <c r="J116">
        <f>LOG10(F116+1)</f>
        <v>1.2265999052073575</v>
      </c>
      <c r="K116">
        <f t="shared" si="3"/>
        <v>0</v>
      </c>
      <c r="L116">
        <f t="shared" si="4"/>
        <v>0</v>
      </c>
      <c r="M116">
        <f>IF(B116="S",1,0)</f>
        <v>1</v>
      </c>
      <c r="N116">
        <f>IF(B116="C",1,0)</f>
        <v>0</v>
      </c>
      <c r="O116">
        <f t="shared" si="5"/>
        <v>0</v>
      </c>
      <c r="P116">
        <v>1</v>
      </c>
      <c r="AC116" s="5">
        <f>SUMPRODUCT(Table1[[#This Row],[SibSp]:[Ones]],$R$4:$AA$4)</f>
        <v>0.57634743104413844</v>
      </c>
      <c r="AD116" s="5">
        <f>(AC116-Table1[[#This Row],[Survived]])^2</f>
        <v>0.17948149918290104</v>
      </c>
    </row>
    <row r="117" spans="1:30" x14ac:dyDescent="0.2">
      <c r="A117">
        <v>0</v>
      </c>
      <c r="B117" t="s">
        <v>12</v>
      </c>
      <c r="C117">
        <v>3</v>
      </c>
      <c r="D117" t="s">
        <v>3</v>
      </c>
      <c r="E117">
        <v>19</v>
      </c>
      <c r="F117">
        <v>6.75</v>
      </c>
      <c r="G117">
        <v>0</v>
      </c>
      <c r="H117">
        <v>0</v>
      </c>
      <c r="I117">
        <f>E117/$E$1</f>
        <v>0.23749999999999999</v>
      </c>
      <c r="J117">
        <f>LOG10(F117+1)</f>
        <v>0.88930170250631024</v>
      </c>
      <c r="K117">
        <f t="shared" si="3"/>
        <v>0</v>
      </c>
      <c r="L117">
        <f t="shared" si="4"/>
        <v>0</v>
      </c>
      <c r="M117">
        <f>IF(B117="S",1,0)</f>
        <v>0</v>
      </c>
      <c r="N117">
        <f>IF(B117="C",1,0)</f>
        <v>0</v>
      </c>
      <c r="O117">
        <f t="shared" si="5"/>
        <v>1</v>
      </c>
      <c r="P117">
        <v>1</v>
      </c>
      <c r="AC117" s="5">
        <f>SUMPRODUCT(Table1[[#This Row],[SibSp]:[Ones]],$R$4:$AA$4)</f>
        <v>0.1330605627254714</v>
      </c>
      <c r="AD117" s="5">
        <f>(AC117-Table1[[#This Row],[Survived]])^2</f>
        <v>1.7705113352819109E-2</v>
      </c>
    </row>
    <row r="118" spans="1:30" x14ac:dyDescent="0.2">
      <c r="A118">
        <v>0</v>
      </c>
      <c r="B118" t="s">
        <v>10</v>
      </c>
      <c r="C118">
        <v>2</v>
      </c>
      <c r="D118" t="s">
        <v>3</v>
      </c>
      <c r="E118">
        <v>18</v>
      </c>
      <c r="F118">
        <v>11.5</v>
      </c>
      <c r="G118">
        <v>0</v>
      </c>
      <c r="H118">
        <v>0</v>
      </c>
      <c r="I118">
        <f>E118/$E$1</f>
        <v>0.22500000000000001</v>
      </c>
      <c r="J118">
        <f>LOG10(F118+1)</f>
        <v>1.0969100130080565</v>
      </c>
      <c r="K118">
        <f t="shared" si="3"/>
        <v>0</v>
      </c>
      <c r="L118">
        <f t="shared" si="4"/>
        <v>1</v>
      </c>
      <c r="M118">
        <f>IF(B118="S",1,0)</f>
        <v>1</v>
      </c>
      <c r="N118">
        <f>IF(B118="C",1,0)</f>
        <v>0</v>
      </c>
      <c r="O118">
        <f t="shared" si="5"/>
        <v>1</v>
      </c>
      <c r="P118">
        <v>1</v>
      </c>
      <c r="AC118" s="5">
        <f>SUMPRODUCT(Table1[[#This Row],[SibSp]:[Ones]],$R$4:$AA$4)</f>
        <v>0.36314392757843184</v>
      </c>
      <c r="AD118" s="5">
        <f>(AC118-Table1[[#This Row],[Survived]])^2</f>
        <v>0.13187351213708934</v>
      </c>
    </row>
    <row r="119" spans="1:30" x14ac:dyDescent="0.2">
      <c r="A119">
        <v>0</v>
      </c>
      <c r="B119" t="s">
        <v>10</v>
      </c>
      <c r="C119">
        <v>2</v>
      </c>
      <c r="D119" t="s">
        <v>3</v>
      </c>
      <c r="E119">
        <v>19</v>
      </c>
      <c r="F119">
        <v>36.75</v>
      </c>
      <c r="G119">
        <v>1</v>
      </c>
      <c r="H119">
        <v>1</v>
      </c>
      <c r="I119">
        <f>E119/$E$1</f>
        <v>0.23749999999999999</v>
      </c>
      <c r="J119">
        <f>LOG10(F119+1)</f>
        <v>1.576916955965207</v>
      </c>
      <c r="K119">
        <f t="shared" si="3"/>
        <v>0</v>
      </c>
      <c r="L119">
        <f t="shared" si="4"/>
        <v>1</v>
      </c>
      <c r="M119">
        <f>IF(B119="S",1,0)</f>
        <v>1</v>
      </c>
      <c r="N119">
        <f>IF(B119="C",1,0)</f>
        <v>0</v>
      </c>
      <c r="O119">
        <f t="shared" si="5"/>
        <v>1</v>
      </c>
      <c r="P119">
        <v>1</v>
      </c>
      <c r="AC119" s="5">
        <f>SUMPRODUCT(Table1[[#This Row],[SibSp]:[Ones]],$R$4:$AA$4)</f>
        <v>0.3112801886837353</v>
      </c>
      <c r="AD119" s="5">
        <f>(AC119-Table1[[#This Row],[Survived]])^2</f>
        <v>9.689535586698185E-2</v>
      </c>
    </row>
    <row r="120" spans="1:30" x14ac:dyDescent="0.2">
      <c r="A120">
        <v>1</v>
      </c>
      <c r="B120" t="s">
        <v>10</v>
      </c>
      <c r="C120">
        <v>3</v>
      </c>
      <c r="D120" t="s">
        <v>3</v>
      </c>
      <c r="E120">
        <v>27</v>
      </c>
      <c r="F120">
        <v>7.7957999999999998</v>
      </c>
      <c r="G120">
        <v>0</v>
      </c>
      <c r="H120">
        <v>0</v>
      </c>
      <c r="I120">
        <f>E120/$E$1</f>
        <v>0.33750000000000002</v>
      </c>
      <c r="J120">
        <f>LOG10(F120+1)</f>
        <v>0.94427534575879857</v>
      </c>
      <c r="K120">
        <f t="shared" si="3"/>
        <v>0</v>
      </c>
      <c r="L120">
        <f t="shared" si="4"/>
        <v>0</v>
      </c>
      <c r="M120">
        <f>IF(B120="S",1,0)</f>
        <v>1</v>
      </c>
      <c r="N120">
        <f>IF(B120="C",1,0)</f>
        <v>0</v>
      </c>
      <c r="O120">
        <f t="shared" si="5"/>
        <v>1</v>
      </c>
      <c r="P120">
        <v>1</v>
      </c>
      <c r="AC120" s="5">
        <f>SUMPRODUCT(Table1[[#This Row],[SibSp]:[Ones]],$R$4:$AA$4)</f>
        <v>0.11525102115935215</v>
      </c>
      <c r="AD120" s="5">
        <f>(AC120-Table1[[#This Row],[Survived]])^2</f>
        <v>0.78278075555956916</v>
      </c>
    </row>
    <row r="121" spans="1:30" x14ac:dyDescent="0.2">
      <c r="A121">
        <v>0</v>
      </c>
      <c r="B121" t="s">
        <v>10</v>
      </c>
      <c r="C121">
        <v>3</v>
      </c>
      <c r="D121" t="s">
        <v>4</v>
      </c>
      <c r="E121">
        <v>9</v>
      </c>
      <c r="F121">
        <v>34.375</v>
      </c>
      <c r="G121">
        <v>2</v>
      </c>
      <c r="H121">
        <v>2</v>
      </c>
      <c r="I121">
        <f>E121/$E$1</f>
        <v>0.1125</v>
      </c>
      <c r="J121">
        <f>LOG10(F121+1)</f>
        <v>1.5486964485323467</v>
      </c>
      <c r="K121">
        <f t="shared" si="3"/>
        <v>0</v>
      </c>
      <c r="L121">
        <f t="shared" si="4"/>
        <v>0</v>
      </c>
      <c r="M121">
        <f>IF(B121="S",1,0)</f>
        <v>1</v>
      </c>
      <c r="N121">
        <f>IF(B121="C",1,0)</f>
        <v>0</v>
      </c>
      <c r="O121">
        <f t="shared" si="5"/>
        <v>0</v>
      </c>
      <c r="P121">
        <v>1</v>
      </c>
      <c r="AC121" s="5">
        <f>SUMPRODUCT(Table1[[#This Row],[SibSp]:[Ones]],$R$4:$AA$4)</f>
        <v>0.60528189541999555</v>
      </c>
      <c r="AD121" s="5">
        <f>(AC121-Table1[[#This Row],[Survived]])^2</f>
        <v>0.36636617292322243</v>
      </c>
    </row>
    <row r="122" spans="1:30" x14ac:dyDescent="0.2">
      <c r="A122">
        <v>0</v>
      </c>
      <c r="B122" t="s">
        <v>10</v>
      </c>
      <c r="C122">
        <v>2</v>
      </c>
      <c r="D122" t="s">
        <v>3</v>
      </c>
      <c r="E122">
        <v>36.5</v>
      </c>
      <c r="F122">
        <v>26</v>
      </c>
      <c r="G122">
        <v>0</v>
      </c>
      <c r="H122">
        <v>2</v>
      </c>
      <c r="I122">
        <f>E122/$E$1</f>
        <v>0.45624999999999999</v>
      </c>
      <c r="J122">
        <f>LOG10(F122+1)</f>
        <v>1.4313637641589874</v>
      </c>
      <c r="K122">
        <f t="shared" si="3"/>
        <v>0</v>
      </c>
      <c r="L122">
        <f t="shared" si="4"/>
        <v>1</v>
      </c>
      <c r="M122">
        <f>IF(B122="S",1,0)</f>
        <v>1</v>
      </c>
      <c r="N122">
        <f>IF(B122="C",1,0)</f>
        <v>0</v>
      </c>
      <c r="O122">
        <f t="shared" si="5"/>
        <v>1</v>
      </c>
      <c r="P122">
        <v>1</v>
      </c>
      <c r="AC122" s="5">
        <f>SUMPRODUCT(Table1[[#This Row],[SibSp]:[Ones]],$R$4:$AA$4)</f>
        <v>0.23316834678709158</v>
      </c>
      <c r="AD122" s="5">
        <f>(AC122-Table1[[#This Row],[Survived]])^2</f>
        <v>5.4367477943425405E-2</v>
      </c>
    </row>
    <row r="123" spans="1:30" x14ac:dyDescent="0.2">
      <c r="A123">
        <v>0</v>
      </c>
      <c r="B123" t="s">
        <v>10</v>
      </c>
      <c r="C123">
        <v>2</v>
      </c>
      <c r="D123" t="s">
        <v>3</v>
      </c>
      <c r="E123">
        <v>42</v>
      </c>
      <c r="F123">
        <v>13</v>
      </c>
      <c r="G123">
        <v>0</v>
      </c>
      <c r="H123">
        <v>0</v>
      </c>
      <c r="I123">
        <f>E123/$E$1</f>
        <v>0.52500000000000002</v>
      </c>
      <c r="J123">
        <f>LOG10(F123+1)</f>
        <v>1.146128035678238</v>
      </c>
      <c r="K123">
        <f t="shared" si="3"/>
        <v>0</v>
      </c>
      <c r="L123">
        <f t="shared" si="4"/>
        <v>1</v>
      </c>
      <c r="M123">
        <f>IF(B123="S",1,0)</f>
        <v>1</v>
      </c>
      <c r="N123">
        <f>IF(B123="C",1,0)</f>
        <v>0</v>
      </c>
      <c r="O123">
        <f t="shared" si="5"/>
        <v>1</v>
      </c>
      <c r="P123">
        <v>1</v>
      </c>
      <c r="AC123" s="5">
        <f>SUMPRODUCT(Table1[[#This Row],[SibSp]:[Ones]],$R$4:$AA$4)</f>
        <v>0.21190928951081134</v>
      </c>
      <c r="AD123" s="5">
        <f>(AC123-Table1[[#This Row],[Survived]])^2</f>
        <v>4.4905546980976853E-2</v>
      </c>
    </row>
    <row r="124" spans="1:30" x14ac:dyDescent="0.2">
      <c r="A124">
        <v>0</v>
      </c>
      <c r="B124" t="s">
        <v>10</v>
      </c>
      <c r="C124">
        <v>2</v>
      </c>
      <c r="D124" t="s">
        <v>3</v>
      </c>
      <c r="E124">
        <v>51</v>
      </c>
      <c r="F124">
        <v>12.525</v>
      </c>
      <c r="G124">
        <v>0</v>
      </c>
      <c r="H124">
        <v>0</v>
      </c>
      <c r="I124">
        <f>E124/$E$1</f>
        <v>0.63749999999999996</v>
      </c>
      <c r="J124">
        <f>LOG10(F124+1)</f>
        <v>1.131137273778607</v>
      </c>
      <c r="K124">
        <f t="shared" si="3"/>
        <v>0</v>
      </c>
      <c r="L124">
        <f t="shared" si="4"/>
        <v>1</v>
      </c>
      <c r="M124">
        <f>IF(B124="S",1,0)</f>
        <v>1</v>
      </c>
      <c r="N124">
        <f>IF(B124="C",1,0)</f>
        <v>0</v>
      </c>
      <c r="O124">
        <f t="shared" si="5"/>
        <v>1</v>
      </c>
      <c r="P124">
        <v>1</v>
      </c>
      <c r="AC124" s="5">
        <f>SUMPRODUCT(Table1[[#This Row],[SibSp]:[Ones]],$R$4:$AA$4)</f>
        <v>0.15356581283817661</v>
      </c>
      <c r="AD124" s="5">
        <f>(AC124-Table1[[#This Row],[Survived]])^2</f>
        <v>2.3582458872649887E-2</v>
      </c>
    </row>
    <row r="125" spans="1:30" x14ac:dyDescent="0.2">
      <c r="A125">
        <v>1</v>
      </c>
      <c r="B125" t="s">
        <v>10</v>
      </c>
      <c r="C125">
        <v>1</v>
      </c>
      <c r="D125" t="s">
        <v>4</v>
      </c>
      <c r="E125">
        <v>22</v>
      </c>
      <c r="F125">
        <v>66.599999999999994</v>
      </c>
      <c r="G125">
        <v>1</v>
      </c>
      <c r="H125">
        <v>0</v>
      </c>
      <c r="I125">
        <f>E125/$E$1</f>
        <v>0.27500000000000002</v>
      </c>
      <c r="J125">
        <f>LOG10(F125+1)</f>
        <v>1.8299466959416359</v>
      </c>
      <c r="K125">
        <f t="shared" si="3"/>
        <v>1</v>
      </c>
      <c r="L125">
        <f t="shared" si="4"/>
        <v>0</v>
      </c>
      <c r="M125">
        <f>IF(B125="S",1,0)</f>
        <v>1</v>
      </c>
      <c r="N125">
        <f>IF(B125="C",1,0)</f>
        <v>0</v>
      </c>
      <c r="O125">
        <f t="shared" si="5"/>
        <v>0</v>
      </c>
      <c r="P125">
        <v>1</v>
      </c>
      <c r="AC125" s="5">
        <f>SUMPRODUCT(Table1[[#This Row],[SibSp]:[Ones]],$R$4:$AA$4)</f>
        <v>0.97116485520990548</v>
      </c>
      <c r="AD125" s="5">
        <f>(AC125-Table1[[#This Row],[Survived]])^2</f>
        <v>8.3146557506571541E-4</v>
      </c>
    </row>
    <row r="126" spans="1:30" x14ac:dyDescent="0.2">
      <c r="A126">
        <v>0</v>
      </c>
      <c r="B126" t="s">
        <v>10</v>
      </c>
      <c r="C126">
        <v>3</v>
      </c>
      <c r="D126" t="s">
        <v>3</v>
      </c>
      <c r="E126">
        <v>55.5</v>
      </c>
      <c r="F126">
        <v>8.0500000000000007</v>
      </c>
      <c r="G126">
        <v>0</v>
      </c>
      <c r="H126">
        <v>0</v>
      </c>
      <c r="I126">
        <f>E126/$E$1</f>
        <v>0.69374999999999998</v>
      </c>
      <c r="J126">
        <f>LOG10(F126+1)</f>
        <v>0.9566485792052033</v>
      </c>
      <c r="K126">
        <f t="shared" si="3"/>
        <v>0</v>
      </c>
      <c r="L126">
        <f t="shared" si="4"/>
        <v>0</v>
      </c>
      <c r="M126">
        <f>IF(B126="S",1,0)</f>
        <v>1</v>
      </c>
      <c r="N126">
        <f>IF(B126="C",1,0)</f>
        <v>0</v>
      </c>
      <c r="O126">
        <f t="shared" si="5"/>
        <v>1</v>
      </c>
      <c r="P126">
        <v>1</v>
      </c>
      <c r="AC126" s="5">
        <f>SUMPRODUCT(Table1[[#This Row],[SibSp]:[Ones]],$R$4:$AA$4)</f>
        <v>-6.6586069382273405E-2</v>
      </c>
      <c r="AD126" s="5">
        <f>(AC126-Table1[[#This Row],[Survived]])^2</f>
        <v>4.433704635780928E-3</v>
      </c>
    </row>
    <row r="127" spans="1:30" x14ac:dyDescent="0.2">
      <c r="A127">
        <v>0</v>
      </c>
      <c r="B127" t="s">
        <v>10</v>
      </c>
      <c r="C127">
        <v>3</v>
      </c>
      <c r="D127" t="s">
        <v>3</v>
      </c>
      <c r="E127">
        <v>40.5</v>
      </c>
      <c r="F127">
        <v>14.5</v>
      </c>
      <c r="G127">
        <v>0</v>
      </c>
      <c r="H127">
        <v>2</v>
      </c>
      <c r="I127">
        <f>E127/$E$1</f>
        <v>0.50624999999999998</v>
      </c>
      <c r="J127">
        <f>LOG10(F127+1)</f>
        <v>1.1903316981702914</v>
      </c>
      <c r="K127">
        <f t="shared" si="3"/>
        <v>0</v>
      </c>
      <c r="L127">
        <f t="shared" si="4"/>
        <v>0</v>
      </c>
      <c r="M127">
        <f>IF(B127="S",1,0)</f>
        <v>1</v>
      </c>
      <c r="N127">
        <f>IF(B127="C",1,0)</f>
        <v>0</v>
      </c>
      <c r="O127">
        <f t="shared" si="5"/>
        <v>1</v>
      </c>
      <c r="P127">
        <v>1</v>
      </c>
      <c r="AC127" s="5">
        <f>SUMPRODUCT(Table1[[#This Row],[SibSp]:[Ones]],$R$4:$AA$4)</f>
        <v>1.2973339073762191E-2</v>
      </c>
      <c r="AD127" s="5">
        <f>(AC127-Table1[[#This Row],[Survived]])^2</f>
        <v>1.6830752672280483E-4</v>
      </c>
    </row>
    <row r="128" spans="1:30" x14ac:dyDescent="0.2">
      <c r="A128">
        <v>0</v>
      </c>
      <c r="B128" t="s">
        <v>11</v>
      </c>
      <c r="C128">
        <v>1</v>
      </c>
      <c r="D128" t="s">
        <v>3</v>
      </c>
      <c r="E128">
        <v>51</v>
      </c>
      <c r="F128">
        <v>61.379199999999997</v>
      </c>
      <c r="G128">
        <v>0</v>
      </c>
      <c r="H128">
        <v>1</v>
      </c>
      <c r="I128">
        <f>E128/$E$1</f>
        <v>0.63749999999999996</v>
      </c>
      <c r="J128">
        <f>LOG10(F128+1)</f>
        <v>1.7950398007222887</v>
      </c>
      <c r="K128">
        <f t="shared" si="3"/>
        <v>1</v>
      </c>
      <c r="L128">
        <f t="shared" si="4"/>
        <v>0</v>
      </c>
      <c r="M128">
        <f>IF(B128="S",1,0)</f>
        <v>0</v>
      </c>
      <c r="N128">
        <f>IF(B128="C",1,0)</f>
        <v>1</v>
      </c>
      <c r="O128">
        <f t="shared" si="5"/>
        <v>1</v>
      </c>
      <c r="P128">
        <v>1</v>
      </c>
      <c r="AC128" s="5">
        <f>SUMPRODUCT(Table1[[#This Row],[SibSp]:[Ones]],$R$4:$AA$4)</f>
        <v>0.40786144287084541</v>
      </c>
      <c r="AD128" s="5">
        <f>(AC128-Table1[[#This Row],[Survived]])^2</f>
        <v>0.16635095658068791</v>
      </c>
    </row>
    <row r="129" spans="1:30" x14ac:dyDescent="0.2">
      <c r="A129">
        <v>1</v>
      </c>
      <c r="B129" t="s">
        <v>12</v>
      </c>
      <c r="C129">
        <v>3</v>
      </c>
      <c r="D129" t="s">
        <v>4</v>
      </c>
      <c r="E129">
        <v>16</v>
      </c>
      <c r="F129">
        <v>7.7332999999999998</v>
      </c>
      <c r="G129">
        <v>0</v>
      </c>
      <c r="H129">
        <v>0</v>
      </c>
      <c r="I129">
        <f>E129/$E$1</f>
        <v>0.2</v>
      </c>
      <c r="J129">
        <f>LOG10(F129+1)</f>
        <v>0.94117837898439327</v>
      </c>
      <c r="K129">
        <f t="shared" si="3"/>
        <v>0</v>
      </c>
      <c r="L129">
        <f t="shared" si="4"/>
        <v>0</v>
      </c>
      <c r="M129">
        <f>IF(B129="S",1,0)</f>
        <v>0</v>
      </c>
      <c r="N129">
        <f>IF(B129="C",1,0)</f>
        <v>0</v>
      </c>
      <c r="O129">
        <f t="shared" si="5"/>
        <v>0</v>
      </c>
      <c r="P129">
        <v>1</v>
      </c>
      <c r="AC129" s="5">
        <f>SUMPRODUCT(Table1[[#This Row],[SibSp]:[Ones]],$R$4:$AA$4)</f>
        <v>0.63785807324950217</v>
      </c>
      <c r="AD129" s="5">
        <f>(AC129-Table1[[#This Row],[Survived]])^2</f>
        <v>0.13114677511056294</v>
      </c>
    </row>
    <row r="130" spans="1:30" x14ac:dyDescent="0.2">
      <c r="A130">
        <v>0</v>
      </c>
      <c r="B130" t="s">
        <v>10</v>
      </c>
      <c r="C130">
        <v>3</v>
      </c>
      <c r="D130" t="s">
        <v>3</v>
      </c>
      <c r="E130">
        <v>30</v>
      </c>
      <c r="F130">
        <v>8.0500000000000007</v>
      </c>
      <c r="G130">
        <v>0</v>
      </c>
      <c r="H130">
        <v>0</v>
      </c>
      <c r="I130">
        <f>E130/$E$1</f>
        <v>0.375</v>
      </c>
      <c r="J130">
        <f>LOG10(F130+1)</f>
        <v>0.9566485792052033</v>
      </c>
      <c r="K130">
        <f t="shared" si="3"/>
        <v>0</v>
      </c>
      <c r="L130">
        <f t="shared" si="4"/>
        <v>0</v>
      </c>
      <c r="M130">
        <f>IF(B130="S",1,0)</f>
        <v>1</v>
      </c>
      <c r="N130">
        <f>IF(B130="C",1,0)</f>
        <v>0</v>
      </c>
      <c r="O130">
        <f t="shared" si="5"/>
        <v>1</v>
      </c>
      <c r="P130">
        <v>1</v>
      </c>
      <c r="AC130" s="5">
        <f>SUMPRODUCT(Table1[[#This Row],[SibSp]:[Ones]],$R$4:$AA$4)</f>
        <v>9.664994947103478E-2</v>
      </c>
      <c r="AD130" s="5">
        <f>(AC130-Table1[[#This Row],[Survived]])^2</f>
        <v>9.3412127327535763E-3</v>
      </c>
    </row>
    <row r="131" spans="1:30" x14ac:dyDescent="0.2">
      <c r="A131">
        <v>0</v>
      </c>
      <c r="B131" t="s">
        <v>10</v>
      </c>
      <c r="C131">
        <v>3</v>
      </c>
      <c r="D131" t="s">
        <v>3</v>
      </c>
      <c r="E131">
        <v>44</v>
      </c>
      <c r="F131">
        <v>16.100000000000001</v>
      </c>
      <c r="G131">
        <v>0</v>
      </c>
      <c r="H131">
        <v>1</v>
      </c>
      <c r="I131">
        <f>E131/$E$1</f>
        <v>0.55000000000000004</v>
      </c>
      <c r="J131">
        <f>LOG10(F131+1)</f>
        <v>1.2329961103921538</v>
      </c>
      <c r="K131">
        <f t="shared" si="3"/>
        <v>0</v>
      </c>
      <c r="L131">
        <f t="shared" si="4"/>
        <v>0</v>
      </c>
      <c r="M131">
        <f>IF(B131="S",1,0)</f>
        <v>1</v>
      </c>
      <c r="N131">
        <f>IF(B131="C",1,0)</f>
        <v>0</v>
      </c>
      <c r="O131">
        <f t="shared" si="5"/>
        <v>1</v>
      </c>
      <c r="P131">
        <v>1</v>
      </c>
      <c r="AC131" s="5">
        <f>SUMPRODUCT(Table1[[#This Row],[SibSp]:[Ones]],$R$4:$AA$4)</f>
        <v>6.5748231839798388E-3</v>
      </c>
      <c r="AD131" s="5">
        <f>(AC131-Table1[[#This Row],[Survived]])^2</f>
        <v>4.3228299900598787E-5</v>
      </c>
    </row>
    <row r="132" spans="1:30" x14ac:dyDescent="0.2">
      <c r="A132">
        <v>1</v>
      </c>
      <c r="B132" t="s">
        <v>10</v>
      </c>
      <c r="C132">
        <v>2</v>
      </c>
      <c r="D132" t="s">
        <v>4</v>
      </c>
      <c r="E132">
        <v>40</v>
      </c>
      <c r="F132">
        <v>15.75</v>
      </c>
      <c r="G132">
        <v>0</v>
      </c>
      <c r="H132">
        <v>0</v>
      </c>
      <c r="I132">
        <f>E132/$E$1</f>
        <v>0.5</v>
      </c>
      <c r="J132">
        <f>LOG10(F132+1)</f>
        <v>1.2240148113728639</v>
      </c>
      <c r="K132">
        <f t="shared" si="3"/>
        <v>0</v>
      </c>
      <c r="L132">
        <f t="shared" si="4"/>
        <v>1</v>
      </c>
      <c r="M132">
        <f>IF(B132="S",1,0)</f>
        <v>1</v>
      </c>
      <c r="N132">
        <f>IF(B132="C",1,0)</f>
        <v>0</v>
      </c>
      <c r="O132">
        <f t="shared" si="5"/>
        <v>0</v>
      </c>
      <c r="P132">
        <v>1</v>
      </c>
      <c r="AC132" s="5">
        <f>SUMPRODUCT(Table1[[#This Row],[SibSp]:[Ones]],$R$4:$AA$4)</f>
        <v>0.71157331826126424</v>
      </c>
      <c r="AD132" s="5">
        <f>(AC132-Table1[[#This Row],[Survived]])^2</f>
        <v>8.3189950738817964E-2</v>
      </c>
    </row>
    <row r="133" spans="1:30" x14ac:dyDescent="0.2">
      <c r="A133">
        <v>0</v>
      </c>
      <c r="B133" t="s">
        <v>10</v>
      </c>
      <c r="C133">
        <v>3</v>
      </c>
      <c r="D133" t="s">
        <v>3</v>
      </c>
      <c r="E133">
        <v>26</v>
      </c>
      <c r="F133">
        <v>7.7750000000000004</v>
      </c>
      <c r="G133">
        <v>0</v>
      </c>
      <c r="H133">
        <v>0</v>
      </c>
      <c r="I133">
        <f>E133/$E$1</f>
        <v>0.32500000000000001</v>
      </c>
      <c r="J133">
        <f>LOG10(F133+1)</f>
        <v>0.94324712513786169</v>
      </c>
      <c r="K133">
        <f t="shared" ref="K133:K196" si="6">IF(C133=1,1,0)</f>
        <v>0</v>
      </c>
      <c r="L133">
        <f t="shared" ref="L133:L196" si="7">IF(C133=2,1,0)</f>
        <v>0</v>
      </c>
      <c r="M133">
        <f>IF(B133="S",1,0)</f>
        <v>1</v>
      </c>
      <c r="N133">
        <f>IF(B133="C",1,0)</f>
        <v>0</v>
      </c>
      <c r="O133">
        <f t="shared" ref="O133:O196" si="8">IF(D133="male",1,0)</f>
        <v>1</v>
      </c>
      <c r="P133">
        <v>1</v>
      </c>
      <c r="AC133" s="5">
        <f>SUMPRODUCT(Table1[[#This Row],[SibSp]:[Ones]],$R$4:$AA$4)</f>
        <v>0.1216023103435292</v>
      </c>
      <c r="AD133" s="5">
        <f>(AC133-Table1[[#This Row],[Survived]])^2</f>
        <v>1.4787121880883988E-2</v>
      </c>
    </row>
    <row r="134" spans="1:30" x14ac:dyDescent="0.2">
      <c r="A134">
        <v>0</v>
      </c>
      <c r="B134" t="s">
        <v>10</v>
      </c>
      <c r="C134">
        <v>3</v>
      </c>
      <c r="D134" t="s">
        <v>3</v>
      </c>
      <c r="E134">
        <v>17</v>
      </c>
      <c r="F134">
        <v>8.6624999999999996</v>
      </c>
      <c r="G134">
        <v>0</v>
      </c>
      <c r="H134">
        <v>0</v>
      </c>
      <c r="I134">
        <f>E134/$E$1</f>
        <v>0.21249999999999999</v>
      </c>
      <c r="J134">
        <f>LOG10(F134+1)</f>
        <v>0.98508950692638131</v>
      </c>
      <c r="K134">
        <f t="shared" si="6"/>
        <v>0</v>
      </c>
      <c r="L134">
        <f t="shared" si="7"/>
        <v>0</v>
      </c>
      <c r="M134">
        <f>IF(B134="S",1,0)</f>
        <v>1</v>
      </c>
      <c r="N134">
        <f>IF(B134="C",1,0)</f>
        <v>0</v>
      </c>
      <c r="O134">
        <f t="shared" si="8"/>
        <v>1</v>
      </c>
      <c r="P134">
        <v>1</v>
      </c>
      <c r="AC134" s="5">
        <f>SUMPRODUCT(Table1[[#This Row],[SibSp]:[Ones]],$R$4:$AA$4)</f>
        <v>0.18125473988622676</v>
      </c>
      <c r="AD134" s="5">
        <f>(AC134-Table1[[#This Row],[Survived]])^2</f>
        <v>3.2853280731223719E-2</v>
      </c>
    </row>
    <row r="135" spans="1:30" x14ac:dyDescent="0.2">
      <c r="A135">
        <v>0</v>
      </c>
      <c r="B135" t="s">
        <v>10</v>
      </c>
      <c r="C135">
        <v>3</v>
      </c>
      <c r="D135" t="s">
        <v>3</v>
      </c>
      <c r="E135">
        <v>1</v>
      </c>
      <c r="F135">
        <v>39.6875</v>
      </c>
      <c r="G135">
        <v>4</v>
      </c>
      <c r="H135">
        <v>1</v>
      </c>
      <c r="I135">
        <f>E135/$E$1</f>
        <v>1.2500000000000001E-2</v>
      </c>
      <c r="J135">
        <f>LOG10(F135+1)</f>
        <v>1.6094610059122672</v>
      </c>
      <c r="K135">
        <f t="shared" si="6"/>
        <v>0</v>
      </c>
      <c r="L135">
        <f t="shared" si="7"/>
        <v>0</v>
      </c>
      <c r="M135">
        <f>IF(B135="S",1,0)</f>
        <v>1</v>
      </c>
      <c r="N135">
        <f>IF(B135="C",1,0)</f>
        <v>0</v>
      </c>
      <c r="O135">
        <f t="shared" si="8"/>
        <v>1</v>
      </c>
      <c r="P135">
        <v>1</v>
      </c>
      <c r="AC135" s="5">
        <f>SUMPRODUCT(Table1[[#This Row],[SibSp]:[Ones]],$R$4:$AA$4)</f>
        <v>8.0447776414335093E-2</v>
      </c>
      <c r="AD135" s="5">
        <f>(AC135-Table1[[#This Row],[Survived]])^2</f>
        <v>6.4718447300108495E-3</v>
      </c>
    </row>
    <row r="136" spans="1:30" x14ac:dyDescent="0.2">
      <c r="A136">
        <v>1</v>
      </c>
      <c r="B136" t="s">
        <v>10</v>
      </c>
      <c r="C136">
        <v>3</v>
      </c>
      <c r="D136" t="s">
        <v>3</v>
      </c>
      <c r="E136">
        <v>9</v>
      </c>
      <c r="F136">
        <v>20.524999999999999</v>
      </c>
      <c r="G136">
        <v>0</v>
      </c>
      <c r="H136">
        <v>2</v>
      </c>
      <c r="I136">
        <f>E136/$E$1</f>
        <v>0.1125</v>
      </c>
      <c r="J136">
        <f>LOG10(F136+1)</f>
        <v>1.3329431601256923</v>
      </c>
      <c r="K136">
        <f t="shared" si="6"/>
        <v>0</v>
      </c>
      <c r="L136">
        <f t="shared" si="7"/>
        <v>0</v>
      </c>
      <c r="M136">
        <f>IF(B136="S",1,0)</f>
        <v>1</v>
      </c>
      <c r="N136">
        <f>IF(B136="C",1,0)</f>
        <v>0</v>
      </c>
      <c r="O136">
        <f t="shared" si="8"/>
        <v>1</v>
      </c>
      <c r="P136">
        <v>1</v>
      </c>
      <c r="AC136" s="5">
        <f>SUMPRODUCT(Table1[[#This Row],[SibSp]:[Ones]],$R$4:$AA$4)</f>
        <v>0.22156980393870862</v>
      </c>
      <c r="AD136" s="5">
        <f>(AC136-Table1[[#This Row],[Survived]])^2</f>
        <v>0.60595357014002049</v>
      </c>
    </row>
    <row r="137" spans="1:30" x14ac:dyDescent="0.2">
      <c r="A137">
        <v>0</v>
      </c>
      <c r="B137" t="s">
        <v>10</v>
      </c>
      <c r="C137">
        <v>3</v>
      </c>
      <c r="D137" t="s">
        <v>4</v>
      </c>
      <c r="E137">
        <v>45</v>
      </c>
      <c r="F137">
        <v>27.9</v>
      </c>
      <c r="G137">
        <v>1</v>
      </c>
      <c r="H137">
        <v>4</v>
      </c>
      <c r="I137">
        <f>E137/$E$1</f>
        <v>0.5625</v>
      </c>
      <c r="J137">
        <f>LOG10(F137+1)</f>
        <v>1.4608978427565478</v>
      </c>
      <c r="K137">
        <f t="shared" si="6"/>
        <v>0</v>
      </c>
      <c r="L137">
        <f t="shared" si="7"/>
        <v>0</v>
      </c>
      <c r="M137">
        <f>IF(B137="S",1,0)</f>
        <v>1</v>
      </c>
      <c r="N137">
        <f>IF(B137="C",1,0)</f>
        <v>0</v>
      </c>
      <c r="O137">
        <f t="shared" si="8"/>
        <v>0</v>
      </c>
      <c r="P137">
        <v>1</v>
      </c>
      <c r="AC137" s="5">
        <f>SUMPRODUCT(Table1[[#This Row],[SibSp]:[Ones]],$R$4:$AA$4)</f>
        <v>0.39763268264095136</v>
      </c>
      <c r="AD137" s="5">
        <f>(AC137-Table1[[#This Row],[Survived]])^2</f>
        <v>0.15811175030423955</v>
      </c>
    </row>
    <row r="138" spans="1:30" x14ac:dyDescent="0.2">
      <c r="A138">
        <v>0</v>
      </c>
      <c r="B138" t="s">
        <v>10</v>
      </c>
      <c r="C138">
        <v>3</v>
      </c>
      <c r="D138" t="s">
        <v>3</v>
      </c>
      <c r="E138">
        <v>28</v>
      </c>
      <c r="F138">
        <v>56.495800000000003</v>
      </c>
      <c r="G138">
        <v>0</v>
      </c>
      <c r="H138">
        <v>0</v>
      </c>
      <c r="I138">
        <f>E138/$E$1</f>
        <v>0.35</v>
      </c>
      <c r="J138">
        <f>LOG10(F138+1)</f>
        <v>1.7596361211514699</v>
      </c>
      <c r="K138">
        <f t="shared" si="6"/>
        <v>0</v>
      </c>
      <c r="L138">
        <f t="shared" si="7"/>
        <v>0</v>
      </c>
      <c r="M138">
        <f>IF(B138="S",1,0)</f>
        <v>1</v>
      </c>
      <c r="N138">
        <f>IF(B138="C",1,0)</f>
        <v>0</v>
      </c>
      <c r="O138">
        <f t="shared" si="8"/>
        <v>1</v>
      </c>
      <c r="P138">
        <v>1</v>
      </c>
      <c r="AC138" s="5">
        <f>SUMPRODUCT(Table1[[#This Row],[SibSp]:[Ones]],$R$4:$AA$4)</f>
        <v>0.14859651522940087</v>
      </c>
      <c r="AD138" s="5">
        <f>(AC138-Table1[[#This Row],[Survived]])^2</f>
        <v>2.2080924338321564E-2</v>
      </c>
    </row>
    <row r="139" spans="1:30" x14ac:dyDescent="0.2">
      <c r="A139">
        <v>0</v>
      </c>
      <c r="B139" t="s">
        <v>10</v>
      </c>
      <c r="C139">
        <v>1</v>
      </c>
      <c r="D139" t="s">
        <v>3</v>
      </c>
      <c r="E139">
        <v>61</v>
      </c>
      <c r="F139">
        <v>33.5</v>
      </c>
      <c r="G139">
        <v>0</v>
      </c>
      <c r="H139">
        <v>0</v>
      </c>
      <c r="I139">
        <f>E139/$E$1</f>
        <v>0.76249999999999996</v>
      </c>
      <c r="J139">
        <f>LOG10(F139+1)</f>
        <v>1.5378190950732742</v>
      </c>
      <c r="K139">
        <f t="shared" si="6"/>
        <v>1</v>
      </c>
      <c r="L139">
        <f t="shared" si="7"/>
        <v>0</v>
      </c>
      <c r="M139">
        <f>IF(B139="S",1,0)</f>
        <v>1</v>
      </c>
      <c r="N139">
        <f>IF(B139="C",1,0)</f>
        <v>0</v>
      </c>
      <c r="O139">
        <f t="shared" si="8"/>
        <v>1</v>
      </c>
      <c r="P139">
        <v>1</v>
      </c>
      <c r="AC139" s="5">
        <f>SUMPRODUCT(Table1[[#This Row],[SibSp]:[Ones]],$R$4:$AA$4)</f>
        <v>0.27913972012909316</v>
      </c>
      <c r="AD139" s="5">
        <f>(AC139-Table1[[#This Row],[Survived]])^2</f>
        <v>7.7918983353748458E-2</v>
      </c>
    </row>
    <row r="140" spans="1:30" x14ac:dyDescent="0.2">
      <c r="A140">
        <v>0</v>
      </c>
      <c r="B140" t="s">
        <v>12</v>
      </c>
      <c r="C140">
        <v>3</v>
      </c>
      <c r="D140" t="s">
        <v>3</v>
      </c>
      <c r="E140">
        <v>4</v>
      </c>
      <c r="F140">
        <v>29.125</v>
      </c>
      <c r="G140">
        <v>4</v>
      </c>
      <c r="H140">
        <v>1</v>
      </c>
      <c r="I140">
        <f>E140/$E$1</f>
        <v>0.05</v>
      </c>
      <c r="J140">
        <f>LOG10(F140+1)</f>
        <v>1.4789270555829248</v>
      </c>
      <c r="K140">
        <f t="shared" si="6"/>
        <v>0</v>
      </c>
      <c r="L140">
        <f t="shared" si="7"/>
        <v>0</v>
      </c>
      <c r="M140">
        <f>IF(B140="S",1,0)</f>
        <v>0</v>
      </c>
      <c r="N140">
        <f>IF(B140="C",1,0)</f>
        <v>0</v>
      </c>
      <c r="O140">
        <f t="shared" si="8"/>
        <v>1</v>
      </c>
      <c r="P140">
        <v>1</v>
      </c>
      <c r="AC140" s="5">
        <f>SUMPRODUCT(Table1[[#This Row],[SibSp]:[Ones]],$R$4:$AA$4)</f>
        <v>2.4158394434585562E-2</v>
      </c>
      <c r="AD140" s="5">
        <f>(AC140-Table1[[#This Row],[Survived]])^2</f>
        <v>5.836280216570146E-4</v>
      </c>
    </row>
    <row r="141" spans="1:30" x14ac:dyDescent="0.2">
      <c r="A141">
        <v>1</v>
      </c>
      <c r="B141" t="s">
        <v>10</v>
      </c>
      <c r="C141">
        <v>3</v>
      </c>
      <c r="D141" t="s">
        <v>4</v>
      </c>
      <c r="E141">
        <v>1</v>
      </c>
      <c r="F141">
        <v>11.1333</v>
      </c>
      <c r="G141">
        <v>1</v>
      </c>
      <c r="H141">
        <v>1</v>
      </c>
      <c r="I141">
        <f>E141/$E$1</f>
        <v>1.2500000000000001E-2</v>
      </c>
      <c r="J141">
        <f>LOG10(F141+1)</f>
        <v>1.0839789358110461</v>
      </c>
      <c r="K141">
        <f t="shared" si="6"/>
        <v>0</v>
      </c>
      <c r="L141">
        <f t="shared" si="7"/>
        <v>0</v>
      </c>
      <c r="M141">
        <f>IF(B141="S",1,0)</f>
        <v>1</v>
      </c>
      <c r="N141">
        <f>IF(B141="C",1,0)</f>
        <v>0</v>
      </c>
      <c r="O141">
        <f t="shared" si="8"/>
        <v>0</v>
      </c>
      <c r="P141">
        <v>1</v>
      </c>
      <c r="AC141" s="5">
        <f>SUMPRODUCT(Table1[[#This Row],[SibSp]:[Ones]],$R$4:$AA$4)</f>
        <v>0.70270084535320265</v>
      </c>
      <c r="AD141" s="5">
        <f>(AC141-Table1[[#This Row],[Survived]])^2</f>
        <v>8.8386787353700327E-2</v>
      </c>
    </row>
    <row r="142" spans="1:30" x14ac:dyDescent="0.2">
      <c r="A142">
        <v>0</v>
      </c>
      <c r="B142" t="s">
        <v>10</v>
      </c>
      <c r="C142">
        <v>3</v>
      </c>
      <c r="D142" t="s">
        <v>3</v>
      </c>
      <c r="E142">
        <v>21</v>
      </c>
      <c r="F142">
        <v>7.9249999999999998</v>
      </c>
      <c r="G142">
        <v>0</v>
      </c>
      <c r="H142">
        <v>0</v>
      </c>
      <c r="I142">
        <f>E142/$E$1</f>
        <v>0.26250000000000001</v>
      </c>
      <c r="J142">
        <f>LOG10(F142+1)</f>
        <v>0.95060822478423079</v>
      </c>
      <c r="K142">
        <f t="shared" si="6"/>
        <v>0</v>
      </c>
      <c r="L142">
        <f t="shared" si="7"/>
        <v>0</v>
      </c>
      <c r="M142">
        <f>IF(B142="S",1,0)</f>
        <v>1</v>
      </c>
      <c r="N142">
        <f>IF(B142="C",1,0)</f>
        <v>0</v>
      </c>
      <c r="O142">
        <f t="shared" si="8"/>
        <v>1</v>
      </c>
      <c r="P142">
        <v>1</v>
      </c>
      <c r="AC142" s="5">
        <f>SUMPRODUCT(Table1[[#This Row],[SibSp]:[Ones]],$R$4:$AA$4)</f>
        <v>0.15396820903638175</v>
      </c>
      <c r="AD142" s="5">
        <f>(AC142-Table1[[#This Row],[Survived]])^2</f>
        <v>2.3706209393870949E-2</v>
      </c>
    </row>
    <row r="143" spans="1:30" x14ac:dyDescent="0.2">
      <c r="A143">
        <v>0</v>
      </c>
      <c r="B143" t="s">
        <v>11</v>
      </c>
      <c r="C143">
        <v>1</v>
      </c>
      <c r="D143" t="s">
        <v>3</v>
      </c>
      <c r="E143">
        <v>56</v>
      </c>
      <c r="F143">
        <v>30.695799999999998</v>
      </c>
      <c r="G143">
        <v>0</v>
      </c>
      <c r="H143">
        <v>0</v>
      </c>
      <c r="I143">
        <f>E143/$E$1</f>
        <v>0.7</v>
      </c>
      <c r="J143">
        <f>LOG10(F143+1)</f>
        <v>1.5010017178117605</v>
      </c>
      <c r="K143">
        <f t="shared" si="6"/>
        <v>1</v>
      </c>
      <c r="L143">
        <f t="shared" si="7"/>
        <v>0</v>
      </c>
      <c r="M143">
        <f>IF(B143="S",1,0)</f>
        <v>0</v>
      </c>
      <c r="N143">
        <f>IF(B143="C",1,0)</f>
        <v>1</v>
      </c>
      <c r="O143">
        <f t="shared" si="8"/>
        <v>1</v>
      </c>
      <c r="P143">
        <v>1</v>
      </c>
      <c r="AC143" s="5">
        <f>SUMPRODUCT(Table1[[#This Row],[SibSp]:[Ones]],$R$4:$AA$4)</f>
        <v>0.37544735908543397</v>
      </c>
      <c r="AD143" s="5">
        <f>(AC143-Table1[[#This Row],[Survived]])^2</f>
        <v>0.14096071944422681</v>
      </c>
    </row>
    <row r="144" spans="1:30" x14ac:dyDescent="0.2">
      <c r="A144">
        <v>0</v>
      </c>
      <c r="B144" t="s">
        <v>10</v>
      </c>
      <c r="C144">
        <v>3</v>
      </c>
      <c r="D144" t="s">
        <v>3</v>
      </c>
      <c r="E144">
        <v>18</v>
      </c>
      <c r="F144">
        <v>7.8541999999999996</v>
      </c>
      <c r="G144">
        <v>1</v>
      </c>
      <c r="H144">
        <v>1</v>
      </c>
      <c r="I144">
        <f>E144/$E$1</f>
        <v>0.22500000000000001</v>
      </c>
      <c r="J144">
        <f>LOG10(F144+1)</f>
        <v>0.94714932766263737</v>
      </c>
      <c r="K144">
        <f t="shared" si="6"/>
        <v>0</v>
      </c>
      <c r="L144">
        <f t="shared" si="7"/>
        <v>0</v>
      </c>
      <c r="M144">
        <f>IF(B144="S",1,0)</f>
        <v>1</v>
      </c>
      <c r="N144">
        <f>IF(B144="C",1,0)</f>
        <v>0</v>
      </c>
      <c r="O144">
        <f t="shared" si="8"/>
        <v>1</v>
      </c>
      <c r="P144">
        <v>1</v>
      </c>
      <c r="AC144" s="5">
        <f>SUMPRODUCT(Table1[[#This Row],[SibSp]:[Ones]],$R$4:$AA$4)</f>
        <v>0.10414230556915915</v>
      </c>
      <c r="AD144" s="5">
        <f>(AC144-Table1[[#This Row],[Survived]])^2</f>
        <v>1.0845619809260118E-2</v>
      </c>
    </row>
    <row r="145" spans="1:30" x14ac:dyDescent="0.2">
      <c r="A145">
        <v>0</v>
      </c>
      <c r="B145" t="s">
        <v>11</v>
      </c>
      <c r="C145">
        <v>1</v>
      </c>
      <c r="D145" t="s">
        <v>4</v>
      </c>
      <c r="E145">
        <v>50</v>
      </c>
      <c r="F145">
        <v>28.712499999999999</v>
      </c>
      <c r="G145">
        <v>0</v>
      </c>
      <c r="H145">
        <v>0</v>
      </c>
      <c r="I145">
        <f>E145/$E$1</f>
        <v>0.625</v>
      </c>
      <c r="J145">
        <f>LOG10(F145+1)</f>
        <v>1.4729391947362367</v>
      </c>
      <c r="K145">
        <f t="shared" si="6"/>
        <v>1</v>
      </c>
      <c r="L145">
        <f t="shared" si="7"/>
        <v>0</v>
      </c>
      <c r="M145">
        <f>IF(B145="S",1,0)</f>
        <v>0</v>
      </c>
      <c r="N145">
        <f>IF(B145="C",1,0)</f>
        <v>1</v>
      </c>
      <c r="O145">
        <f t="shared" si="8"/>
        <v>0</v>
      </c>
      <c r="P145">
        <v>1</v>
      </c>
      <c r="AC145" s="5">
        <f>SUMPRODUCT(Table1[[#This Row],[SibSp]:[Ones]],$R$4:$AA$4)</f>
        <v>0.89555226048371739</v>
      </c>
      <c r="AD145" s="5">
        <f>(AC145-Table1[[#This Row],[Survived]])^2</f>
        <v>0.80201385125749602</v>
      </c>
    </row>
    <row r="146" spans="1:30" x14ac:dyDescent="0.2">
      <c r="A146">
        <v>0</v>
      </c>
      <c r="B146" t="s">
        <v>10</v>
      </c>
      <c r="C146">
        <v>2</v>
      </c>
      <c r="D146" t="s">
        <v>3</v>
      </c>
      <c r="E146">
        <v>30</v>
      </c>
      <c r="F146">
        <v>13</v>
      </c>
      <c r="G146">
        <v>0</v>
      </c>
      <c r="H146">
        <v>0</v>
      </c>
      <c r="I146">
        <f>E146/$E$1</f>
        <v>0.375</v>
      </c>
      <c r="J146">
        <f>LOG10(F146+1)</f>
        <v>1.146128035678238</v>
      </c>
      <c r="K146">
        <f t="shared" si="6"/>
        <v>0</v>
      </c>
      <c r="L146">
        <f t="shared" si="7"/>
        <v>1</v>
      </c>
      <c r="M146">
        <f>IF(B146="S",1,0)</f>
        <v>1</v>
      </c>
      <c r="N146">
        <f>IF(B146="C",1,0)</f>
        <v>0</v>
      </c>
      <c r="O146">
        <f t="shared" si="8"/>
        <v>1</v>
      </c>
      <c r="P146">
        <v>1</v>
      </c>
      <c r="AC146" s="5">
        <f>SUMPRODUCT(Table1[[#This Row],[SibSp]:[Ones]],$R$4:$AA$4)</f>
        <v>0.28872623955942694</v>
      </c>
      <c r="AD146" s="5">
        <f>(AC146-Table1[[#This Row],[Survived]])^2</f>
        <v>8.3362841410127592E-2</v>
      </c>
    </row>
    <row r="147" spans="1:30" x14ac:dyDescent="0.2">
      <c r="A147">
        <v>0</v>
      </c>
      <c r="B147" t="s">
        <v>10</v>
      </c>
      <c r="C147">
        <v>3</v>
      </c>
      <c r="D147" t="s">
        <v>3</v>
      </c>
      <c r="E147">
        <v>36</v>
      </c>
      <c r="F147">
        <v>0</v>
      </c>
      <c r="G147">
        <v>0</v>
      </c>
      <c r="H147">
        <v>0</v>
      </c>
      <c r="I147">
        <f>E147/$E$1</f>
        <v>0.45</v>
      </c>
      <c r="J147">
        <f>LOG10(F147+1)</f>
        <v>0</v>
      </c>
      <c r="K147">
        <f t="shared" si="6"/>
        <v>0</v>
      </c>
      <c r="L147">
        <f t="shared" si="7"/>
        <v>0</v>
      </c>
      <c r="M147">
        <f>IF(B147="S",1,0)</f>
        <v>1</v>
      </c>
      <c r="N147">
        <f>IF(B147="C",1,0)</f>
        <v>0</v>
      </c>
      <c r="O147">
        <f t="shared" si="8"/>
        <v>1</v>
      </c>
      <c r="P147">
        <v>1</v>
      </c>
      <c r="AC147" s="5">
        <f>SUMPRODUCT(Table1[[#This Row],[SibSp]:[Ones]],$R$4:$AA$4)</f>
        <v>1.1607122084605126E-2</v>
      </c>
      <c r="AD147" s="5">
        <f>(AC147-Table1[[#This Row],[Survived]])^2</f>
        <v>1.3472528308692804E-4</v>
      </c>
    </row>
    <row r="148" spans="1:30" x14ac:dyDescent="0.2">
      <c r="A148">
        <v>0</v>
      </c>
      <c r="B148" t="s">
        <v>10</v>
      </c>
      <c r="C148">
        <v>3</v>
      </c>
      <c r="D148" t="s">
        <v>3</v>
      </c>
      <c r="E148">
        <v>9</v>
      </c>
      <c r="F148">
        <v>31.387499999999999</v>
      </c>
      <c r="G148">
        <v>4</v>
      </c>
      <c r="H148">
        <v>2</v>
      </c>
      <c r="I148">
        <f>E148/$E$1</f>
        <v>0.1125</v>
      </c>
      <c r="J148">
        <f>LOG10(F148+1)</f>
        <v>1.5103774259938814</v>
      </c>
      <c r="K148">
        <f t="shared" si="6"/>
        <v>0</v>
      </c>
      <c r="L148">
        <f t="shared" si="7"/>
        <v>0</v>
      </c>
      <c r="M148">
        <f>IF(B148="S",1,0)</f>
        <v>1</v>
      </c>
      <c r="N148">
        <f>IF(B148="C",1,0)</f>
        <v>0</v>
      </c>
      <c r="O148">
        <f t="shared" si="8"/>
        <v>1</v>
      </c>
      <c r="P148">
        <v>1</v>
      </c>
      <c r="AC148" s="5">
        <f>SUMPRODUCT(Table1[[#This Row],[SibSp]:[Ones]],$R$4:$AA$4)</f>
        <v>1.0479747714185472E-2</v>
      </c>
      <c r="AD148" s="5">
        <f>(AC148-Table1[[#This Row],[Survived]])^2</f>
        <v>1.0982511215297563E-4</v>
      </c>
    </row>
    <row r="149" spans="1:30" x14ac:dyDescent="0.2">
      <c r="A149">
        <v>1</v>
      </c>
      <c r="B149" t="s">
        <v>10</v>
      </c>
      <c r="C149">
        <v>2</v>
      </c>
      <c r="D149" t="s">
        <v>3</v>
      </c>
      <c r="E149">
        <v>1</v>
      </c>
      <c r="F149">
        <v>39</v>
      </c>
      <c r="G149">
        <v>2</v>
      </c>
      <c r="H149">
        <v>1</v>
      </c>
      <c r="I149">
        <f>E149/$E$1</f>
        <v>1.2500000000000001E-2</v>
      </c>
      <c r="J149">
        <f>LOG10(F149+1)</f>
        <v>1.6020599913279623</v>
      </c>
      <c r="K149">
        <f t="shared" si="6"/>
        <v>0</v>
      </c>
      <c r="L149">
        <f t="shared" si="7"/>
        <v>1</v>
      </c>
      <c r="M149">
        <f>IF(B149="S",1,0)</f>
        <v>1</v>
      </c>
      <c r="N149">
        <f>IF(B149="C",1,0)</f>
        <v>0</v>
      </c>
      <c r="O149">
        <f t="shared" si="8"/>
        <v>1</v>
      </c>
      <c r="P149">
        <v>1</v>
      </c>
      <c r="AC149" s="5">
        <f>SUMPRODUCT(Table1[[#This Row],[SibSp]:[Ones]],$R$4:$AA$4)</f>
        <v>0.37279638807222309</v>
      </c>
      <c r="AD149" s="5">
        <f>(AC149-Table1[[#This Row],[Survived]])^2</f>
        <v>0.3933843708152493</v>
      </c>
    </row>
    <row r="150" spans="1:30" x14ac:dyDescent="0.2">
      <c r="A150">
        <v>1</v>
      </c>
      <c r="B150" t="s">
        <v>10</v>
      </c>
      <c r="C150">
        <v>3</v>
      </c>
      <c r="D150" t="s">
        <v>4</v>
      </c>
      <c r="E150">
        <v>4</v>
      </c>
      <c r="F150">
        <v>22.024999999999999</v>
      </c>
      <c r="G150">
        <v>0</v>
      </c>
      <c r="H150">
        <v>2</v>
      </c>
      <c r="I150">
        <f>E150/$E$1</f>
        <v>0.05</v>
      </c>
      <c r="J150">
        <f>LOG10(F150+1)</f>
        <v>1.3621996388688864</v>
      </c>
      <c r="K150">
        <f t="shared" si="6"/>
        <v>0</v>
      </c>
      <c r="L150">
        <f t="shared" si="7"/>
        <v>0</v>
      </c>
      <c r="M150">
        <f>IF(B150="S",1,0)</f>
        <v>1</v>
      </c>
      <c r="N150">
        <f>IF(B150="C",1,0)</f>
        <v>0</v>
      </c>
      <c r="O150">
        <f t="shared" si="8"/>
        <v>0</v>
      </c>
      <c r="P150">
        <v>1</v>
      </c>
      <c r="AC150" s="5">
        <f>SUMPRODUCT(Table1[[#This Row],[SibSp]:[Ones]],$R$4:$AA$4)</f>
        <v>0.73806745840843346</v>
      </c>
      <c r="AD150" s="5">
        <f>(AC150-Table1[[#This Row],[Survived]])^2</f>
        <v>6.8608656344617727E-2</v>
      </c>
    </row>
    <row r="151" spans="1:30" x14ac:dyDescent="0.2">
      <c r="A151">
        <v>1</v>
      </c>
      <c r="B151" t="s">
        <v>10</v>
      </c>
      <c r="C151">
        <v>1</v>
      </c>
      <c r="D151" t="s">
        <v>3</v>
      </c>
      <c r="E151">
        <v>45</v>
      </c>
      <c r="F151">
        <v>26.55</v>
      </c>
      <c r="G151">
        <v>0</v>
      </c>
      <c r="H151">
        <v>0</v>
      </c>
      <c r="I151">
        <f>E151/$E$1</f>
        <v>0.5625</v>
      </c>
      <c r="J151">
        <f>LOG10(F151+1)</f>
        <v>1.4401216031878039</v>
      </c>
      <c r="K151">
        <f t="shared" si="6"/>
        <v>1</v>
      </c>
      <c r="L151">
        <f t="shared" si="7"/>
        <v>0</v>
      </c>
      <c r="M151">
        <f>IF(B151="S",1,0)</f>
        <v>1</v>
      </c>
      <c r="N151">
        <f>IF(B151="C",1,0)</f>
        <v>0</v>
      </c>
      <c r="O151">
        <f t="shared" si="8"/>
        <v>1</v>
      </c>
      <c r="P151">
        <v>1</v>
      </c>
      <c r="AC151" s="5">
        <f>SUMPRODUCT(Table1[[#This Row],[SibSp]:[Ones]],$R$4:$AA$4)</f>
        <v>0.37679979886631437</v>
      </c>
      <c r="AD151" s="5">
        <f>(AC151-Table1[[#This Row],[Survived]])^2</f>
        <v>0.38837849069306629</v>
      </c>
    </row>
    <row r="152" spans="1:30" x14ac:dyDescent="0.2">
      <c r="A152">
        <v>0</v>
      </c>
      <c r="B152" t="s">
        <v>12</v>
      </c>
      <c r="C152">
        <v>3</v>
      </c>
      <c r="D152" t="s">
        <v>3</v>
      </c>
      <c r="E152">
        <v>40</v>
      </c>
      <c r="F152">
        <v>15.5</v>
      </c>
      <c r="G152">
        <v>1</v>
      </c>
      <c r="H152">
        <v>1</v>
      </c>
      <c r="I152">
        <f>E152/$E$1</f>
        <v>0.5</v>
      </c>
      <c r="J152">
        <f>LOG10(F152+1)</f>
        <v>1.2174839442139063</v>
      </c>
      <c r="K152">
        <f t="shared" si="6"/>
        <v>0</v>
      </c>
      <c r="L152">
        <f t="shared" si="7"/>
        <v>0</v>
      </c>
      <c r="M152">
        <f>IF(B152="S",1,0)</f>
        <v>0</v>
      </c>
      <c r="N152">
        <f>IF(B152="C",1,0)</f>
        <v>0</v>
      </c>
      <c r="O152">
        <f t="shared" si="8"/>
        <v>1</v>
      </c>
      <c r="P152">
        <v>1</v>
      </c>
      <c r="AC152" s="5">
        <f>SUMPRODUCT(Table1[[#This Row],[SibSp]:[Ones]],$R$4:$AA$4)</f>
        <v>-5.4232520831113851E-2</v>
      </c>
      <c r="AD152" s="5">
        <f>(AC152-Table1[[#This Row],[Survived]])^2</f>
        <v>2.9411663156971978E-3</v>
      </c>
    </row>
    <row r="153" spans="1:30" x14ac:dyDescent="0.2">
      <c r="A153">
        <v>0</v>
      </c>
      <c r="B153" t="s">
        <v>10</v>
      </c>
      <c r="C153">
        <v>3</v>
      </c>
      <c r="D153" t="s">
        <v>3</v>
      </c>
      <c r="E153">
        <v>36</v>
      </c>
      <c r="F153">
        <v>7.8958000000000004</v>
      </c>
      <c r="G153">
        <v>0</v>
      </c>
      <c r="H153">
        <v>0</v>
      </c>
      <c r="I153">
        <f>E153/$E$1</f>
        <v>0.45</v>
      </c>
      <c r="J153">
        <f>LOG10(F153+1)</f>
        <v>0.94918501031343461</v>
      </c>
      <c r="K153">
        <f t="shared" si="6"/>
        <v>0</v>
      </c>
      <c r="L153">
        <f t="shared" si="7"/>
        <v>0</v>
      </c>
      <c r="M153">
        <f>IF(B153="S",1,0)</f>
        <v>1</v>
      </c>
      <c r="N153">
        <f>IF(B153="C",1,0)</f>
        <v>0</v>
      </c>
      <c r="O153">
        <f t="shared" si="8"/>
        <v>1</v>
      </c>
      <c r="P153">
        <v>1</v>
      </c>
      <c r="AC153" s="5">
        <f>SUMPRODUCT(Table1[[#This Row],[SibSp]:[Ones]],$R$4:$AA$4)</f>
        <v>5.787764314112176E-2</v>
      </c>
      <c r="AD153" s="5">
        <f>(AC153-Table1[[#This Row],[Survived]])^2</f>
        <v>3.3498215755710385E-3</v>
      </c>
    </row>
    <row r="154" spans="1:30" x14ac:dyDescent="0.2">
      <c r="A154">
        <v>1</v>
      </c>
      <c r="B154" t="s">
        <v>10</v>
      </c>
      <c r="C154">
        <v>2</v>
      </c>
      <c r="D154" t="s">
        <v>4</v>
      </c>
      <c r="E154">
        <v>32</v>
      </c>
      <c r="F154">
        <v>13</v>
      </c>
      <c r="G154">
        <v>0</v>
      </c>
      <c r="H154">
        <v>0</v>
      </c>
      <c r="I154">
        <f>E154/$E$1</f>
        <v>0.4</v>
      </c>
      <c r="J154">
        <f>LOG10(F154+1)</f>
        <v>1.146128035678238</v>
      </c>
      <c r="K154">
        <f t="shared" si="6"/>
        <v>0</v>
      </c>
      <c r="L154">
        <f t="shared" si="7"/>
        <v>1</v>
      </c>
      <c r="M154">
        <f>IF(B154="S",1,0)</f>
        <v>1</v>
      </c>
      <c r="N154">
        <f>IF(B154="C",1,0)</f>
        <v>0</v>
      </c>
      <c r="O154">
        <f t="shared" si="8"/>
        <v>0</v>
      </c>
      <c r="P154">
        <v>1</v>
      </c>
      <c r="AC154" s="5">
        <f>SUMPRODUCT(Table1[[#This Row],[SibSp]:[Ones]],$R$4:$AA$4)</f>
        <v>0.75898782245762131</v>
      </c>
      <c r="AD154" s="5">
        <f>(AC154-Table1[[#This Row],[Survived]])^2</f>
        <v>5.808686972371907E-2</v>
      </c>
    </row>
    <row r="155" spans="1:30" x14ac:dyDescent="0.2">
      <c r="A155">
        <v>0</v>
      </c>
      <c r="B155" t="s">
        <v>10</v>
      </c>
      <c r="C155">
        <v>2</v>
      </c>
      <c r="D155" t="s">
        <v>3</v>
      </c>
      <c r="E155">
        <v>19</v>
      </c>
      <c r="F155">
        <v>13</v>
      </c>
      <c r="G155">
        <v>0</v>
      </c>
      <c r="H155">
        <v>0</v>
      </c>
      <c r="I155">
        <f>E155/$E$1</f>
        <v>0.23749999999999999</v>
      </c>
      <c r="J155">
        <f>LOG10(F155+1)</f>
        <v>1.146128035678238</v>
      </c>
      <c r="K155">
        <f t="shared" si="6"/>
        <v>0</v>
      </c>
      <c r="L155">
        <f t="shared" si="7"/>
        <v>1</v>
      </c>
      <c r="M155">
        <f>IF(B155="S",1,0)</f>
        <v>1</v>
      </c>
      <c r="N155">
        <f>IF(B155="C",1,0)</f>
        <v>0</v>
      </c>
      <c r="O155">
        <f t="shared" si="8"/>
        <v>1</v>
      </c>
      <c r="P155">
        <v>1</v>
      </c>
      <c r="AC155" s="5">
        <f>SUMPRODUCT(Table1[[#This Row],[SibSp]:[Ones]],$R$4:$AA$4)</f>
        <v>0.35914177710399131</v>
      </c>
      <c r="AD155" s="5">
        <f>(AC155-Table1[[#This Row],[Survived]])^2</f>
        <v>0.12898281606141299</v>
      </c>
    </row>
    <row r="156" spans="1:30" x14ac:dyDescent="0.2">
      <c r="A156">
        <v>1</v>
      </c>
      <c r="B156" t="s">
        <v>10</v>
      </c>
      <c r="C156">
        <v>3</v>
      </c>
      <c r="D156" t="s">
        <v>4</v>
      </c>
      <c r="E156">
        <v>19</v>
      </c>
      <c r="F156">
        <v>7.8541999999999996</v>
      </c>
      <c r="G156">
        <v>1</v>
      </c>
      <c r="H156">
        <v>0</v>
      </c>
      <c r="I156">
        <f>E156/$E$1</f>
        <v>0.23749999999999999</v>
      </c>
      <c r="J156">
        <f>LOG10(F156+1)</f>
        <v>0.94714932766263737</v>
      </c>
      <c r="K156">
        <f t="shared" si="6"/>
        <v>0</v>
      </c>
      <c r="L156">
        <f t="shared" si="7"/>
        <v>0</v>
      </c>
      <c r="M156">
        <f>IF(B156="S",1,0)</f>
        <v>1</v>
      </c>
      <c r="N156">
        <f>IF(B156="C",1,0)</f>
        <v>0</v>
      </c>
      <c r="O156">
        <f t="shared" si="8"/>
        <v>0</v>
      </c>
      <c r="P156">
        <v>1</v>
      </c>
      <c r="AC156" s="5">
        <f>SUMPRODUCT(Table1[[#This Row],[SibSp]:[Ones]],$R$4:$AA$4)</f>
        <v>0.59473193980296457</v>
      </c>
      <c r="AD156" s="5">
        <f>(AC156-Table1[[#This Row],[Survived]])^2</f>
        <v>0.16424220061586794</v>
      </c>
    </row>
    <row r="157" spans="1:30" x14ac:dyDescent="0.2">
      <c r="A157">
        <v>1</v>
      </c>
      <c r="B157" t="s">
        <v>10</v>
      </c>
      <c r="C157">
        <v>2</v>
      </c>
      <c r="D157" t="s">
        <v>3</v>
      </c>
      <c r="E157">
        <v>3</v>
      </c>
      <c r="F157">
        <v>26</v>
      </c>
      <c r="G157">
        <v>1</v>
      </c>
      <c r="H157">
        <v>1</v>
      </c>
      <c r="I157">
        <f>E157/$E$1</f>
        <v>3.7499999999999999E-2</v>
      </c>
      <c r="J157">
        <f>LOG10(F157+1)</f>
        <v>1.4313637641589874</v>
      </c>
      <c r="K157">
        <f t="shared" si="6"/>
        <v>0</v>
      </c>
      <c r="L157">
        <f t="shared" si="7"/>
        <v>1</v>
      </c>
      <c r="M157">
        <f>IF(B157="S",1,0)</f>
        <v>1</v>
      </c>
      <c r="N157">
        <f>IF(B157="C",1,0)</f>
        <v>0</v>
      </c>
      <c r="O157">
        <f t="shared" si="8"/>
        <v>1</v>
      </c>
      <c r="P157">
        <v>1</v>
      </c>
      <c r="AC157" s="5">
        <f>SUMPRODUCT(Table1[[#This Row],[SibSp]:[Ones]],$R$4:$AA$4)</f>
        <v>0.40660741539864526</v>
      </c>
      <c r="AD157" s="5">
        <f>(AC157-Table1[[#This Row],[Survived]])^2</f>
        <v>0.35211475945987603</v>
      </c>
    </row>
    <row r="158" spans="1:30" x14ac:dyDescent="0.2">
      <c r="A158">
        <v>1</v>
      </c>
      <c r="B158" t="s">
        <v>11</v>
      </c>
      <c r="C158">
        <v>1</v>
      </c>
      <c r="D158" t="s">
        <v>4</v>
      </c>
      <c r="E158">
        <v>44</v>
      </c>
      <c r="F158">
        <v>27.720800000000001</v>
      </c>
      <c r="G158">
        <v>0</v>
      </c>
      <c r="H158">
        <v>0</v>
      </c>
      <c r="I158">
        <f>E158/$E$1</f>
        <v>0.55000000000000004</v>
      </c>
      <c r="J158">
        <f>LOG10(F158+1)</f>
        <v>1.4581965327411079</v>
      </c>
      <c r="K158">
        <f t="shared" si="6"/>
        <v>1</v>
      </c>
      <c r="L158">
        <f t="shared" si="7"/>
        <v>0</v>
      </c>
      <c r="M158">
        <f>IF(B158="S",1,0)</f>
        <v>0</v>
      </c>
      <c r="N158">
        <f>IF(B158="C",1,0)</f>
        <v>1</v>
      </c>
      <c r="O158">
        <f t="shared" si="8"/>
        <v>0</v>
      </c>
      <c r="P158">
        <v>1</v>
      </c>
      <c r="AC158" s="5">
        <f>SUMPRODUCT(Table1[[#This Row],[SibSp]:[Ones]],$R$4:$AA$4)</f>
        <v>0.93324206565455847</v>
      </c>
      <c r="AD158" s="5">
        <f>(AC158-Table1[[#This Row],[Survived]])^2</f>
        <v>4.4566217980702818E-3</v>
      </c>
    </row>
    <row r="159" spans="1:30" x14ac:dyDescent="0.2">
      <c r="A159">
        <v>1</v>
      </c>
      <c r="B159" t="s">
        <v>11</v>
      </c>
      <c r="C159">
        <v>1</v>
      </c>
      <c r="D159" t="s">
        <v>4</v>
      </c>
      <c r="E159">
        <v>58</v>
      </c>
      <c r="F159">
        <v>146.52080000000001</v>
      </c>
      <c r="G159">
        <v>0</v>
      </c>
      <c r="H159">
        <v>0</v>
      </c>
      <c r="I159">
        <f>E159/$E$1</f>
        <v>0.72499999999999998</v>
      </c>
      <c r="J159">
        <f>LOG10(F159+1)</f>
        <v>2.1688532588793175</v>
      </c>
      <c r="K159">
        <f t="shared" si="6"/>
        <v>1</v>
      </c>
      <c r="L159">
        <f t="shared" si="7"/>
        <v>0</v>
      </c>
      <c r="M159">
        <f>IF(B159="S",1,0)</f>
        <v>0</v>
      </c>
      <c r="N159">
        <f>IF(B159="C",1,0)</f>
        <v>1</v>
      </c>
      <c r="O159">
        <f t="shared" si="8"/>
        <v>0</v>
      </c>
      <c r="P159">
        <v>1</v>
      </c>
      <c r="AC159" s="5">
        <f>SUMPRODUCT(Table1[[#This Row],[SibSp]:[Ones]],$R$4:$AA$4)</f>
        <v>0.87826512276801427</v>
      </c>
      <c r="AD159" s="5">
        <f>(AC159-Table1[[#This Row],[Survived]])^2</f>
        <v>1.4819380334686638E-2</v>
      </c>
    </row>
    <row r="160" spans="1:30" x14ac:dyDescent="0.2">
      <c r="A160">
        <v>0</v>
      </c>
      <c r="B160" t="s">
        <v>10</v>
      </c>
      <c r="C160">
        <v>3</v>
      </c>
      <c r="D160" t="s">
        <v>3</v>
      </c>
      <c r="E160">
        <v>42</v>
      </c>
      <c r="F160">
        <v>8.4041999999999994</v>
      </c>
      <c r="G160">
        <v>0</v>
      </c>
      <c r="H160">
        <v>1</v>
      </c>
      <c r="I160">
        <f>E160/$E$1</f>
        <v>0.52500000000000002</v>
      </c>
      <c r="J160">
        <f>LOG10(F160+1)</f>
        <v>0.97332185673243765</v>
      </c>
      <c r="K160">
        <f t="shared" si="6"/>
        <v>0</v>
      </c>
      <c r="L160">
        <f t="shared" si="7"/>
        <v>0</v>
      </c>
      <c r="M160">
        <f>IF(B160="S",1,0)</f>
        <v>1</v>
      </c>
      <c r="N160">
        <f>IF(B160="C",1,0)</f>
        <v>0</v>
      </c>
      <c r="O160">
        <f t="shared" si="8"/>
        <v>1</v>
      </c>
      <c r="P160">
        <v>1</v>
      </c>
      <c r="AC160" s="5">
        <f>SUMPRODUCT(Table1[[#This Row],[SibSp]:[Ones]],$R$4:$AA$4)</f>
        <v>6.71914337874846E-3</v>
      </c>
      <c r="AD160" s="5">
        <f>(AC160-Table1[[#This Row],[Survived]])^2</f>
        <v>4.5146887744179272E-5</v>
      </c>
    </row>
    <row r="161" spans="1:30" x14ac:dyDescent="0.2">
      <c r="A161">
        <v>0</v>
      </c>
      <c r="B161" t="s">
        <v>10</v>
      </c>
      <c r="C161">
        <v>2</v>
      </c>
      <c r="D161" t="s">
        <v>4</v>
      </c>
      <c r="E161">
        <v>24</v>
      </c>
      <c r="F161">
        <v>13</v>
      </c>
      <c r="G161">
        <v>0</v>
      </c>
      <c r="H161">
        <v>0</v>
      </c>
      <c r="I161">
        <f>E161/$E$1</f>
        <v>0.3</v>
      </c>
      <c r="J161">
        <f>LOG10(F161+1)</f>
        <v>1.146128035678238</v>
      </c>
      <c r="K161">
        <f t="shared" si="6"/>
        <v>0</v>
      </c>
      <c r="L161">
        <f t="shared" si="7"/>
        <v>1</v>
      </c>
      <c r="M161">
        <f>IF(B161="S",1,0)</f>
        <v>1</v>
      </c>
      <c r="N161">
        <f>IF(B161="C",1,0)</f>
        <v>0</v>
      </c>
      <c r="O161">
        <f t="shared" si="8"/>
        <v>0</v>
      </c>
      <c r="P161">
        <v>1</v>
      </c>
      <c r="AC161" s="5">
        <f>SUMPRODUCT(Table1[[#This Row],[SibSp]:[Ones]],$R$4:$AA$4)</f>
        <v>0.81019912249003168</v>
      </c>
      <c r="AD161" s="5">
        <f>(AC161-Table1[[#This Row],[Survived]])^2</f>
        <v>0.65642261808361735</v>
      </c>
    </row>
    <row r="162" spans="1:30" x14ac:dyDescent="0.2">
      <c r="A162">
        <v>0</v>
      </c>
      <c r="B162" t="s">
        <v>10</v>
      </c>
      <c r="C162">
        <v>3</v>
      </c>
      <c r="D162" t="s">
        <v>3</v>
      </c>
      <c r="E162">
        <v>28</v>
      </c>
      <c r="F162">
        <v>9.5</v>
      </c>
      <c r="G162">
        <v>0</v>
      </c>
      <c r="H162">
        <v>0</v>
      </c>
      <c r="I162">
        <f>E162/$E$1</f>
        <v>0.35</v>
      </c>
      <c r="J162">
        <f>LOG10(F162+1)</f>
        <v>1.0211892990699381</v>
      </c>
      <c r="K162">
        <f t="shared" si="6"/>
        <v>0</v>
      </c>
      <c r="L162">
        <f t="shared" si="7"/>
        <v>0</v>
      </c>
      <c r="M162">
        <f>IF(B162="S",1,0)</f>
        <v>1</v>
      </c>
      <c r="N162">
        <f>IF(B162="C",1,0)</f>
        <v>0</v>
      </c>
      <c r="O162">
        <f t="shared" si="8"/>
        <v>1</v>
      </c>
      <c r="P162">
        <v>1</v>
      </c>
      <c r="AC162" s="5">
        <f>SUMPRODUCT(Table1[[#This Row],[SibSp]:[Ones]],$R$4:$AA$4)</f>
        <v>0.11259898170434191</v>
      </c>
      <c r="AD162" s="5">
        <f>(AC162-Table1[[#This Row],[Survived]])^2</f>
        <v>1.2678530680854724E-2</v>
      </c>
    </row>
    <row r="163" spans="1:30" x14ac:dyDescent="0.2">
      <c r="A163">
        <v>0</v>
      </c>
      <c r="B163" t="s">
        <v>10</v>
      </c>
      <c r="C163">
        <v>3</v>
      </c>
      <c r="D163" t="s">
        <v>3</v>
      </c>
      <c r="E163">
        <v>34</v>
      </c>
      <c r="F163">
        <v>6.4958</v>
      </c>
      <c r="G163">
        <v>0</v>
      </c>
      <c r="H163">
        <v>0</v>
      </c>
      <c r="I163">
        <f>E163/$E$1</f>
        <v>0.42499999999999999</v>
      </c>
      <c r="J163">
        <f>LOG10(F163+1)</f>
        <v>0.87481799035902574</v>
      </c>
      <c r="K163">
        <f t="shared" si="6"/>
        <v>0</v>
      </c>
      <c r="L163">
        <f t="shared" si="7"/>
        <v>0</v>
      </c>
      <c r="M163">
        <f>IF(B163="S",1,0)</f>
        <v>1</v>
      </c>
      <c r="N163">
        <f>IF(B163="C",1,0)</f>
        <v>0</v>
      </c>
      <c r="O163">
        <f t="shared" si="8"/>
        <v>1</v>
      </c>
      <c r="P163">
        <v>1</v>
      </c>
      <c r="AC163" s="5">
        <f>SUMPRODUCT(Table1[[#This Row],[SibSp]:[Ones]],$R$4:$AA$4)</f>
        <v>6.705525206877383E-2</v>
      </c>
      <c r="AD163" s="5">
        <f>(AC163-Table1[[#This Row],[Survived]])^2</f>
        <v>4.4964068300067973E-3</v>
      </c>
    </row>
    <row r="164" spans="1:30" x14ac:dyDescent="0.2">
      <c r="A164">
        <v>0</v>
      </c>
      <c r="B164" t="s">
        <v>11</v>
      </c>
      <c r="C164">
        <v>3</v>
      </c>
      <c r="D164" t="s">
        <v>3</v>
      </c>
      <c r="E164">
        <v>45.5</v>
      </c>
      <c r="F164">
        <v>7.2249999999999996</v>
      </c>
      <c r="G164">
        <v>0</v>
      </c>
      <c r="H164">
        <v>0</v>
      </c>
      <c r="I164">
        <f>E164/$E$1</f>
        <v>0.56874999999999998</v>
      </c>
      <c r="J164">
        <f>LOG10(F164+1)</f>
        <v>0.91513590662201194</v>
      </c>
      <c r="K164">
        <f t="shared" si="6"/>
        <v>0</v>
      </c>
      <c r="L164">
        <f t="shared" si="7"/>
        <v>0</v>
      </c>
      <c r="M164">
        <f>IF(B164="S",1,0)</f>
        <v>0</v>
      </c>
      <c r="N164">
        <f>IF(B164="C",1,0)</f>
        <v>1</v>
      </c>
      <c r="O164">
        <f t="shared" si="8"/>
        <v>1</v>
      </c>
      <c r="P164">
        <v>1</v>
      </c>
      <c r="AC164" s="5">
        <f>SUMPRODUCT(Table1[[#This Row],[SibSp]:[Ones]],$R$4:$AA$4)</f>
        <v>6.1499747568454333E-2</v>
      </c>
      <c r="AD164" s="5">
        <f>(AC164-Table1[[#This Row],[Survived]])^2</f>
        <v>3.7822189509836047E-3</v>
      </c>
    </row>
    <row r="165" spans="1:30" x14ac:dyDescent="0.2">
      <c r="A165">
        <v>1</v>
      </c>
      <c r="B165" t="s">
        <v>10</v>
      </c>
      <c r="C165">
        <v>3</v>
      </c>
      <c r="D165" t="s">
        <v>3</v>
      </c>
      <c r="E165">
        <v>18</v>
      </c>
      <c r="F165">
        <v>8.0500000000000007</v>
      </c>
      <c r="G165">
        <v>0</v>
      </c>
      <c r="H165">
        <v>0</v>
      </c>
      <c r="I165">
        <f>E165/$E$1</f>
        <v>0.22500000000000001</v>
      </c>
      <c r="J165">
        <f>LOG10(F165+1)</f>
        <v>0.9566485792052033</v>
      </c>
      <c r="K165">
        <f t="shared" si="6"/>
        <v>0</v>
      </c>
      <c r="L165">
        <f t="shared" si="7"/>
        <v>0</v>
      </c>
      <c r="M165">
        <f>IF(B165="S",1,0)</f>
        <v>1</v>
      </c>
      <c r="N165">
        <f>IF(B165="C",1,0)</f>
        <v>0</v>
      </c>
      <c r="O165">
        <f t="shared" si="8"/>
        <v>1</v>
      </c>
      <c r="P165">
        <v>1</v>
      </c>
      <c r="AC165" s="5">
        <f>SUMPRODUCT(Table1[[#This Row],[SibSp]:[Ones]],$R$4:$AA$4)</f>
        <v>0.17346689951965044</v>
      </c>
      <c r="AD165" s="5">
        <f>(AC165-Table1[[#This Row],[Survived]])^2</f>
        <v>0.6831569661896596</v>
      </c>
    </row>
    <row r="166" spans="1:30" x14ac:dyDescent="0.2">
      <c r="A166">
        <v>0</v>
      </c>
      <c r="B166" t="s">
        <v>10</v>
      </c>
      <c r="C166">
        <v>3</v>
      </c>
      <c r="D166" t="s">
        <v>4</v>
      </c>
      <c r="E166">
        <v>2</v>
      </c>
      <c r="F166">
        <v>10.4625</v>
      </c>
      <c r="G166">
        <v>0</v>
      </c>
      <c r="H166">
        <v>1</v>
      </c>
      <c r="I166">
        <f>E166/$E$1</f>
        <v>2.5000000000000001E-2</v>
      </c>
      <c r="J166">
        <f>LOG10(F166+1)</f>
        <v>1.0592793486780776</v>
      </c>
      <c r="K166">
        <f t="shared" si="6"/>
        <v>0</v>
      </c>
      <c r="L166">
        <f t="shared" si="7"/>
        <v>0</v>
      </c>
      <c r="M166">
        <f>IF(B166="S",1,0)</f>
        <v>1</v>
      </c>
      <c r="N166">
        <f>IF(B166="C",1,0)</f>
        <v>0</v>
      </c>
      <c r="O166">
        <f t="shared" si="8"/>
        <v>0</v>
      </c>
      <c r="P166">
        <v>1</v>
      </c>
      <c r="AC166" s="5">
        <f>SUMPRODUCT(Table1[[#This Row],[SibSp]:[Ones]],$R$4:$AA$4)</f>
        <v>0.75003027558445801</v>
      </c>
      <c r="AD166" s="5">
        <f>(AC166-Table1[[#This Row],[Survived]])^2</f>
        <v>0.56254541429329807</v>
      </c>
    </row>
    <row r="167" spans="1:30" x14ac:dyDescent="0.2">
      <c r="A167">
        <v>0</v>
      </c>
      <c r="B167" t="s">
        <v>10</v>
      </c>
      <c r="C167">
        <v>3</v>
      </c>
      <c r="D167" t="s">
        <v>3</v>
      </c>
      <c r="E167">
        <v>32</v>
      </c>
      <c r="F167">
        <v>15.85</v>
      </c>
      <c r="G167">
        <v>1</v>
      </c>
      <c r="H167">
        <v>0</v>
      </c>
      <c r="I167">
        <f>E167/$E$1</f>
        <v>0.4</v>
      </c>
      <c r="J167">
        <f>LOG10(F167+1)</f>
        <v>1.2265999052073575</v>
      </c>
      <c r="K167">
        <f t="shared" si="6"/>
        <v>0</v>
      </c>
      <c r="L167">
        <f t="shared" si="7"/>
        <v>0</v>
      </c>
      <c r="M167">
        <f>IF(B167="S",1,0)</f>
        <v>1</v>
      </c>
      <c r="N167">
        <f>IF(B167="C",1,0)</f>
        <v>0</v>
      </c>
      <c r="O167">
        <f t="shared" si="8"/>
        <v>1</v>
      </c>
      <c r="P167">
        <v>1</v>
      </c>
      <c r="AC167" s="5">
        <f>SUMPRODUCT(Table1[[#This Row],[SibSp]:[Ones]],$R$4:$AA$4)</f>
        <v>4.2071723105431169E-2</v>
      </c>
      <c r="AD167" s="5">
        <f>(AC167-Table1[[#This Row],[Survived]])^2</f>
        <v>1.7700298850600708E-3</v>
      </c>
    </row>
    <row r="168" spans="1:30" x14ac:dyDescent="0.2">
      <c r="A168">
        <v>1</v>
      </c>
      <c r="B168" t="s">
        <v>11</v>
      </c>
      <c r="C168">
        <v>3</v>
      </c>
      <c r="D168" t="s">
        <v>3</v>
      </c>
      <c r="E168">
        <v>26</v>
      </c>
      <c r="F168">
        <v>18.787500000000001</v>
      </c>
      <c r="G168">
        <v>0</v>
      </c>
      <c r="H168">
        <v>0</v>
      </c>
      <c r="I168">
        <f>E168/$E$1</f>
        <v>0.32500000000000001</v>
      </c>
      <c r="J168">
        <f>LOG10(F168+1)</f>
        <v>1.2963909278704124</v>
      </c>
      <c r="K168">
        <f t="shared" si="6"/>
        <v>0</v>
      </c>
      <c r="L168">
        <f t="shared" si="7"/>
        <v>0</v>
      </c>
      <c r="M168">
        <f>IF(B168="S",1,0)</f>
        <v>0</v>
      </c>
      <c r="N168">
        <f>IF(B168="C",1,0)</f>
        <v>1</v>
      </c>
      <c r="O168">
        <f t="shared" si="8"/>
        <v>1</v>
      </c>
      <c r="P168">
        <v>1</v>
      </c>
      <c r="AC168" s="5">
        <f>SUMPRODUCT(Table1[[#This Row],[SibSp]:[Ones]],$R$4:$AA$4)</f>
        <v>0.20491257066008384</v>
      </c>
      <c r="AD168" s="5">
        <f>(AC168-Table1[[#This Row],[Survived]])^2</f>
        <v>0.63216402029435614</v>
      </c>
    </row>
    <row r="169" spans="1:30" x14ac:dyDescent="0.2">
      <c r="A169">
        <v>1</v>
      </c>
      <c r="B169" t="s">
        <v>12</v>
      </c>
      <c r="C169">
        <v>3</v>
      </c>
      <c r="D169" t="s">
        <v>4</v>
      </c>
      <c r="E169">
        <v>16</v>
      </c>
      <c r="F169">
        <v>7.75</v>
      </c>
      <c r="G169">
        <v>0</v>
      </c>
      <c r="H169">
        <v>0</v>
      </c>
      <c r="I169">
        <f>E169/$E$1</f>
        <v>0.2</v>
      </c>
      <c r="J169">
        <f>LOG10(F169+1)</f>
        <v>0.94200805302231327</v>
      </c>
      <c r="K169">
        <f t="shared" si="6"/>
        <v>0</v>
      </c>
      <c r="L169">
        <f t="shared" si="7"/>
        <v>0</v>
      </c>
      <c r="M169">
        <f>IF(B169="S",1,0)</f>
        <v>0</v>
      </c>
      <c r="N169">
        <f>IF(B169="C",1,0)</f>
        <v>0</v>
      </c>
      <c r="O169">
        <f t="shared" si="8"/>
        <v>0</v>
      </c>
      <c r="P169">
        <v>1</v>
      </c>
      <c r="AC169" s="5">
        <f>SUMPRODUCT(Table1[[#This Row],[SibSp]:[Ones]],$R$4:$AA$4)</f>
        <v>0.63789851789372276</v>
      </c>
      <c r="AD169" s="5">
        <f>(AC169-Table1[[#This Row],[Survived]])^2</f>
        <v>0.1311174833435626</v>
      </c>
    </row>
    <row r="170" spans="1:30" x14ac:dyDescent="0.2">
      <c r="A170">
        <v>1</v>
      </c>
      <c r="B170" t="s">
        <v>11</v>
      </c>
      <c r="C170">
        <v>1</v>
      </c>
      <c r="D170" t="s">
        <v>3</v>
      </c>
      <c r="E170">
        <v>40</v>
      </c>
      <c r="F170">
        <v>31</v>
      </c>
      <c r="G170">
        <v>0</v>
      </c>
      <c r="H170">
        <v>0</v>
      </c>
      <c r="I170">
        <f>E170/$E$1</f>
        <v>0.5</v>
      </c>
      <c r="J170">
        <f>LOG10(F170+1)</f>
        <v>1.505149978319906</v>
      </c>
      <c r="K170">
        <f t="shared" si="6"/>
        <v>1</v>
      </c>
      <c r="L170">
        <f t="shared" si="7"/>
        <v>0</v>
      </c>
      <c r="M170">
        <f>IF(B170="S",1,0)</f>
        <v>0</v>
      </c>
      <c r="N170">
        <f>IF(B170="C",1,0)</f>
        <v>1</v>
      </c>
      <c r="O170">
        <f t="shared" si="8"/>
        <v>1</v>
      </c>
      <c r="P170">
        <v>1</v>
      </c>
      <c r="AC170" s="5">
        <f>SUMPRODUCT(Table1[[#This Row],[SibSp]:[Ones]],$R$4:$AA$4)</f>
        <v>0.47807217702464655</v>
      </c>
      <c r="AD170" s="5">
        <f>(AC170-Table1[[#This Row],[Survived]])^2</f>
        <v>0.27240865239579187</v>
      </c>
    </row>
    <row r="171" spans="1:30" x14ac:dyDescent="0.2">
      <c r="A171">
        <v>0</v>
      </c>
      <c r="B171" t="s">
        <v>10</v>
      </c>
      <c r="C171">
        <v>3</v>
      </c>
      <c r="D171" t="s">
        <v>3</v>
      </c>
      <c r="E171">
        <v>24</v>
      </c>
      <c r="F171">
        <v>7.05</v>
      </c>
      <c r="G171">
        <v>0</v>
      </c>
      <c r="H171">
        <v>0</v>
      </c>
      <c r="I171">
        <f>E171/$E$1</f>
        <v>0.3</v>
      </c>
      <c r="J171">
        <f>LOG10(F171+1)</f>
        <v>0.90579588036786851</v>
      </c>
      <c r="K171">
        <f t="shared" si="6"/>
        <v>0</v>
      </c>
      <c r="L171">
        <f t="shared" si="7"/>
        <v>0</v>
      </c>
      <c r="M171">
        <f>IF(B171="S",1,0)</f>
        <v>1</v>
      </c>
      <c r="N171">
        <f>IF(B171="C",1,0)</f>
        <v>0</v>
      </c>
      <c r="O171">
        <f t="shared" si="8"/>
        <v>1</v>
      </c>
      <c r="P171">
        <v>1</v>
      </c>
      <c r="AC171" s="5">
        <f>SUMPRODUCT(Table1[[#This Row],[SibSp]:[Ones]],$R$4:$AA$4)</f>
        <v>0.13257947587440244</v>
      </c>
      <c r="AD171" s="5">
        <f>(AC171-Table1[[#This Row],[Survived]])^2</f>
        <v>1.7577317423131258E-2</v>
      </c>
    </row>
    <row r="172" spans="1:30" x14ac:dyDescent="0.2">
      <c r="A172">
        <v>1</v>
      </c>
      <c r="B172" t="s">
        <v>10</v>
      </c>
      <c r="C172">
        <v>2</v>
      </c>
      <c r="D172" t="s">
        <v>4</v>
      </c>
      <c r="E172">
        <v>35</v>
      </c>
      <c r="F172">
        <v>21</v>
      </c>
      <c r="G172">
        <v>0</v>
      </c>
      <c r="H172">
        <v>0</v>
      </c>
      <c r="I172">
        <f>E172/$E$1</f>
        <v>0.4375</v>
      </c>
      <c r="J172">
        <f>LOG10(F172+1)</f>
        <v>1.3424226808222062</v>
      </c>
      <c r="K172">
        <f t="shared" si="6"/>
        <v>0</v>
      </c>
      <c r="L172">
        <f t="shared" si="7"/>
        <v>1</v>
      </c>
      <c r="M172">
        <f>IF(B172="S",1,0)</f>
        <v>1</v>
      </c>
      <c r="N172">
        <f>IF(B172="C",1,0)</f>
        <v>0</v>
      </c>
      <c r="O172">
        <f t="shared" si="8"/>
        <v>0</v>
      </c>
      <c r="P172">
        <v>1</v>
      </c>
      <c r="AC172" s="5">
        <f>SUMPRODUCT(Table1[[#This Row],[SibSp]:[Ones]],$R$4:$AA$4)</f>
        <v>0.74935248396170473</v>
      </c>
      <c r="AD172" s="5">
        <f>(AC172-Table1[[#This Row],[Survived]])^2</f>
        <v>6.2824177296167488E-2</v>
      </c>
    </row>
    <row r="173" spans="1:30" x14ac:dyDescent="0.2">
      <c r="A173">
        <v>0</v>
      </c>
      <c r="B173" t="s">
        <v>10</v>
      </c>
      <c r="C173">
        <v>3</v>
      </c>
      <c r="D173" t="s">
        <v>3</v>
      </c>
      <c r="E173">
        <v>22</v>
      </c>
      <c r="F173">
        <v>7.25</v>
      </c>
      <c r="G173">
        <v>0</v>
      </c>
      <c r="H173">
        <v>0</v>
      </c>
      <c r="I173">
        <f>E173/$E$1</f>
        <v>0.27500000000000002</v>
      </c>
      <c r="J173">
        <f>LOG10(F173+1)</f>
        <v>0.91645394854992512</v>
      </c>
      <c r="K173">
        <f t="shared" si="6"/>
        <v>0</v>
      </c>
      <c r="L173">
        <f t="shared" si="7"/>
        <v>0</v>
      </c>
      <c r="M173">
        <f>IF(B173="S",1,0)</f>
        <v>1</v>
      </c>
      <c r="N173">
        <f>IF(B173="C",1,0)</f>
        <v>0</v>
      </c>
      <c r="O173">
        <f t="shared" si="8"/>
        <v>1</v>
      </c>
      <c r="P173">
        <v>1</v>
      </c>
      <c r="AC173" s="5">
        <f>SUMPRODUCT(Table1[[#This Row],[SibSp]:[Ones]],$R$4:$AA$4)</f>
        <v>0.1459018564621668</v>
      </c>
      <c r="AD173" s="5">
        <f>(AC173-Table1[[#This Row],[Survived]])^2</f>
        <v>2.1287351719106725E-2</v>
      </c>
    </row>
    <row r="174" spans="1:30" x14ac:dyDescent="0.2">
      <c r="A174">
        <v>0</v>
      </c>
      <c r="B174" t="s">
        <v>10</v>
      </c>
      <c r="C174">
        <v>2</v>
      </c>
      <c r="D174" t="s">
        <v>3</v>
      </c>
      <c r="E174">
        <v>30</v>
      </c>
      <c r="F174">
        <v>13</v>
      </c>
      <c r="G174">
        <v>0</v>
      </c>
      <c r="H174">
        <v>0</v>
      </c>
      <c r="I174">
        <f>E174/$E$1</f>
        <v>0.375</v>
      </c>
      <c r="J174">
        <f>LOG10(F174+1)</f>
        <v>1.146128035678238</v>
      </c>
      <c r="K174">
        <f t="shared" si="6"/>
        <v>0</v>
      </c>
      <c r="L174">
        <f t="shared" si="7"/>
        <v>1</v>
      </c>
      <c r="M174">
        <f>IF(B174="S",1,0)</f>
        <v>1</v>
      </c>
      <c r="N174">
        <f>IF(B174="C",1,0)</f>
        <v>0</v>
      </c>
      <c r="O174">
        <f t="shared" si="8"/>
        <v>1</v>
      </c>
      <c r="P174">
        <v>1</v>
      </c>
      <c r="AC174" s="5">
        <f>SUMPRODUCT(Table1[[#This Row],[SibSp]:[Ones]],$R$4:$AA$4)</f>
        <v>0.28872623955942694</v>
      </c>
      <c r="AD174" s="5">
        <f>(AC174-Table1[[#This Row],[Survived]])^2</f>
        <v>8.3362841410127592E-2</v>
      </c>
    </row>
    <row r="175" spans="1:30" x14ac:dyDescent="0.2">
      <c r="A175">
        <v>1</v>
      </c>
      <c r="B175" t="s">
        <v>11</v>
      </c>
      <c r="C175">
        <v>1</v>
      </c>
      <c r="D175" t="s">
        <v>4</v>
      </c>
      <c r="E175">
        <v>31</v>
      </c>
      <c r="F175">
        <v>113.27500000000001</v>
      </c>
      <c r="G175">
        <v>1</v>
      </c>
      <c r="H175">
        <v>0</v>
      </c>
      <c r="I175">
        <f>E175/$E$1</f>
        <v>0.38750000000000001</v>
      </c>
      <c r="J175">
        <f>LOG10(F175+1)</f>
        <v>2.0579512299613683</v>
      </c>
      <c r="K175">
        <f t="shared" si="6"/>
        <v>1</v>
      </c>
      <c r="L175">
        <f t="shared" si="7"/>
        <v>0</v>
      </c>
      <c r="M175">
        <f>IF(B175="S",1,0)</f>
        <v>0</v>
      </c>
      <c r="N175">
        <f>IF(B175="C",1,0)</f>
        <v>1</v>
      </c>
      <c r="O175">
        <f t="shared" si="8"/>
        <v>0</v>
      </c>
      <c r="P175">
        <v>1</v>
      </c>
      <c r="AC175" s="5">
        <f>SUMPRODUCT(Table1[[#This Row],[SibSp]:[Ones]],$R$4:$AA$4)</f>
        <v>0.99076216003940498</v>
      </c>
      <c r="AD175" s="5">
        <f>(AC175-Table1[[#This Row],[Survived]])^2</f>
        <v>8.5337687137566166E-5</v>
      </c>
    </row>
    <row r="176" spans="1:30" x14ac:dyDescent="0.2">
      <c r="A176">
        <v>1</v>
      </c>
      <c r="B176" t="s">
        <v>10</v>
      </c>
      <c r="C176">
        <v>3</v>
      </c>
      <c r="D176" t="s">
        <v>4</v>
      </c>
      <c r="E176">
        <v>27</v>
      </c>
      <c r="F176">
        <v>7.9249999999999998</v>
      </c>
      <c r="G176">
        <v>0</v>
      </c>
      <c r="H176">
        <v>0</v>
      </c>
      <c r="I176">
        <f>E176/$E$1</f>
        <v>0.33750000000000002</v>
      </c>
      <c r="J176">
        <f>LOG10(F176+1)</f>
        <v>0.95060822478423079</v>
      </c>
      <c r="K176">
        <f t="shared" si="6"/>
        <v>0</v>
      </c>
      <c r="L176">
        <f t="shared" si="7"/>
        <v>0</v>
      </c>
      <c r="M176">
        <f>IF(B176="S",1,0)</f>
        <v>1</v>
      </c>
      <c r="N176">
        <f>IF(B176="C",1,0)</f>
        <v>0</v>
      </c>
      <c r="O176">
        <f t="shared" si="8"/>
        <v>0</v>
      </c>
      <c r="P176">
        <v>1</v>
      </c>
      <c r="AC176" s="5">
        <f>SUMPRODUCT(Table1[[#This Row],[SibSp]:[Ones]],$R$4:$AA$4)</f>
        <v>0.59862414191837077</v>
      </c>
      <c r="AD176" s="5">
        <f>(AC176-Table1[[#This Row],[Survived]])^2</f>
        <v>0.16110257945076417</v>
      </c>
    </row>
    <row r="177" spans="1:30" x14ac:dyDescent="0.2">
      <c r="A177">
        <v>0</v>
      </c>
      <c r="B177" t="s">
        <v>10</v>
      </c>
      <c r="C177">
        <v>2</v>
      </c>
      <c r="D177" t="s">
        <v>3</v>
      </c>
      <c r="E177">
        <v>42</v>
      </c>
      <c r="F177">
        <v>27</v>
      </c>
      <c r="G177">
        <v>1</v>
      </c>
      <c r="H177">
        <v>0</v>
      </c>
      <c r="I177">
        <f>E177/$E$1</f>
        <v>0.52500000000000002</v>
      </c>
      <c r="J177">
        <f>LOG10(F177+1)</f>
        <v>1.4471580313422192</v>
      </c>
      <c r="K177">
        <f t="shared" si="6"/>
        <v>0</v>
      </c>
      <c r="L177">
        <f t="shared" si="7"/>
        <v>1</v>
      </c>
      <c r="M177">
        <f>IF(B177="S",1,0)</f>
        <v>1</v>
      </c>
      <c r="N177">
        <f>IF(B177="C",1,0)</f>
        <v>0</v>
      </c>
      <c r="O177">
        <f t="shared" si="8"/>
        <v>1</v>
      </c>
      <c r="P177">
        <v>1</v>
      </c>
      <c r="AC177" s="5">
        <f>SUMPRODUCT(Table1[[#This Row],[SibSp]:[Ones]],$R$4:$AA$4)</f>
        <v>0.17164889968780683</v>
      </c>
      <c r="AD177" s="5">
        <f>(AC177-Table1[[#This Row],[Survived]])^2</f>
        <v>2.9463344764034772E-2</v>
      </c>
    </row>
    <row r="178" spans="1:30" x14ac:dyDescent="0.2">
      <c r="A178">
        <v>1</v>
      </c>
      <c r="B178" t="s">
        <v>11</v>
      </c>
      <c r="C178">
        <v>1</v>
      </c>
      <c r="D178" t="s">
        <v>4</v>
      </c>
      <c r="E178">
        <v>32</v>
      </c>
      <c r="F178">
        <v>76.291700000000006</v>
      </c>
      <c r="G178">
        <v>0</v>
      </c>
      <c r="H178">
        <v>0</v>
      </c>
      <c r="I178">
        <f>E178/$E$1</f>
        <v>0.4</v>
      </c>
      <c r="J178">
        <f>LOG10(F178+1)</f>
        <v>1.8881328595362299</v>
      </c>
      <c r="K178">
        <f t="shared" si="6"/>
        <v>1</v>
      </c>
      <c r="L178">
        <f t="shared" si="7"/>
        <v>0</v>
      </c>
      <c r="M178">
        <f>IF(B178="S",1,0)</f>
        <v>0</v>
      </c>
      <c r="N178">
        <f>IF(B178="C",1,0)</f>
        <v>1</v>
      </c>
      <c r="O178">
        <f t="shared" si="8"/>
        <v>0</v>
      </c>
      <c r="P178">
        <v>1</v>
      </c>
      <c r="AC178" s="5">
        <f>SUMPRODUCT(Table1[[#This Row],[SibSp]:[Ones]],$R$4:$AA$4)</f>
        <v>1.0310173933068891</v>
      </c>
      <c r="AD178" s="5">
        <f>(AC178-Table1[[#This Row],[Survived]])^2</f>
        <v>9.6207868755425051E-4</v>
      </c>
    </row>
    <row r="179" spans="1:30" x14ac:dyDescent="0.2">
      <c r="A179">
        <v>0</v>
      </c>
      <c r="B179" t="s">
        <v>10</v>
      </c>
      <c r="C179">
        <v>2</v>
      </c>
      <c r="D179" t="s">
        <v>3</v>
      </c>
      <c r="E179">
        <v>30</v>
      </c>
      <c r="F179">
        <v>10.5</v>
      </c>
      <c r="G179">
        <v>0</v>
      </c>
      <c r="H179">
        <v>0</v>
      </c>
      <c r="I179">
        <f>E179/$E$1</f>
        <v>0.375</v>
      </c>
      <c r="J179">
        <f>LOG10(F179+1)</f>
        <v>1.0606978403536116</v>
      </c>
      <c r="K179">
        <f t="shared" si="6"/>
        <v>0</v>
      </c>
      <c r="L179">
        <f t="shared" si="7"/>
        <v>1</v>
      </c>
      <c r="M179">
        <f>IF(B179="S",1,0)</f>
        <v>1</v>
      </c>
      <c r="N179">
        <f>IF(B179="C",1,0)</f>
        <v>0</v>
      </c>
      <c r="O179">
        <f t="shared" si="8"/>
        <v>1</v>
      </c>
      <c r="P179">
        <v>1</v>
      </c>
      <c r="AC179" s="5">
        <f>SUMPRODUCT(Table1[[#This Row],[SibSp]:[Ones]],$R$4:$AA$4)</f>
        <v>0.28456171988341022</v>
      </c>
      <c r="AD179" s="5">
        <f>(AC179-Table1[[#This Row],[Survived]])^2</f>
        <v>8.0975372423004427E-2</v>
      </c>
    </row>
    <row r="180" spans="1:30" x14ac:dyDescent="0.2">
      <c r="A180">
        <v>1</v>
      </c>
      <c r="B180" t="s">
        <v>10</v>
      </c>
      <c r="C180">
        <v>3</v>
      </c>
      <c r="D180" t="s">
        <v>3</v>
      </c>
      <c r="E180">
        <v>16</v>
      </c>
      <c r="F180">
        <v>8.0500000000000007</v>
      </c>
      <c r="G180">
        <v>0</v>
      </c>
      <c r="H180">
        <v>0</v>
      </c>
      <c r="I180">
        <f>E180/$E$1</f>
        <v>0.2</v>
      </c>
      <c r="J180">
        <f>LOG10(F180+1)</f>
        <v>0.9566485792052033</v>
      </c>
      <c r="K180">
        <f t="shared" si="6"/>
        <v>0</v>
      </c>
      <c r="L180">
        <f t="shared" si="7"/>
        <v>0</v>
      </c>
      <c r="M180">
        <f>IF(B180="S",1,0)</f>
        <v>1</v>
      </c>
      <c r="N180">
        <f>IF(B180="C",1,0)</f>
        <v>0</v>
      </c>
      <c r="O180">
        <f t="shared" si="8"/>
        <v>1</v>
      </c>
      <c r="P180">
        <v>1</v>
      </c>
      <c r="AC180" s="5">
        <f>SUMPRODUCT(Table1[[#This Row],[SibSp]:[Ones]],$R$4:$AA$4)</f>
        <v>0.18626972452775303</v>
      </c>
      <c r="AD180" s="5">
        <f>(AC180-Table1[[#This Row],[Survived]])^2</f>
        <v>0.6621569612201389</v>
      </c>
    </row>
    <row r="181" spans="1:30" x14ac:dyDescent="0.2">
      <c r="A181">
        <v>0</v>
      </c>
      <c r="B181" t="s">
        <v>10</v>
      </c>
      <c r="C181">
        <v>2</v>
      </c>
      <c r="D181" t="s">
        <v>3</v>
      </c>
      <c r="E181">
        <v>27</v>
      </c>
      <c r="F181">
        <v>13</v>
      </c>
      <c r="G181">
        <v>0</v>
      </c>
      <c r="H181">
        <v>0</v>
      </c>
      <c r="I181">
        <f>E181/$E$1</f>
        <v>0.33750000000000002</v>
      </c>
      <c r="J181">
        <f>LOG10(F181+1)</f>
        <v>1.146128035678238</v>
      </c>
      <c r="K181">
        <f t="shared" si="6"/>
        <v>0</v>
      </c>
      <c r="L181">
        <f t="shared" si="7"/>
        <v>1</v>
      </c>
      <c r="M181">
        <f>IF(B181="S",1,0)</f>
        <v>1</v>
      </c>
      <c r="N181">
        <f>IF(B181="C",1,0)</f>
        <v>0</v>
      </c>
      <c r="O181">
        <f t="shared" si="8"/>
        <v>1</v>
      </c>
      <c r="P181">
        <v>1</v>
      </c>
      <c r="AC181" s="5">
        <f>SUMPRODUCT(Table1[[#This Row],[SibSp]:[Ones]],$R$4:$AA$4)</f>
        <v>0.30793047707158089</v>
      </c>
      <c r="AD181" s="5">
        <f>(AC181-Table1[[#This Row],[Survived]])^2</f>
        <v>9.4821178709531398E-2</v>
      </c>
    </row>
    <row r="182" spans="1:30" x14ac:dyDescent="0.2">
      <c r="A182">
        <v>0</v>
      </c>
      <c r="B182" t="s">
        <v>10</v>
      </c>
      <c r="C182">
        <v>3</v>
      </c>
      <c r="D182" t="s">
        <v>3</v>
      </c>
      <c r="E182">
        <v>51</v>
      </c>
      <c r="F182">
        <v>8.0500000000000007</v>
      </c>
      <c r="G182">
        <v>0</v>
      </c>
      <c r="H182">
        <v>0</v>
      </c>
      <c r="I182">
        <f>E182/$E$1</f>
        <v>0.63749999999999996</v>
      </c>
      <c r="J182">
        <f>LOG10(F182+1)</f>
        <v>0.9566485792052033</v>
      </c>
      <c r="K182">
        <f t="shared" si="6"/>
        <v>0</v>
      </c>
      <c r="L182">
        <f t="shared" si="7"/>
        <v>0</v>
      </c>
      <c r="M182">
        <f>IF(B182="S",1,0)</f>
        <v>1</v>
      </c>
      <c r="N182">
        <f>IF(B182="C",1,0)</f>
        <v>0</v>
      </c>
      <c r="O182">
        <f t="shared" si="8"/>
        <v>1</v>
      </c>
      <c r="P182">
        <v>1</v>
      </c>
      <c r="AC182" s="5">
        <f>SUMPRODUCT(Table1[[#This Row],[SibSp]:[Ones]],$R$4:$AA$4)</f>
        <v>-3.777971311404249E-2</v>
      </c>
      <c r="AD182" s="5">
        <f>(AC182-Table1[[#This Row],[Survived]])^2</f>
        <v>1.427306722979354E-3</v>
      </c>
    </row>
    <row r="183" spans="1:30" x14ac:dyDescent="0.2">
      <c r="A183">
        <v>1</v>
      </c>
      <c r="B183" t="s">
        <v>10</v>
      </c>
      <c r="C183">
        <v>1</v>
      </c>
      <c r="D183" t="s">
        <v>3</v>
      </c>
      <c r="E183">
        <v>38</v>
      </c>
      <c r="F183">
        <v>90</v>
      </c>
      <c r="G183">
        <v>1</v>
      </c>
      <c r="H183">
        <v>0</v>
      </c>
      <c r="I183">
        <f>E183/$E$1</f>
        <v>0.47499999999999998</v>
      </c>
      <c r="J183">
        <f>LOG10(F183+1)</f>
        <v>1.9590413923210936</v>
      </c>
      <c r="K183">
        <f t="shared" si="6"/>
        <v>1</v>
      </c>
      <c r="L183">
        <f t="shared" si="7"/>
        <v>0</v>
      </c>
      <c r="M183">
        <f>IF(B183="S",1,0)</f>
        <v>1</v>
      </c>
      <c r="N183">
        <f>IF(B183="C",1,0)</f>
        <v>0</v>
      </c>
      <c r="O183">
        <f t="shared" si="8"/>
        <v>1</v>
      </c>
      <c r="P183">
        <v>1</v>
      </c>
      <c r="AC183" s="5">
        <f>SUMPRODUCT(Table1[[#This Row],[SibSp]:[Ones]],$R$4:$AA$4)</f>
        <v>0.39197090791948469</v>
      </c>
      <c r="AD183" s="5">
        <f>(AC183-Table1[[#This Row],[Survived]])^2</f>
        <v>0.36969937681625581</v>
      </c>
    </row>
    <row r="184" spans="1:30" x14ac:dyDescent="0.2">
      <c r="A184">
        <v>0</v>
      </c>
      <c r="B184" t="s">
        <v>10</v>
      </c>
      <c r="C184">
        <v>3</v>
      </c>
      <c r="D184" t="s">
        <v>3</v>
      </c>
      <c r="E184">
        <v>22</v>
      </c>
      <c r="F184">
        <v>9.35</v>
      </c>
      <c r="G184">
        <v>0</v>
      </c>
      <c r="H184">
        <v>0</v>
      </c>
      <c r="I184">
        <f>E184/$E$1</f>
        <v>0.27500000000000002</v>
      </c>
      <c r="J184">
        <f>LOG10(F184+1)</f>
        <v>1.0149403497929366</v>
      </c>
      <c r="K184">
        <f t="shared" si="6"/>
        <v>0</v>
      </c>
      <c r="L184">
        <f t="shared" si="7"/>
        <v>0</v>
      </c>
      <c r="M184">
        <f>IF(B184="S",1,0)</f>
        <v>1</v>
      </c>
      <c r="N184">
        <f>IF(B184="C",1,0)</f>
        <v>0</v>
      </c>
      <c r="O184">
        <f t="shared" si="8"/>
        <v>1</v>
      </c>
      <c r="P184">
        <v>1</v>
      </c>
      <c r="AC184" s="5">
        <f>SUMPRODUCT(Table1[[#This Row],[SibSp]:[Ones]],$R$4:$AA$4)</f>
        <v>0.15070283525237183</v>
      </c>
      <c r="AD184" s="5">
        <f>(AC184-Table1[[#This Row],[Survived]])^2</f>
        <v>2.2711344553103523E-2</v>
      </c>
    </row>
    <row r="185" spans="1:30" x14ac:dyDescent="0.2">
      <c r="A185">
        <v>1</v>
      </c>
      <c r="B185" t="s">
        <v>10</v>
      </c>
      <c r="C185">
        <v>2</v>
      </c>
      <c r="D185" t="s">
        <v>3</v>
      </c>
      <c r="E185">
        <v>19</v>
      </c>
      <c r="F185">
        <v>10.5</v>
      </c>
      <c r="G185">
        <v>0</v>
      </c>
      <c r="H185">
        <v>0</v>
      </c>
      <c r="I185">
        <f>E185/$E$1</f>
        <v>0.23749999999999999</v>
      </c>
      <c r="J185">
        <f>LOG10(F185+1)</f>
        <v>1.0606978403536116</v>
      </c>
      <c r="K185">
        <f t="shared" si="6"/>
        <v>0</v>
      </c>
      <c r="L185">
        <f t="shared" si="7"/>
        <v>1</v>
      </c>
      <c r="M185">
        <f>IF(B185="S",1,0)</f>
        <v>1</v>
      </c>
      <c r="N185">
        <f>IF(B185="C",1,0)</f>
        <v>0</v>
      </c>
      <c r="O185">
        <f t="shared" si="8"/>
        <v>1</v>
      </c>
      <c r="P185">
        <v>1</v>
      </c>
      <c r="AC185" s="5">
        <f>SUMPRODUCT(Table1[[#This Row],[SibSp]:[Ones]],$R$4:$AA$4)</f>
        <v>0.35497725742797459</v>
      </c>
      <c r="AD185" s="5">
        <f>(AC185-Table1[[#This Row],[Survived]])^2</f>
        <v>0.41605433843513734</v>
      </c>
    </row>
    <row r="186" spans="1:30" x14ac:dyDescent="0.2">
      <c r="A186">
        <v>0</v>
      </c>
      <c r="B186" t="s">
        <v>10</v>
      </c>
      <c r="C186">
        <v>3</v>
      </c>
      <c r="D186" t="s">
        <v>3</v>
      </c>
      <c r="E186">
        <v>20.5</v>
      </c>
      <c r="F186">
        <v>7.25</v>
      </c>
      <c r="G186">
        <v>0</v>
      </c>
      <c r="H186">
        <v>0</v>
      </c>
      <c r="I186">
        <f>E186/$E$1</f>
        <v>0.25624999999999998</v>
      </c>
      <c r="J186">
        <f>LOG10(F186+1)</f>
        <v>0.91645394854992512</v>
      </c>
      <c r="K186">
        <f t="shared" si="6"/>
        <v>0</v>
      </c>
      <c r="L186">
        <f t="shared" si="7"/>
        <v>0</v>
      </c>
      <c r="M186">
        <f>IF(B186="S",1,0)</f>
        <v>1</v>
      </c>
      <c r="N186">
        <f>IF(B186="C",1,0)</f>
        <v>0</v>
      </c>
      <c r="O186">
        <f t="shared" si="8"/>
        <v>1</v>
      </c>
      <c r="P186">
        <v>1</v>
      </c>
      <c r="AC186" s="5">
        <f>SUMPRODUCT(Table1[[#This Row],[SibSp]:[Ones]],$R$4:$AA$4)</f>
        <v>0.15550397521824377</v>
      </c>
      <c r="AD186" s="5">
        <f>(AC186-Table1[[#This Row],[Survived]])^2</f>
        <v>2.4181486308676173E-2</v>
      </c>
    </row>
    <row r="187" spans="1:30" x14ac:dyDescent="0.2">
      <c r="A187">
        <v>0</v>
      </c>
      <c r="B187" t="s">
        <v>10</v>
      </c>
      <c r="C187">
        <v>2</v>
      </c>
      <c r="D187" t="s">
        <v>3</v>
      </c>
      <c r="E187">
        <v>18</v>
      </c>
      <c r="F187">
        <v>13</v>
      </c>
      <c r="G187">
        <v>0</v>
      </c>
      <c r="H187">
        <v>0</v>
      </c>
      <c r="I187">
        <f>E187/$E$1</f>
        <v>0.22500000000000001</v>
      </c>
      <c r="J187">
        <f>LOG10(F187+1)</f>
        <v>1.146128035678238</v>
      </c>
      <c r="K187">
        <f t="shared" si="6"/>
        <v>0</v>
      </c>
      <c r="L187">
        <f t="shared" si="7"/>
        <v>1</v>
      </c>
      <c r="M187">
        <f>IF(B187="S",1,0)</f>
        <v>1</v>
      </c>
      <c r="N187">
        <f>IF(B187="C",1,0)</f>
        <v>0</v>
      </c>
      <c r="O187">
        <f t="shared" si="8"/>
        <v>1</v>
      </c>
      <c r="P187">
        <v>1</v>
      </c>
      <c r="AC187" s="5">
        <f>SUMPRODUCT(Table1[[#This Row],[SibSp]:[Ones]],$R$4:$AA$4)</f>
        <v>0.36554318960804261</v>
      </c>
      <c r="AD187" s="5">
        <f>(AC187-Table1[[#This Row],[Survived]])^2</f>
        <v>0.1336218234688214</v>
      </c>
    </row>
    <row r="188" spans="1:30" x14ac:dyDescent="0.2">
      <c r="A188">
        <v>1</v>
      </c>
      <c r="B188" t="s">
        <v>10</v>
      </c>
      <c r="C188">
        <v>1</v>
      </c>
      <c r="D188" t="s">
        <v>4</v>
      </c>
      <c r="E188">
        <v>35</v>
      </c>
      <c r="F188">
        <v>83.474999999999994</v>
      </c>
      <c r="G188">
        <v>1</v>
      </c>
      <c r="H188">
        <v>0</v>
      </c>
      <c r="I188">
        <f>E188/$E$1</f>
        <v>0.4375</v>
      </c>
      <c r="J188">
        <f>LOG10(F188+1)</f>
        <v>1.9267282004469339</v>
      </c>
      <c r="K188">
        <f t="shared" si="6"/>
        <v>1</v>
      </c>
      <c r="L188">
        <f t="shared" si="7"/>
        <v>0</v>
      </c>
      <c r="M188">
        <f>IF(B188="S",1,0)</f>
        <v>1</v>
      </c>
      <c r="N188">
        <f>IF(B188="C",1,0)</f>
        <v>0</v>
      </c>
      <c r="O188">
        <f t="shared" si="8"/>
        <v>0</v>
      </c>
      <c r="P188">
        <v>1</v>
      </c>
      <c r="AC188" s="5">
        <f>SUMPRODUCT(Table1[[#This Row],[SibSp]:[Ones]],$R$4:$AA$4)</f>
        <v>0.89266436176962061</v>
      </c>
      <c r="AD188" s="5">
        <f>(AC188-Table1[[#This Row],[Survived]])^2</f>
        <v>1.1520939234322883E-2</v>
      </c>
    </row>
    <row r="189" spans="1:30" x14ac:dyDescent="0.2">
      <c r="A189">
        <v>0</v>
      </c>
      <c r="B189" t="s">
        <v>10</v>
      </c>
      <c r="C189">
        <v>3</v>
      </c>
      <c r="D189" t="s">
        <v>3</v>
      </c>
      <c r="E189">
        <v>29</v>
      </c>
      <c r="F189">
        <v>7.7750000000000004</v>
      </c>
      <c r="G189">
        <v>0</v>
      </c>
      <c r="H189">
        <v>0</v>
      </c>
      <c r="I189">
        <f>E189/$E$1</f>
        <v>0.36249999999999999</v>
      </c>
      <c r="J189">
        <f>LOG10(F189+1)</f>
        <v>0.94324712513786169</v>
      </c>
      <c r="K189">
        <f t="shared" si="6"/>
        <v>0</v>
      </c>
      <c r="L189">
        <f t="shared" si="7"/>
        <v>0</v>
      </c>
      <c r="M189">
        <f>IF(B189="S",1,0)</f>
        <v>1</v>
      </c>
      <c r="N189">
        <f>IF(B189="C",1,0)</f>
        <v>0</v>
      </c>
      <c r="O189">
        <f t="shared" si="8"/>
        <v>1</v>
      </c>
      <c r="P189">
        <v>1</v>
      </c>
      <c r="AC189" s="5">
        <f>SUMPRODUCT(Table1[[#This Row],[SibSp]:[Ones]],$R$4:$AA$4)</f>
        <v>0.10239807283137525</v>
      </c>
      <c r="AD189" s="5">
        <f>(AC189-Table1[[#This Row],[Survived]])^2</f>
        <v>1.048536531957963E-2</v>
      </c>
    </row>
    <row r="190" spans="1:30" x14ac:dyDescent="0.2">
      <c r="A190">
        <v>0</v>
      </c>
      <c r="B190" t="s">
        <v>10</v>
      </c>
      <c r="C190">
        <v>2</v>
      </c>
      <c r="D190" t="s">
        <v>3</v>
      </c>
      <c r="E190">
        <v>59</v>
      </c>
      <c r="F190">
        <v>13.5</v>
      </c>
      <c r="G190">
        <v>0</v>
      </c>
      <c r="H190">
        <v>0</v>
      </c>
      <c r="I190">
        <f>E190/$E$1</f>
        <v>0.73750000000000004</v>
      </c>
      <c r="J190">
        <f>LOG10(F190+1)</f>
        <v>1.1613680022349748</v>
      </c>
      <c r="K190">
        <f t="shared" si="6"/>
        <v>0</v>
      </c>
      <c r="L190">
        <f t="shared" si="7"/>
        <v>1</v>
      </c>
      <c r="M190">
        <f>IF(B190="S",1,0)</f>
        <v>1</v>
      </c>
      <c r="N190">
        <f>IF(B190="C",1,0)</f>
        <v>0</v>
      </c>
      <c r="O190">
        <f t="shared" si="8"/>
        <v>1</v>
      </c>
      <c r="P190">
        <v>1</v>
      </c>
      <c r="AC190" s="5">
        <f>SUMPRODUCT(Table1[[#This Row],[SibSp]:[Ones]],$R$4:$AA$4)</f>
        <v>0.10382818921489134</v>
      </c>
      <c r="AD190" s="5">
        <f>(AC190-Table1[[#This Row],[Survived]])^2</f>
        <v>1.0780292875643279E-2</v>
      </c>
    </row>
    <row r="191" spans="1:30" x14ac:dyDescent="0.2">
      <c r="A191">
        <v>1</v>
      </c>
      <c r="B191" t="s">
        <v>10</v>
      </c>
      <c r="C191">
        <v>3</v>
      </c>
      <c r="D191" t="s">
        <v>4</v>
      </c>
      <c r="E191">
        <v>5</v>
      </c>
      <c r="F191">
        <v>31.387499999999999</v>
      </c>
      <c r="G191">
        <v>4</v>
      </c>
      <c r="H191">
        <v>2</v>
      </c>
      <c r="I191">
        <f>E191/$E$1</f>
        <v>6.25E-2</v>
      </c>
      <c r="J191">
        <f>LOG10(F191+1)</f>
        <v>1.5103774259938814</v>
      </c>
      <c r="K191">
        <f t="shared" si="6"/>
        <v>0</v>
      </c>
      <c r="L191">
        <f t="shared" si="7"/>
        <v>0</v>
      </c>
      <c r="M191">
        <f>IF(B191="S",1,0)</f>
        <v>1</v>
      </c>
      <c r="N191">
        <f>IF(B191="C",1,0)</f>
        <v>0</v>
      </c>
      <c r="O191">
        <f t="shared" si="8"/>
        <v>0</v>
      </c>
      <c r="P191">
        <v>1</v>
      </c>
      <c r="AC191" s="5">
        <f>SUMPRODUCT(Table1[[#This Row],[SibSp]:[Ones]],$R$4:$AA$4)</f>
        <v>0.51914980563668767</v>
      </c>
      <c r="AD191" s="5">
        <f>(AC191-Table1[[#This Row],[Survived]])^2</f>
        <v>0.23121690941923526</v>
      </c>
    </row>
    <row r="192" spans="1:30" x14ac:dyDescent="0.2">
      <c r="A192">
        <v>0</v>
      </c>
      <c r="B192" t="s">
        <v>10</v>
      </c>
      <c r="C192">
        <v>2</v>
      </c>
      <c r="D192" t="s">
        <v>3</v>
      </c>
      <c r="E192">
        <v>24</v>
      </c>
      <c r="F192">
        <v>10.5</v>
      </c>
      <c r="G192">
        <v>0</v>
      </c>
      <c r="H192">
        <v>0</v>
      </c>
      <c r="I192">
        <f>E192/$E$1</f>
        <v>0.3</v>
      </c>
      <c r="J192">
        <f>LOG10(F192+1)</f>
        <v>1.0606978403536116</v>
      </c>
      <c r="K192">
        <f t="shared" si="6"/>
        <v>0</v>
      </c>
      <c r="L192">
        <f t="shared" si="7"/>
        <v>1</v>
      </c>
      <c r="M192">
        <f>IF(B192="S",1,0)</f>
        <v>1</v>
      </c>
      <c r="N192">
        <f>IF(B192="C",1,0)</f>
        <v>0</v>
      </c>
      <c r="O192">
        <f t="shared" si="8"/>
        <v>1</v>
      </c>
      <c r="P192">
        <v>1</v>
      </c>
      <c r="AC192" s="5">
        <f>SUMPRODUCT(Table1[[#This Row],[SibSp]:[Ones]],$R$4:$AA$4)</f>
        <v>0.32297019490771806</v>
      </c>
      <c r="AD192" s="5">
        <f>(AC192-Table1[[#This Row],[Survived]])^2</f>
        <v>0.10430974679872938</v>
      </c>
    </row>
    <row r="193" spans="1:30" x14ac:dyDescent="0.2">
      <c r="A193">
        <v>0</v>
      </c>
      <c r="B193" t="s">
        <v>10</v>
      </c>
      <c r="C193">
        <v>2</v>
      </c>
      <c r="D193" t="s">
        <v>3</v>
      </c>
      <c r="E193">
        <v>44</v>
      </c>
      <c r="F193">
        <v>26</v>
      </c>
      <c r="G193">
        <v>1</v>
      </c>
      <c r="H193">
        <v>0</v>
      </c>
      <c r="I193">
        <f>E193/$E$1</f>
        <v>0.55000000000000004</v>
      </c>
      <c r="J193">
        <f>LOG10(F193+1)</f>
        <v>1.4313637641589874</v>
      </c>
      <c r="K193">
        <f t="shared" si="6"/>
        <v>0</v>
      </c>
      <c r="L193">
        <f t="shared" si="7"/>
        <v>1</v>
      </c>
      <c r="M193">
        <f>IF(B193="S",1,0)</f>
        <v>1</v>
      </c>
      <c r="N193">
        <f>IF(B193="C",1,0)</f>
        <v>0</v>
      </c>
      <c r="O193">
        <f t="shared" si="8"/>
        <v>1</v>
      </c>
      <c r="P193">
        <v>1</v>
      </c>
      <c r="AC193" s="5">
        <f>SUMPRODUCT(Table1[[#This Row],[SibSp]:[Ones]],$R$4:$AA$4)</f>
        <v>0.15807614156410155</v>
      </c>
      <c r="AD193" s="5">
        <f>(AC193-Table1[[#This Row],[Survived]])^2</f>
        <v>2.4988066531793873E-2</v>
      </c>
    </row>
    <row r="194" spans="1:30" x14ac:dyDescent="0.2">
      <c r="A194">
        <v>1</v>
      </c>
      <c r="B194" t="s">
        <v>10</v>
      </c>
      <c r="C194">
        <v>2</v>
      </c>
      <c r="D194" t="s">
        <v>4</v>
      </c>
      <c r="E194">
        <v>8</v>
      </c>
      <c r="F194">
        <v>26.25</v>
      </c>
      <c r="G194">
        <v>0</v>
      </c>
      <c r="H194">
        <v>2</v>
      </c>
      <c r="I194">
        <f>E194/$E$1</f>
        <v>0.1</v>
      </c>
      <c r="J194">
        <f>LOG10(F194+1)</f>
        <v>1.4353665066126613</v>
      </c>
      <c r="K194">
        <f t="shared" si="6"/>
        <v>0</v>
      </c>
      <c r="L194">
        <f t="shared" si="7"/>
        <v>1</v>
      </c>
      <c r="M194">
        <f>IF(B194="S",1,0)</f>
        <v>1</v>
      </c>
      <c r="N194">
        <f>IF(B194="C",1,0)</f>
        <v>0</v>
      </c>
      <c r="O194">
        <f t="shared" si="8"/>
        <v>0</v>
      </c>
      <c r="P194">
        <v>1</v>
      </c>
      <c r="AC194" s="5">
        <f>SUMPRODUCT(Table1[[#This Row],[SibSp]:[Ones]],$R$4:$AA$4)</f>
        <v>0.89886813527275433</v>
      </c>
      <c r="AD194" s="5">
        <f>(AC194-Table1[[#This Row],[Survived]])^2</f>
        <v>1.0227654063209917E-2</v>
      </c>
    </row>
    <row r="195" spans="1:30" x14ac:dyDescent="0.2">
      <c r="A195">
        <v>0</v>
      </c>
      <c r="B195" t="s">
        <v>10</v>
      </c>
      <c r="C195">
        <v>2</v>
      </c>
      <c r="D195" t="s">
        <v>3</v>
      </c>
      <c r="E195">
        <v>19</v>
      </c>
      <c r="F195">
        <v>10.5</v>
      </c>
      <c r="G195">
        <v>0</v>
      </c>
      <c r="H195">
        <v>0</v>
      </c>
      <c r="I195">
        <f>E195/$E$1</f>
        <v>0.23749999999999999</v>
      </c>
      <c r="J195">
        <f>LOG10(F195+1)</f>
        <v>1.0606978403536116</v>
      </c>
      <c r="K195">
        <f t="shared" si="6"/>
        <v>0</v>
      </c>
      <c r="L195">
        <f t="shared" si="7"/>
        <v>1</v>
      </c>
      <c r="M195">
        <f>IF(B195="S",1,0)</f>
        <v>1</v>
      </c>
      <c r="N195">
        <f>IF(B195="C",1,0)</f>
        <v>0</v>
      </c>
      <c r="O195">
        <f t="shared" si="8"/>
        <v>1</v>
      </c>
      <c r="P195">
        <v>1</v>
      </c>
      <c r="AC195" s="5">
        <f>SUMPRODUCT(Table1[[#This Row],[SibSp]:[Ones]],$R$4:$AA$4)</f>
        <v>0.35497725742797459</v>
      </c>
      <c r="AD195" s="5">
        <f>(AC195-Table1[[#This Row],[Survived]])^2</f>
        <v>0.12600885329108655</v>
      </c>
    </row>
    <row r="196" spans="1:30" x14ac:dyDescent="0.2">
      <c r="A196">
        <v>0</v>
      </c>
      <c r="B196" t="s">
        <v>10</v>
      </c>
      <c r="C196">
        <v>2</v>
      </c>
      <c r="D196" t="s">
        <v>3</v>
      </c>
      <c r="E196">
        <v>33</v>
      </c>
      <c r="F196">
        <v>12.275</v>
      </c>
      <c r="G196">
        <v>0</v>
      </c>
      <c r="H196">
        <v>0</v>
      </c>
      <c r="I196">
        <f>E196/$E$1</f>
        <v>0.41249999999999998</v>
      </c>
      <c r="J196">
        <f>LOG10(F196+1)</f>
        <v>1.1230345297535067</v>
      </c>
      <c r="K196">
        <f t="shared" si="6"/>
        <v>0</v>
      </c>
      <c r="L196">
        <f t="shared" si="7"/>
        <v>1</v>
      </c>
      <c r="M196">
        <f>IF(B196="S",1,0)</f>
        <v>1</v>
      </c>
      <c r="N196">
        <f>IF(B196="C",1,0)</f>
        <v>0</v>
      </c>
      <c r="O196">
        <f t="shared" si="8"/>
        <v>1</v>
      </c>
      <c r="P196">
        <v>1</v>
      </c>
      <c r="AC196" s="5">
        <f>SUMPRODUCT(Table1[[#This Row],[SibSp]:[Ones]],$R$4:$AA$4)</f>
        <v>0.26839624833166581</v>
      </c>
      <c r="AD196" s="5">
        <f>(AC196-Table1[[#This Row],[Survived]])^2</f>
        <v>7.203654611851322E-2</v>
      </c>
    </row>
    <row r="197" spans="1:30" x14ac:dyDescent="0.2">
      <c r="A197">
        <v>0</v>
      </c>
      <c r="B197" t="s">
        <v>10</v>
      </c>
      <c r="C197">
        <v>2</v>
      </c>
      <c r="D197" t="s">
        <v>3</v>
      </c>
      <c r="E197">
        <v>29</v>
      </c>
      <c r="F197">
        <v>10.5</v>
      </c>
      <c r="G197">
        <v>0</v>
      </c>
      <c r="H197">
        <v>0</v>
      </c>
      <c r="I197">
        <f>E197/$E$1</f>
        <v>0.36249999999999999</v>
      </c>
      <c r="J197">
        <f>LOG10(F197+1)</f>
        <v>1.0606978403536116</v>
      </c>
      <c r="K197">
        <f t="shared" ref="K197:K260" si="9">IF(C197=1,1,0)</f>
        <v>0</v>
      </c>
      <c r="L197">
        <f t="shared" ref="L197:L260" si="10">IF(C197=2,1,0)</f>
        <v>1</v>
      </c>
      <c r="M197">
        <f>IF(B197="S",1,0)</f>
        <v>1</v>
      </c>
      <c r="N197">
        <f>IF(B197="C",1,0)</f>
        <v>0</v>
      </c>
      <c r="O197">
        <f t="shared" ref="O197:O260" si="11">IF(D197="male",1,0)</f>
        <v>1</v>
      </c>
      <c r="P197">
        <v>1</v>
      </c>
      <c r="AC197" s="5">
        <f>SUMPRODUCT(Table1[[#This Row],[SibSp]:[Ones]],$R$4:$AA$4)</f>
        <v>0.29096313238746152</v>
      </c>
      <c r="AD197" s="5">
        <f>(AC197-Table1[[#This Row],[Survived]])^2</f>
        <v>8.4659544408723461E-2</v>
      </c>
    </row>
    <row r="198" spans="1:30" x14ac:dyDescent="0.2">
      <c r="A198">
        <v>0</v>
      </c>
      <c r="B198" t="s">
        <v>10</v>
      </c>
      <c r="C198">
        <v>3</v>
      </c>
      <c r="D198" t="s">
        <v>3</v>
      </c>
      <c r="E198">
        <v>22</v>
      </c>
      <c r="F198">
        <v>7.125</v>
      </c>
      <c r="G198">
        <v>0</v>
      </c>
      <c r="H198">
        <v>0</v>
      </c>
      <c r="I198">
        <f>E198/$E$1</f>
        <v>0.27500000000000002</v>
      </c>
      <c r="J198">
        <f>LOG10(F198+1)</f>
        <v>0.90982336965091204</v>
      </c>
      <c r="K198">
        <f t="shared" si="9"/>
        <v>0</v>
      </c>
      <c r="L198">
        <f t="shared" si="10"/>
        <v>0</v>
      </c>
      <c r="M198">
        <f>IF(B198="S",1,0)</f>
        <v>1</v>
      </c>
      <c r="N198">
        <f>IF(B198="C",1,0)</f>
        <v>0</v>
      </c>
      <c r="O198">
        <f t="shared" si="11"/>
        <v>1</v>
      </c>
      <c r="P198">
        <v>1</v>
      </c>
      <c r="AC198" s="5">
        <f>SUMPRODUCT(Table1[[#This Row],[SibSp]:[Ones]],$R$4:$AA$4)</f>
        <v>0.14557863144572625</v>
      </c>
      <c r="AD198" s="5">
        <f>(AC198-Table1[[#This Row],[Survived]])^2</f>
        <v>2.1193137933610596E-2</v>
      </c>
    </row>
    <row r="199" spans="1:30" x14ac:dyDescent="0.2">
      <c r="A199">
        <v>0</v>
      </c>
      <c r="B199" t="s">
        <v>11</v>
      </c>
      <c r="C199">
        <v>3</v>
      </c>
      <c r="D199" t="s">
        <v>3</v>
      </c>
      <c r="E199">
        <v>30</v>
      </c>
      <c r="F199">
        <v>7.2249999999999996</v>
      </c>
      <c r="G199">
        <v>0</v>
      </c>
      <c r="H199">
        <v>0</v>
      </c>
      <c r="I199">
        <f>E199/$E$1</f>
        <v>0.375</v>
      </c>
      <c r="J199">
        <f>LOG10(F199+1)</f>
        <v>0.91513590662201194</v>
      </c>
      <c r="K199">
        <f t="shared" si="9"/>
        <v>0</v>
      </c>
      <c r="L199">
        <f t="shared" si="10"/>
        <v>0</v>
      </c>
      <c r="M199">
        <f>IF(B199="S",1,0)</f>
        <v>0</v>
      </c>
      <c r="N199">
        <f>IF(B199="C",1,0)</f>
        <v>1</v>
      </c>
      <c r="O199">
        <f t="shared" si="11"/>
        <v>1</v>
      </c>
      <c r="P199">
        <v>1</v>
      </c>
      <c r="AC199" s="5">
        <f>SUMPRODUCT(Table1[[#This Row],[SibSp]:[Ones]],$R$4:$AA$4)</f>
        <v>0.16072164138124945</v>
      </c>
      <c r="AD199" s="5">
        <f>(AC199-Table1[[#This Row],[Survived]])^2</f>
        <v>2.5831446008282955E-2</v>
      </c>
    </row>
    <row r="200" spans="1:30" x14ac:dyDescent="0.2">
      <c r="A200">
        <v>0</v>
      </c>
      <c r="B200" t="s">
        <v>12</v>
      </c>
      <c r="C200">
        <v>1</v>
      </c>
      <c r="D200" t="s">
        <v>3</v>
      </c>
      <c r="E200">
        <v>44</v>
      </c>
      <c r="F200">
        <v>90</v>
      </c>
      <c r="G200">
        <v>2</v>
      </c>
      <c r="H200">
        <v>0</v>
      </c>
      <c r="I200">
        <f>E200/$E$1</f>
        <v>0.55000000000000004</v>
      </c>
      <c r="J200">
        <f>LOG10(F200+1)</f>
        <v>1.9590413923210936</v>
      </c>
      <c r="K200">
        <f t="shared" si="9"/>
        <v>1</v>
      </c>
      <c r="L200">
        <f t="shared" si="10"/>
        <v>0</v>
      </c>
      <c r="M200">
        <f>IF(B200="S",1,0)</f>
        <v>0</v>
      </c>
      <c r="N200">
        <f>IF(B200="C",1,0)</f>
        <v>0</v>
      </c>
      <c r="O200">
        <f t="shared" si="11"/>
        <v>1</v>
      </c>
      <c r="P200">
        <v>1</v>
      </c>
      <c r="AC200" s="5">
        <f>SUMPRODUCT(Table1[[#This Row],[SibSp]:[Ones]],$R$4:$AA$4)</f>
        <v>0.26790562022365905</v>
      </c>
      <c r="AD200" s="5">
        <f>(AC200-Table1[[#This Row],[Survived]])^2</f>
        <v>7.1773421347423427E-2</v>
      </c>
    </row>
    <row r="201" spans="1:30" x14ac:dyDescent="0.2">
      <c r="A201">
        <v>0</v>
      </c>
      <c r="B201" t="s">
        <v>10</v>
      </c>
      <c r="C201">
        <v>3</v>
      </c>
      <c r="D201" t="s">
        <v>4</v>
      </c>
      <c r="E201">
        <v>25</v>
      </c>
      <c r="F201">
        <v>7.7750000000000004</v>
      </c>
      <c r="G201">
        <v>0</v>
      </c>
      <c r="H201">
        <v>0</v>
      </c>
      <c r="I201">
        <f>E201/$E$1</f>
        <v>0.3125</v>
      </c>
      <c r="J201">
        <f>LOG10(F201+1)</f>
        <v>0.94324712513786169</v>
      </c>
      <c r="K201">
        <f t="shared" si="9"/>
        <v>0</v>
      </c>
      <c r="L201">
        <f t="shared" si="10"/>
        <v>0</v>
      </c>
      <c r="M201">
        <f>IF(B201="S",1,0)</f>
        <v>1</v>
      </c>
      <c r="N201">
        <f>IF(B201="C",1,0)</f>
        <v>0</v>
      </c>
      <c r="O201">
        <f t="shared" si="11"/>
        <v>0</v>
      </c>
      <c r="P201">
        <v>1</v>
      </c>
      <c r="AC201" s="5">
        <f>SUMPRODUCT(Table1[[#This Row],[SibSp]:[Ones]],$R$4:$AA$4)</f>
        <v>0.61106813075387734</v>
      </c>
      <c r="AD201" s="5">
        <f>(AC201-Table1[[#This Row],[Survived]])^2</f>
        <v>0.3734042604230377</v>
      </c>
    </row>
    <row r="202" spans="1:30" x14ac:dyDescent="0.2">
      <c r="A202">
        <v>1</v>
      </c>
      <c r="B202" t="s">
        <v>10</v>
      </c>
      <c r="C202">
        <v>2</v>
      </c>
      <c r="D202" t="s">
        <v>4</v>
      </c>
      <c r="E202">
        <v>24</v>
      </c>
      <c r="F202">
        <v>14.5</v>
      </c>
      <c r="G202">
        <v>0</v>
      </c>
      <c r="H202">
        <v>2</v>
      </c>
      <c r="I202">
        <f>E202/$E$1</f>
        <v>0.3</v>
      </c>
      <c r="J202">
        <f>LOG10(F202+1)</f>
        <v>1.1903316981702914</v>
      </c>
      <c r="K202">
        <f t="shared" si="9"/>
        <v>0</v>
      </c>
      <c r="L202">
        <f t="shared" si="10"/>
        <v>1</v>
      </c>
      <c r="M202">
        <f>IF(B202="S",1,0)</f>
        <v>1</v>
      </c>
      <c r="N202">
        <f>IF(B202="C",1,0)</f>
        <v>0</v>
      </c>
      <c r="O202">
        <f t="shared" si="11"/>
        <v>0</v>
      </c>
      <c r="P202">
        <v>1</v>
      </c>
      <c r="AC202" s="5">
        <f>SUMPRODUCT(Table1[[#This Row],[SibSp]:[Ones]],$R$4:$AA$4)</f>
        <v>0.78450066867462376</v>
      </c>
      <c r="AD202" s="5">
        <f>(AC202-Table1[[#This Row],[Survived]])^2</f>
        <v>4.6439961801684283E-2</v>
      </c>
    </row>
    <row r="203" spans="1:30" x14ac:dyDescent="0.2">
      <c r="A203">
        <v>1</v>
      </c>
      <c r="B203" t="s">
        <v>10</v>
      </c>
      <c r="C203">
        <v>1</v>
      </c>
      <c r="D203" t="s">
        <v>3</v>
      </c>
      <c r="E203">
        <v>37</v>
      </c>
      <c r="F203">
        <v>52.554200000000002</v>
      </c>
      <c r="G203">
        <v>1</v>
      </c>
      <c r="H203">
        <v>1</v>
      </c>
      <c r="I203">
        <f>E203/$E$1</f>
        <v>0.46250000000000002</v>
      </c>
      <c r="J203">
        <f>LOG10(F203+1)</f>
        <v>1.7287935361444735</v>
      </c>
      <c r="K203">
        <f t="shared" si="9"/>
        <v>1</v>
      </c>
      <c r="L203">
        <f t="shared" si="10"/>
        <v>0</v>
      </c>
      <c r="M203">
        <f>IF(B203="S",1,0)</f>
        <v>1</v>
      </c>
      <c r="N203">
        <f>IF(B203="C",1,0)</f>
        <v>0</v>
      </c>
      <c r="O203">
        <f t="shared" si="11"/>
        <v>1</v>
      </c>
      <c r="P203">
        <v>1</v>
      </c>
      <c r="AC203" s="5">
        <f>SUMPRODUCT(Table1[[#This Row],[SibSp]:[Ones]],$R$4:$AA$4)</f>
        <v>0.37322164395792201</v>
      </c>
      <c r="AD203" s="5">
        <f>(AC203-Table1[[#This Row],[Survived]])^2</f>
        <v>0.39285110760280989</v>
      </c>
    </row>
    <row r="204" spans="1:30" x14ac:dyDescent="0.2">
      <c r="A204">
        <v>0</v>
      </c>
      <c r="B204" t="s">
        <v>10</v>
      </c>
      <c r="C204">
        <v>2</v>
      </c>
      <c r="D204" t="s">
        <v>3</v>
      </c>
      <c r="E204">
        <v>54</v>
      </c>
      <c r="F204">
        <v>26</v>
      </c>
      <c r="G204">
        <v>1</v>
      </c>
      <c r="H204">
        <v>0</v>
      </c>
      <c r="I204">
        <f>E204/$E$1</f>
        <v>0.67500000000000004</v>
      </c>
      <c r="J204">
        <f>LOG10(F204+1)</f>
        <v>1.4313637641589874</v>
      </c>
      <c r="K204">
        <f t="shared" si="9"/>
        <v>0</v>
      </c>
      <c r="L204">
        <f t="shared" si="10"/>
        <v>1</v>
      </c>
      <c r="M204">
        <f>IF(B204="S",1,0)</f>
        <v>1</v>
      </c>
      <c r="N204">
        <f>IF(B204="C",1,0)</f>
        <v>0</v>
      </c>
      <c r="O204">
        <f t="shared" si="11"/>
        <v>1</v>
      </c>
      <c r="P204">
        <v>1</v>
      </c>
      <c r="AC204" s="5">
        <f>SUMPRODUCT(Table1[[#This Row],[SibSp]:[Ones]],$R$4:$AA$4)</f>
        <v>9.4062016523588476E-2</v>
      </c>
      <c r="AD204" s="5">
        <f>(AC204-Table1[[#This Row],[Survived]])^2</f>
        <v>8.8476629524838323E-3</v>
      </c>
    </row>
    <row r="205" spans="1:30" x14ac:dyDescent="0.2">
      <c r="A205">
        <v>0</v>
      </c>
      <c r="B205" t="s">
        <v>10</v>
      </c>
      <c r="C205">
        <v>3</v>
      </c>
      <c r="D205" t="s">
        <v>4</v>
      </c>
      <c r="E205">
        <v>29</v>
      </c>
      <c r="F205">
        <v>10.4625</v>
      </c>
      <c r="G205">
        <v>1</v>
      </c>
      <c r="H205">
        <v>1</v>
      </c>
      <c r="I205">
        <f>E205/$E$1</f>
        <v>0.36249999999999999</v>
      </c>
      <c r="J205">
        <f>LOG10(F205+1)</f>
        <v>1.0592793486780776</v>
      </c>
      <c r="K205">
        <f t="shared" si="9"/>
        <v>0</v>
      </c>
      <c r="L205">
        <f t="shared" si="10"/>
        <v>0</v>
      </c>
      <c r="M205">
        <f>IF(B205="S",1,0)</f>
        <v>1</v>
      </c>
      <c r="N205">
        <f>IF(B205="C",1,0)</f>
        <v>0</v>
      </c>
      <c r="O205">
        <f t="shared" si="11"/>
        <v>0</v>
      </c>
      <c r="P205">
        <v>1</v>
      </c>
      <c r="AC205" s="5">
        <f>SUMPRODUCT(Table1[[#This Row],[SibSp]:[Ones]],$R$4:$AA$4)</f>
        <v>0.52225724886934799</v>
      </c>
      <c r="AD205" s="5">
        <f>(AC205-Table1[[#This Row],[Survived]])^2</f>
        <v>0.27275263399658006</v>
      </c>
    </row>
    <row r="206" spans="1:30" x14ac:dyDescent="0.2">
      <c r="A206">
        <v>0</v>
      </c>
      <c r="B206" t="s">
        <v>10</v>
      </c>
      <c r="C206">
        <v>1</v>
      </c>
      <c r="D206" t="s">
        <v>3</v>
      </c>
      <c r="E206">
        <v>62</v>
      </c>
      <c r="F206">
        <v>26.55</v>
      </c>
      <c r="G206">
        <v>0</v>
      </c>
      <c r="H206">
        <v>0</v>
      </c>
      <c r="I206">
        <f>E206/$E$1</f>
        <v>0.77500000000000002</v>
      </c>
      <c r="J206">
        <f>LOG10(F206+1)</f>
        <v>1.4401216031878039</v>
      </c>
      <c r="K206">
        <f t="shared" si="9"/>
        <v>1</v>
      </c>
      <c r="L206">
        <f t="shared" si="10"/>
        <v>0</v>
      </c>
      <c r="M206">
        <f>IF(B206="S",1,0)</f>
        <v>1</v>
      </c>
      <c r="N206">
        <f>IF(B206="C",1,0)</f>
        <v>0</v>
      </c>
      <c r="O206">
        <f t="shared" si="11"/>
        <v>1</v>
      </c>
      <c r="P206">
        <v>1</v>
      </c>
      <c r="AC206" s="5">
        <f>SUMPRODUCT(Table1[[#This Row],[SibSp]:[Ones]],$R$4:$AA$4)</f>
        <v>0.26797578629744223</v>
      </c>
      <c r="AD206" s="5">
        <f>(AC206-Table1[[#This Row],[Survived]])^2</f>
        <v>7.1811022041732425E-2</v>
      </c>
    </row>
    <row r="207" spans="1:30" x14ac:dyDescent="0.2">
      <c r="A207">
        <v>0</v>
      </c>
      <c r="B207" t="s">
        <v>10</v>
      </c>
      <c r="C207">
        <v>3</v>
      </c>
      <c r="D207" t="s">
        <v>3</v>
      </c>
      <c r="E207">
        <v>30</v>
      </c>
      <c r="F207">
        <v>16.100000000000001</v>
      </c>
      <c r="G207">
        <v>1</v>
      </c>
      <c r="H207">
        <v>0</v>
      </c>
      <c r="I207">
        <f>E207/$E$1</f>
        <v>0.375</v>
      </c>
      <c r="J207">
        <f>LOG10(F207+1)</f>
        <v>1.2329961103921538</v>
      </c>
      <c r="K207">
        <f t="shared" si="9"/>
        <v>0</v>
      </c>
      <c r="L207">
        <f t="shared" si="10"/>
        <v>0</v>
      </c>
      <c r="M207">
        <f>IF(B207="S",1,0)</f>
        <v>1</v>
      </c>
      <c r="N207">
        <f>IF(B207="C",1,0)</f>
        <v>0</v>
      </c>
      <c r="O207">
        <f t="shared" si="11"/>
        <v>1</v>
      </c>
      <c r="P207">
        <v>1</v>
      </c>
      <c r="AC207" s="5">
        <f>SUMPRODUCT(Table1[[#This Row],[SibSp]:[Ones]],$R$4:$AA$4)</f>
        <v>5.51863479665331E-2</v>
      </c>
      <c r="AD207" s="5">
        <f>(AC207-Table1[[#This Row],[Survived]])^2</f>
        <v>3.0455330018832722E-3</v>
      </c>
    </row>
    <row r="208" spans="1:30" x14ac:dyDescent="0.2">
      <c r="A208">
        <v>0</v>
      </c>
      <c r="B208" t="s">
        <v>10</v>
      </c>
      <c r="C208">
        <v>3</v>
      </c>
      <c r="D208" t="s">
        <v>4</v>
      </c>
      <c r="E208">
        <v>41</v>
      </c>
      <c r="F208">
        <v>20.212499999999999</v>
      </c>
      <c r="G208">
        <v>0</v>
      </c>
      <c r="H208">
        <v>2</v>
      </c>
      <c r="I208">
        <f>E208/$E$1</f>
        <v>0.51249999999999996</v>
      </c>
      <c r="J208">
        <f>LOG10(F208+1)</f>
        <v>1.3265918553257321</v>
      </c>
      <c r="K208">
        <f t="shared" si="9"/>
        <v>0</v>
      </c>
      <c r="L208">
        <f t="shared" si="10"/>
        <v>0</v>
      </c>
      <c r="M208">
        <f>IF(B208="S",1,0)</f>
        <v>1</v>
      </c>
      <c r="N208">
        <f>IF(B208="C",1,0)</f>
        <v>0</v>
      </c>
      <c r="O208">
        <f t="shared" si="11"/>
        <v>0</v>
      </c>
      <c r="P208">
        <v>1</v>
      </c>
      <c r="AC208" s="5">
        <f>SUMPRODUCT(Table1[[#This Row],[SibSp]:[Ones]],$R$4:$AA$4)</f>
        <v>0.49947940064977625</v>
      </c>
      <c r="AD208" s="5">
        <f>(AC208-Table1[[#This Row],[Survived]])^2</f>
        <v>0.24947967167345969</v>
      </c>
    </row>
    <row r="209" spans="1:30" x14ac:dyDescent="0.2">
      <c r="A209">
        <v>1</v>
      </c>
      <c r="B209" t="s">
        <v>11</v>
      </c>
      <c r="C209">
        <v>3</v>
      </c>
      <c r="D209" t="s">
        <v>4</v>
      </c>
      <c r="E209">
        <v>29</v>
      </c>
      <c r="F209">
        <v>15.245799999999999</v>
      </c>
      <c r="G209">
        <v>0</v>
      </c>
      <c r="H209">
        <v>2</v>
      </c>
      <c r="I209">
        <f>E209/$E$1</f>
        <v>0.36249999999999999</v>
      </c>
      <c r="J209">
        <f>LOG10(F209+1)</f>
        <v>1.2107411023865056</v>
      </c>
      <c r="K209">
        <f t="shared" si="9"/>
        <v>0</v>
      </c>
      <c r="L209">
        <f t="shared" si="10"/>
        <v>0</v>
      </c>
      <c r="M209">
        <f>IF(B209="S",1,0)</f>
        <v>0</v>
      </c>
      <c r="N209">
        <f>IF(B209="C",1,0)</f>
        <v>1</v>
      </c>
      <c r="O209">
        <f t="shared" si="11"/>
        <v>0</v>
      </c>
      <c r="P209">
        <v>1</v>
      </c>
      <c r="AC209" s="5">
        <f>SUMPRODUCT(Table1[[#This Row],[SibSp]:[Ones]],$R$4:$AA$4)</f>
        <v>0.63674423726503171</v>
      </c>
      <c r="AD209" s="5">
        <f>(AC209-Table1[[#This Row],[Survived]])^2</f>
        <v>0.13195474916016359</v>
      </c>
    </row>
    <row r="210" spans="1:30" x14ac:dyDescent="0.2">
      <c r="A210">
        <v>1</v>
      </c>
      <c r="B210" t="s">
        <v>10</v>
      </c>
      <c r="C210">
        <v>1</v>
      </c>
      <c r="D210" t="s">
        <v>4</v>
      </c>
      <c r="E210">
        <v>30</v>
      </c>
      <c r="F210">
        <v>86.5</v>
      </c>
      <c r="G210">
        <v>0</v>
      </c>
      <c r="H210">
        <v>0</v>
      </c>
      <c r="I210">
        <f>E210/$E$1</f>
        <v>0.375</v>
      </c>
      <c r="J210">
        <f>LOG10(F210+1)</f>
        <v>1.9420080530223132</v>
      </c>
      <c r="K210">
        <f t="shared" si="9"/>
        <v>1</v>
      </c>
      <c r="L210">
        <f t="shared" si="10"/>
        <v>0</v>
      </c>
      <c r="M210">
        <f>IF(B210="S",1,0)</f>
        <v>1</v>
      </c>
      <c r="N210">
        <f>IF(B210="C",1,0)</f>
        <v>0</v>
      </c>
      <c r="O210">
        <f t="shared" si="11"/>
        <v>0</v>
      </c>
      <c r="P210">
        <v>1</v>
      </c>
      <c r="AC210" s="5">
        <f>SUMPRODUCT(Table1[[#This Row],[SibSp]:[Ones]],$R$4:$AA$4)</f>
        <v>0.98035117001749073</v>
      </c>
      <c r="AD210" s="5">
        <f>(AC210-Table1[[#This Row],[Survived]])^2</f>
        <v>3.8607651968155545E-4</v>
      </c>
    </row>
    <row r="211" spans="1:30" x14ac:dyDescent="0.2">
      <c r="A211">
        <v>1</v>
      </c>
      <c r="B211" t="s">
        <v>11</v>
      </c>
      <c r="C211">
        <v>1</v>
      </c>
      <c r="D211" t="s">
        <v>4</v>
      </c>
      <c r="E211">
        <v>35</v>
      </c>
      <c r="F211">
        <v>512.32920000000001</v>
      </c>
      <c r="G211">
        <v>0</v>
      </c>
      <c r="H211">
        <v>0</v>
      </c>
      <c r="I211">
        <f>E211/$E$1</f>
        <v>0.4375</v>
      </c>
      <c r="J211">
        <f>LOG10(F211+1)</f>
        <v>2.7103959691861146</v>
      </c>
      <c r="K211">
        <f t="shared" si="9"/>
        <v>1</v>
      </c>
      <c r="L211">
        <f t="shared" si="10"/>
        <v>0</v>
      </c>
      <c r="M211">
        <f>IF(B211="S",1,0)</f>
        <v>0</v>
      </c>
      <c r="N211">
        <f>IF(B211="C",1,0)</f>
        <v>1</v>
      </c>
      <c r="O211">
        <f t="shared" si="11"/>
        <v>0</v>
      </c>
      <c r="P211">
        <v>1</v>
      </c>
      <c r="AC211" s="5">
        <f>SUMPRODUCT(Table1[[#This Row],[SibSp]:[Ones]],$R$4:$AA$4)</f>
        <v>1.0518965348153209</v>
      </c>
      <c r="AD211" s="5">
        <f>(AC211-Table1[[#This Row],[Survived]])^2</f>
        <v>2.6932503258378102E-3</v>
      </c>
    </row>
    <row r="212" spans="1:30" x14ac:dyDescent="0.2">
      <c r="A212">
        <v>1</v>
      </c>
      <c r="B212" t="s">
        <v>10</v>
      </c>
      <c r="C212">
        <v>2</v>
      </c>
      <c r="D212" t="s">
        <v>4</v>
      </c>
      <c r="E212">
        <v>50</v>
      </c>
      <c r="F212">
        <v>26</v>
      </c>
      <c r="G212">
        <v>0</v>
      </c>
      <c r="H212">
        <v>1</v>
      </c>
      <c r="I212">
        <f>E212/$E$1</f>
        <v>0.625</v>
      </c>
      <c r="J212">
        <f>LOG10(F212+1)</f>
        <v>1.4313637641589874</v>
      </c>
      <c r="K212">
        <f t="shared" si="9"/>
        <v>0</v>
      </c>
      <c r="L212">
        <f t="shared" si="10"/>
        <v>1</v>
      </c>
      <c r="M212">
        <f>IF(B212="S",1,0)</f>
        <v>1</v>
      </c>
      <c r="N212">
        <f>IF(B212="C",1,0)</f>
        <v>0</v>
      </c>
      <c r="O212">
        <f t="shared" si="11"/>
        <v>0</v>
      </c>
      <c r="P212">
        <v>1</v>
      </c>
      <c r="AC212" s="5">
        <f>SUMPRODUCT(Table1[[#This Row],[SibSp]:[Ones]],$R$4:$AA$4)</f>
        <v>0.64374032472025566</v>
      </c>
      <c r="AD212" s="5">
        <f>(AC212-Table1[[#This Row],[Survived]])^2</f>
        <v>0.12692095623042887</v>
      </c>
    </row>
    <row r="213" spans="1:30" x14ac:dyDescent="0.2">
      <c r="A213">
        <v>1</v>
      </c>
      <c r="B213" t="s">
        <v>10</v>
      </c>
      <c r="C213">
        <v>3</v>
      </c>
      <c r="D213" t="s">
        <v>3</v>
      </c>
      <c r="E213">
        <v>3</v>
      </c>
      <c r="F213">
        <v>31.387499999999999</v>
      </c>
      <c r="G213">
        <v>4</v>
      </c>
      <c r="H213">
        <v>2</v>
      </c>
      <c r="I213">
        <f>E213/$E$1</f>
        <v>3.7499999999999999E-2</v>
      </c>
      <c r="J213">
        <f>LOG10(F213+1)</f>
        <v>1.5103774259938814</v>
      </c>
      <c r="K213">
        <f t="shared" si="9"/>
        <v>0</v>
      </c>
      <c r="L213">
        <f t="shared" si="10"/>
        <v>0</v>
      </c>
      <c r="M213">
        <f>IF(B213="S",1,0)</f>
        <v>1</v>
      </c>
      <c r="N213">
        <f>IF(B213="C",1,0)</f>
        <v>0</v>
      </c>
      <c r="O213">
        <f t="shared" si="11"/>
        <v>1</v>
      </c>
      <c r="P213">
        <v>1</v>
      </c>
      <c r="AC213" s="5">
        <f>SUMPRODUCT(Table1[[#This Row],[SibSp]:[Ones]],$R$4:$AA$4)</f>
        <v>4.8888222738493359E-2</v>
      </c>
      <c r="AD213" s="5">
        <f>(AC213-Table1[[#This Row],[Survived]])^2</f>
        <v>0.90461361284554187</v>
      </c>
    </row>
    <row r="214" spans="1:30" x14ac:dyDescent="0.2">
      <c r="A214">
        <v>0</v>
      </c>
      <c r="B214" t="s">
        <v>10</v>
      </c>
      <c r="C214">
        <v>1</v>
      </c>
      <c r="D214" t="s">
        <v>3</v>
      </c>
      <c r="E214">
        <v>52</v>
      </c>
      <c r="F214">
        <v>79.650000000000006</v>
      </c>
      <c r="G214">
        <v>1</v>
      </c>
      <c r="H214">
        <v>1</v>
      </c>
      <c r="I214">
        <f>E214/$E$1</f>
        <v>0.65</v>
      </c>
      <c r="J214">
        <f>LOG10(F214+1)</f>
        <v>1.9066043717249803</v>
      </c>
      <c r="K214">
        <f t="shared" si="9"/>
        <v>1</v>
      </c>
      <c r="L214">
        <f t="shared" si="10"/>
        <v>0</v>
      </c>
      <c r="M214">
        <f>IF(B214="S",1,0)</f>
        <v>1</v>
      </c>
      <c r="N214">
        <f>IF(B214="C",1,0)</f>
        <v>0</v>
      </c>
      <c r="O214">
        <f t="shared" si="11"/>
        <v>1</v>
      </c>
      <c r="P214">
        <v>1</v>
      </c>
      <c r="AC214" s="5">
        <f>SUMPRODUCT(Table1[[#This Row],[SibSp]:[Ones]],$R$4:$AA$4)</f>
        <v>0.28586831347707814</v>
      </c>
      <c r="AD214" s="5">
        <f>(AC214-Table1[[#This Row],[Survived]])^2</f>
        <v>8.1720692650229021E-2</v>
      </c>
    </row>
    <row r="215" spans="1:30" x14ac:dyDescent="0.2">
      <c r="A215">
        <v>0</v>
      </c>
      <c r="B215" t="s">
        <v>10</v>
      </c>
      <c r="C215">
        <v>1</v>
      </c>
      <c r="D215" t="s">
        <v>3</v>
      </c>
      <c r="E215">
        <v>40</v>
      </c>
      <c r="F215">
        <v>0</v>
      </c>
      <c r="G215">
        <v>0</v>
      </c>
      <c r="H215">
        <v>0</v>
      </c>
      <c r="I215">
        <f>E215/$E$1</f>
        <v>0.5</v>
      </c>
      <c r="J215">
        <f>LOG10(F215+1)</f>
        <v>0</v>
      </c>
      <c r="K215">
        <f t="shared" si="9"/>
        <v>1</v>
      </c>
      <c r="L215">
        <f t="shared" si="10"/>
        <v>0</v>
      </c>
      <c r="M215">
        <f>IF(B215="S",1,0)</f>
        <v>1</v>
      </c>
      <c r="N215">
        <f>IF(B215="C",1,0)</f>
        <v>0</v>
      </c>
      <c r="O215">
        <f t="shared" si="11"/>
        <v>1</v>
      </c>
      <c r="P215">
        <v>1</v>
      </c>
      <c r="AC215" s="5">
        <f>SUMPRODUCT(Table1[[#This Row],[SibSp]:[Ones]],$R$4:$AA$4)</f>
        <v>0.3386043442374202</v>
      </c>
      <c r="AD215" s="5">
        <f>(AC215-Table1[[#This Row],[Survived]])^2</f>
        <v>0.11465290193645336</v>
      </c>
    </row>
    <row r="216" spans="1:30" x14ac:dyDescent="0.2">
      <c r="A216">
        <v>0</v>
      </c>
      <c r="B216" t="s">
        <v>10</v>
      </c>
      <c r="C216">
        <v>2</v>
      </c>
      <c r="D216" t="s">
        <v>3</v>
      </c>
      <c r="E216">
        <v>36</v>
      </c>
      <c r="F216">
        <v>10.5</v>
      </c>
      <c r="G216">
        <v>0</v>
      </c>
      <c r="H216">
        <v>0</v>
      </c>
      <c r="I216">
        <f>E216/$E$1</f>
        <v>0.45</v>
      </c>
      <c r="J216">
        <f>LOG10(F216+1)</f>
        <v>1.0606978403536116</v>
      </c>
      <c r="K216">
        <f t="shared" si="9"/>
        <v>0</v>
      </c>
      <c r="L216">
        <f t="shared" si="10"/>
        <v>1</v>
      </c>
      <c r="M216">
        <f>IF(B216="S",1,0)</f>
        <v>1</v>
      </c>
      <c r="N216">
        <f>IF(B216="C",1,0)</f>
        <v>0</v>
      </c>
      <c r="O216">
        <f t="shared" si="11"/>
        <v>1</v>
      </c>
      <c r="P216">
        <v>1</v>
      </c>
      <c r="AC216" s="5">
        <f>SUMPRODUCT(Table1[[#This Row],[SibSp]:[Ones]],$R$4:$AA$4)</f>
        <v>0.24615324485910239</v>
      </c>
      <c r="AD216" s="5">
        <f>(AC216-Table1[[#This Row],[Survived]])^2</f>
        <v>6.0591419954665222E-2</v>
      </c>
    </row>
    <row r="217" spans="1:30" x14ac:dyDescent="0.2">
      <c r="A217">
        <v>0</v>
      </c>
      <c r="B217" t="s">
        <v>10</v>
      </c>
      <c r="C217">
        <v>3</v>
      </c>
      <c r="D217" t="s">
        <v>3</v>
      </c>
      <c r="E217">
        <v>16</v>
      </c>
      <c r="F217">
        <v>39.6875</v>
      </c>
      <c r="G217">
        <v>4</v>
      </c>
      <c r="H217">
        <v>1</v>
      </c>
      <c r="I217">
        <f>E217/$E$1</f>
        <v>0.2</v>
      </c>
      <c r="J217">
        <f>LOG10(F217+1)</f>
        <v>1.6094610059122672</v>
      </c>
      <c r="K217">
        <f t="shared" si="9"/>
        <v>0</v>
      </c>
      <c r="L217">
        <f t="shared" si="10"/>
        <v>0</v>
      </c>
      <c r="M217">
        <f>IF(B217="S",1,0)</f>
        <v>1</v>
      </c>
      <c r="N217">
        <f>IF(B217="C",1,0)</f>
        <v>0</v>
      </c>
      <c r="O217">
        <f t="shared" si="11"/>
        <v>1</v>
      </c>
      <c r="P217">
        <v>1</v>
      </c>
      <c r="AC217" s="5">
        <f>SUMPRODUCT(Table1[[#This Row],[SibSp]:[Ones]],$R$4:$AA$4)</f>
        <v>-1.5573411146434624E-2</v>
      </c>
      <c r="AD217" s="5">
        <f>(AC217-Table1[[#This Row],[Survived]])^2</f>
        <v>2.4253113473589417E-4</v>
      </c>
    </row>
    <row r="218" spans="1:30" x14ac:dyDescent="0.2">
      <c r="A218">
        <v>1</v>
      </c>
      <c r="B218" t="s">
        <v>10</v>
      </c>
      <c r="C218">
        <v>3</v>
      </c>
      <c r="D218" t="s">
        <v>3</v>
      </c>
      <c r="E218">
        <v>25</v>
      </c>
      <c r="F218">
        <v>7.7750000000000004</v>
      </c>
      <c r="G218">
        <v>1</v>
      </c>
      <c r="H218">
        <v>0</v>
      </c>
      <c r="I218">
        <f>E218/$E$1</f>
        <v>0.3125</v>
      </c>
      <c r="J218">
        <f>LOG10(F218+1)</f>
        <v>0.94324712513786169</v>
      </c>
      <c r="K218">
        <f t="shared" si="9"/>
        <v>0</v>
      </c>
      <c r="L218">
        <f t="shared" si="10"/>
        <v>0</v>
      </c>
      <c r="M218">
        <f>IF(B218="S",1,0)</f>
        <v>1</v>
      </c>
      <c r="N218">
        <f>IF(B218="C",1,0)</f>
        <v>0</v>
      </c>
      <c r="O218">
        <f t="shared" si="11"/>
        <v>1</v>
      </c>
      <c r="P218">
        <v>1</v>
      </c>
      <c r="AC218" s="5">
        <f>SUMPRODUCT(Table1[[#This Row],[SibSp]:[Ones]],$R$4:$AA$4)</f>
        <v>7.3068833741855688E-2</v>
      </c>
      <c r="AD218" s="5">
        <f>(AC218-Table1[[#This Row],[Survived]])^2</f>
        <v>0.8592013869806836</v>
      </c>
    </row>
    <row r="219" spans="1:30" x14ac:dyDescent="0.2">
      <c r="A219">
        <v>1</v>
      </c>
      <c r="B219" t="s">
        <v>10</v>
      </c>
      <c r="C219">
        <v>1</v>
      </c>
      <c r="D219" t="s">
        <v>4</v>
      </c>
      <c r="E219">
        <v>58</v>
      </c>
      <c r="F219">
        <v>153.46250000000001</v>
      </c>
      <c r="G219">
        <v>0</v>
      </c>
      <c r="H219">
        <v>1</v>
      </c>
      <c r="I219">
        <f>E219/$E$1</f>
        <v>0.72499999999999998</v>
      </c>
      <c r="J219">
        <f>LOG10(F219+1)</f>
        <v>2.1888230596841365</v>
      </c>
      <c r="K219">
        <f t="shared" si="9"/>
        <v>1</v>
      </c>
      <c r="L219">
        <f t="shared" si="10"/>
        <v>0</v>
      </c>
      <c r="M219">
        <f>IF(B219="S",1,0)</f>
        <v>1</v>
      </c>
      <c r="N219">
        <f>IF(B219="C",1,0)</f>
        <v>0</v>
      </c>
      <c r="O219">
        <f t="shared" si="11"/>
        <v>0</v>
      </c>
      <c r="P219">
        <v>1</v>
      </c>
      <c r="AC219" s="5">
        <f>SUMPRODUCT(Table1[[#This Row],[SibSp]:[Ones]],$R$4:$AA$4)</f>
        <v>0.79921662805250637</v>
      </c>
      <c r="AD219" s="5">
        <f>(AC219-Table1[[#This Row],[Survived]])^2</f>
        <v>4.0313962450605569E-2</v>
      </c>
    </row>
    <row r="220" spans="1:30" x14ac:dyDescent="0.2">
      <c r="A220">
        <v>1</v>
      </c>
      <c r="B220" t="s">
        <v>10</v>
      </c>
      <c r="C220">
        <v>1</v>
      </c>
      <c r="D220" t="s">
        <v>4</v>
      </c>
      <c r="E220">
        <v>35</v>
      </c>
      <c r="F220">
        <v>135.63329999999999</v>
      </c>
      <c r="G220">
        <v>0</v>
      </c>
      <c r="H220">
        <v>0</v>
      </c>
      <c r="I220">
        <f>E220/$E$1</f>
        <v>0.4375</v>
      </c>
      <c r="J220">
        <f>LOG10(F220+1)</f>
        <v>2.1355565576455011</v>
      </c>
      <c r="K220">
        <f t="shared" si="9"/>
        <v>1</v>
      </c>
      <c r="L220">
        <f t="shared" si="10"/>
        <v>0</v>
      </c>
      <c r="M220">
        <f>IF(B220="S",1,0)</f>
        <v>1</v>
      </c>
      <c r="N220">
        <f>IF(B220="C",1,0)</f>
        <v>0</v>
      </c>
      <c r="O220">
        <f t="shared" si="11"/>
        <v>0</v>
      </c>
      <c r="P220">
        <v>1</v>
      </c>
      <c r="AC220" s="5">
        <f>SUMPRODUCT(Table1[[#This Row],[SibSp]:[Ones]],$R$4:$AA$4)</f>
        <v>0.95777913866746656</v>
      </c>
      <c r="AD220" s="5">
        <f>(AC220-Table1[[#This Row],[Survived]])^2</f>
        <v>1.7826011316610178E-3</v>
      </c>
    </row>
    <row r="221" spans="1:30" x14ac:dyDescent="0.2">
      <c r="A221">
        <v>1</v>
      </c>
      <c r="B221" t="s">
        <v>10</v>
      </c>
      <c r="C221">
        <v>3</v>
      </c>
      <c r="D221" t="s">
        <v>3</v>
      </c>
      <c r="E221">
        <v>25</v>
      </c>
      <c r="F221">
        <v>0</v>
      </c>
      <c r="G221">
        <v>0</v>
      </c>
      <c r="H221">
        <v>0</v>
      </c>
      <c r="I221">
        <f>E221/$E$1</f>
        <v>0.3125</v>
      </c>
      <c r="J221">
        <f>LOG10(F221+1)</f>
        <v>0</v>
      </c>
      <c r="K221">
        <f t="shared" si="9"/>
        <v>0</v>
      </c>
      <c r="L221">
        <f t="shared" si="10"/>
        <v>0</v>
      </c>
      <c r="M221">
        <f>IF(B221="S",1,0)</f>
        <v>1</v>
      </c>
      <c r="N221">
        <f>IF(B221="C",1,0)</f>
        <v>0</v>
      </c>
      <c r="O221">
        <f t="shared" si="11"/>
        <v>1</v>
      </c>
      <c r="P221">
        <v>1</v>
      </c>
      <c r="AC221" s="5">
        <f>SUMPRODUCT(Table1[[#This Row],[SibSp]:[Ones]],$R$4:$AA$4)</f>
        <v>8.2022659629169437E-2</v>
      </c>
      <c r="AD221" s="5">
        <f>(AC221-Table1[[#This Row],[Survived]])^2</f>
        <v>0.84268239743430373</v>
      </c>
    </row>
    <row r="222" spans="1:30" x14ac:dyDescent="0.2">
      <c r="A222">
        <v>1</v>
      </c>
      <c r="B222" t="s">
        <v>10</v>
      </c>
      <c r="C222">
        <v>2</v>
      </c>
      <c r="D222" t="s">
        <v>4</v>
      </c>
      <c r="E222">
        <v>41</v>
      </c>
      <c r="F222">
        <v>19.5</v>
      </c>
      <c r="G222">
        <v>0</v>
      </c>
      <c r="H222">
        <v>1</v>
      </c>
      <c r="I222">
        <f>E222/$E$1</f>
        <v>0.51249999999999996</v>
      </c>
      <c r="J222">
        <f>LOG10(F222+1)</f>
        <v>1.3117538610557542</v>
      </c>
      <c r="K222">
        <f t="shared" si="9"/>
        <v>0</v>
      </c>
      <c r="L222">
        <f t="shared" si="10"/>
        <v>1</v>
      </c>
      <c r="M222">
        <f>IF(B222="S",1,0)</f>
        <v>1</v>
      </c>
      <c r="N222">
        <f>IF(B222="C",1,0)</f>
        <v>0</v>
      </c>
      <c r="O222">
        <f t="shared" si="11"/>
        <v>0</v>
      </c>
      <c r="P222">
        <v>1</v>
      </c>
      <c r="AC222" s="5">
        <f>SUMPRODUCT(Table1[[#This Row],[SibSp]:[Ones]],$R$4:$AA$4)</f>
        <v>0.69552233778298833</v>
      </c>
      <c r="AD222" s="5">
        <f>(AC222-Table1[[#This Row],[Survived]])^2</f>
        <v>9.2706646789136649E-2</v>
      </c>
    </row>
    <row r="223" spans="1:30" x14ac:dyDescent="0.2">
      <c r="A223">
        <v>0</v>
      </c>
      <c r="B223" t="s">
        <v>11</v>
      </c>
      <c r="C223">
        <v>1</v>
      </c>
      <c r="D223" t="s">
        <v>3</v>
      </c>
      <c r="E223">
        <v>37</v>
      </c>
      <c r="F223">
        <v>29.7</v>
      </c>
      <c r="G223">
        <v>0</v>
      </c>
      <c r="H223">
        <v>1</v>
      </c>
      <c r="I223">
        <f>E223/$E$1</f>
        <v>0.46250000000000002</v>
      </c>
      <c r="J223">
        <f>LOG10(F223+1)</f>
        <v>1.4871383754771865</v>
      </c>
      <c r="K223">
        <f t="shared" si="9"/>
        <v>1</v>
      </c>
      <c r="L223">
        <f t="shared" si="10"/>
        <v>0</v>
      </c>
      <c r="M223">
        <f>IF(B223="S",1,0)</f>
        <v>0</v>
      </c>
      <c r="N223">
        <f>IF(B223="C",1,0)</f>
        <v>1</v>
      </c>
      <c r="O223">
        <f t="shared" si="11"/>
        <v>1</v>
      </c>
      <c r="P223">
        <v>1</v>
      </c>
      <c r="AC223" s="5">
        <f>SUMPRODUCT(Table1[[#This Row],[SibSp]:[Ones]],$R$4:$AA$4)</f>
        <v>0.48247175272811793</v>
      </c>
      <c r="AD223" s="5">
        <f>(AC223-Table1[[#This Row],[Survived]])^2</f>
        <v>0.23277899218054218</v>
      </c>
    </row>
    <row r="224" spans="1:30" x14ac:dyDescent="0.2">
      <c r="A224">
        <v>1</v>
      </c>
      <c r="B224" t="s">
        <v>10</v>
      </c>
      <c r="C224">
        <v>1</v>
      </c>
      <c r="D224" t="s">
        <v>4</v>
      </c>
      <c r="E224">
        <v>63</v>
      </c>
      <c r="F224">
        <v>77.958299999999994</v>
      </c>
      <c r="G224">
        <v>1</v>
      </c>
      <c r="H224">
        <v>0</v>
      </c>
      <c r="I224">
        <f>E224/$E$1</f>
        <v>0.78749999999999998</v>
      </c>
      <c r="J224">
        <f>LOG10(F224+1)</f>
        <v>1.8973977892491294</v>
      </c>
      <c r="K224">
        <f t="shared" si="9"/>
        <v>1</v>
      </c>
      <c r="L224">
        <f t="shared" si="10"/>
        <v>0</v>
      </c>
      <c r="M224">
        <f>IF(B224="S",1,0)</f>
        <v>1</v>
      </c>
      <c r="N224">
        <f>IF(B224="C",1,0)</f>
        <v>0</v>
      </c>
      <c r="O224">
        <f t="shared" si="11"/>
        <v>0</v>
      </c>
      <c r="P224">
        <v>1</v>
      </c>
      <c r="AC224" s="5">
        <f>SUMPRODUCT(Table1[[#This Row],[SibSp]:[Ones]],$R$4:$AA$4)</f>
        <v>0.71199502358096356</v>
      </c>
      <c r="AD224" s="5">
        <f>(AC224-Table1[[#This Row],[Survived]])^2</f>
        <v>8.294686644212973E-2</v>
      </c>
    </row>
    <row r="225" spans="1:30" x14ac:dyDescent="0.2">
      <c r="A225">
        <v>0</v>
      </c>
      <c r="B225" t="s">
        <v>10</v>
      </c>
      <c r="C225">
        <v>3</v>
      </c>
      <c r="D225" t="s">
        <v>4</v>
      </c>
      <c r="E225">
        <v>45</v>
      </c>
      <c r="F225">
        <v>7.75</v>
      </c>
      <c r="G225">
        <v>0</v>
      </c>
      <c r="H225">
        <v>0</v>
      </c>
      <c r="I225">
        <f>E225/$E$1</f>
        <v>0.5625</v>
      </c>
      <c r="J225">
        <f>LOG10(F225+1)</f>
        <v>0.94200805302231327</v>
      </c>
      <c r="K225">
        <f t="shared" si="9"/>
        <v>0</v>
      </c>
      <c r="L225">
        <f t="shared" si="10"/>
        <v>0</v>
      </c>
      <c r="M225">
        <f>IF(B225="S",1,0)</f>
        <v>1</v>
      </c>
      <c r="N225">
        <f>IF(B225="C",1,0)</f>
        <v>0</v>
      </c>
      <c r="O225">
        <f t="shared" si="11"/>
        <v>0</v>
      </c>
      <c r="P225">
        <v>1</v>
      </c>
      <c r="AC225" s="5">
        <f>SUMPRODUCT(Table1[[#This Row],[SibSp]:[Ones]],$R$4:$AA$4)</f>
        <v>0.48297947884202791</v>
      </c>
      <c r="AD225" s="5">
        <f>(AC225-Table1[[#This Row],[Survived]])^2</f>
        <v>0.2332691769825169</v>
      </c>
    </row>
    <row r="226" spans="1:30" x14ac:dyDescent="0.2">
      <c r="A226">
        <v>0</v>
      </c>
      <c r="B226" t="s">
        <v>12</v>
      </c>
      <c r="C226">
        <v>3</v>
      </c>
      <c r="D226" t="s">
        <v>3</v>
      </c>
      <c r="E226">
        <v>7</v>
      </c>
      <c r="F226">
        <v>29.125</v>
      </c>
      <c r="G226">
        <v>4</v>
      </c>
      <c r="H226">
        <v>1</v>
      </c>
      <c r="I226">
        <f>E226/$E$1</f>
        <v>8.7499999999999994E-2</v>
      </c>
      <c r="J226">
        <f>LOG10(F226+1)</f>
        <v>1.4789270555829248</v>
      </c>
      <c r="K226">
        <f t="shared" si="9"/>
        <v>0</v>
      </c>
      <c r="L226">
        <f t="shared" si="10"/>
        <v>0</v>
      </c>
      <c r="M226">
        <f>IF(B226="S",1,0)</f>
        <v>0</v>
      </c>
      <c r="N226">
        <f>IF(B226="C",1,0)</f>
        <v>0</v>
      </c>
      <c r="O226">
        <f t="shared" si="11"/>
        <v>1</v>
      </c>
      <c r="P226">
        <v>1</v>
      </c>
      <c r="AC226" s="5">
        <f>SUMPRODUCT(Table1[[#This Row],[SibSp]:[Ones]],$R$4:$AA$4)</f>
        <v>4.9541569224317294E-3</v>
      </c>
      <c r="AD226" s="5">
        <f>(AC226-Table1[[#This Row],[Survived]])^2</f>
        <v>2.4543670812078227E-5</v>
      </c>
    </row>
    <row r="227" spans="1:30" x14ac:dyDescent="0.2">
      <c r="A227">
        <v>1</v>
      </c>
      <c r="B227" t="s">
        <v>10</v>
      </c>
      <c r="C227">
        <v>3</v>
      </c>
      <c r="D227" t="s">
        <v>4</v>
      </c>
      <c r="E227">
        <v>35</v>
      </c>
      <c r="F227">
        <v>20.25</v>
      </c>
      <c r="G227">
        <v>1</v>
      </c>
      <c r="H227">
        <v>1</v>
      </c>
      <c r="I227">
        <f>E227/$E$1</f>
        <v>0.4375</v>
      </c>
      <c r="J227">
        <f>LOG10(F227+1)</f>
        <v>1.3273589343863303</v>
      </c>
      <c r="K227">
        <f t="shared" si="9"/>
        <v>0</v>
      </c>
      <c r="L227">
        <f t="shared" si="10"/>
        <v>0</v>
      </c>
      <c r="M227">
        <f>IF(B227="S",1,0)</f>
        <v>1</v>
      </c>
      <c r="N227">
        <f>IF(B227="C",1,0)</f>
        <v>0</v>
      </c>
      <c r="O227">
        <f t="shared" si="11"/>
        <v>0</v>
      </c>
      <c r="P227">
        <v>1</v>
      </c>
      <c r="AC227" s="5">
        <f>SUMPRODUCT(Table1[[#This Row],[SibSp]:[Ones]],$R$4:$AA$4)</f>
        <v>0.4969170186872548</v>
      </c>
      <c r="AD227" s="5">
        <f>(AC227-Table1[[#This Row],[Survived]])^2</f>
        <v>0.25309248608651996</v>
      </c>
    </row>
    <row r="228" spans="1:30" x14ac:dyDescent="0.2">
      <c r="A228">
        <v>0</v>
      </c>
      <c r="B228" t="s">
        <v>12</v>
      </c>
      <c r="C228">
        <v>3</v>
      </c>
      <c r="D228" t="s">
        <v>3</v>
      </c>
      <c r="E228">
        <v>65</v>
      </c>
      <c r="F228">
        <v>7.75</v>
      </c>
      <c r="G228">
        <v>0</v>
      </c>
      <c r="H228">
        <v>0</v>
      </c>
      <c r="I228">
        <f>E228/$E$1</f>
        <v>0.8125</v>
      </c>
      <c r="J228">
        <f>LOG10(F228+1)</f>
        <v>0.94200805302231327</v>
      </c>
      <c r="K228">
        <f t="shared" si="9"/>
        <v>0</v>
      </c>
      <c r="L228">
        <f t="shared" si="10"/>
        <v>0</v>
      </c>
      <c r="M228">
        <f>IF(B228="S",1,0)</f>
        <v>0</v>
      </c>
      <c r="N228">
        <f>IF(B228="C",1,0)</f>
        <v>0</v>
      </c>
      <c r="O228">
        <f t="shared" si="11"/>
        <v>1</v>
      </c>
      <c r="P228">
        <v>1</v>
      </c>
      <c r="AC228" s="5">
        <f>SUMPRODUCT(Table1[[#This Row],[SibSp]:[Ones]],$R$4:$AA$4)</f>
        <v>-0.15883510271108803</v>
      </c>
      <c r="AD228" s="5">
        <f>(AC228-Table1[[#This Row],[Survived]])^2</f>
        <v>2.5228589853241883E-2</v>
      </c>
    </row>
    <row r="229" spans="1:30" x14ac:dyDescent="0.2">
      <c r="A229">
        <v>0</v>
      </c>
      <c r="B229" t="s">
        <v>10</v>
      </c>
      <c r="C229">
        <v>3</v>
      </c>
      <c r="D229" t="s">
        <v>3</v>
      </c>
      <c r="E229">
        <v>28</v>
      </c>
      <c r="F229">
        <v>7.8541999999999996</v>
      </c>
      <c r="G229">
        <v>0</v>
      </c>
      <c r="H229">
        <v>0</v>
      </c>
      <c r="I229">
        <f>E229/$E$1</f>
        <v>0.35</v>
      </c>
      <c r="J229">
        <f>LOG10(F229+1)</f>
        <v>0.94714932766263737</v>
      </c>
      <c r="K229">
        <f t="shared" si="9"/>
        <v>0</v>
      </c>
      <c r="L229">
        <f t="shared" si="10"/>
        <v>0</v>
      </c>
      <c r="M229">
        <f>IF(B229="S",1,0)</f>
        <v>1</v>
      </c>
      <c r="N229">
        <f>IF(B229="C",1,0)</f>
        <v>0</v>
      </c>
      <c r="O229">
        <f t="shared" si="11"/>
        <v>1</v>
      </c>
      <c r="P229">
        <v>1</v>
      </c>
      <c r="AC229" s="5">
        <f>SUMPRODUCT(Table1[[#This Row],[SibSp]:[Ones]],$R$4:$AA$4)</f>
        <v>0.1089897084659307</v>
      </c>
      <c r="AD229" s="5">
        <f>(AC229-Table1[[#This Row],[Survived]])^2</f>
        <v>1.1878756551488566E-2</v>
      </c>
    </row>
    <row r="230" spans="1:30" x14ac:dyDescent="0.2">
      <c r="A230">
        <v>0</v>
      </c>
      <c r="B230" t="s">
        <v>10</v>
      </c>
      <c r="C230">
        <v>3</v>
      </c>
      <c r="D230" t="s">
        <v>3</v>
      </c>
      <c r="E230">
        <v>16</v>
      </c>
      <c r="F230">
        <v>9.5</v>
      </c>
      <c r="G230">
        <v>0</v>
      </c>
      <c r="H230">
        <v>0</v>
      </c>
      <c r="I230">
        <f>E230/$E$1</f>
        <v>0.2</v>
      </c>
      <c r="J230">
        <f>LOG10(F230+1)</f>
        <v>1.0211892990699381</v>
      </c>
      <c r="K230">
        <f t="shared" si="9"/>
        <v>0</v>
      </c>
      <c r="L230">
        <f t="shared" si="10"/>
        <v>0</v>
      </c>
      <c r="M230">
        <f>IF(B230="S",1,0)</f>
        <v>1</v>
      </c>
      <c r="N230">
        <f>IF(B230="C",1,0)</f>
        <v>0</v>
      </c>
      <c r="O230">
        <f t="shared" si="11"/>
        <v>1</v>
      </c>
      <c r="P230">
        <v>1</v>
      </c>
      <c r="AC230" s="5">
        <f>SUMPRODUCT(Table1[[#This Row],[SibSp]:[Ones]],$R$4:$AA$4)</f>
        <v>0.18941593175295757</v>
      </c>
      <c r="AD230" s="5">
        <f>(AC230-Table1[[#This Row],[Survived]])^2</f>
        <v>3.5878395201841079E-2</v>
      </c>
    </row>
    <row r="231" spans="1:30" x14ac:dyDescent="0.2">
      <c r="A231">
        <v>1</v>
      </c>
      <c r="B231" t="s">
        <v>10</v>
      </c>
      <c r="C231">
        <v>3</v>
      </c>
      <c r="D231" t="s">
        <v>3</v>
      </c>
      <c r="E231">
        <v>19</v>
      </c>
      <c r="F231">
        <v>8.0500000000000007</v>
      </c>
      <c r="G231">
        <v>0</v>
      </c>
      <c r="H231">
        <v>0</v>
      </c>
      <c r="I231">
        <f>E231/$E$1</f>
        <v>0.23749999999999999</v>
      </c>
      <c r="J231">
        <f>LOG10(F231+1)</f>
        <v>0.9566485792052033</v>
      </c>
      <c r="K231">
        <f t="shared" si="9"/>
        <v>0</v>
      </c>
      <c r="L231">
        <f t="shared" si="10"/>
        <v>0</v>
      </c>
      <c r="M231">
        <f>IF(B231="S",1,0)</f>
        <v>1</v>
      </c>
      <c r="N231">
        <f>IF(B231="C",1,0)</f>
        <v>0</v>
      </c>
      <c r="O231">
        <f t="shared" si="11"/>
        <v>1</v>
      </c>
      <c r="P231">
        <v>1</v>
      </c>
      <c r="AC231" s="5">
        <f>SUMPRODUCT(Table1[[#This Row],[SibSp]:[Ones]],$R$4:$AA$4)</f>
        <v>0.1670654870155992</v>
      </c>
      <c r="AD231" s="5">
        <f>(AC231-Table1[[#This Row],[Survived]])^2</f>
        <v>0.69377990292056091</v>
      </c>
    </row>
    <row r="232" spans="1:30" x14ac:dyDescent="0.2">
      <c r="A232">
        <v>0</v>
      </c>
      <c r="B232" t="s">
        <v>11</v>
      </c>
      <c r="C232">
        <v>3</v>
      </c>
      <c r="D232" t="s">
        <v>3</v>
      </c>
      <c r="E232">
        <v>33</v>
      </c>
      <c r="F232">
        <v>8.6624999999999996</v>
      </c>
      <c r="G232">
        <v>0</v>
      </c>
      <c r="H232">
        <v>0</v>
      </c>
      <c r="I232">
        <f>E232/$E$1</f>
        <v>0.41249999999999998</v>
      </c>
      <c r="J232">
        <f>LOG10(F232+1)</f>
        <v>0.98508950692638131</v>
      </c>
      <c r="K232">
        <f t="shared" si="9"/>
        <v>0</v>
      </c>
      <c r="L232">
        <f t="shared" si="10"/>
        <v>0</v>
      </c>
      <c r="M232">
        <f>IF(B232="S",1,0)</f>
        <v>0</v>
      </c>
      <c r="N232">
        <f>IF(B232="C",1,0)</f>
        <v>1</v>
      </c>
      <c r="O232">
        <f t="shared" si="11"/>
        <v>1</v>
      </c>
      <c r="P232">
        <v>1</v>
      </c>
      <c r="AC232" s="5">
        <f>SUMPRODUCT(Table1[[#This Row],[SibSp]:[Ones]],$R$4:$AA$4)</f>
        <v>0.14492747619503088</v>
      </c>
      <c r="AD232" s="5">
        <f>(AC232-Table1[[#This Row],[Survived]])^2</f>
        <v>2.1003973356261241E-2</v>
      </c>
    </row>
    <row r="233" spans="1:30" x14ac:dyDescent="0.2">
      <c r="A233">
        <v>1</v>
      </c>
      <c r="B233" t="s">
        <v>10</v>
      </c>
      <c r="C233">
        <v>3</v>
      </c>
      <c r="D233" t="s">
        <v>3</v>
      </c>
      <c r="E233">
        <v>30</v>
      </c>
      <c r="F233">
        <v>9.5</v>
      </c>
      <c r="G233">
        <v>0</v>
      </c>
      <c r="H233">
        <v>0</v>
      </c>
      <c r="I233">
        <f>E233/$E$1</f>
        <v>0.375</v>
      </c>
      <c r="J233">
        <f>LOG10(F233+1)</f>
        <v>1.0211892990699381</v>
      </c>
      <c r="K233">
        <f t="shared" si="9"/>
        <v>0</v>
      </c>
      <c r="L233">
        <f t="shared" si="10"/>
        <v>0</v>
      </c>
      <c r="M233">
        <f>IF(B233="S",1,0)</f>
        <v>1</v>
      </c>
      <c r="N233">
        <f>IF(B233="C",1,0)</f>
        <v>0</v>
      </c>
      <c r="O233">
        <f t="shared" si="11"/>
        <v>1</v>
      </c>
      <c r="P233">
        <v>1</v>
      </c>
      <c r="AC233" s="5">
        <f>SUMPRODUCT(Table1[[#This Row],[SibSp]:[Ones]],$R$4:$AA$4)</f>
        <v>9.9796156696239313E-2</v>
      </c>
      <c r="AD233" s="5">
        <f>(AC233-Table1[[#This Row],[Survived]])^2</f>
        <v>0.81036695949886173</v>
      </c>
    </row>
    <row r="234" spans="1:30" x14ac:dyDescent="0.2">
      <c r="A234">
        <v>0</v>
      </c>
      <c r="B234" t="s">
        <v>10</v>
      </c>
      <c r="C234">
        <v>3</v>
      </c>
      <c r="D234" t="s">
        <v>3</v>
      </c>
      <c r="E234">
        <v>22</v>
      </c>
      <c r="F234">
        <v>7.8958000000000004</v>
      </c>
      <c r="G234">
        <v>0</v>
      </c>
      <c r="H234">
        <v>0</v>
      </c>
      <c r="I234">
        <f>E234/$E$1</f>
        <v>0.27500000000000002</v>
      </c>
      <c r="J234">
        <f>LOG10(F234+1)</f>
        <v>0.94918501031343461</v>
      </c>
      <c r="K234">
        <f t="shared" si="9"/>
        <v>0</v>
      </c>
      <c r="L234">
        <f t="shared" si="10"/>
        <v>0</v>
      </c>
      <c r="M234">
        <f>IF(B234="S",1,0)</f>
        <v>1</v>
      </c>
      <c r="N234">
        <f>IF(B234="C",1,0)</f>
        <v>0</v>
      </c>
      <c r="O234">
        <f t="shared" si="11"/>
        <v>1</v>
      </c>
      <c r="P234">
        <v>1</v>
      </c>
      <c r="AC234" s="5">
        <f>SUMPRODUCT(Table1[[#This Row],[SibSp]:[Ones]],$R$4:$AA$4)</f>
        <v>0.1474974181978399</v>
      </c>
      <c r="AD234" s="5">
        <f>(AC234-Table1[[#This Row],[Survived]])^2</f>
        <v>2.1755488375028473E-2</v>
      </c>
    </row>
    <row r="235" spans="1:30" x14ac:dyDescent="0.2">
      <c r="A235">
        <v>1</v>
      </c>
      <c r="B235" t="s">
        <v>10</v>
      </c>
      <c r="C235">
        <v>2</v>
      </c>
      <c r="D235" t="s">
        <v>3</v>
      </c>
      <c r="E235">
        <v>42</v>
      </c>
      <c r="F235">
        <v>13</v>
      </c>
      <c r="G235">
        <v>0</v>
      </c>
      <c r="H235">
        <v>0</v>
      </c>
      <c r="I235">
        <f>E235/$E$1</f>
        <v>0.52500000000000002</v>
      </c>
      <c r="J235">
        <f>LOG10(F235+1)</f>
        <v>1.146128035678238</v>
      </c>
      <c r="K235">
        <f t="shared" si="9"/>
        <v>0</v>
      </c>
      <c r="L235">
        <f t="shared" si="10"/>
        <v>1</v>
      </c>
      <c r="M235">
        <f>IF(B235="S",1,0)</f>
        <v>1</v>
      </c>
      <c r="N235">
        <f>IF(B235="C",1,0)</f>
        <v>0</v>
      </c>
      <c r="O235">
        <f t="shared" si="11"/>
        <v>1</v>
      </c>
      <c r="P235">
        <v>1</v>
      </c>
      <c r="AC235" s="5">
        <f>SUMPRODUCT(Table1[[#This Row],[SibSp]:[Ones]],$R$4:$AA$4)</f>
        <v>0.21190928951081134</v>
      </c>
      <c r="AD235" s="5">
        <f>(AC235-Table1[[#This Row],[Survived]])^2</f>
        <v>0.62108696795935414</v>
      </c>
    </row>
    <row r="236" spans="1:30" x14ac:dyDescent="0.2">
      <c r="A236">
        <v>1</v>
      </c>
      <c r="B236" t="s">
        <v>12</v>
      </c>
      <c r="C236">
        <v>3</v>
      </c>
      <c r="D236" t="s">
        <v>4</v>
      </c>
      <c r="E236">
        <v>22</v>
      </c>
      <c r="F236">
        <v>7.75</v>
      </c>
      <c r="G236">
        <v>0</v>
      </c>
      <c r="H236">
        <v>0</v>
      </c>
      <c r="I236">
        <f>E236/$E$1</f>
        <v>0.27500000000000002</v>
      </c>
      <c r="J236">
        <f>LOG10(F236+1)</f>
        <v>0.94200805302231327</v>
      </c>
      <c r="K236">
        <f t="shared" si="9"/>
        <v>0</v>
      </c>
      <c r="L236">
        <f t="shared" si="10"/>
        <v>0</v>
      </c>
      <c r="M236">
        <f>IF(B236="S",1,0)</f>
        <v>0</v>
      </c>
      <c r="N236">
        <f>IF(B236="C",1,0)</f>
        <v>0</v>
      </c>
      <c r="O236">
        <f t="shared" si="11"/>
        <v>0</v>
      </c>
      <c r="P236">
        <v>1</v>
      </c>
      <c r="AC236" s="5">
        <f>SUMPRODUCT(Table1[[#This Row],[SibSp]:[Ones]],$R$4:$AA$4)</f>
        <v>0.59949004286941499</v>
      </c>
      <c r="AD236" s="5">
        <f>(AC236-Table1[[#This Row],[Survived]])^2</f>
        <v>0.16040822576074304</v>
      </c>
    </row>
    <row r="237" spans="1:30" x14ac:dyDescent="0.2">
      <c r="A237">
        <v>1</v>
      </c>
      <c r="B237" t="s">
        <v>10</v>
      </c>
      <c r="C237">
        <v>1</v>
      </c>
      <c r="D237" t="s">
        <v>4</v>
      </c>
      <c r="E237">
        <v>26</v>
      </c>
      <c r="F237">
        <v>78.849999999999994</v>
      </c>
      <c r="G237">
        <v>0</v>
      </c>
      <c r="H237">
        <v>0</v>
      </c>
      <c r="I237">
        <f>E237/$E$1</f>
        <v>0.32500000000000001</v>
      </c>
      <c r="J237">
        <f>LOG10(F237+1)</f>
        <v>1.9022749204745018</v>
      </c>
      <c r="K237">
        <f t="shared" si="9"/>
        <v>1</v>
      </c>
      <c r="L237">
        <f t="shared" si="10"/>
        <v>0</v>
      </c>
      <c r="M237">
        <f>IF(B237="S",1,0)</f>
        <v>1</v>
      </c>
      <c r="N237">
        <f>IF(B237="C",1,0)</f>
        <v>0</v>
      </c>
      <c r="O237">
        <f t="shared" si="11"/>
        <v>0</v>
      </c>
      <c r="P237">
        <v>1</v>
      </c>
      <c r="AC237" s="5">
        <f>SUMPRODUCT(Table1[[#This Row],[SibSp]:[Ones]],$R$4:$AA$4)</f>
        <v>1.0040199239320731</v>
      </c>
      <c r="AD237" s="5">
        <f>(AC237-Table1[[#This Row],[Survived]])^2</f>
        <v>1.6159788419653781E-5</v>
      </c>
    </row>
    <row r="238" spans="1:30" x14ac:dyDescent="0.2">
      <c r="A238">
        <v>1</v>
      </c>
      <c r="B238" t="s">
        <v>11</v>
      </c>
      <c r="C238">
        <v>1</v>
      </c>
      <c r="D238" t="s">
        <v>4</v>
      </c>
      <c r="E238">
        <v>19</v>
      </c>
      <c r="F238">
        <v>91.0792</v>
      </c>
      <c r="G238">
        <v>1</v>
      </c>
      <c r="H238">
        <v>0</v>
      </c>
      <c r="I238">
        <f>E238/$E$1</f>
        <v>0.23749999999999999</v>
      </c>
      <c r="J238">
        <f>LOG10(F238+1)</f>
        <v>1.9641615374126258</v>
      </c>
      <c r="K238">
        <f t="shared" si="9"/>
        <v>1</v>
      </c>
      <c r="L238">
        <f t="shared" si="10"/>
        <v>0</v>
      </c>
      <c r="M238">
        <f>IF(B238="S",1,0)</f>
        <v>0</v>
      </c>
      <c r="N238">
        <f>IF(B238="C",1,0)</f>
        <v>1</v>
      </c>
      <c r="O238">
        <f t="shared" si="11"/>
        <v>0</v>
      </c>
      <c r="P238">
        <v>1</v>
      </c>
      <c r="AC238" s="5">
        <f>SUMPRODUCT(Table1[[#This Row],[SibSp]:[Ones]],$R$4:$AA$4)</f>
        <v>1.0630070847222517</v>
      </c>
      <c r="AD238" s="5">
        <f>(AC238-Table1[[#This Row],[Survived]])^2</f>
        <v>3.9698927251970032E-3</v>
      </c>
    </row>
    <row r="239" spans="1:30" x14ac:dyDescent="0.2">
      <c r="A239">
        <v>0</v>
      </c>
      <c r="B239" t="s">
        <v>11</v>
      </c>
      <c r="C239">
        <v>2</v>
      </c>
      <c r="D239" t="s">
        <v>3</v>
      </c>
      <c r="E239">
        <v>36</v>
      </c>
      <c r="F239">
        <v>12.875</v>
      </c>
      <c r="G239">
        <v>0</v>
      </c>
      <c r="H239">
        <v>0</v>
      </c>
      <c r="I239">
        <f>E239/$E$1</f>
        <v>0.45</v>
      </c>
      <c r="J239">
        <f>LOG10(F239+1)</f>
        <v>1.1422329917947138</v>
      </c>
      <c r="K239">
        <f t="shared" si="9"/>
        <v>0</v>
      </c>
      <c r="L239">
        <f t="shared" si="10"/>
        <v>1</v>
      </c>
      <c r="M239">
        <f>IF(B239="S",1,0)</f>
        <v>0</v>
      </c>
      <c r="N239">
        <f>IF(B239="C",1,0)</f>
        <v>1</v>
      </c>
      <c r="O239">
        <f t="shared" si="11"/>
        <v>1</v>
      </c>
      <c r="P239">
        <v>1</v>
      </c>
      <c r="AC239" s="5">
        <f>SUMPRODUCT(Table1[[#This Row],[SibSp]:[Ones]],$R$4:$AA$4)</f>
        <v>0.31622322674504533</v>
      </c>
      <c r="AD239" s="5">
        <f>(AC239-Table1[[#This Row],[Survived]])^2</f>
        <v>9.9997129133048354E-2</v>
      </c>
    </row>
    <row r="240" spans="1:30" x14ac:dyDescent="0.2">
      <c r="A240">
        <v>0</v>
      </c>
      <c r="B240" t="s">
        <v>10</v>
      </c>
      <c r="C240">
        <v>3</v>
      </c>
      <c r="D240" t="s">
        <v>4</v>
      </c>
      <c r="E240">
        <v>24</v>
      </c>
      <c r="F240">
        <v>8.85</v>
      </c>
      <c r="G240">
        <v>0</v>
      </c>
      <c r="H240">
        <v>0</v>
      </c>
      <c r="I240">
        <f>E240/$E$1</f>
        <v>0.3</v>
      </c>
      <c r="J240">
        <f>LOG10(F240+1)</f>
        <v>0.99343623049761176</v>
      </c>
      <c r="K240">
        <f t="shared" si="9"/>
        <v>0</v>
      </c>
      <c r="L240">
        <f t="shared" si="10"/>
        <v>0</v>
      </c>
      <c r="M240">
        <f>IF(B240="S",1,0)</f>
        <v>1</v>
      </c>
      <c r="N240">
        <f>IF(B240="C",1,0)</f>
        <v>0</v>
      </c>
      <c r="O240">
        <f t="shared" si="11"/>
        <v>0</v>
      </c>
      <c r="P240">
        <v>1</v>
      </c>
      <c r="AC240" s="5">
        <f>SUMPRODUCT(Table1[[#This Row],[SibSp]:[Ones]],$R$4:$AA$4)</f>
        <v>0.61991614326859379</v>
      </c>
      <c r="AD240" s="5">
        <f>(AC240-Table1[[#This Row],[Survived]])^2</f>
        <v>0.38429602468500768</v>
      </c>
    </row>
    <row r="241" spans="1:30" x14ac:dyDescent="0.2">
      <c r="A241">
        <v>0</v>
      </c>
      <c r="B241" t="s">
        <v>10</v>
      </c>
      <c r="C241">
        <v>3</v>
      </c>
      <c r="D241" t="s">
        <v>3</v>
      </c>
      <c r="E241">
        <v>24</v>
      </c>
      <c r="F241">
        <v>7.8958000000000004</v>
      </c>
      <c r="G241">
        <v>0</v>
      </c>
      <c r="H241">
        <v>0</v>
      </c>
      <c r="I241">
        <f>E241/$E$1</f>
        <v>0.3</v>
      </c>
      <c r="J241">
        <f>LOG10(F241+1)</f>
        <v>0.94918501031343461</v>
      </c>
      <c r="K241">
        <f t="shared" si="9"/>
        <v>0</v>
      </c>
      <c r="L241">
        <f t="shared" si="10"/>
        <v>0</v>
      </c>
      <c r="M241">
        <f>IF(B241="S",1,0)</f>
        <v>1</v>
      </c>
      <c r="N241">
        <f>IF(B241="C",1,0)</f>
        <v>0</v>
      </c>
      <c r="O241">
        <f t="shared" si="11"/>
        <v>1</v>
      </c>
      <c r="P241">
        <v>1</v>
      </c>
      <c r="AC241" s="5">
        <f>SUMPRODUCT(Table1[[#This Row],[SibSp]:[Ones]],$R$4:$AA$4)</f>
        <v>0.13469459318973731</v>
      </c>
      <c r="AD241" s="5">
        <f>(AC241-Table1[[#This Row],[Survived]])^2</f>
        <v>1.8142633434548829E-2</v>
      </c>
    </row>
    <row r="242" spans="1:30" x14ac:dyDescent="0.2">
      <c r="A242">
        <v>0</v>
      </c>
      <c r="B242" t="s">
        <v>11</v>
      </c>
      <c r="C242">
        <v>3</v>
      </c>
      <c r="D242" t="s">
        <v>3</v>
      </c>
      <c r="E242">
        <v>23.5</v>
      </c>
      <c r="F242">
        <v>7.2291999999999996</v>
      </c>
      <c r="G242">
        <v>0</v>
      </c>
      <c r="H242">
        <v>0</v>
      </c>
      <c r="I242">
        <f>E242/$E$1</f>
        <v>0.29375000000000001</v>
      </c>
      <c r="J242">
        <f>LOG10(F242+1)</f>
        <v>0.91535761741483168</v>
      </c>
      <c r="K242">
        <f t="shared" si="9"/>
        <v>0</v>
      </c>
      <c r="L242">
        <f t="shared" si="10"/>
        <v>0</v>
      </c>
      <c r="M242">
        <f>IF(B242="S",1,0)</f>
        <v>0</v>
      </c>
      <c r="N242">
        <f>IF(B242="C",1,0)</f>
        <v>1</v>
      </c>
      <c r="O242">
        <f t="shared" si="11"/>
        <v>1</v>
      </c>
      <c r="P242">
        <v>1</v>
      </c>
      <c r="AC242" s="5">
        <f>SUMPRODUCT(Table1[[#This Row],[SibSp]:[Ones]],$R$4:$AA$4)</f>
        <v>0.20234163053359883</v>
      </c>
      <c r="AD242" s="5">
        <f>(AC242-Table1[[#This Row],[Survived]])^2</f>
        <v>4.094213544699541E-2</v>
      </c>
    </row>
    <row r="243" spans="1:30" x14ac:dyDescent="0.2">
      <c r="A243">
        <v>0</v>
      </c>
      <c r="B243" t="s">
        <v>10</v>
      </c>
      <c r="C243">
        <v>1</v>
      </c>
      <c r="D243" t="s">
        <v>4</v>
      </c>
      <c r="E243">
        <v>2</v>
      </c>
      <c r="F243">
        <v>151.55000000000001</v>
      </c>
      <c r="G243">
        <v>1</v>
      </c>
      <c r="H243">
        <v>2</v>
      </c>
      <c r="I243">
        <f>E243/$E$1</f>
        <v>2.5000000000000001E-2</v>
      </c>
      <c r="J243">
        <f>LOG10(F243+1)</f>
        <v>2.1834122119784261</v>
      </c>
      <c r="K243">
        <f t="shared" si="9"/>
        <v>1</v>
      </c>
      <c r="L243">
        <f t="shared" si="10"/>
        <v>0</v>
      </c>
      <c r="M243">
        <f>IF(B243="S",1,0)</f>
        <v>1</v>
      </c>
      <c r="N243">
        <f>IF(B243="C",1,0)</f>
        <v>0</v>
      </c>
      <c r="O243">
        <f t="shared" si="11"/>
        <v>0</v>
      </c>
      <c r="P243">
        <v>1</v>
      </c>
      <c r="AC243" s="5">
        <f>SUMPRODUCT(Table1[[#This Row],[SibSp]:[Ones]],$R$4:$AA$4)</f>
        <v>1.0885704343323281</v>
      </c>
      <c r="AD243" s="5">
        <f>(AC243-Table1[[#This Row],[Survived]])^2</f>
        <v>1.1849855905024735</v>
      </c>
    </row>
    <row r="244" spans="1:30" x14ac:dyDescent="0.2">
      <c r="A244">
        <v>1</v>
      </c>
      <c r="B244" t="s">
        <v>11</v>
      </c>
      <c r="C244">
        <v>1</v>
      </c>
      <c r="D244" t="s">
        <v>4</v>
      </c>
      <c r="E244">
        <v>50</v>
      </c>
      <c r="F244">
        <v>247.52080000000001</v>
      </c>
      <c r="G244">
        <v>0</v>
      </c>
      <c r="H244">
        <v>1</v>
      </c>
      <c r="I244">
        <f>E244/$E$1</f>
        <v>0.625</v>
      </c>
      <c r="J244">
        <f>LOG10(F244+1)</f>
        <v>2.3953627429574396</v>
      </c>
      <c r="K244">
        <f t="shared" si="9"/>
        <v>1</v>
      </c>
      <c r="L244">
        <f t="shared" si="10"/>
        <v>0</v>
      </c>
      <c r="M244">
        <f>IF(B244="S",1,0)</f>
        <v>0</v>
      </c>
      <c r="N244">
        <f>IF(B244="C",1,0)</f>
        <v>1</v>
      </c>
      <c r="O244">
        <f t="shared" si="11"/>
        <v>0</v>
      </c>
      <c r="P244">
        <v>1</v>
      </c>
      <c r="AC244" s="5">
        <f>SUMPRODUCT(Table1[[#This Row],[SibSp]:[Ones]],$R$4:$AA$4)</f>
        <v>0.92659158481765469</v>
      </c>
      <c r="AD244" s="5">
        <f>(AC244-Table1[[#This Row],[Survived]])^2</f>
        <v>5.3887954195835858E-3</v>
      </c>
    </row>
    <row r="245" spans="1:30" x14ac:dyDescent="0.2">
      <c r="A245">
        <v>0</v>
      </c>
      <c r="B245" t="s">
        <v>10</v>
      </c>
      <c r="C245">
        <v>3</v>
      </c>
      <c r="D245" t="s">
        <v>3</v>
      </c>
      <c r="E245">
        <v>19</v>
      </c>
      <c r="F245">
        <v>0</v>
      </c>
      <c r="G245">
        <v>0</v>
      </c>
      <c r="H245">
        <v>0</v>
      </c>
      <c r="I245">
        <f>E245/$E$1</f>
        <v>0.23749999999999999</v>
      </c>
      <c r="J245">
        <f>LOG10(F245+1)</f>
        <v>0</v>
      </c>
      <c r="K245">
        <f t="shared" si="9"/>
        <v>0</v>
      </c>
      <c r="L245">
        <f t="shared" si="10"/>
        <v>0</v>
      </c>
      <c r="M245">
        <f>IF(B245="S",1,0)</f>
        <v>1</v>
      </c>
      <c r="N245">
        <f>IF(B245="C",1,0)</f>
        <v>0</v>
      </c>
      <c r="O245">
        <f t="shared" si="11"/>
        <v>1</v>
      </c>
      <c r="P245">
        <v>1</v>
      </c>
      <c r="AC245" s="5">
        <f>SUMPRODUCT(Table1[[#This Row],[SibSp]:[Ones]],$R$4:$AA$4)</f>
        <v>0.12043113465347721</v>
      </c>
      <c r="AD245" s="5">
        <f>(AC245-Table1[[#This Row],[Survived]])^2</f>
        <v>1.4503658193923959E-2</v>
      </c>
    </row>
    <row r="246" spans="1:30" x14ac:dyDescent="0.2">
      <c r="A246">
        <v>1</v>
      </c>
      <c r="B246" t="s">
        <v>10</v>
      </c>
      <c r="C246">
        <v>1</v>
      </c>
      <c r="D246" t="s">
        <v>3</v>
      </c>
      <c r="E246">
        <v>0.92</v>
      </c>
      <c r="F246">
        <v>151.55000000000001</v>
      </c>
      <c r="G246">
        <v>1</v>
      </c>
      <c r="H246">
        <v>2</v>
      </c>
      <c r="I246">
        <f>E246/$E$1</f>
        <v>1.15E-2</v>
      </c>
      <c r="J246">
        <f>LOG10(F246+1)</f>
        <v>2.1834122119784261</v>
      </c>
      <c r="K246">
        <f t="shared" si="9"/>
        <v>1</v>
      </c>
      <c r="L246">
        <f t="shared" si="10"/>
        <v>0</v>
      </c>
      <c r="M246">
        <f>IF(B246="S",1,0)</f>
        <v>1</v>
      </c>
      <c r="N246">
        <f>IF(B246="C",1,0)</f>
        <v>0</v>
      </c>
      <c r="O246">
        <f t="shared" si="11"/>
        <v>1</v>
      </c>
      <c r="P246">
        <v>1</v>
      </c>
      <c r="AC246" s="5">
        <f>SUMPRODUCT(Table1[[#This Row],[SibSp]:[Ones]],$R$4:$AA$4)</f>
        <v>0.61241955193040676</v>
      </c>
      <c r="AD246" s="5">
        <f>(AC246-Table1[[#This Row],[Survived]])^2</f>
        <v>0.15021860372582665</v>
      </c>
    </row>
    <row r="247" spans="1:30" x14ac:dyDescent="0.2">
      <c r="A247">
        <v>1</v>
      </c>
      <c r="B247" t="s">
        <v>11</v>
      </c>
      <c r="C247">
        <v>1</v>
      </c>
      <c r="D247" t="s">
        <v>4</v>
      </c>
      <c r="E247">
        <v>17</v>
      </c>
      <c r="F247">
        <v>108.9</v>
      </c>
      <c r="G247">
        <v>1</v>
      </c>
      <c r="H247">
        <v>0</v>
      </c>
      <c r="I247">
        <f>E247/$E$1</f>
        <v>0.21249999999999999</v>
      </c>
      <c r="J247">
        <f>LOG10(F247+1)</f>
        <v>2.0409976924234905</v>
      </c>
      <c r="K247">
        <f t="shared" si="9"/>
        <v>1</v>
      </c>
      <c r="L247">
        <f t="shared" si="10"/>
        <v>0</v>
      </c>
      <c r="M247">
        <f>IF(B247="S",1,0)</f>
        <v>0</v>
      </c>
      <c r="N247">
        <f>IF(B247="C",1,0)</f>
        <v>1</v>
      </c>
      <c r="O247">
        <f t="shared" si="11"/>
        <v>0</v>
      </c>
      <c r="P247">
        <v>1</v>
      </c>
      <c r="AC247" s="5">
        <f>SUMPRODUCT(Table1[[#This Row],[SibSp]:[Ones]],$R$4:$AA$4)</f>
        <v>1.0795554902965265</v>
      </c>
      <c r="AD247" s="5">
        <f>(AC247-Table1[[#This Row],[Survived]])^2</f>
        <v>6.3290760363207271E-3</v>
      </c>
    </row>
    <row r="248" spans="1:30" x14ac:dyDescent="0.2">
      <c r="A248">
        <v>0</v>
      </c>
      <c r="B248" t="s">
        <v>11</v>
      </c>
      <c r="C248">
        <v>2</v>
      </c>
      <c r="D248" t="s">
        <v>3</v>
      </c>
      <c r="E248">
        <v>30</v>
      </c>
      <c r="F248">
        <v>24</v>
      </c>
      <c r="G248">
        <v>1</v>
      </c>
      <c r="H248">
        <v>0</v>
      </c>
      <c r="I248">
        <f>E248/$E$1</f>
        <v>0.375</v>
      </c>
      <c r="J248">
        <f>LOG10(F248+1)</f>
        <v>1.3979400086720377</v>
      </c>
      <c r="K248">
        <f t="shared" si="9"/>
        <v>0</v>
      </c>
      <c r="L248">
        <f t="shared" si="10"/>
        <v>1</v>
      </c>
      <c r="M248">
        <f>IF(B248="S",1,0)</f>
        <v>0</v>
      </c>
      <c r="N248">
        <f>IF(B248="C",1,0)</f>
        <v>1</v>
      </c>
      <c r="O248">
        <f t="shared" si="11"/>
        <v>1</v>
      </c>
      <c r="P248">
        <v>1</v>
      </c>
      <c r="AC248" s="5">
        <f>SUMPRODUCT(Table1[[#This Row],[SibSp]:[Ones]],$R$4:$AA$4)</f>
        <v>0.31216192408043658</v>
      </c>
      <c r="AD248" s="5">
        <f>(AC248-Table1[[#This Row],[Survived]])^2</f>
        <v>9.7445066845600253E-2</v>
      </c>
    </row>
    <row r="249" spans="1:30" x14ac:dyDescent="0.2">
      <c r="A249">
        <v>1</v>
      </c>
      <c r="B249" t="s">
        <v>11</v>
      </c>
      <c r="C249">
        <v>1</v>
      </c>
      <c r="D249" t="s">
        <v>4</v>
      </c>
      <c r="E249">
        <v>30</v>
      </c>
      <c r="F249">
        <v>56.929200000000002</v>
      </c>
      <c r="G249">
        <v>0</v>
      </c>
      <c r="H249">
        <v>0</v>
      </c>
      <c r="I249">
        <f>E249/$E$1</f>
        <v>0.375</v>
      </c>
      <c r="J249">
        <f>LOG10(F249+1)</f>
        <v>1.7628975309505581</v>
      </c>
      <c r="K249">
        <f t="shared" si="9"/>
        <v>1</v>
      </c>
      <c r="L249">
        <f t="shared" si="10"/>
        <v>0</v>
      </c>
      <c r="M249">
        <f>IF(B249="S",1,0)</f>
        <v>0</v>
      </c>
      <c r="N249">
        <f>IF(B249="C",1,0)</f>
        <v>1</v>
      </c>
      <c r="O249">
        <f t="shared" si="11"/>
        <v>0</v>
      </c>
      <c r="P249">
        <v>1</v>
      </c>
      <c r="AC249" s="5">
        <f>SUMPRODUCT(Table1[[#This Row],[SibSp]:[Ones]],$R$4:$AA$4)</f>
        <v>1.0377152926731197</v>
      </c>
      <c r="AD249" s="5">
        <f>(AC249-Table1[[#This Row],[Survived]])^2</f>
        <v>1.4224433014190753E-3</v>
      </c>
    </row>
    <row r="250" spans="1:30" x14ac:dyDescent="0.2">
      <c r="A250">
        <v>1</v>
      </c>
      <c r="B250" t="s">
        <v>11</v>
      </c>
      <c r="C250">
        <v>1</v>
      </c>
      <c r="D250" t="s">
        <v>4</v>
      </c>
      <c r="E250">
        <v>24</v>
      </c>
      <c r="F250">
        <v>83.158299999999997</v>
      </c>
      <c r="G250">
        <v>0</v>
      </c>
      <c r="H250">
        <v>0</v>
      </c>
      <c r="I250">
        <f>E250/$E$1</f>
        <v>0.3</v>
      </c>
      <c r="J250">
        <f>LOG10(F250+1)</f>
        <v>1.9250969541376577</v>
      </c>
      <c r="K250">
        <f t="shared" si="9"/>
        <v>1</v>
      </c>
      <c r="L250">
        <f t="shared" si="10"/>
        <v>0</v>
      </c>
      <c r="M250">
        <f>IF(B250="S",1,0)</f>
        <v>0</v>
      </c>
      <c r="N250">
        <f>IF(B250="C",1,0)</f>
        <v>1</v>
      </c>
      <c r="O250">
        <f t="shared" si="11"/>
        <v>0</v>
      </c>
      <c r="P250">
        <v>1</v>
      </c>
      <c r="AC250" s="5">
        <f>SUMPRODUCT(Table1[[#This Row],[SibSp]:[Ones]],$R$4:$AA$4)</f>
        <v>1.0840306053996529</v>
      </c>
      <c r="AD250" s="5">
        <f>(AC250-Table1[[#This Row],[Survived]])^2</f>
        <v>7.0611426438321754E-3</v>
      </c>
    </row>
    <row r="251" spans="1:30" x14ac:dyDescent="0.2">
      <c r="A251">
        <v>1</v>
      </c>
      <c r="B251" t="s">
        <v>11</v>
      </c>
      <c r="C251">
        <v>1</v>
      </c>
      <c r="D251" t="s">
        <v>4</v>
      </c>
      <c r="E251">
        <v>18</v>
      </c>
      <c r="F251">
        <v>262.375</v>
      </c>
      <c r="G251">
        <v>2</v>
      </c>
      <c r="H251">
        <v>2</v>
      </c>
      <c r="I251">
        <f>E251/$E$1</f>
        <v>0.22500000000000001</v>
      </c>
      <c r="J251">
        <f>LOG10(F251+1)</f>
        <v>2.4205745486161567</v>
      </c>
      <c r="K251">
        <f t="shared" si="9"/>
        <v>1</v>
      </c>
      <c r="L251">
        <f t="shared" si="10"/>
        <v>0</v>
      </c>
      <c r="M251">
        <f>IF(B251="S",1,0)</f>
        <v>0</v>
      </c>
      <c r="N251">
        <f>IF(B251="C",1,0)</f>
        <v>1</v>
      </c>
      <c r="O251">
        <f t="shared" si="11"/>
        <v>0</v>
      </c>
      <c r="P251">
        <v>1</v>
      </c>
      <c r="AC251" s="5">
        <f>SUMPRODUCT(Table1[[#This Row],[SibSp]:[Ones]],$R$4:$AA$4)</f>
        <v>1.0088693837146181</v>
      </c>
      <c r="AD251" s="5">
        <f>(AC251-Table1[[#This Row],[Survived]])^2</f>
        <v>7.8665967477132689E-5</v>
      </c>
    </row>
    <row r="252" spans="1:30" x14ac:dyDescent="0.2">
      <c r="A252">
        <v>0</v>
      </c>
      <c r="B252" t="s">
        <v>10</v>
      </c>
      <c r="C252">
        <v>2</v>
      </c>
      <c r="D252" t="s">
        <v>4</v>
      </c>
      <c r="E252">
        <v>26</v>
      </c>
      <c r="F252">
        <v>26</v>
      </c>
      <c r="G252">
        <v>1</v>
      </c>
      <c r="H252">
        <v>1</v>
      </c>
      <c r="I252">
        <f>E252/$E$1</f>
        <v>0.32500000000000001</v>
      </c>
      <c r="J252">
        <f>LOG10(F252+1)</f>
        <v>1.4313637641589874</v>
      </c>
      <c r="K252">
        <f t="shared" si="9"/>
        <v>0</v>
      </c>
      <c r="L252">
        <f t="shared" si="10"/>
        <v>1</v>
      </c>
      <c r="M252">
        <f>IF(B252="S",1,0)</f>
        <v>1</v>
      </c>
      <c r="N252">
        <f>IF(B252="C",1,0)</f>
        <v>0</v>
      </c>
      <c r="O252">
        <f t="shared" si="11"/>
        <v>0</v>
      </c>
      <c r="P252">
        <v>1</v>
      </c>
      <c r="AC252" s="5">
        <f>SUMPRODUCT(Table1[[#This Row],[SibSp]:[Ones]],$R$4:$AA$4)</f>
        <v>0.74243933571176213</v>
      </c>
      <c r="AD252" s="5">
        <f>(AC252-Table1[[#This Row],[Survived]])^2</f>
        <v>0.55121616721212263</v>
      </c>
    </row>
    <row r="253" spans="1:30" x14ac:dyDescent="0.2">
      <c r="A253">
        <v>0</v>
      </c>
      <c r="B253" t="s">
        <v>10</v>
      </c>
      <c r="C253">
        <v>3</v>
      </c>
      <c r="D253" t="s">
        <v>3</v>
      </c>
      <c r="E253">
        <v>28</v>
      </c>
      <c r="F253">
        <v>7.8958000000000004</v>
      </c>
      <c r="G253">
        <v>0</v>
      </c>
      <c r="H253">
        <v>0</v>
      </c>
      <c r="I253">
        <f>E253/$E$1</f>
        <v>0.35</v>
      </c>
      <c r="J253">
        <f>LOG10(F253+1)</f>
        <v>0.94918501031343461</v>
      </c>
      <c r="K253">
        <f t="shared" si="9"/>
        <v>0</v>
      </c>
      <c r="L253">
        <f t="shared" si="10"/>
        <v>0</v>
      </c>
      <c r="M253">
        <f>IF(B253="S",1,0)</f>
        <v>1</v>
      </c>
      <c r="N253">
        <f>IF(B253="C",1,0)</f>
        <v>0</v>
      </c>
      <c r="O253">
        <f t="shared" si="11"/>
        <v>1</v>
      </c>
      <c r="P253">
        <v>1</v>
      </c>
      <c r="AC253" s="5">
        <f>SUMPRODUCT(Table1[[#This Row],[SibSp]:[Ones]],$R$4:$AA$4)</f>
        <v>0.10908894317353213</v>
      </c>
      <c r="AD253" s="5">
        <f>(AC253-Table1[[#This Row],[Survived]])^2</f>
        <v>1.1900397522718122E-2</v>
      </c>
    </row>
    <row r="254" spans="1:30" x14ac:dyDescent="0.2">
      <c r="A254">
        <v>0</v>
      </c>
      <c r="B254" t="s">
        <v>10</v>
      </c>
      <c r="C254">
        <v>2</v>
      </c>
      <c r="D254" t="s">
        <v>3</v>
      </c>
      <c r="E254">
        <v>43</v>
      </c>
      <c r="F254">
        <v>26.25</v>
      </c>
      <c r="G254">
        <v>1</v>
      </c>
      <c r="H254">
        <v>1</v>
      </c>
      <c r="I254">
        <f>E254/$E$1</f>
        <v>0.53749999999999998</v>
      </c>
      <c r="J254">
        <f>LOG10(F254+1)</f>
        <v>1.4353665066126613</v>
      </c>
      <c r="K254">
        <f t="shared" si="9"/>
        <v>0</v>
      </c>
      <c r="L254">
        <f t="shared" si="10"/>
        <v>1</v>
      </c>
      <c r="M254">
        <f>IF(B254="S",1,0)</f>
        <v>1</v>
      </c>
      <c r="N254">
        <f>IF(B254="C",1,0)</f>
        <v>0</v>
      </c>
      <c r="O254">
        <f t="shared" si="11"/>
        <v>1</v>
      </c>
      <c r="P254">
        <v>1</v>
      </c>
      <c r="AC254" s="5">
        <f>SUMPRODUCT(Table1[[#This Row],[SibSp]:[Ones]],$R$4:$AA$4)</f>
        <v>0.1507460394504968</v>
      </c>
      <c r="AD254" s="5">
        <f>(AC254-Table1[[#This Row],[Survived]])^2</f>
        <v>2.2724368410010739E-2</v>
      </c>
    </row>
    <row r="255" spans="1:30" x14ac:dyDescent="0.2">
      <c r="A255">
        <v>1</v>
      </c>
      <c r="B255" t="s">
        <v>10</v>
      </c>
      <c r="C255">
        <v>3</v>
      </c>
      <c r="D255" t="s">
        <v>4</v>
      </c>
      <c r="E255">
        <v>26</v>
      </c>
      <c r="F255">
        <v>7.8541999999999996</v>
      </c>
      <c r="G255">
        <v>0</v>
      </c>
      <c r="H255">
        <v>0</v>
      </c>
      <c r="I255">
        <f>E255/$E$1</f>
        <v>0.32500000000000001</v>
      </c>
      <c r="J255">
        <f>LOG10(F255+1)</f>
        <v>0.94714932766263737</v>
      </c>
      <c r="K255">
        <f t="shared" si="9"/>
        <v>0</v>
      </c>
      <c r="L255">
        <f t="shared" si="10"/>
        <v>0</v>
      </c>
      <c r="M255">
        <f>IF(B255="S",1,0)</f>
        <v>1</v>
      </c>
      <c r="N255">
        <f>IF(B255="C",1,0)</f>
        <v>0</v>
      </c>
      <c r="O255">
        <f t="shared" si="11"/>
        <v>0</v>
      </c>
      <c r="P255">
        <v>1</v>
      </c>
      <c r="AC255" s="5">
        <f>SUMPRODUCT(Table1[[#This Row],[SibSp]:[Ones]],$R$4:$AA$4)</f>
        <v>0.60485694138033019</v>
      </c>
      <c r="AD255" s="5">
        <f>(AC255-Table1[[#This Row],[Survived]])^2</f>
        <v>0.1561380367753078</v>
      </c>
    </row>
    <row r="256" spans="1:30" x14ac:dyDescent="0.2">
      <c r="A256">
        <v>1</v>
      </c>
      <c r="B256" t="s">
        <v>10</v>
      </c>
      <c r="C256">
        <v>2</v>
      </c>
      <c r="D256" t="s">
        <v>4</v>
      </c>
      <c r="E256">
        <v>24</v>
      </c>
      <c r="F256">
        <v>26</v>
      </c>
      <c r="G256">
        <v>1</v>
      </c>
      <c r="H256">
        <v>0</v>
      </c>
      <c r="I256">
        <f>E256/$E$1</f>
        <v>0.3</v>
      </c>
      <c r="J256">
        <f>LOG10(F256+1)</f>
        <v>1.4313637641589874</v>
      </c>
      <c r="K256">
        <f t="shared" si="9"/>
        <v>0</v>
      </c>
      <c r="L256">
        <f t="shared" si="10"/>
        <v>1</v>
      </c>
      <c r="M256">
        <f>IF(B256="S",1,0)</f>
        <v>1</v>
      </c>
      <c r="N256">
        <f>IF(B256="C",1,0)</f>
        <v>0</v>
      </c>
      <c r="O256">
        <f t="shared" si="11"/>
        <v>0</v>
      </c>
      <c r="P256">
        <v>1</v>
      </c>
      <c r="AC256" s="5">
        <f>SUMPRODUCT(Table1[[#This Row],[SibSp]:[Ones]],$R$4:$AA$4)</f>
        <v>0.76916879955142448</v>
      </c>
      <c r="AD256" s="5">
        <f>(AC256-Table1[[#This Row],[Survived]])^2</f>
        <v>5.3283043100530454E-2</v>
      </c>
    </row>
    <row r="257" spans="1:30" x14ac:dyDescent="0.2">
      <c r="A257">
        <v>0</v>
      </c>
      <c r="B257" t="s">
        <v>10</v>
      </c>
      <c r="C257">
        <v>2</v>
      </c>
      <c r="D257" t="s">
        <v>3</v>
      </c>
      <c r="E257">
        <v>54</v>
      </c>
      <c r="F257">
        <v>14</v>
      </c>
      <c r="G257">
        <v>0</v>
      </c>
      <c r="H257">
        <v>0</v>
      </c>
      <c r="I257">
        <f>E257/$E$1</f>
        <v>0.67500000000000004</v>
      </c>
      <c r="J257">
        <f>LOG10(F257+1)</f>
        <v>1.1760912590556813</v>
      </c>
      <c r="K257">
        <f t="shared" si="9"/>
        <v>0</v>
      </c>
      <c r="L257">
        <f t="shared" si="10"/>
        <v>1</v>
      </c>
      <c r="M257">
        <f>IF(B257="S",1,0)</f>
        <v>1</v>
      </c>
      <c r="N257">
        <f>IF(B257="C",1,0)</f>
        <v>0</v>
      </c>
      <c r="O257">
        <f t="shared" si="11"/>
        <v>1</v>
      </c>
      <c r="P257">
        <v>1</v>
      </c>
      <c r="AC257" s="5">
        <f>SUMPRODUCT(Table1[[#This Row],[SibSp]:[Ones]],$R$4:$AA$4)</f>
        <v>0.13655297563232371</v>
      </c>
      <c r="AD257" s="5">
        <f>(AC257-Table1[[#This Row],[Survived]])^2</f>
        <v>1.8646715154041996E-2</v>
      </c>
    </row>
    <row r="258" spans="1:30" x14ac:dyDescent="0.2">
      <c r="A258">
        <v>1</v>
      </c>
      <c r="B258" t="s">
        <v>10</v>
      </c>
      <c r="C258">
        <v>1</v>
      </c>
      <c r="D258" t="s">
        <v>4</v>
      </c>
      <c r="E258">
        <v>31</v>
      </c>
      <c r="F258">
        <v>164.86670000000001</v>
      </c>
      <c r="G258">
        <v>0</v>
      </c>
      <c r="H258">
        <v>2</v>
      </c>
      <c r="I258">
        <f>E258/$E$1</f>
        <v>0.38750000000000001</v>
      </c>
      <c r="J258">
        <f>LOG10(F258+1)</f>
        <v>2.2197592042409209</v>
      </c>
      <c r="K258">
        <f t="shared" si="9"/>
        <v>1</v>
      </c>
      <c r="L258">
        <f t="shared" si="10"/>
        <v>0</v>
      </c>
      <c r="M258">
        <f>IF(B258="S",1,0)</f>
        <v>1</v>
      </c>
      <c r="N258">
        <f>IF(B258="C",1,0)</f>
        <v>0</v>
      </c>
      <c r="O258">
        <f t="shared" si="11"/>
        <v>0</v>
      </c>
      <c r="P258">
        <v>1</v>
      </c>
      <c r="AC258" s="5">
        <f>SUMPRODUCT(Table1[[#This Row],[SibSp]:[Ones]],$R$4:$AA$4)</f>
        <v>0.959636190603536</v>
      </c>
      <c r="AD258" s="5">
        <f>(AC258-Table1[[#This Row],[Survived]])^2</f>
        <v>1.6292371089940757E-3</v>
      </c>
    </row>
    <row r="259" spans="1:30" x14ac:dyDescent="0.2">
      <c r="A259">
        <v>1</v>
      </c>
      <c r="B259" t="s">
        <v>11</v>
      </c>
      <c r="C259">
        <v>1</v>
      </c>
      <c r="D259" t="s">
        <v>4</v>
      </c>
      <c r="E259">
        <v>40</v>
      </c>
      <c r="F259">
        <v>134.5</v>
      </c>
      <c r="G259">
        <v>1</v>
      </c>
      <c r="H259">
        <v>1</v>
      </c>
      <c r="I259">
        <f>E259/$E$1</f>
        <v>0.5</v>
      </c>
      <c r="J259">
        <f>LOG10(F259+1)</f>
        <v>2.1319392952104246</v>
      </c>
      <c r="K259">
        <f t="shared" si="9"/>
        <v>1</v>
      </c>
      <c r="L259">
        <f t="shared" si="10"/>
        <v>0</v>
      </c>
      <c r="M259">
        <f>IF(B259="S",1,0)</f>
        <v>0</v>
      </c>
      <c r="N259">
        <f>IF(B259="C",1,0)</f>
        <v>1</v>
      </c>
      <c r="O259">
        <f t="shared" si="11"/>
        <v>0</v>
      </c>
      <c r="P259">
        <v>1</v>
      </c>
      <c r="AC259" s="5">
        <f>SUMPRODUCT(Table1[[#This Row],[SibSp]:[Ones]],$R$4:$AA$4)</f>
        <v>0.922829551607523</v>
      </c>
      <c r="AD259" s="5">
        <f>(AC259-Table1[[#This Row],[Survived]])^2</f>
        <v>5.9552781050959559E-3</v>
      </c>
    </row>
    <row r="260" spans="1:30" x14ac:dyDescent="0.2">
      <c r="A260">
        <v>0</v>
      </c>
      <c r="B260" t="s">
        <v>10</v>
      </c>
      <c r="C260">
        <v>3</v>
      </c>
      <c r="D260" t="s">
        <v>3</v>
      </c>
      <c r="E260">
        <v>22</v>
      </c>
      <c r="F260">
        <v>7.25</v>
      </c>
      <c r="G260">
        <v>0</v>
      </c>
      <c r="H260">
        <v>0</v>
      </c>
      <c r="I260">
        <f>E260/$E$1</f>
        <v>0.27500000000000002</v>
      </c>
      <c r="J260">
        <f>LOG10(F260+1)</f>
        <v>0.91645394854992512</v>
      </c>
      <c r="K260">
        <f t="shared" si="9"/>
        <v>0</v>
      </c>
      <c r="L260">
        <f t="shared" si="10"/>
        <v>0</v>
      </c>
      <c r="M260">
        <f>IF(B260="S",1,0)</f>
        <v>1</v>
      </c>
      <c r="N260">
        <f>IF(B260="C",1,0)</f>
        <v>0</v>
      </c>
      <c r="O260">
        <f t="shared" si="11"/>
        <v>1</v>
      </c>
      <c r="P260">
        <v>1</v>
      </c>
      <c r="AC260" s="5">
        <f>SUMPRODUCT(Table1[[#This Row],[SibSp]:[Ones]],$R$4:$AA$4)</f>
        <v>0.1459018564621668</v>
      </c>
      <c r="AD260" s="5">
        <f>(AC260-Table1[[#This Row],[Survived]])^2</f>
        <v>2.1287351719106725E-2</v>
      </c>
    </row>
    <row r="261" spans="1:30" x14ac:dyDescent="0.2">
      <c r="A261">
        <v>0</v>
      </c>
      <c r="B261" t="s">
        <v>10</v>
      </c>
      <c r="C261">
        <v>3</v>
      </c>
      <c r="D261" t="s">
        <v>3</v>
      </c>
      <c r="E261">
        <v>27</v>
      </c>
      <c r="F261">
        <v>7.8958000000000004</v>
      </c>
      <c r="G261">
        <v>0</v>
      </c>
      <c r="H261">
        <v>0</v>
      </c>
      <c r="I261">
        <f>E261/$E$1</f>
        <v>0.33750000000000002</v>
      </c>
      <c r="J261">
        <f>LOG10(F261+1)</f>
        <v>0.94918501031343461</v>
      </c>
      <c r="K261">
        <f t="shared" ref="K261:K324" si="12">IF(C261=1,1,0)</f>
        <v>0</v>
      </c>
      <c r="L261">
        <f t="shared" ref="L261:L324" si="13">IF(C261=2,1,0)</f>
        <v>0</v>
      </c>
      <c r="M261">
        <f>IF(B261="S",1,0)</f>
        <v>1</v>
      </c>
      <c r="N261">
        <f>IF(B261="C",1,0)</f>
        <v>0</v>
      </c>
      <c r="O261">
        <f t="shared" ref="O261:O324" si="14">IF(D261="male",1,0)</f>
        <v>1</v>
      </c>
      <c r="P261">
        <v>1</v>
      </c>
      <c r="AC261" s="5">
        <f>SUMPRODUCT(Table1[[#This Row],[SibSp]:[Ones]],$R$4:$AA$4)</f>
        <v>0.11549035567758337</v>
      </c>
      <c r="AD261" s="5">
        <f>(AC261-Table1[[#This Row],[Survived]])^2</f>
        <v>1.3338022254534712E-2</v>
      </c>
    </row>
    <row r="262" spans="1:30" x14ac:dyDescent="0.2">
      <c r="A262">
        <v>1</v>
      </c>
      <c r="B262" t="s">
        <v>12</v>
      </c>
      <c r="C262">
        <v>2</v>
      </c>
      <c r="D262" t="s">
        <v>4</v>
      </c>
      <c r="E262">
        <v>30</v>
      </c>
      <c r="F262">
        <v>12.35</v>
      </c>
      <c r="G262">
        <v>0</v>
      </c>
      <c r="H262">
        <v>0</v>
      </c>
      <c r="I262">
        <f>E262/$E$1</f>
        <v>0.375</v>
      </c>
      <c r="J262">
        <f>LOG10(F262+1)</f>
        <v>1.1254812657005939</v>
      </c>
      <c r="K262">
        <f t="shared" si="12"/>
        <v>0</v>
      </c>
      <c r="L262">
        <f t="shared" si="13"/>
        <v>1</v>
      </c>
      <c r="M262">
        <f>IF(B262="S",1,0)</f>
        <v>0</v>
      </c>
      <c r="N262">
        <f>IF(B262="C",1,0)</f>
        <v>0</v>
      </c>
      <c r="O262">
        <f t="shared" si="14"/>
        <v>0</v>
      </c>
      <c r="P262">
        <v>1</v>
      </c>
      <c r="AC262" s="5">
        <f>SUMPRODUCT(Table1[[#This Row],[SibSp]:[Ones]],$R$4:$AA$4)</f>
        <v>0.74006224276651711</v>
      </c>
      <c r="AD262" s="5">
        <f>(AC262-Table1[[#This Row],[Survived]])^2</f>
        <v>6.7567637635573094E-2</v>
      </c>
    </row>
    <row r="263" spans="1:30" x14ac:dyDescent="0.2">
      <c r="A263">
        <v>1</v>
      </c>
      <c r="B263" t="s">
        <v>10</v>
      </c>
      <c r="C263">
        <v>2</v>
      </c>
      <c r="D263" t="s">
        <v>4</v>
      </c>
      <c r="E263">
        <v>22</v>
      </c>
      <c r="F263">
        <v>29</v>
      </c>
      <c r="G263">
        <v>1</v>
      </c>
      <c r="H263">
        <v>1</v>
      </c>
      <c r="I263">
        <f>E263/$E$1</f>
        <v>0.27500000000000002</v>
      </c>
      <c r="J263">
        <f>LOG10(F263+1)</f>
        <v>1.4771212547196624</v>
      </c>
      <c r="K263">
        <f t="shared" si="12"/>
        <v>0</v>
      </c>
      <c r="L263">
        <f t="shared" si="13"/>
        <v>1</v>
      </c>
      <c r="M263">
        <f>IF(B263="S",1,0)</f>
        <v>1</v>
      </c>
      <c r="N263">
        <f>IF(B263="C",1,0)</f>
        <v>0</v>
      </c>
      <c r="O263">
        <f t="shared" si="14"/>
        <v>0</v>
      </c>
      <c r="P263">
        <v>1</v>
      </c>
      <c r="AC263" s="5">
        <f>SUMPRODUCT(Table1[[#This Row],[SibSp]:[Ones]],$R$4:$AA$4)</f>
        <v>0.77027555501369804</v>
      </c>
      <c r="AD263" s="5">
        <f>(AC263-Table1[[#This Row],[Survived]])^2</f>
        <v>5.2773320624264472E-2</v>
      </c>
    </row>
    <row r="264" spans="1:30" x14ac:dyDescent="0.2">
      <c r="A264">
        <v>1</v>
      </c>
      <c r="B264" t="s">
        <v>11</v>
      </c>
      <c r="C264">
        <v>1</v>
      </c>
      <c r="D264" t="s">
        <v>4</v>
      </c>
      <c r="E264">
        <v>36</v>
      </c>
      <c r="F264">
        <v>135.63329999999999</v>
      </c>
      <c r="G264">
        <v>0</v>
      </c>
      <c r="H264">
        <v>0</v>
      </c>
      <c r="I264">
        <f>E264/$E$1</f>
        <v>0.45</v>
      </c>
      <c r="J264">
        <f>LOG10(F264+1)</f>
        <v>2.1355565576455011</v>
      </c>
      <c r="K264">
        <f t="shared" si="12"/>
        <v>1</v>
      </c>
      <c r="L264">
        <f t="shared" si="13"/>
        <v>0</v>
      </c>
      <c r="M264">
        <f>IF(B264="S",1,0)</f>
        <v>0</v>
      </c>
      <c r="N264">
        <f>IF(B264="C",1,0)</f>
        <v>1</v>
      </c>
      <c r="O264">
        <f t="shared" si="14"/>
        <v>0</v>
      </c>
      <c r="P264">
        <v>1</v>
      </c>
      <c r="AC264" s="5">
        <f>SUMPRODUCT(Table1[[#This Row],[SibSp]:[Ones]],$R$4:$AA$4)</f>
        <v>1.0174730625370401</v>
      </c>
      <c r="AD264" s="5">
        <f>(AC264-Table1[[#This Row],[Survived]])^2</f>
        <v>3.0530791442331289E-4</v>
      </c>
    </row>
    <row r="265" spans="1:30" x14ac:dyDescent="0.2">
      <c r="A265">
        <v>0</v>
      </c>
      <c r="B265" t="s">
        <v>10</v>
      </c>
      <c r="C265">
        <v>3</v>
      </c>
      <c r="D265" t="s">
        <v>3</v>
      </c>
      <c r="E265">
        <v>61</v>
      </c>
      <c r="F265">
        <v>6.2374999999999998</v>
      </c>
      <c r="G265">
        <v>0</v>
      </c>
      <c r="H265">
        <v>0</v>
      </c>
      <c r="I265">
        <f>E265/$E$1</f>
        <v>0.76249999999999996</v>
      </c>
      <c r="J265">
        <f>LOG10(F265+1)</f>
        <v>0.8595885767354926</v>
      </c>
      <c r="K265">
        <f t="shared" si="12"/>
        <v>0</v>
      </c>
      <c r="L265">
        <f t="shared" si="13"/>
        <v>0</v>
      </c>
      <c r="M265">
        <f>IF(B265="S",1,0)</f>
        <v>1</v>
      </c>
      <c r="N265">
        <f>IF(B265="C",1,0)</f>
        <v>0</v>
      </c>
      <c r="O265">
        <f t="shared" si="14"/>
        <v>1</v>
      </c>
      <c r="P265">
        <v>1</v>
      </c>
      <c r="AC265" s="5">
        <f>SUMPRODUCT(Table1[[#This Row],[SibSp]:[Ones]],$R$4:$AA$4)</f>
        <v>-0.10652528338306511</v>
      </c>
      <c r="AD265" s="5">
        <f>(AC265-Table1[[#This Row],[Survived]])^2</f>
        <v>1.1347635999842327E-2</v>
      </c>
    </row>
    <row r="266" spans="1:30" x14ac:dyDescent="0.2">
      <c r="A266">
        <v>1</v>
      </c>
      <c r="B266" t="s">
        <v>10</v>
      </c>
      <c r="C266">
        <v>2</v>
      </c>
      <c r="D266" t="s">
        <v>4</v>
      </c>
      <c r="E266">
        <v>36</v>
      </c>
      <c r="F266">
        <v>13</v>
      </c>
      <c r="G266">
        <v>0</v>
      </c>
      <c r="H266">
        <v>0</v>
      </c>
      <c r="I266">
        <f>E266/$E$1</f>
        <v>0.45</v>
      </c>
      <c r="J266">
        <f>LOG10(F266+1)</f>
        <v>1.146128035678238</v>
      </c>
      <c r="K266">
        <f t="shared" si="12"/>
        <v>0</v>
      </c>
      <c r="L266">
        <f t="shared" si="13"/>
        <v>1</v>
      </c>
      <c r="M266">
        <f>IF(B266="S",1,0)</f>
        <v>1</v>
      </c>
      <c r="N266">
        <f>IF(B266="C",1,0)</f>
        <v>0</v>
      </c>
      <c r="O266">
        <f t="shared" si="14"/>
        <v>0</v>
      </c>
      <c r="P266">
        <v>1</v>
      </c>
      <c r="AC266" s="5">
        <f>SUMPRODUCT(Table1[[#This Row],[SibSp]:[Ones]],$R$4:$AA$4)</f>
        <v>0.73338217244141601</v>
      </c>
      <c r="AD266" s="5">
        <f>(AC266-Table1[[#This Row],[Survived]])^2</f>
        <v>7.1085065972058825E-2</v>
      </c>
    </row>
    <row r="267" spans="1:30" x14ac:dyDescent="0.2">
      <c r="A267">
        <v>1</v>
      </c>
      <c r="B267" t="s">
        <v>10</v>
      </c>
      <c r="C267">
        <v>3</v>
      </c>
      <c r="D267" t="s">
        <v>4</v>
      </c>
      <c r="E267">
        <v>31</v>
      </c>
      <c r="F267">
        <v>20.524999999999999</v>
      </c>
      <c r="G267">
        <v>1</v>
      </c>
      <c r="H267">
        <v>1</v>
      </c>
      <c r="I267">
        <f>E267/$E$1</f>
        <v>0.38750000000000001</v>
      </c>
      <c r="J267">
        <f>LOG10(F267+1)</f>
        <v>1.3329431601256923</v>
      </c>
      <c r="K267">
        <f t="shared" si="12"/>
        <v>0</v>
      </c>
      <c r="L267">
        <f t="shared" si="13"/>
        <v>0</v>
      </c>
      <c r="M267">
        <f>IF(B267="S",1,0)</f>
        <v>1</v>
      </c>
      <c r="N267">
        <f>IF(B267="C",1,0)</f>
        <v>0</v>
      </c>
      <c r="O267">
        <f t="shared" si="14"/>
        <v>0</v>
      </c>
      <c r="P267">
        <v>1</v>
      </c>
      <c r="AC267" s="5">
        <f>SUMPRODUCT(Table1[[#This Row],[SibSp]:[Ones]],$R$4:$AA$4)</f>
        <v>0.5227948864817118</v>
      </c>
      <c r="AD267" s="5">
        <f>(AC267-Table1[[#This Row],[Survived]])^2</f>
        <v>0.22772472036800234</v>
      </c>
    </row>
    <row r="268" spans="1:30" x14ac:dyDescent="0.2">
      <c r="A268">
        <v>1</v>
      </c>
      <c r="B268" t="s">
        <v>11</v>
      </c>
      <c r="C268">
        <v>1</v>
      </c>
      <c r="D268" t="s">
        <v>4</v>
      </c>
      <c r="E268">
        <v>16</v>
      </c>
      <c r="F268">
        <v>57.979199999999999</v>
      </c>
      <c r="G268">
        <v>0</v>
      </c>
      <c r="H268">
        <v>1</v>
      </c>
      <c r="I268">
        <f>E268/$E$1</f>
        <v>0.2</v>
      </c>
      <c r="J268">
        <f>LOG10(F268+1)</f>
        <v>1.770698877440231</v>
      </c>
      <c r="K268">
        <f t="shared" si="12"/>
        <v>1</v>
      </c>
      <c r="L268">
        <f t="shared" si="13"/>
        <v>0</v>
      </c>
      <c r="M268">
        <f>IF(B268="S",1,0)</f>
        <v>0</v>
      </c>
      <c r="N268">
        <f>IF(B268="C",1,0)</f>
        <v>1</v>
      </c>
      <c r="O268">
        <f t="shared" si="14"/>
        <v>0</v>
      </c>
      <c r="P268">
        <v>1</v>
      </c>
      <c r="AC268" s="5">
        <f>SUMPRODUCT(Table1[[#This Row],[SibSp]:[Ones]],$R$4:$AA$4)</f>
        <v>1.1137887260617367</v>
      </c>
      <c r="AD268" s="5">
        <f>(AC268-Table1[[#This Row],[Survived]])^2</f>
        <v>1.2947874178752964E-2</v>
      </c>
    </row>
    <row r="269" spans="1:30" x14ac:dyDescent="0.2">
      <c r="A269">
        <v>0</v>
      </c>
      <c r="B269" t="s">
        <v>10</v>
      </c>
      <c r="C269">
        <v>1</v>
      </c>
      <c r="D269" t="s">
        <v>3</v>
      </c>
      <c r="E269">
        <v>45.5</v>
      </c>
      <c r="F269">
        <v>28.5</v>
      </c>
      <c r="G269">
        <v>0</v>
      </c>
      <c r="H269">
        <v>0</v>
      </c>
      <c r="I269">
        <f>E269/$E$1</f>
        <v>0.56874999999999998</v>
      </c>
      <c r="J269">
        <f>LOG10(F269+1)</f>
        <v>1.469822015978163</v>
      </c>
      <c r="K269">
        <f t="shared" si="12"/>
        <v>1</v>
      </c>
      <c r="L269">
        <f t="shared" si="13"/>
        <v>0</v>
      </c>
      <c r="M269">
        <f>IF(B269="S",1,0)</f>
        <v>1</v>
      </c>
      <c r="N269">
        <f>IF(B269="C",1,0)</f>
        <v>0</v>
      </c>
      <c r="O269">
        <f t="shared" si="14"/>
        <v>1</v>
      </c>
      <c r="P269">
        <v>1</v>
      </c>
      <c r="AC269" s="5">
        <f>SUMPRODUCT(Table1[[#This Row],[SibSp]:[Ones]],$R$4:$AA$4)</f>
        <v>0.37504691739077756</v>
      </c>
      <c r="AD269" s="5">
        <f>(AC269-Table1[[#This Row],[Survived]])^2</f>
        <v>0.14066019024432472</v>
      </c>
    </row>
    <row r="270" spans="1:30" x14ac:dyDescent="0.2">
      <c r="A270">
        <v>0</v>
      </c>
      <c r="B270" t="s">
        <v>10</v>
      </c>
      <c r="C270">
        <v>1</v>
      </c>
      <c r="D270" t="s">
        <v>3</v>
      </c>
      <c r="E270">
        <v>38</v>
      </c>
      <c r="F270">
        <v>153.46250000000001</v>
      </c>
      <c r="G270">
        <v>0</v>
      </c>
      <c r="H270">
        <v>1</v>
      </c>
      <c r="I270">
        <f>E270/$E$1</f>
        <v>0.47499999999999998</v>
      </c>
      <c r="J270">
        <f>LOG10(F270+1)</f>
        <v>2.1888230596841365</v>
      </c>
      <c r="K270">
        <f t="shared" si="12"/>
        <v>1</v>
      </c>
      <c r="L270">
        <f t="shared" si="13"/>
        <v>0</v>
      </c>
      <c r="M270">
        <f>IF(B270="S",1,0)</f>
        <v>1</v>
      </c>
      <c r="N270">
        <f>IF(B270="C",1,0)</f>
        <v>0</v>
      </c>
      <c r="O270">
        <f t="shared" si="14"/>
        <v>1</v>
      </c>
      <c r="P270">
        <v>1</v>
      </c>
      <c r="AC270" s="5">
        <f>SUMPRODUCT(Table1[[#This Row],[SibSp]:[Ones]],$R$4:$AA$4)</f>
        <v>0.44418047022723561</v>
      </c>
      <c r="AD270" s="5">
        <f>(AC270-Table1[[#This Row],[Survived]])^2</f>
        <v>0.19729629013128813</v>
      </c>
    </row>
    <row r="271" spans="1:30" x14ac:dyDescent="0.2">
      <c r="A271">
        <v>0</v>
      </c>
      <c r="B271" t="s">
        <v>10</v>
      </c>
      <c r="C271">
        <v>3</v>
      </c>
      <c r="D271" t="s">
        <v>3</v>
      </c>
      <c r="E271">
        <v>16</v>
      </c>
      <c r="F271">
        <v>18</v>
      </c>
      <c r="G271">
        <v>2</v>
      </c>
      <c r="H271">
        <v>0</v>
      </c>
      <c r="I271">
        <f>E271/$E$1</f>
        <v>0.2</v>
      </c>
      <c r="J271">
        <f>LOG10(F271+1)</f>
        <v>1.2787536009528289</v>
      </c>
      <c r="K271">
        <f t="shared" si="12"/>
        <v>0</v>
      </c>
      <c r="L271">
        <f t="shared" si="13"/>
        <v>0</v>
      </c>
      <c r="M271">
        <f>IF(B271="S",1,0)</f>
        <v>1</v>
      </c>
      <c r="N271">
        <f>IF(B271="C",1,0)</f>
        <v>0</v>
      </c>
      <c r="O271">
        <f t="shared" si="14"/>
        <v>1</v>
      </c>
      <c r="P271">
        <v>1</v>
      </c>
      <c r="AC271" s="5">
        <f>SUMPRODUCT(Table1[[#This Row],[SibSp]:[Ones]],$R$4:$AA$4)</f>
        <v>9.2101803203257226E-2</v>
      </c>
      <c r="AD271" s="5">
        <f>(AC271-Table1[[#This Row],[Survived]])^2</f>
        <v>8.4827421532915233E-3</v>
      </c>
    </row>
    <row r="272" spans="1:30" x14ac:dyDescent="0.2">
      <c r="A272">
        <v>0</v>
      </c>
      <c r="B272" t="s">
        <v>10</v>
      </c>
      <c r="C272">
        <v>1</v>
      </c>
      <c r="D272" t="s">
        <v>3</v>
      </c>
      <c r="E272">
        <v>29</v>
      </c>
      <c r="F272">
        <v>66.599999999999994</v>
      </c>
      <c r="G272">
        <v>1</v>
      </c>
      <c r="H272">
        <v>0</v>
      </c>
      <c r="I272">
        <f>E272/$E$1</f>
        <v>0.36249999999999999</v>
      </c>
      <c r="J272">
        <f>LOG10(F272+1)</f>
        <v>1.8299466959416359</v>
      </c>
      <c r="K272">
        <f t="shared" si="12"/>
        <v>1</v>
      </c>
      <c r="L272">
        <f t="shared" si="13"/>
        <v>0</v>
      </c>
      <c r="M272">
        <f>IF(B272="S",1,0)</f>
        <v>1</v>
      </c>
      <c r="N272">
        <f>IF(B272="C",1,0)</f>
        <v>0</v>
      </c>
      <c r="O272">
        <f t="shared" si="14"/>
        <v>1</v>
      </c>
      <c r="P272">
        <v>1</v>
      </c>
      <c r="AC272" s="5">
        <f>SUMPRODUCT(Table1[[#This Row],[SibSp]:[Ones]],$R$4:$AA$4)</f>
        <v>0.44329055977524956</v>
      </c>
      <c r="AD272" s="5">
        <f>(AC272-Table1[[#This Row],[Survived]])^2</f>
        <v>0.19650652038585412</v>
      </c>
    </row>
    <row r="273" spans="1:30" x14ac:dyDescent="0.2">
      <c r="A273">
        <v>1</v>
      </c>
      <c r="B273" t="s">
        <v>11</v>
      </c>
      <c r="C273">
        <v>1</v>
      </c>
      <c r="D273" t="s">
        <v>4</v>
      </c>
      <c r="E273">
        <v>41</v>
      </c>
      <c r="F273">
        <v>134.5</v>
      </c>
      <c r="G273">
        <v>0</v>
      </c>
      <c r="H273">
        <v>0</v>
      </c>
      <c r="I273">
        <f>E273/$E$1</f>
        <v>0.51249999999999996</v>
      </c>
      <c r="J273">
        <f>LOG10(F273+1)</f>
        <v>2.1319392952104246</v>
      </c>
      <c r="K273">
        <f t="shared" si="12"/>
        <v>1</v>
      </c>
      <c r="L273">
        <f t="shared" si="13"/>
        <v>0</v>
      </c>
      <c r="M273">
        <f>IF(B273="S",1,0)</f>
        <v>0</v>
      </c>
      <c r="N273">
        <f>IF(B273="C",1,0)</f>
        <v>1</v>
      </c>
      <c r="O273">
        <f t="shared" si="14"/>
        <v>0</v>
      </c>
      <c r="P273">
        <v>1</v>
      </c>
      <c r="AC273" s="5">
        <f>SUMPRODUCT(Table1[[#This Row],[SibSp]:[Ones]],$R$4:$AA$4)</f>
        <v>0.98528966704075627</v>
      </c>
      <c r="AD273" s="5">
        <f>(AC273-Table1[[#This Row],[Survived]])^2</f>
        <v>2.1639389577181247E-4</v>
      </c>
    </row>
    <row r="274" spans="1:30" x14ac:dyDescent="0.2">
      <c r="A274">
        <v>1</v>
      </c>
      <c r="B274" t="s">
        <v>10</v>
      </c>
      <c r="C274">
        <v>3</v>
      </c>
      <c r="D274" t="s">
        <v>3</v>
      </c>
      <c r="E274">
        <v>45</v>
      </c>
      <c r="F274">
        <v>8.0500000000000007</v>
      </c>
      <c r="G274">
        <v>0</v>
      </c>
      <c r="H274">
        <v>0</v>
      </c>
      <c r="I274">
        <f>E274/$E$1</f>
        <v>0.5625</v>
      </c>
      <c r="J274">
        <f>LOG10(F274+1)</f>
        <v>0.9566485792052033</v>
      </c>
      <c r="K274">
        <f t="shared" si="12"/>
        <v>0</v>
      </c>
      <c r="L274">
        <f t="shared" si="13"/>
        <v>0</v>
      </c>
      <c r="M274">
        <f>IF(B274="S",1,0)</f>
        <v>1</v>
      </c>
      <c r="N274">
        <f>IF(B274="C",1,0)</f>
        <v>0</v>
      </c>
      <c r="O274">
        <f t="shared" si="14"/>
        <v>1</v>
      </c>
      <c r="P274">
        <v>1</v>
      </c>
      <c r="AC274" s="5">
        <f>SUMPRODUCT(Table1[[#This Row],[SibSp]:[Ones]],$R$4:$AA$4)</f>
        <v>6.2876191026528527E-4</v>
      </c>
      <c r="AD274" s="5">
        <f>(AC274-Table1[[#This Row],[Survived]])^2</f>
        <v>0.99874287152100927</v>
      </c>
    </row>
    <row r="275" spans="1:30" x14ac:dyDescent="0.2">
      <c r="A275">
        <v>0</v>
      </c>
      <c r="B275" t="s">
        <v>10</v>
      </c>
      <c r="C275">
        <v>1</v>
      </c>
      <c r="D275" t="s">
        <v>3</v>
      </c>
      <c r="E275">
        <v>45</v>
      </c>
      <c r="F275">
        <v>35.5</v>
      </c>
      <c r="G275">
        <v>0</v>
      </c>
      <c r="H275">
        <v>0</v>
      </c>
      <c r="I275">
        <f>E275/$E$1</f>
        <v>0.5625</v>
      </c>
      <c r="J275">
        <f>LOG10(F275+1)</f>
        <v>1.5622928644564746</v>
      </c>
      <c r="K275">
        <f t="shared" si="12"/>
        <v>1</v>
      </c>
      <c r="L275">
        <f t="shared" si="13"/>
        <v>0</v>
      </c>
      <c r="M275">
        <f>IF(B275="S",1,0)</f>
        <v>1</v>
      </c>
      <c r="N275">
        <f>IF(B275="C",1,0)</f>
        <v>0</v>
      </c>
      <c r="O275">
        <f t="shared" si="14"/>
        <v>1</v>
      </c>
      <c r="P275">
        <v>1</v>
      </c>
      <c r="AC275" s="5">
        <f>SUMPRODUCT(Table1[[#This Row],[SibSp]:[Ones]],$R$4:$AA$4)</f>
        <v>0.38275535848389258</v>
      </c>
      <c r="AD275" s="5">
        <f>(AC275-Table1[[#This Row],[Survived]])^2</f>
        <v>0.14650166444813312</v>
      </c>
    </row>
    <row r="276" spans="1:30" x14ac:dyDescent="0.2">
      <c r="A276">
        <v>1</v>
      </c>
      <c r="B276" t="s">
        <v>10</v>
      </c>
      <c r="C276">
        <v>2</v>
      </c>
      <c r="D276" t="s">
        <v>3</v>
      </c>
      <c r="E276">
        <v>2</v>
      </c>
      <c r="F276">
        <v>26</v>
      </c>
      <c r="G276">
        <v>1</v>
      </c>
      <c r="H276">
        <v>1</v>
      </c>
      <c r="I276">
        <f>E276/$E$1</f>
        <v>2.5000000000000001E-2</v>
      </c>
      <c r="J276">
        <f>LOG10(F276+1)</f>
        <v>1.4313637641589874</v>
      </c>
      <c r="K276">
        <f t="shared" si="12"/>
        <v>0</v>
      </c>
      <c r="L276">
        <f t="shared" si="13"/>
        <v>1</v>
      </c>
      <c r="M276">
        <f>IF(B276="S",1,0)</f>
        <v>1</v>
      </c>
      <c r="N276">
        <f>IF(B276="C",1,0)</f>
        <v>0</v>
      </c>
      <c r="O276">
        <f t="shared" si="14"/>
        <v>1</v>
      </c>
      <c r="P276">
        <v>1</v>
      </c>
      <c r="AC276" s="5">
        <f>SUMPRODUCT(Table1[[#This Row],[SibSp]:[Ones]],$R$4:$AA$4)</f>
        <v>0.41300882790269655</v>
      </c>
      <c r="AD276" s="5">
        <f>(AC276-Table1[[#This Row],[Survived]])^2</f>
        <v>0.34455863612016613</v>
      </c>
    </row>
    <row r="277" spans="1:30" x14ac:dyDescent="0.2">
      <c r="A277">
        <v>1</v>
      </c>
      <c r="B277" t="s">
        <v>10</v>
      </c>
      <c r="C277">
        <v>1</v>
      </c>
      <c r="D277" t="s">
        <v>4</v>
      </c>
      <c r="E277">
        <v>24</v>
      </c>
      <c r="F277">
        <v>263</v>
      </c>
      <c r="G277">
        <v>3</v>
      </c>
      <c r="H277">
        <v>2</v>
      </c>
      <c r="I277">
        <f>E277/$E$1</f>
        <v>0.3</v>
      </c>
      <c r="J277">
        <f>LOG10(F277+1)</f>
        <v>2.4216039268698313</v>
      </c>
      <c r="K277">
        <f t="shared" si="12"/>
        <v>1</v>
      </c>
      <c r="L277">
        <f t="shared" si="13"/>
        <v>0</v>
      </c>
      <c r="M277">
        <f>IF(B277="S",1,0)</f>
        <v>1</v>
      </c>
      <c r="N277">
        <f>IF(B277="C",1,0)</f>
        <v>0</v>
      </c>
      <c r="O277">
        <f t="shared" si="14"/>
        <v>0</v>
      </c>
      <c r="P277">
        <v>1</v>
      </c>
      <c r="AC277" s="5">
        <f>SUMPRODUCT(Table1[[#This Row],[SibSp]:[Ones]],$R$4:$AA$4)</f>
        <v>0.84948086296268899</v>
      </c>
      <c r="AD277" s="5">
        <f>(AC277-Table1[[#This Row],[Survived]])^2</f>
        <v>2.2656010614456813E-2</v>
      </c>
    </row>
    <row r="278" spans="1:30" x14ac:dyDescent="0.2">
      <c r="A278">
        <v>0</v>
      </c>
      <c r="B278" t="s">
        <v>10</v>
      </c>
      <c r="C278">
        <v>2</v>
      </c>
      <c r="D278" t="s">
        <v>3</v>
      </c>
      <c r="E278">
        <v>28</v>
      </c>
      <c r="F278">
        <v>13</v>
      </c>
      <c r="G278">
        <v>0</v>
      </c>
      <c r="H278">
        <v>0</v>
      </c>
      <c r="I278">
        <f>E278/$E$1</f>
        <v>0.35</v>
      </c>
      <c r="J278">
        <f>LOG10(F278+1)</f>
        <v>1.146128035678238</v>
      </c>
      <c r="K278">
        <f t="shared" si="12"/>
        <v>0</v>
      </c>
      <c r="L278">
        <f t="shared" si="13"/>
        <v>1</v>
      </c>
      <c r="M278">
        <f>IF(B278="S",1,0)</f>
        <v>1</v>
      </c>
      <c r="N278">
        <f>IF(B278="C",1,0)</f>
        <v>0</v>
      </c>
      <c r="O278">
        <f t="shared" si="14"/>
        <v>1</v>
      </c>
      <c r="P278">
        <v>1</v>
      </c>
      <c r="AC278" s="5">
        <f>SUMPRODUCT(Table1[[#This Row],[SibSp]:[Ones]],$R$4:$AA$4)</f>
        <v>0.30152906456752959</v>
      </c>
      <c r="AD278" s="5">
        <f>(AC278-Table1[[#This Row],[Survived]])^2</f>
        <v>9.0919776778969424E-2</v>
      </c>
    </row>
    <row r="279" spans="1:30" x14ac:dyDescent="0.2">
      <c r="A279">
        <v>0</v>
      </c>
      <c r="B279" t="s">
        <v>10</v>
      </c>
      <c r="C279">
        <v>2</v>
      </c>
      <c r="D279" t="s">
        <v>3</v>
      </c>
      <c r="E279">
        <v>25</v>
      </c>
      <c r="F279">
        <v>13</v>
      </c>
      <c r="G279">
        <v>0</v>
      </c>
      <c r="H279">
        <v>0</v>
      </c>
      <c r="I279">
        <f>E279/$E$1</f>
        <v>0.3125</v>
      </c>
      <c r="J279">
        <f>LOG10(F279+1)</f>
        <v>1.146128035678238</v>
      </c>
      <c r="K279">
        <f t="shared" si="12"/>
        <v>0</v>
      </c>
      <c r="L279">
        <f t="shared" si="13"/>
        <v>1</v>
      </c>
      <c r="M279">
        <f>IF(B279="S",1,0)</f>
        <v>1</v>
      </c>
      <c r="N279">
        <f>IF(B279="C",1,0)</f>
        <v>0</v>
      </c>
      <c r="O279">
        <f t="shared" si="14"/>
        <v>1</v>
      </c>
      <c r="P279">
        <v>1</v>
      </c>
      <c r="AC279" s="5">
        <f>SUMPRODUCT(Table1[[#This Row],[SibSp]:[Ones]],$R$4:$AA$4)</f>
        <v>0.32073330207968348</v>
      </c>
      <c r="AD279" s="5">
        <f>(AC279-Table1[[#This Row],[Survived]])^2</f>
        <v>0.1028698510629375</v>
      </c>
    </row>
    <row r="280" spans="1:30" x14ac:dyDescent="0.2">
      <c r="A280">
        <v>0</v>
      </c>
      <c r="B280" t="s">
        <v>10</v>
      </c>
      <c r="C280">
        <v>2</v>
      </c>
      <c r="D280" t="s">
        <v>3</v>
      </c>
      <c r="E280">
        <v>36</v>
      </c>
      <c r="F280">
        <v>13</v>
      </c>
      <c r="G280">
        <v>0</v>
      </c>
      <c r="H280">
        <v>0</v>
      </c>
      <c r="I280">
        <f>E280/$E$1</f>
        <v>0.45</v>
      </c>
      <c r="J280">
        <f>LOG10(F280+1)</f>
        <v>1.146128035678238</v>
      </c>
      <c r="K280">
        <f t="shared" si="12"/>
        <v>0</v>
      </c>
      <c r="L280">
        <f t="shared" si="13"/>
        <v>1</v>
      </c>
      <c r="M280">
        <f>IF(B280="S",1,0)</f>
        <v>1</v>
      </c>
      <c r="N280">
        <f>IF(B280="C",1,0)</f>
        <v>0</v>
      </c>
      <c r="O280">
        <f t="shared" si="14"/>
        <v>1</v>
      </c>
      <c r="P280">
        <v>1</v>
      </c>
      <c r="AC280" s="5">
        <f>SUMPRODUCT(Table1[[#This Row],[SibSp]:[Ones]],$R$4:$AA$4)</f>
        <v>0.25031776453511917</v>
      </c>
      <c r="AD280" s="5">
        <f>(AC280-Table1[[#This Row],[Survived]])^2</f>
        <v>6.2658983241859367E-2</v>
      </c>
    </row>
    <row r="281" spans="1:30" x14ac:dyDescent="0.2">
      <c r="A281">
        <v>1</v>
      </c>
      <c r="B281" t="s">
        <v>10</v>
      </c>
      <c r="C281">
        <v>2</v>
      </c>
      <c r="D281" t="s">
        <v>4</v>
      </c>
      <c r="E281">
        <v>24</v>
      </c>
      <c r="F281">
        <v>13</v>
      </c>
      <c r="G281">
        <v>0</v>
      </c>
      <c r="H281">
        <v>0</v>
      </c>
      <c r="I281">
        <f>E281/$E$1</f>
        <v>0.3</v>
      </c>
      <c r="J281">
        <f>LOG10(F281+1)</f>
        <v>1.146128035678238</v>
      </c>
      <c r="K281">
        <f t="shared" si="12"/>
        <v>0</v>
      </c>
      <c r="L281">
        <f t="shared" si="13"/>
        <v>1</v>
      </c>
      <c r="M281">
        <f>IF(B281="S",1,0)</f>
        <v>1</v>
      </c>
      <c r="N281">
        <f>IF(B281="C",1,0)</f>
        <v>0</v>
      </c>
      <c r="O281">
        <f t="shared" si="14"/>
        <v>0</v>
      </c>
      <c r="P281">
        <v>1</v>
      </c>
      <c r="AC281" s="5">
        <f>SUMPRODUCT(Table1[[#This Row],[SibSp]:[Ones]],$R$4:$AA$4)</f>
        <v>0.81019912249003168</v>
      </c>
      <c r="AD281" s="5">
        <f>(AC281-Table1[[#This Row],[Survived]])^2</f>
        <v>3.6024373103553997E-2</v>
      </c>
    </row>
    <row r="282" spans="1:30" x14ac:dyDescent="0.2">
      <c r="A282">
        <v>1</v>
      </c>
      <c r="B282" t="s">
        <v>10</v>
      </c>
      <c r="C282">
        <v>2</v>
      </c>
      <c r="D282" t="s">
        <v>4</v>
      </c>
      <c r="E282">
        <v>40</v>
      </c>
      <c r="F282">
        <v>13</v>
      </c>
      <c r="G282">
        <v>0</v>
      </c>
      <c r="H282">
        <v>0</v>
      </c>
      <c r="I282">
        <f>E282/$E$1</f>
        <v>0.5</v>
      </c>
      <c r="J282">
        <f>LOG10(F282+1)</f>
        <v>1.146128035678238</v>
      </c>
      <c r="K282">
        <f t="shared" si="12"/>
        <v>0</v>
      </c>
      <c r="L282">
        <f t="shared" si="13"/>
        <v>1</v>
      </c>
      <c r="M282">
        <f>IF(B282="S",1,0)</f>
        <v>1</v>
      </c>
      <c r="N282">
        <f>IF(B282="C",1,0)</f>
        <v>0</v>
      </c>
      <c r="O282">
        <f t="shared" si="14"/>
        <v>0</v>
      </c>
      <c r="P282">
        <v>1</v>
      </c>
      <c r="AC282" s="5">
        <f>SUMPRODUCT(Table1[[#This Row],[SibSp]:[Ones]],$R$4:$AA$4)</f>
        <v>0.70777652242521083</v>
      </c>
      <c r="AD282" s="5">
        <f>(AC282-Table1[[#This Row],[Survived]])^2</f>
        <v>8.5394560845903314E-2</v>
      </c>
    </row>
    <row r="283" spans="1:30" x14ac:dyDescent="0.2">
      <c r="A283">
        <v>1</v>
      </c>
      <c r="B283" t="s">
        <v>10</v>
      </c>
      <c r="C283">
        <v>3</v>
      </c>
      <c r="D283" t="s">
        <v>3</v>
      </c>
      <c r="E283">
        <v>3</v>
      </c>
      <c r="F283">
        <v>15.9</v>
      </c>
      <c r="G283">
        <v>1</v>
      </c>
      <c r="H283">
        <v>1</v>
      </c>
      <c r="I283">
        <f>E283/$E$1</f>
        <v>3.7499999999999999E-2</v>
      </c>
      <c r="J283">
        <f>LOG10(F283+1)</f>
        <v>1.2278867046136734</v>
      </c>
      <c r="K283">
        <f t="shared" si="12"/>
        <v>0</v>
      </c>
      <c r="L283">
        <f t="shared" si="13"/>
        <v>0</v>
      </c>
      <c r="M283">
        <f>IF(B283="S",1,0)</f>
        <v>1</v>
      </c>
      <c r="N283">
        <f>IF(B283="C",1,0)</f>
        <v>0</v>
      </c>
      <c r="O283">
        <f t="shared" si="14"/>
        <v>1</v>
      </c>
      <c r="P283">
        <v>1</v>
      </c>
      <c r="AC283" s="5">
        <f>SUMPRODUCT(Table1[[#This Row],[SibSp]:[Ones]],$R$4:$AA$4)</f>
        <v>0.21384877531456281</v>
      </c>
      <c r="AD283" s="5">
        <f>(AC283-Table1[[#This Row],[Survived]])^2</f>
        <v>0.61803374807441269</v>
      </c>
    </row>
    <row r="284" spans="1:30" x14ac:dyDescent="0.2">
      <c r="A284">
        <v>0</v>
      </c>
      <c r="B284" t="s">
        <v>10</v>
      </c>
      <c r="C284">
        <v>3</v>
      </c>
      <c r="D284" t="s">
        <v>3</v>
      </c>
      <c r="E284">
        <v>42</v>
      </c>
      <c r="F284">
        <v>8.6624999999999996</v>
      </c>
      <c r="G284">
        <v>0</v>
      </c>
      <c r="H284">
        <v>0</v>
      </c>
      <c r="I284">
        <f>E284/$E$1</f>
        <v>0.52500000000000002</v>
      </c>
      <c r="J284">
        <f>LOG10(F284+1)</f>
        <v>0.98508950692638131</v>
      </c>
      <c r="K284">
        <f t="shared" si="12"/>
        <v>0</v>
      </c>
      <c r="L284">
        <f t="shared" si="13"/>
        <v>0</v>
      </c>
      <c r="M284">
        <f>IF(B284="S",1,0)</f>
        <v>1</v>
      </c>
      <c r="N284">
        <f>IF(B284="C",1,0)</f>
        <v>0</v>
      </c>
      <c r="O284">
        <f t="shared" si="14"/>
        <v>1</v>
      </c>
      <c r="P284">
        <v>1</v>
      </c>
      <c r="AC284" s="5">
        <f>SUMPRODUCT(Table1[[#This Row],[SibSp]:[Ones]],$R$4:$AA$4)</f>
        <v>2.1219427284944192E-2</v>
      </c>
      <c r="AD284" s="5">
        <f>(AC284-Table1[[#This Row],[Survived]])^2</f>
        <v>4.5026409430103407E-4</v>
      </c>
    </row>
    <row r="285" spans="1:30" x14ac:dyDescent="0.2">
      <c r="A285">
        <v>0</v>
      </c>
      <c r="B285" t="s">
        <v>10</v>
      </c>
      <c r="C285">
        <v>3</v>
      </c>
      <c r="D285" t="s">
        <v>3</v>
      </c>
      <c r="E285">
        <v>23</v>
      </c>
      <c r="F285">
        <v>9.2249999999999996</v>
      </c>
      <c r="G285">
        <v>0</v>
      </c>
      <c r="H285">
        <v>0</v>
      </c>
      <c r="I285">
        <f>E285/$E$1</f>
        <v>0.28749999999999998</v>
      </c>
      <c r="J285">
        <f>LOG10(F285+1)</f>
        <v>1.0096633166793794</v>
      </c>
      <c r="K285">
        <f t="shared" si="12"/>
        <v>0</v>
      </c>
      <c r="L285">
        <f t="shared" si="13"/>
        <v>0</v>
      </c>
      <c r="M285">
        <f>IF(B285="S",1,0)</f>
        <v>1</v>
      </c>
      <c r="N285">
        <f>IF(B285="C",1,0)</f>
        <v>0</v>
      </c>
      <c r="O285">
        <f t="shared" si="14"/>
        <v>1</v>
      </c>
      <c r="P285">
        <v>1</v>
      </c>
      <c r="AC285" s="5">
        <f>SUMPRODUCT(Table1[[#This Row],[SibSp]:[Ones]],$R$4:$AA$4)</f>
        <v>0.14404417988297424</v>
      </c>
      <c r="AD285" s="5">
        <f>(AC285-Table1[[#This Row],[Survived]])^2</f>
        <v>2.0748725758158643E-2</v>
      </c>
    </row>
    <row r="286" spans="1:30" x14ac:dyDescent="0.2">
      <c r="A286">
        <v>0</v>
      </c>
      <c r="B286" t="s">
        <v>11</v>
      </c>
      <c r="C286">
        <v>3</v>
      </c>
      <c r="D286" t="s">
        <v>3</v>
      </c>
      <c r="E286">
        <v>15</v>
      </c>
      <c r="F286">
        <v>7.2291999999999996</v>
      </c>
      <c r="G286">
        <v>1</v>
      </c>
      <c r="H286">
        <v>1</v>
      </c>
      <c r="I286">
        <f>E286/$E$1</f>
        <v>0.1875</v>
      </c>
      <c r="J286">
        <f>LOG10(F286+1)</f>
        <v>0.91535761741483168</v>
      </c>
      <c r="K286">
        <f t="shared" si="12"/>
        <v>0</v>
      </c>
      <c r="L286">
        <f t="shared" si="13"/>
        <v>0</v>
      </c>
      <c r="M286">
        <f>IF(B286="S",1,0)</f>
        <v>0</v>
      </c>
      <c r="N286">
        <f>IF(B286="C",1,0)</f>
        <v>1</v>
      </c>
      <c r="O286">
        <f t="shared" si="14"/>
        <v>1</v>
      </c>
      <c r="P286">
        <v>1</v>
      </c>
      <c r="AC286" s="5">
        <f>SUMPRODUCT(Table1[[#This Row],[SibSp]:[Ones]],$R$4:$AA$4)</f>
        <v>0.18789210888075036</v>
      </c>
      <c r="AD286" s="5">
        <f>(AC286-Table1[[#This Row],[Survived]])^2</f>
        <v>3.530344457965575E-2</v>
      </c>
    </row>
    <row r="287" spans="1:30" x14ac:dyDescent="0.2">
      <c r="A287">
        <v>0</v>
      </c>
      <c r="B287" t="s">
        <v>10</v>
      </c>
      <c r="C287">
        <v>3</v>
      </c>
      <c r="D287" t="s">
        <v>3</v>
      </c>
      <c r="E287">
        <v>25</v>
      </c>
      <c r="F287">
        <v>17.8</v>
      </c>
      <c r="G287">
        <v>1</v>
      </c>
      <c r="H287">
        <v>0</v>
      </c>
      <c r="I287">
        <f>E287/$E$1</f>
        <v>0.3125</v>
      </c>
      <c r="J287">
        <f>LOG10(F287+1)</f>
        <v>1.2741578492636798</v>
      </c>
      <c r="K287">
        <f t="shared" si="12"/>
        <v>0</v>
      </c>
      <c r="L287">
        <f t="shared" si="13"/>
        <v>0</v>
      </c>
      <c r="M287">
        <f>IF(B287="S",1,0)</f>
        <v>1</v>
      </c>
      <c r="N287">
        <f>IF(B287="C",1,0)</f>
        <v>0</v>
      </c>
      <c r="O287">
        <f t="shared" si="14"/>
        <v>1</v>
      </c>
      <c r="P287">
        <v>1</v>
      </c>
      <c r="AC287" s="5">
        <f>SUMPRODUCT(Table1[[#This Row],[SibSp]:[Ones]],$R$4:$AA$4)</f>
        <v>8.9199947762961806E-2</v>
      </c>
      <c r="AD287" s="5">
        <f>(AC287-Table1[[#This Row],[Survived]])^2</f>
        <v>7.9566306809151152E-3</v>
      </c>
    </row>
    <row r="288" spans="1:30" x14ac:dyDescent="0.2">
      <c r="A288">
        <v>0</v>
      </c>
      <c r="B288" t="s">
        <v>10</v>
      </c>
      <c r="C288">
        <v>3</v>
      </c>
      <c r="D288" t="s">
        <v>3</v>
      </c>
      <c r="E288">
        <v>28</v>
      </c>
      <c r="F288">
        <v>9.5</v>
      </c>
      <c r="G288">
        <v>0</v>
      </c>
      <c r="H288">
        <v>0</v>
      </c>
      <c r="I288">
        <f>E288/$E$1</f>
        <v>0.35</v>
      </c>
      <c r="J288">
        <f>LOG10(F288+1)</f>
        <v>1.0211892990699381</v>
      </c>
      <c r="K288">
        <f t="shared" si="12"/>
        <v>0</v>
      </c>
      <c r="L288">
        <f t="shared" si="13"/>
        <v>0</v>
      </c>
      <c r="M288">
        <f>IF(B288="S",1,0)</f>
        <v>1</v>
      </c>
      <c r="N288">
        <f>IF(B288="C",1,0)</f>
        <v>0</v>
      </c>
      <c r="O288">
        <f t="shared" si="14"/>
        <v>1</v>
      </c>
      <c r="P288">
        <v>1</v>
      </c>
      <c r="AC288" s="5">
        <f>SUMPRODUCT(Table1[[#This Row],[SibSp]:[Ones]],$R$4:$AA$4)</f>
        <v>0.11259898170434191</v>
      </c>
      <c r="AD288" s="5">
        <f>(AC288-Table1[[#This Row],[Survived]])^2</f>
        <v>1.2678530680854724E-2</v>
      </c>
    </row>
    <row r="289" spans="1:30" x14ac:dyDescent="0.2">
      <c r="A289">
        <v>1</v>
      </c>
      <c r="B289" t="s">
        <v>10</v>
      </c>
      <c r="C289">
        <v>1</v>
      </c>
      <c r="D289" t="s">
        <v>4</v>
      </c>
      <c r="E289">
        <v>22</v>
      </c>
      <c r="F289">
        <v>55</v>
      </c>
      <c r="G289">
        <v>0</v>
      </c>
      <c r="H289">
        <v>1</v>
      </c>
      <c r="I289">
        <f>E289/$E$1</f>
        <v>0.27500000000000002</v>
      </c>
      <c r="J289">
        <f>LOG10(F289+1)</f>
        <v>1.7481880270062005</v>
      </c>
      <c r="K289">
        <f t="shared" si="12"/>
        <v>1</v>
      </c>
      <c r="L289">
        <f t="shared" si="13"/>
        <v>0</v>
      </c>
      <c r="M289">
        <f>IF(B289="S",1,0)</f>
        <v>1</v>
      </c>
      <c r="N289">
        <f>IF(B289="C",1,0)</f>
        <v>0</v>
      </c>
      <c r="O289">
        <f t="shared" si="14"/>
        <v>0</v>
      </c>
      <c r="P289">
        <v>1</v>
      </c>
      <c r="AC289" s="5">
        <f>SUMPRODUCT(Table1[[#This Row],[SibSp]:[Ones]],$R$4:$AA$4)</f>
        <v>1.0081875640233173</v>
      </c>
      <c r="AD289" s="5">
        <f>(AC289-Table1[[#This Row],[Survived]])^2</f>
        <v>6.7036204635920242E-5</v>
      </c>
    </row>
    <row r="290" spans="1:30" x14ac:dyDescent="0.2">
      <c r="A290">
        <v>0</v>
      </c>
      <c r="B290" t="s">
        <v>10</v>
      </c>
      <c r="C290">
        <v>2</v>
      </c>
      <c r="D290" t="s">
        <v>4</v>
      </c>
      <c r="E290">
        <v>38</v>
      </c>
      <c r="F290">
        <v>13</v>
      </c>
      <c r="G290">
        <v>0</v>
      </c>
      <c r="H290">
        <v>0</v>
      </c>
      <c r="I290">
        <f>E290/$E$1</f>
        <v>0.47499999999999998</v>
      </c>
      <c r="J290">
        <f>LOG10(F290+1)</f>
        <v>1.146128035678238</v>
      </c>
      <c r="K290">
        <f t="shared" si="12"/>
        <v>0</v>
      </c>
      <c r="L290">
        <f t="shared" si="13"/>
        <v>1</v>
      </c>
      <c r="M290">
        <f>IF(B290="S",1,0)</f>
        <v>1</v>
      </c>
      <c r="N290">
        <f>IF(B290="C",1,0)</f>
        <v>0</v>
      </c>
      <c r="O290">
        <f t="shared" si="14"/>
        <v>0</v>
      </c>
      <c r="P290">
        <v>1</v>
      </c>
      <c r="AC290" s="5">
        <f>SUMPRODUCT(Table1[[#This Row],[SibSp]:[Ones]],$R$4:$AA$4)</f>
        <v>0.72057934743331342</v>
      </c>
      <c r="AD290" s="5">
        <f>(AC290-Table1[[#This Row],[Survived]])^2</f>
        <v>0.51923459594741983</v>
      </c>
    </row>
    <row r="291" spans="1:30" x14ac:dyDescent="0.2">
      <c r="A291">
        <v>0</v>
      </c>
      <c r="B291" t="s">
        <v>10</v>
      </c>
      <c r="C291">
        <v>3</v>
      </c>
      <c r="D291" t="s">
        <v>3</v>
      </c>
      <c r="E291">
        <v>40</v>
      </c>
      <c r="F291">
        <v>27.9</v>
      </c>
      <c r="G291">
        <v>1</v>
      </c>
      <c r="H291">
        <v>4</v>
      </c>
      <c r="I291">
        <f>E291/$E$1</f>
        <v>0.5</v>
      </c>
      <c r="J291">
        <f>LOG10(F291+1)</f>
        <v>1.4608978427565478</v>
      </c>
      <c r="K291">
        <f t="shared" si="12"/>
        <v>0</v>
      </c>
      <c r="L291">
        <f t="shared" si="13"/>
        <v>0</v>
      </c>
      <c r="M291">
        <f>IF(B291="S",1,0)</f>
        <v>1</v>
      </c>
      <c r="N291">
        <f>IF(B291="C",1,0)</f>
        <v>0</v>
      </c>
      <c r="O291">
        <f t="shared" si="14"/>
        <v>1</v>
      </c>
      <c r="P291">
        <v>1</v>
      </c>
      <c r="AC291" s="5">
        <f>SUMPRODUCT(Table1[[#This Row],[SibSp]:[Ones]],$R$4:$AA$4)</f>
        <v>-5.3424662745089058E-2</v>
      </c>
      <c r="AD291" s="5">
        <f>(AC291-Table1[[#This Row],[Survived]])^2</f>
        <v>2.8541945894265067E-3</v>
      </c>
    </row>
    <row r="292" spans="1:30" x14ac:dyDescent="0.2">
      <c r="A292">
        <v>0</v>
      </c>
      <c r="B292" t="s">
        <v>11</v>
      </c>
      <c r="C292">
        <v>2</v>
      </c>
      <c r="D292" t="s">
        <v>3</v>
      </c>
      <c r="E292">
        <v>29</v>
      </c>
      <c r="F292">
        <v>27.720800000000001</v>
      </c>
      <c r="G292">
        <v>1</v>
      </c>
      <c r="H292">
        <v>0</v>
      </c>
      <c r="I292">
        <f>E292/$E$1</f>
        <v>0.36249999999999999</v>
      </c>
      <c r="J292">
        <f>LOG10(F292+1)</f>
        <v>1.4581965327411079</v>
      </c>
      <c r="K292">
        <f t="shared" si="12"/>
        <v>0</v>
      </c>
      <c r="L292">
        <f t="shared" si="13"/>
        <v>1</v>
      </c>
      <c r="M292">
        <f>IF(B292="S",1,0)</f>
        <v>0</v>
      </c>
      <c r="N292">
        <f>IF(B292="C",1,0)</f>
        <v>1</v>
      </c>
      <c r="O292">
        <f t="shared" si="14"/>
        <v>1</v>
      </c>
      <c r="P292">
        <v>1</v>
      </c>
      <c r="AC292" s="5">
        <f>SUMPRODUCT(Table1[[#This Row],[SibSp]:[Ones]],$R$4:$AA$4)</f>
        <v>0.32150069941200426</v>
      </c>
      <c r="AD292" s="5">
        <f>(AC292-Table1[[#This Row],[Survived]])^2</f>
        <v>0.10336269972240791</v>
      </c>
    </row>
    <row r="293" spans="1:30" x14ac:dyDescent="0.2">
      <c r="A293">
        <v>0</v>
      </c>
      <c r="B293" t="s">
        <v>11</v>
      </c>
      <c r="C293">
        <v>3</v>
      </c>
      <c r="D293" t="s">
        <v>4</v>
      </c>
      <c r="E293">
        <v>45</v>
      </c>
      <c r="F293">
        <v>14.4542</v>
      </c>
      <c r="G293">
        <v>0</v>
      </c>
      <c r="H293">
        <v>1</v>
      </c>
      <c r="I293">
        <f>E293/$E$1</f>
        <v>0.5625</v>
      </c>
      <c r="J293">
        <f>LOG10(F293+1)</f>
        <v>1.1890465283525415</v>
      </c>
      <c r="K293">
        <f t="shared" si="12"/>
        <v>0</v>
      </c>
      <c r="L293">
        <f t="shared" si="13"/>
        <v>0</v>
      </c>
      <c r="M293">
        <f>IF(B293="S",1,0)</f>
        <v>0</v>
      </c>
      <c r="N293">
        <f>IF(B293="C",1,0)</f>
        <v>1</v>
      </c>
      <c r="O293">
        <f t="shared" si="14"/>
        <v>0</v>
      </c>
      <c r="P293">
        <v>1</v>
      </c>
      <c r="AC293" s="5">
        <f>SUMPRODUCT(Table1[[#This Row],[SibSp]:[Ones]],$R$4:$AA$4)</f>
        <v>0.54719071693239196</v>
      </c>
      <c r="AD293" s="5">
        <f>(AC293-Table1[[#This Row],[Survived]])^2</f>
        <v>0.2994176806969851</v>
      </c>
    </row>
    <row r="294" spans="1:30" x14ac:dyDescent="0.2">
      <c r="A294">
        <v>0</v>
      </c>
      <c r="B294" t="s">
        <v>10</v>
      </c>
      <c r="C294">
        <v>3</v>
      </c>
      <c r="D294" t="s">
        <v>3</v>
      </c>
      <c r="E294">
        <v>35</v>
      </c>
      <c r="F294">
        <v>7.05</v>
      </c>
      <c r="G294">
        <v>0</v>
      </c>
      <c r="H294">
        <v>0</v>
      </c>
      <c r="I294">
        <f>E294/$E$1</f>
        <v>0.4375</v>
      </c>
      <c r="J294">
        <f>LOG10(F294+1)</f>
        <v>0.90579588036786851</v>
      </c>
      <c r="K294">
        <f t="shared" si="12"/>
        <v>0</v>
      </c>
      <c r="L294">
        <f t="shared" si="13"/>
        <v>0</v>
      </c>
      <c r="M294">
        <f>IF(B294="S",1,0)</f>
        <v>1</v>
      </c>
      <c r="N294">
        <f>IF(B294="C",1,0)</f>
        <v>0</v>
      </c>
      <c r="O294">
        <f t="shared" si="14"/>
        <v>1</v>
      </c>
      <c r="P294">
        <v>1</v>
      </c>
      <c r="AC294" s="5">
        <f>SUMPRODUCT(Table1[[#This Row],[SibSp]:[Ones]],$R$4:$AA$4)</f>
        <v>6.2163938329838131E-2</v>
      </c>
      <c r="AD294" s="5">
        <f>(AC294-Table1[[#This Row],[Survived]])^2</f>
        <v>3.8643552286759184E-3</v>
      </c>
    </row>
    <row r="295" spans="1:30" x14ac:dyDescent="0.2">
      <c r="A295">
        <v>0</v>
      </c>
      <c r="B295" t="s">
        <v>10</v>
      </c>
      <c r="C295">
        <v>3</v>
      </c>
      <c r="D295" t="s">
        <v>3</v>
      </c>
      <c r="E295">
        <v>30</v>
      </c>
      <c r="F295">
        <v>7.25</v>
      </c>
      <c r="G295">
        <v>0</v>
      </c>
      <c r="H295">
        <v>0</v>
      </c>
      <c r="I295">
        <f>E295/$E$1</f>
        <v>0.375</v>
      </c>
      <c r="J295">
        <f>LOG10(F295+1)</f>
        <v>0.91645394854992512</v>
      </c>
      <c r="K295">
        <f t="shared" si="12"/>
        <v>0</v>
      </c>
      <c r="L295">
        <f t="shared" si="13"/>
        <v>0</v>
      </c>
      <c r="M295">
        <f>IF(B295="S",1,0)</f>
        <v>1</v>
      </c>
      <c r="N295">
        <f>IF(B295="C",1,0)</f>
        <v>0</v>
      </c>
      <c r="O295">
        <f t="shared" si="14"/>
        <v>1</v>
      </c>
      <c r="P295">
        <v>1</v>
      </c>
      <c r="AC295" s="5">
        <f>SUMPRODUCT(Table1[[#This Row],[SibSp]:[Ones]],$R$4:$AA$4)</f>
        <v>9.4690556429756323E-2</v>
      </c>
      <c r="AD295" s="5">
        <f>(AC295-Table1[[#This Row],[Survived]])^2</f>
        <v>8.9663014769768672E-3</v>
      </c>
    </row>
    <row r="296" spans="1:30" x14ac:dyDescent="0.2">
      <c r="A296">
        <v>1</v>
      </c>
      <c r="B296" t="s">
        <v>11</v>
      </c>
      <c r="C296">
        <v>1</v>
      </c>
      <c r="D296" t="s">
        <v>4</v>
      </c>
      <c r="E296">
        <v>60</v>
      </c>
      <c r="F296">
        <v>75.25</v>
      </c>
      <c r="G296">
        <v>1</v>
      </c>
      <c r="H296">
        <v>0</v>
      </c>
      <c r="I296">
        <f>E296/$E$1</f>
        <v>0.75</v>
      </c>
      <c r="J296">
        <f>LOG10(F296+1)</f>
        <v>1.8822398480188234</v>
      </c>
      <c r="K296">
        <f t="shared" si="12"/>
        <v>1</v>
      </c>
      <c r="L296">
        <f t="shared" si="13"/>
        <v>0</v>
      </c>
      <c r="M296">
        <f>IF(B296="S",1,0)</f>
        <v>0</v>
      </c>
      <c r="N296">
        <f>IF(B296="C",1,0)</f>
        <v>1</v>
      </c>
      <c r="O296">
        <f t="shared" si="14"/>
        <v>0</v>
      </c>
      <c r="P296">
        <v>1</v>
      </c>
      <c r="AC296" s="5">
        <f>SUMPRODUCT(Table1[[#This Row],[SibSp]:[Ones]],$R$4:$AA$4)</f>
        <v>0.79655568373417218</v>
      </c>
      <c r="AD296" s="5">
        <f>(AC296-Table1[[#This Row],[Survived]])^2</f>
        <v>4.1389589820870175E-2</v>
      </c>
    </row>
    <row r="297" spans="1:30" x14ac:dyDescent="0.2">
      <c r="A297">
        <v>1</v>
      </c>
      <c r="B297" t="s">
        <v>11</v>
      </c>
      <c r="C297">
        <v>1</v>
      </c>
      <c r="D297" t="s">
        <v>4</v>
      </c>
      <c r="E297">
        <v>24</v>
      </c>
      <c r="F297">
        <v>69.3</v>
      </c>
      <c r="G297">
        <v>0</v>
      </c>
      <c r="H297">
        <v>0</v>
      </c>
      <c r="I297">
        <f>E297/$E$1</f>
        <v>0.3</v>
      </c>
      <c r="J297">
        <f>LOG10(F297+1)</f>
        <v>1.8469553250198238</v>
      </c>
      <c r="K297">
        <f t="shared" si="12"/>
        <v>1</v>
      </c>
      <c r="L297">
        <f t="shared" si="13"/>
        <v>0</v>
      </c>
      <c r="M297">
        <f>IF(B297="S",1,0)</f>
        <v>0</v>
      </c>
      <c r="N297">
        <f>IF(B297="C",1,0)</f>
        <v>1</v>
      </c>
      <c r="O297">
        <f t="shared" si="14"/>
        <v>0</v>
      </c>
      <c r="P297">
        <v>1</v>
      </c>
      <c r="AC297" s="5">
        <f>SUMPRODUCT(Table1[[#This Row],[SibSp]:[Ones]],$R$4:$AA$4)</f>
        <v>1.0802213860628522</v>
      </c>
      <c r="AD297" s="5">
        <f>(AC297-Table1[[#This Row],[Survived]])^2</f>
        <v>6.4354707818451819E-3</v>
      </c>
    </row>
    <row r="298" spans="1:30" x14ac:dyDescent="0.2">
      <c r="A298">
        <v>1</v>
      </c>
      <c r="B298" t="s">
        <v>11</v>
      </c>
      <c r="C298">
        <v>1</v>
      </c>
      <c r="D298" t="s">
        <v>3</v>
      </c>
      <c r="E298">
        <v>25</v>
      </c>
      <c r="F298">
        <v>55.441699999999997</v>
      </c>
      <c r="G298">
        <v>1</v>
      </c>
      <c r="H298">
        <v>0</v>
      </c>
      <c r="I298">
        <f>E298/$E$1</f>
        <v>0.3125</v>
      </c>
      <c r="J298">
        <f>LOG10(F298+1)</f>
        <v>1.7516000860444023</v>
      </c>
      <c r="K298">
        <f t="shared" si="12"/>
        <v>1</v>
      </c>
      <c r="L298">
        <f t="shared" si="13"/>
        <v>0</v>
      </c>
      <c r="M298">
        <f>IF(B298="S",1,0)</f>
        <v>0</v>
      </c>
      <c r="N298">
        <f>IF(B298="C",1,0)</f>
        <v>1</v>
      </c>
      <c r="O298">
        <f t="shared" si="14"/>
        <v>1</v>
      </c>
      <c r="P298">
        <v>1</v>
      </c>
      <c r="AC298" s="5">
        <f>SUMPRODUCT(Table1[[#This Row],[SibSp]:[Ones]],$R$4:$AA$4)</f>
        <v>0.53117233450079149</v>
      </c>
      <c r="AD298" s="5">
        <f>(AC298-Table1[[#This Row],[Survived]])^2</f>
        <v>0.21979937993743776</v>
      </c>
    </row>
    <row r="299" spans="1:30" x14ac:dyDescent="0.2">
      <c r="A299">
        <v>0</v>
      </c>
      <c r="B299" t="s">
        <v>10</v>
      </c>
      <c r="C299">
        <v>3</v>
      </c>
      <c r="D299" t="s">
        <v>3</v>
      </c>
      <c r="E299">
        <v>18</v>
      </c>
      <c r="F299">
        <v>6.4958</v>
      </c>
      <c r="G299">
        <v>1</v>
      </c>
      <c r="H299">
        <v>0</v>
      </c>
      <c r="I299">
        <f>E299/$E$1</f>
        <v>0.22500000000000001</v>
      </c>
      <c r="J299">
        <f>LOG10(F299+1)</f>
        <v>0.87481799035902574</v>
      </c>
      <c r="K299">
        <f t="shared" si="12"/>
        <v>0</v>
      </c>
      <c r="L299">
        <f t="shared" si="13"/>
        <v>0</v>
      </c>
      <c r="M299">
        <f>IF(B299="S",1,0)</f>
        <v>1</v>
      </c>
      <c r="N299">
        <f>IF(B299="C",1,0)</f>
        <v>0</v>
      </c>
      <c r="O299">
        <f t="shared" si="14"/>
        <v>1</v>
      </c>
      <c r="P299">
        <v>1</v>
      </c>
      <c r="AC299" s="5">
        <f>SUMPRODUCT(Table1[[#This Row],[SibSp]:[Ones]],$R$4:$AA$4)</f>
        <v>0.11454296302786982</v>
      </c>
      <c r="AD299" s="5">
        <f>(AC299-Table1[[#This Row],[Survived]])^2</f>
        <v>1.3120090379203952E-2</v>
      </c>
    </row>
    <row r="300" spans="1:30" x14ac:dyDescent="0.2">
      <c r="A300">
        <v>0</v>
      </c>
      <c r="B300" t="s">
        <v>10</v>
      </c>
      <c r="C300">
        <v>3</v>
      </c>
      <c r="D300" t="s">
        <v>3</v>
      </c>
      <c r="E300">
        <v>19</v>
      </c>
      <c r="F300">
        <v>8.0500000000000007</v>
      </c>
      <c r="G300">
        <v>0</v>
      </c>
      <c r="H300">
        <v>0</v>
      </c>
      <c r="I300">
        <f>E300/$E$1</f>
        <v>0.23749999999999999</v>
      </c>
      <c r="J300">
        <f>LOG10(F300+1)</f>
        <v>0.9566485792052033</v>
      </c>
      <c r="K300">
        <f t="shared" si="12"/>
        <v>0</v>
      </c>
      <c r="L300">
        <f t="shared" si="13"/>
        <v>0</v>
      </c>
      <c r="M300">
        <f>IF(B300="S",1,0)</f>
        <v>1</v>
      </c>
      <c r="N300">
        <f>IF(B300="C",1,0)</f>
        <v>0</v>
      </c>
      <c r="O300">
        <f t="shared" si="14"/>
        <v>1</v>
      </c>
      <c r="P300">
        <v>1</v>
      </c>
      <c r="AC300" s="5">
        <f>SUMPRODUCT(Table1[[#This Row],[SibSp]:[Ones]],$R$4:$AA$4)</f>
        <v>0.1670654870155992</v>
      </c>
      <c r="AD300" s="5">
        <f>(AC300-Table1[[#This Row],[Survived]])^2</f>
        <v>2.7910876951759346E-2</v>
      </c>
    </row>
    <row r="301" spans="1:30" x14ac:dyDescent="0.2">
      <c r="A301">
        <v>0</v>
      </c>
      <c r="B301" t="s">
        <v>11</v>
      </c>
      <c r="C301">
        <v>1</v>
      </c>
      <c r="D301" t="s">
        <v>3</v>
      </c>
      <c r="E301">
        <v>22</v>
      </c>
      <c r="F301">
        <v>135.63329999999999</v>
      </c>
      <c r="G301">
        <v>0</v>
      </c>
      <c r="H301">
        <v>0</v>
      </c>
      <c r="I301">
        <f>E301/$E$1</f>
        <v>0.27500000000000002</v>
      </c>
      <c r="J301">
        <f>LOG10(F301+1)</f>
        <v>2.1355565576455011</v>
      </c>
      <c r="K301">
        <f t="shared" si="12"/>
        <v>1</v>
      </c>
      <c r="L301">
        <f t="shared" si="13"/>
        <v>0</v>
      </c>
      <c r="M301">
        <f>IF(B301="S",1,0)</f>
        <v>0</v>
      </c>
      <c r="N301">
        <f>IF(B301="C",1,0)</f>
        <v>1</v>
      </c>
      <c r="O301">
        <f t="shared" si="14"/>
        <v>1</v>
      </c>
      <c r="P301">
        <v>1</v>
      </c>
      <c r="AC301" s="5">
        <f>SUMPRODUCT(Table1[[#This Row],[SibSp]:[Ones]],$R$4:$AA$4)</f>
        <v>0.62402842968746142</v>
      </c>
      <c r="AD301" s="5">
        <f>(AC301-Table1[[#This Row],[Survived]])^2</f>
        <v>0.389411481058199</v>
      </c>
    </row>
    <row r="302" spans="1:30" x14ac:dyDescent="0.2">
      <c r="A302">
        <v>0</v>
      </c>
      <c r="B302" t="s">
        <v>10</v>
      </c>
      <c r="C302">
        <v>3</v>
      </c>
      <c r="D302" t="s">
        <v>4</v>
      </c>
      <c r="E302">
        <v>3</v>
      </c>
      <c r="F302">
        <v>21.074999999999999</v>
      </c>
      <c r="G302">
        <v>3</v>
      </c>
      <c r="H302">
        <v>1</v>
      </c>
      <c r="I302">
        <f>E302/$E$1</f>
        <v>3.7499999999999999E-2</v>
      </c>
      <c r="J302">
        <f>LOG10(F302+1)</f>
        <v>1.3439007122496063</v>
      </c>
      <c r="K302">
        <f t="shared" si="12"/>
        <v>0</v>
      </c>
      <c r="L302">
        <f t="shared" si="13"/>
        <v>0</v>
      </c>
      <c r="M302">
        <f>IF(B302="S",1,0)</f>
        <v>1</v>
      </c>
      <c r="N302">
        <f>IF(B302="C",1,0)</f>
        <v>0</v>
      </c>
      <c r="O302">
        <f t="shared" si="14"/>
        <v>0</v>
      </c>
      <c r="P302">
        <v>1</v>
      </c>
      <c r="AC302" s="5">
        <f>SUMPRODUCT(Table1[[#This Row],[SibSp]:[Ones]],$R$4:$AA$4)</f>
        <v>0.592698813096182</v>
      </c>
      <c r="AD302" s="5">
        <f>(AC302-Table1[[#This Row],[Survived]])^2</f>
        <v>0.35129188304562287</v>
      </c>
    </row>
    <row r="303" spans="1:30" x14ac:dyDescent="0.2">
      <c r="A303">
        <v>1</v>
      </c>
      <c r="B303" t="s">
        <v>10</v>
      </c>
      <c r="C303">
        <v>3</v>
      </c>
      <c r="D303" t="s">
        <v>4</v>
      </c>
      <c r="E303">
        <v>22</v>
      </c>
      <c r="F303">
        <v>7.25</v>
      </c>
      <c r="G303">
        <v>0</v>
      </c>
      <c r="H303">
        <v>0</v>
      </c>
      <c r="I303">
        <f>E303/$E$1</f>
        <v>0.27500000000000002</v>
      </c>
      <c r="J303">
        <f>LOG10(F303+1)</f>
        <v>0.91645394854992512</v>
      </c>
      <c r="K303">
        <f t="shared" si="12"/>
        <v>0</v>
      </c>
      <c r="L303">
        <f t="shared" si="13"/>
        <v>0</v>
      </c>
      <c r="M303">
        <f>IF(B303="S",1,0)</f>
        <v>1</v>
      </c>
      <c r="N303">
        <f>IF(B303="C",1,0)</f>
        <v>0</v>
      </c>
      <c r="O303">
        <f t="shared" si="14"/>
        <v>0</v>
      </c>
      <c r="P303">
        <v>1</v>
      </c>
      <c r="AC303" s="5">
        <f>SUMPRODUCT(Table1[[#This Row],[SibSp]:[Ones]],$R$4:$AA$4)</f>
        <v>0.6289662643684637</v>
      </c>
      <c r="AD303" s="5">
        <f>(AC303-Table1[[#This Row],[Survived]])^2</f>
        <v>0.13766603297669278</v>
      </c>
    </row>
    <row r="304" spans="1:30" x14ac:dyDescent="0.2">
      <c r="A304">
        <v>0</v>
      </c>
      <c r="B304" t="s">
        <v>11</v>
      </c>
      <c r="C304">
        <v>1</v>
      </c>
      <c r="D304" t="s">
        <v>3</v>
      </c>
      <c r="E304">
        <v>27</v>
      </c>
      <c r="F304">
        <v>211.5</v>
      </c>
      <c r="G304">
        <v>0</v>
      </c>
      <c r="H304">
        <v>2</v>
      </c>
      <c r="I304">
        <f>E304/$E$1</f>
        <v>0.33750000000000002</v>
      </c>
      <c r="J304">
        <f>LOG10(F304+1)</f>
        <v>2.3273589343863303</v>
      </c>
      <c r="K304">
        <f t="shared" si="12"/>
        <v>1</v>
      </c>
      <c r="L304">
        <f t="shared" si="13"/>
        <v>0</v>
      </c>
      <c r="M304">
        <f>IF(B304="S",1,0)</f>
        <v>0</v>
      </c>
      <c r="N304">
        <f>IF(B304="C",1,0)</f>
        <v>1</v>
      </c>
      <c r="O304">
        <f t="shared" si="14"/>
        <v>1</v>
      </c>
      <c r="P304">
        <v>1</v>
      </c>
      <c r="AC304" s="5">
        <f>SUMPRODUCT(Table1[[#This Row],[SibSp]:[Ones]],$R$4:$AA$4)</f>
        <v>0.5735180010758516</v>
      </c>
      <c r="AD304" s="5">
        <f>(AC304-Table1[[#This Row],[Survived]])^2</f>
        <v>0.32892289755804049</v>
      </c>
    </row>
    <row r="305" spans="1:30" x14ac:dyDescent="0.2">
      <c r="A305">
        <v>0</v>
      </c>
      <c r="B305" t="s">
        <v>11</v>
      </c>
      <c r="C305">
        <v>3</v>
      </c>
      <c r="D305" t="s">
        <v>3</v>
      </c>
      <c r="E305">
        <v>20</v>
      </c>
      <c r="F305">
        <v>4.0125000000000002</v>
      </c>
      <c r="G305">
        <v>0</v>
      </c>
      <c r="H305">
        <v>0</v>
      </c>
      <c r="I305">
        <f>E305/$E$1</f>
        <v>0.25</v>
      </c>
      <c r="J305">
        <f>LOG10(F305+1)</f>
        <v>0.70005438562823874</v>
      </c>
      <c r="K305">
        <f t="shared" si="12"/>
        <v>0</v>
      </c>
      <c r="L305">
        <f t="shared" si="13"/>
        <v>0</v>
      </c>
      <c r="M305">
        <f>IF(B305="S",1,0)</f>
        <v>0</v>
      </c>
      <c r="N305">
        <f>IF(B305="C",1,0)</f>
        <v>1</v>
      </c>
      <c r="O305">
        <f t="shared" si="14"/>
        <v>1</v>
      </c>
      <c r="P305">
        <v>1</v>
      </c>
      <c r="AC305" s="5">
        <f>SUMPRODUCT(Table1[[#This Row],[SibSp]:[Ones]],$R$4:$AA$4)</f>
        <v>0.21425105170558323</v>
      </c>
      <c r="AD305" s="5">
        <f>(AC305-Table1[[#This Row],[Survived]])^2</f>
        <v>4.5903513156948496E-2</v>
      </c>
    </row>
    <row r="306" spans="1:30" x14ac:dyDescent="0.2">
      <c r="A306">
        <v>0</v>
      </c>
      <c r="B306" t="s">
        <v>10</v>
      </c>
      <c r="C306">
        <v>3</v>
      </c>
      <c r="D306" t="s">
        <v>3</v>
      </c>
      <c r="E306">
        <v>19</v>
      </c>
      <c r="F306">
        <v>7.7750000000000004</v>
      </c>
      <c r="G306">
        <v>0</v>
      </c>
      <c r="H306">
        <v>0</v>
      </c>
      <c r="I306">
        <f>E306/$E$1</f>
        <v>0.23749999999999999</v>
      </c>
      <c r="J306">
        <f>LOG10(F306+1)</f>
        <v>0.94324712513786169</v>
      </c>
      <c r="K306">
        <f t="shared" si="12"/>
        <v>0</v>
      </c>
      <c r="L306">
        <f t="shared" si="13"/>
        <v>0</v>
      </c>
      <c r="M306">
        <f>IF(B306="S",1,0)</f>
        <v>1</v>
      </c>
      <c r="N306">
        <f>IF(B306="C",1,0)</f>
        <v>0</v>
      </c>
      <c r="O306">
        <f t="shared" si="14"/>
        <v>1</v>
      </c>
      <c r="P306">
        <v>1</v>
      </c>
      <c r="AC306" s="5">
        <f>SUMPRODUCT(Table1[[#This Row],[SibSp]:[Ones]],$R$4:$AA$4)</f>
        <v>0.16641219787188832</v>
      </c>
      <c r="AD306" s="5">
        <f>(AC306-Table1[[#This Row],[Survived]])^2</f>
        <v>2.7693019600552513E-2</v>
      </c>
    </row>
    <row r="307" spans="1:30" x14ac:dyDescent="0.2">
      <c r="A307">
        <v>1</v>
      </c>
      <c r="B307" t="s">
        <v>11</v>
      </c>
      <c r="C307">
        <v>1</v>
      </c>
      <c r="D307" t="s">
        <v>4</v>
      </c>
      <c r="E307">
        <v>42</v>
      </c>
      <c r="F307">
        <v>227.52500000000001</v>
      </c>
      <c r="G307">
        <v>0</v>
      </c>
      <c r="H307">
        <v>0</v>
      </c>
      <c r="I307">
        <f>E307/$E$1</f>
        <v>0.52500000000000002</v>
      </c>
      <c r="J307">
        <f>LOG10(F307+1)</f>
        <v>2.3589337176143736</v>
      </c>
      <c r="K307">
        <f t="shared" si="12"/>
        <v>1</v>
      </c>
      <c r="L307">
        <f t="shared" si="13"/>
        <v>0</v>
      </c>
      <c r="M307">
        <f>IF(B307="S",1,0)</f>
        <v>0</v>
      </c>
      <c r="N307">
        <f>IF(B307="C",1,0)</f>
        <v>1</v>
      </c>
      <c r="O307">
        <f t="shared" si="14"/>
        <v>0</v>
      </c>
      <c r="P307">
        <v>1</v>
      </c>
      <c r="AC307" s="5">
        <f>SUMPRODUCT(Table1[[#This Row],[SibSp]:[Ones]],$R$4:$AA$4)</f>
        <v>0.98995369498027608</v>
      </c>
      <c r="AD307" s="5">
        <f>(AC307-Table1[[#This Row],[Survived]])^2</f>
        <v>1.0092824454933008E-4</v>
      </c>
    </row>
    <row r="308" spans="1:30" x14ac:dyDescent="0.2">
      <c r="A308">
        <v>1</v>
      </c>
      <c r="B308" t="s">
        <v>11</v>
      </c>
      <c r="C308">
        <v>3</v>
      </c>
      <c r="D308" t="s">
        <v>4</v>
      </c>
      <c r="E308">
        <v>1</v>
      </c>
      <c r="F308">
        <v>15.7417</v>
      </c>
      <c r="G308">
        <v>0</v>
      </c>
      <c r="H308">
        <v>2</v>
      </c>
      <c r="I308">
        <f>E308/$E$1</f>
        <v>1.2500000000000001E-2</v>
      </c>
      <c r="J308">
        <f>LOG10(F308+1)</f>
        <v>1.2237995553975871</v>
      </c>
      <c r="K308">
        <f t="shared" si="12"/>
        <v>0</v>
      </c>
      <c r="L308">
        <f t="shared" si="13"/>
        <v>0</v>
      </c>
      <c r="M308">
        <f>IF(B308="S",1,0)</f>
        <v>0</v>
      </c>
      <c r="N308">
        <f>IF(B308="C",1,0)</f>
        <v>1</v>
      </c>
      <c r="O308">
        <f t="shared" si="14"/>
        <v>0</v>
      </c>
      <c r="P308">
        <v>1</v>
      </c>
      <c r="AC308" s="5">
        <f>SUMPRODUCT(Table1[[#This Row],[SibSp]:[Ones]],$R$4:$AA$4)</f>
        <v>0.81662035603310301</v>
      </c>
      <c r="AD308" s="5">
        <f>(AC308-Table1[[#This Row],[Survived]])^2</f>
        <v>3.3628093821425897E-2</v>
      </c>
    </row>
    <row r="309" spans="1:30" x14ac:dyDescent="0.2">
      <c r="A309">
        <v>0</v>
      </c>
      <c r="B309" t="s">
        <v>10</v>
      </c>
      <c r="C309">
        <v>3</v>
      </c>
      <c r="D309" t="s">
        <v>3</v>
      </c>
      <c r="E309">
        <v>32</v>
      </c>
      <c r="F309">
        <v>7.9249999999999998</v>
      </c>
      <c r="G309">
        <v>0</v>
      </c>
      <c r="H309">
        <v>0</v>
      </c>
      <c r="I309">
        <f>E309/$E$1</f>
        <v>0.4</v>
      </c>
      <c r="J309">
        <f>LOG10(F309+1)</f>
        <v>0.95060822478423079</v>
      </c>
      <c r="K309">
        <f t="shared" si="12"/>
        <v>0</v>
      </c>
      <c r="L309">
        <f t="shared" si="13"/>
        <v>0</v>
      </c>
      <c r="M309">
        <f>IF(B309="S",1,0)</f>
        <v>1</v>
      </c>
      <c r="N309">
        <f>IF(B309="C",1,0)</f>
        <v>0</v>
      </c>
      <c r="O309">
        <f t="shared" si="14"/>
        <v>1</v>
      </c>
      <c r="P309">
        <v>1</v>
      </c>
      <c r="AC309" s="5">
        <f>SUMPRODUCT(Table1[[#This Row],[SibSp]:[Ones]],$R$4:$AA$4)</f>
        <v>8.3552671491817443E-2</v>
      </c>
      <c r="AD309" s="5">
        <f>(AC309-Table1[[#This Row],[Survived]])^2</f>
        <v>6.9810489134195632E-3</v>
      </c>
    </row>
    <row r="310" spans="1:30" x14ac:dyDescent="0.2">
      <c r="A310">
        <v>1</v>
      </c>
      <c r="B310" t="s">
        <v>10</v>
      </c>
      <c r="C310">
        <v>1</v>
      </c>
      <c r="D310" t="s">
        <v>4</v>
      </c>
      <c r="E310">
        <v>35</v>
      </c>
      <c r="F310">
        <v>52</v>
      </c>
      <c r="G310">
        <v>1</v>
      </c>
      <c r="H310">
        <v>0</v>
      </c>
      <c r="I310">
        <f>E310/$E$1</f>
        <v>0.4375</v>
      </c>
      <c r="J310">
        <f>LOG10(F310+1)</f>
        <v>1.7242758696007889</v>
      </c>
      <c r="K310">
        <f t="shared" si="12"/>
        <v>1</v>
      </c>
      <c r="L310">
        <f t="shared" si="13"/>
        <v>0</v>
      </c>
      <c r="M310">
        <f>IF(B310="S",1,0)</f>
        <v>1</v>
      </c>
      <c r="N310">
        <f>IF(B310="C",1,0)</f>
        <v>0</v>
      </c>
      <c r="O310">
        <f t="shared" si="14"/>
        <v>0</v>
      </c>
      <c r="P310">
        <v>1</v>
      </c>
      <c r="AC310" s="5">
        <f>SUMPRODUCT(Table1[[#This Row],[SibSp]:[Ones]],$R$4:$AA$4)</f>
        <v>0.8827952901602153</v>
      </c>
      <c r="AD310" s="5">
        <f>(AC310-Table1[[#This Row],[Survived]])^2</f>
        <v>1.3736944008628125E-2</v>
      </c>
    </row>
    <row r="311" spans="1:30" x14ac:dyDescent="0.2">
      <c r="A311">
        <v>0</v>
      </c>
      <c r="B311" t="s">
        <v>10</v>
      </c>
      <c r="C311">
        <v>2</v>
      </c>
      <c r="D311" t="s">
        <v>3</v>
      </c>
      <c r="E311">
        <v>18</v>
      </c>
      <c r="F311">
        <v>73.5</v>
      </c>
      <c r="G311">
        <v>0</v>
      </c>
      <c r="H311">
        <v>0</v>
      </c>
      <c r="I311">
        <f>E311/$E$1</f>
        <v>0.22500000000000001</v>
      </c>
      <c r="J311">
        <f>LOG10(F311+1)</f>
        <v>1.8721562727482928</v>
      </c>
      <c r="K311">
        <f t="shared" si="12"/>
        <v>0</v>
      </c>
      <c r="L311">
        <f t="shared" si="13"/>
        <v>1</v>
      </c>
      <c r="M311">
        <f>IF(B311="S",1,0)</f>
        <v>1</v>
      </c>
      <c r="N311">
        <f>IF(B311="C",1,0)</f>
        <v>0</v>
      </c>
      <c r="O311">
        <f t="shared" si="14"/>
        <v>1</v>
      </c>
      <c r="P311">
        <v>1</v>
      </c>
      <c r="AC311" s="5">
        <f>SUMPRODUCT(Table1[[#This Row],[SibSp]:[Ones]],$R$4:$AA$4)</f>
        <v>0.40093534652788532</v>
      </c>
      <c r="AD311" s="5">
        <f>(AC311-Table1[[#This Row],[Survived]])^2</f>
        <v>0.16074915209543547</v>
      </c>
    </row>
    <row r="312" spans="1:30" x14ac:dyDescent="0.2">
      <c r="A312">
        <v>0</v>
      </c>
      <c r="B312" t="s">
        <v>10</v>
      </c>
      <c r="C312">
        <v>3</v>
      </c>
      <c r="D312" t="s">
        <v>3</v>
      </c>
      <c r="E312">
        <v>1</v>
      </c>
      <c r="F312">
        <v>46.9</v>
      </c>
      <c r="G312">
        <v>5</v>
      </c>
      <c r="H312">
        <v>2</v>
      </c>
      <c r="I312">
        <f>E312/$E$1</f>
        <v>1.2500000000000001E-2</v>
      </c>
      <c r="J312">
        <f>LOG10(F312+1)</f>
        <v>1.6803355134145632</v>
      </c>
      <c r="K312">
        <f t="shared" si="12"/>
        <v>0</v>
      </c>
      <c r="L312">
        <f t="shared" si="13"/>
        <v>0</v>
      </c>
      <c r="M312">
        <f>IF(B312="S",1,0)</f>
        <v>1</v>
      </c>
      <c r="N312">
        <f>IF(B312="C",1,0)</f>
        <v>0</v>
      </c>
      <c r="O312">
        <f t="shared" si="14"/>
        <v>1</v>
      </c>
      <c r="P312">
        <v>1</v>
      </c>
      <c r="AC312" s="5">
        <f>SUMPRODUCT(Table1[[#This Row],[SibSp]:[Ones]],$R$4:$AA$4)</f>
        <v>1.5041212847666019E-2</v>
      </c>
      <c r="AD312" s="5">
        <f>(AC312-Table1[[#This Row],[Survived]])^2</f>
        <v>2.262380839287933E-4</v>
      </c>
    </row>
    <row r="313" spans="1:30" x14ac:dyDescent="0.2">
      <c r="A313">
        <v>1</v>
      </c>
      <c r="B313" t="s">
        <v>10</v>
      </c>
      <c r="C313">
        <v>2</v>
      </c>
      <c r="D313" t="s">
        <v>4</v>
      </c>
      <c r="E313">
        <v>36</v>
      </c>
      <c r="F313">
        <v>13</v>
      </c>
      <c r="G313">
        <v>0</v>
      </c>
      <c r="H313">
        <v>0</v>
      </c>
      <c r="I313">
        <f>E313/$E$1</f>
        <v>0.45</v>
      </c>
      <c r="J313">
        <f>LOG10(F313+1)</f>
        <v>1.146128035678238</v>
      </c>
      <c r="K313">
        <f t="shared" si="12"/>
        <v>0</v>
      </c>
      <c r="L313">
        <f t="shared" si="13"/>
        <v>1</v>
      </c>
      <c r="M313">
        <f>IF(B313="S",1,0)</f>
        <v>1</v>
      </c>
      <c r="N313">
        <f>IF(B313="C",1,0)</f>
        <v>0</v>
      </c>
      <c r="O313">
        <f t="shared" si="14"/>
        <v>0</v>
      </c>
      <c r="P313">
        <v>1</v>
      </c>
      <c r="AC313" s="5">
        <f>SUMPRODUCT(Table1[[#This Row],[SibSp]:[Ones]],$R$4:$AA$4)</f>
        <v>0.73338217244141601</v>
      </c>
      <c r="AD313" s="5">
        <f>(AC313-Table1[[#This Row],[Survived]])^2</f>
        <v>7.1085065972058825E-2</v>
      </c>
    </row>
    <row r="314" spans="1:30" x14ac:dyDescent="0.2">
      <c r="A314">
        <v>1</v>
      </c>
      <c r="B314" t="s">
        <v>11</v>
      </c>
      <c r="C314">
        <v>2</v>
      </c>
      <c r="D314" t="s">
        <v>4</v>
      </c>
      <c r="E314">
        <v>17</v>
      </c>
      <c r="F314">
        <v>12</v>
      </c>
      <c r="G314">
        <v>0</v>
      </c>
      <c r="H314">
        <v>0</v>
      </c>
      <c r="I314">
        <f>E314/$E$1</f>
        <v>0.21249999999999999</v>
      </c>
      <c r="J314">
        <f>LOG10(F314+1)</f>
        <v>1.1139433523068367</v>
      </c>
      <c r="K314">
        <f t="shared" si="12"/>
        <v>0</v>
      </c>
      <c r="L314">
        <f t="shared" si="13"/>
        <v>1</v>
      </c>
      <c r="M314">
        <f>IF(B314="S",1,0)</f>
        <v>0</v>
      </c>
      <c r="N314">
        <f>IF(B314="C",1,0)</f>
        <v>1</v>
      </c>
      <c r="O314">
        <f t="shared" si="14"/>
        <v>0</v>
      </c>
      <c r="P314">
        <v>1</v>
      </c>
      <c r="AC314" s="5">
        <f>SUMPRODUCT(Table1[[#This Row],[SibSp]:[Ones]],$R$4:$AA$4)</f>
        <v>0.91953541930883098</v>
      </c>
      <c r="AD314" s="5">
        <f>(AC314-Table1[[#This Row],[Survived]])^2</f>
        <v>6.47454874580565E-3</v>
      </c>
    </row>
    <row r="315" spans="1:30" x14ac:dyDescent="0.2">
      <c r="A315">
        <v>1</v>
      </c>
      <c r="B315" t="s">
        <v>10</v>
      </c>
      <c r="C315">
        <v>1</v>
      </c>
      <c r="D315" t="s">
        <v>3</v>
      </c>
      <c r="E315">
        <v>36</v>
      </c>
      <c r="F315">
        <v>120</v>
      </c>
      <c r="G315">
        <v>1</v>
      </c>
      <c r="H315">
        <v>2</v>
      </c>
      <c r="I315">
        <f>E315/$E$1</f>
        <v>0.45</v>
      </c>
      <c r="J315">
        <f>LOG10(F315+1)</f>
        <v>2.0827853703164503</v>
      </c>
      <c r="K315">
        <f t="shared" si="12"/>
        <v>1</v>
      </c>
      <c r="L315">
        <f t="shared" si="13"/>
        <v>0</v>
      </c>
      <c r="M315">
        <f>IF(B315="S",1,0)</f>
        <v>1</v>
      </c>
      <c r="N315">
        <f>IF(B315="C",1,0)</f>
        <v>0</v>
      </c>
      <c r="O315">
        <f t="shared" si="14"/>
        <v>1</v>
      </c>
      <c r="P315">
        <v>1</v>
      </c>
      <c r="AC315" s="5">
        <f>SUMPRODUCT(Table1[[#This Row],[SibSp]:[Ones]],$R$4:$AA$4)</f>
        <v>0.38295268109740688</v>
      </c>
      <c r="AD315" s="5">
        <f>(AC315-Table1[[#This Row],[Survived]])^2</f>
        <v>0.38074739376487848</v>
      </c>
    </row>
    <row r="316" spans="1:30" x14ac:dyDescent="0.2">
      <c r="A316">
        <v>1</v>
      </c>
      <c r="B316" t="s">
        <v>10</v>
      </c>
      <c r="C316">
        <v>3</v>
      </c>
      <c r="D316" t="s">
        <v>3</v>
      </c>
      <c r="E316">
        <v>21</v>
      </c>
      <c r="F316">
        <v>7.7957999999999998</v>
      </c>
      <c r="G316">
        <v>0</v>
      </c>
      <c r="H316">
        <v>0</v>
      </c>
      <c r="I316">
        <f>E316/$E$1</f>
        <v>0.26250000000000001</v>
      </c>
      <c r="J316">
        <f>LOG10(F316+1)</f>
        <v>0.94427534575879857</v>
      </c>
      <c r="K316">
        <f t="shared" si="12"/>
        <v>0</v>
      </c>
      <c r="L316">
        <f t="shared" si="13"/>
        <v>0</v>
      </c>
      <c r="M316">
        <f>IF(B316="S",1,0)</f>
        <v>1</v>
      </c>
      <c r="N316">
        <f>IF(B316="C",1,0)</f>
        <v>0</v>
      </c>
      <c r="O316">
        <f t="shared" si="14"/>
        <v>1</v>
      </c>
      <c r="P316">
        <v>1</v>
      </c>
      <c r="AC316" s="5">
        <f>SUMPRODUCT(Table1[[#This Row],[SibSp]:[Ones]],$R$4:$AA$4)</f>
        <v>0.15365949618365993</v>
      </c>
      <c r="AD316" s="5">
        <f>(AC316-Table1[[#This Row],[Survived]])^2</f>
        <v>0.71629224840009631</v>
      </c>
    </row>
    <row r="317" spans="1:30" x14ac:dyDescent="0.2">
      <c r="A317">
        <v>0</v>
      </c>
      <c r="B317" t="s">
        <v>10</v>
      </c>
      <c r="C317">
        <v>3</v>
      </c>
      <c r="D317" t="s">
        <v>3</v>
      </c>
      <c r="E317">
        <v>28</v>
      </c>
      <c r="F317">
        <v>7.9249999999999998</v>
      </c>
      <c r="G317">
        <v>2</v>
      </c>
      <c r="H317">
        <v>0</v>
      </c>
      <c r="I317">
        <f>E317/$E$1</f>
        <v>0.35</v>
      </c>
      <c r="J317">
        <f>LOG10(F317+1)</f>
        <v>0.95060822478423079</v>
      </c>
      <c r="K317">
        <f t="shared" si="12"/>
        <v>0</v>
      </c>
      <c r="L317">
        <f t="shared" si="13"/>
        <v>0</v>
      </c>
      <c r="M317">
        <f>IF(B317="S",1,0)</f>
        <v>1</v>
      </c>
      <c r="N317">
        <f>IF(B317="C",1,0)</f>
        <v>0</v>
      </c>
      <c r="O317">
        <f t="shared" si="14"/>
        <v>1</v>
      </c>
      <c r="P317">
        <v>1</v>
      </c>
      <c r="AC317" s="5">
        <f>SUMPRODUCT(Table1[[#This Row],[SibSp]:[Ones]],$R$4:$AA$4)</f>
        <v>-7.1145670342698253E-4</v>
      </c>
      <c r="AD317" s="5">
        <f>(AC317-Table1[[#This Row],[Survived]])^2</f>
        <v>5.0617064085118937E-7</v>
      </c>
    </row>
    <row r="318" spans="1:30" x14ac:dyDescent="0.2">
      <c r="A318">
        <v>1</v>
      </c>
      <c r="B318" t="s">
        <v>11</v>
      </c>
      <c r="C318">
        <v>1</v>
      </c>
      <c r="D318" t="s">
        <v>4</v>
      </c>
      <c r="E318">
        <v>23</v>
      </c>
      <c r="F318">
        <v>113.27500000000001</v>
      </c>
      <c r="G318">
        <v>1</v>
      </c>
      <c r="H318">
        <v>0</v>
      </c>
      <c r="I318">
        <f>E318/$E$1</f>
        <v>0.28749999999999998</v>
      </c>
      <c r="J318">
        <f>LOG10(F318+1)</f>
        <v>2.0579512299613683</v>
      </c>
      <c r="K318">
        <f t="shared" si="12"/>
        <v>1</v>
      </c>
      <c r="L318">
        <f t="shared" si="13"/>
        <v>0</v>
      </c>
      <c r="M318">
        <f>IF(B318="S",1,0)</f>
        <v>0</v>
      </c>
      <c r="N318">
        <f>IF(B318="C",1,0)</f>
        <v>1</v>
      </c>
      <c r="O318">
        <f t="shared" si="14"/>
        <v>0</v>
      </c>
      <c r="P318">
        <v>1</v>
      </c>
      <c r="AC318" s="5">
        <f>SUMPRODUCT(Table1[[#This Row],[SibSp]:[Ones]],$R$4:$AA$4)</f>
        <v>1.0419734600718156</v>
      </c>
      <c r="AD318" s="5">
        <f>(AC318-Table1[[#This Row],[Survived]])^2</f>
        <v>1.7617713504002961E-3</v>
      </c>
    </row>
    <row r="319" spans="1:30" x14ac:dyDescent="0.2">
      <c r="A319">
        <v>1</v>
      </c>
      <c r="B319" t="s">
        <v>10</v>
      </c>
      <c r="C319">
        <v>3</v>
      </c>
      <c r="D319" t="s">
        <v>4</v>
      </c>
      <c r="E319">
        <v>24</v>
      </c>
      <c r="F319">
        <v>16.7</v>
      </c>
      <c r="G319">
        <v>0</v>
      </c>
      <c r="H319">
        <v>2</v>
      </c>
      <c r="I319">
        <f>E319/$E$1</f>
        <v>0.3</v>
      </c>
      <c r="J319">
        <f>LOG10(F319+1)</f>
        <v>1.2479732663618066</v>
      </c>
      <c r="K319">
        <f t="shared" si="12"/>
        <v>0</v>
      </c>
      <c r="L319">
        <f t="shared" si="13"/>
        <v>0</v>
      </c>
      <c r="M319">
        <f>IF(B319="S",1,0)</f>
        <v>1</v>
      </c>
      <c r="N319">
        <f>IF(B319="C",1,0)</f>
        <v>0</v>
      </c>
      <c r="O319">
        <f t="shared" si="14"/>
        <v>0</v>
      </c>
      <c r="P319">
        <v>1</v>
      </c>
      <c r="AC319" s="5">
        <f>SUMPRODUCT(Table1[[#This Row],[SibSp]:[Ones]],$R$4:$AA$4)</f>
        <v>0.60447094321905614</v>
      </c>
      <c r="AD319" s="5">
        <f>(AC319-Table1[[#This Row],[Survived]])^2</f>
        <v>0.1564432347580231</v>
      </c>
    </row>
    <row r="320" spans="1:30" x14ac:dyDescent="0.2">
      <c r="A320">
        <v>0</v>
      </c>
      <c r="B320" t="s">
        <v>10</v>
      </c>
      <c r="C320">
        <v>3</v>
      </c>
      <c r="D320" t="s">
        <v>3</v>
      </c>
      <c r="E320">
        <v>22</v>
      </c>
      <c r="F320">
        <v>7.7957999999999998</v>
      </c>
      <c r="G320">
        <v>0</v>
      </c>
      <c r="H320">
        <v>0</v>
      </c>
      <c r="I320">
        <f>E320/$E$1</f>
        <v>0.27500000000000002</v>
      </c>
      <c r="J320">
        <f>LOG10(F320+1)</f>
        <v>0.94427534575879857</v>
      </c>
      <c r="K320">
        <f t="shared" si="12"/>
        <v>0</v>
      </c>
      <c r="L320">
        <f t="shared" si="13"/>
        <v>0</v>
      </c>
      <c r="M320">
        <f>IF(B320="S",1,0)</f>
        <v>1</v>
      </c>
      <c r="N320">
        <f>IF(B320="C",1,0)</f>
        <v>0</v>
      </c>
      <c r="O320">
        <f t="shared" si="14"/>
        <v>1</v>
      </c>
      <c r="P320">
        <v>1</v>
      </c>
      <c r="AC320" s="5">
        <f>SUMPRODUCT(Table1[[#This Row],[SibSp]:[Ones]],$R$4:$AA$4)</f>
        <v>0.14725808367960858</v>
      </c>
      <c r="AD320" s="5">
        <f>(AC320-Table1[[#This Row],[Survived]])^2</f>
        <v>2.1684943208990601E-2</v>
      </c>
    </row>
    <row r="321" spans="1:30" x14ac:dyDescent="0.2">
      <c r="A321">
        <v>0</v>
      </c>
      <c r="B321" t="s">
        <v>10</v>
      </c>
      <c r="C321">
        <v>3</v>
      </c>
      <c r="D321" t="s">
        <v>4</v>
      </c>
      <c r="E321">
        <v>31</v>
      </c>
      <c r="F321">
        <v>7.8541999999999996</v>
      </c>
      <c r="G321">
        <v>0</v>
      </c>
      <c r="H321">
        <v>0</v>
      </c>
      <c r="I321">
        <f>E321/$E$1</f>
        <v>0.38750000000000001</v>
      </c>
      <c r="J321">
        <f>LOG10(F321+1)</f>
        <v>0.94714932766263737</v>
      </c>
      <c r="K321">
        <f t="shared" si="12"/>
        <v>0</v>
      </c>
      <c r="L321">
        <f t="shared" si="13"/>
        <v>0</v>
      </c>
      <c r="M321">
        <f>IF(B321="S",1,0)</f>
        <v>1</v>
      </c>
      <c r="N321">
        <f>IF(B321="C",1,0)</f>
        <v>0</v>
      </c>
      <c r="O321">
        <f t="shared" si="14"/>
        <v>0</v>
      </c>
      <c r="P321">
        <v>1</v>
      </c>
      <c r="AC321" s="5">
        <f>SUMPRODUCT(Table1[[#This Row],[SibSp]:[Ones]],$R$4:$AA$4)</f>
        <v>0.57284987886007366</v>
      </c>
      <c r="AD321" s="5">
        <f>(AC321-Table1[[#This Row],[Survived]])^2</f>
        <v>0.32815698371000107</v>
      </c>
    </row>
    <row r="322" spans="1:30" x14ac:dyDescent="0.2">
      <c r="A322">
        <v>0</v>
      </c>
      <c r="B322" t="s">
        <v>10</v>
      </c>
      <c r="C322">
        <v>2</v>
      </c>
      <c r="D322" t="s">
        <v>3</v>
      </c>
      <c r="E322">
        <v>46</v>
      </c>
      <c r="F322">
        <v>26</v>
      </c>
      <c r="G322">
        <v>0</v>
      </c>
      <c r="H322">
        <v>0</v>
      </c>
      <c r="I322">
        <f>E322/$E$1</f>
        <v>0.57499999999999996</v>
      </c>
      <c r="J322">
        <f>LOG10(F322+1)</f>
        <v>1.4313637641589874</v>
      </c>
      <c r="K322">
        <f t="shared" si="12"/>
        <v>0</v>
      </c>
      <c r="L322">
        <f t="shared" si="13"/>
        <v>1</v>
      </c>
      <c r="M322">
        <f>IF(B322="S",1,0)</f>
        <v>1</v>
      </c>
      <c r="N322">
        <f>IF(B322="C",1,0)</f>
        <v>0</v>
      </c>
      <c r="O322">
        <f t="shared" si="14"/>
        <v>1</v>
      </c>
      <c r="P322">
        <v>1</v>
      </c>
      <c r="AC322" s="5">
        <f>SUMPRODUCT(Table1[[#This Row],[SibSp]:[Ones]],$R$4:$AA$4)</f>
        <v>0.20020820566172376</v>
      </c>
      <c r="AD322" s="5">
        <f>(AC322-Table1[[#This Row],[Survived]])^2</f>
        <v>4.0083325614287076E-2</v>
      </c>
    </row>
    <row r="323" spans="1:30" x14ac:dyDescent="0.2">
      <c r="A323">
        <v>0</v>
      </c>
      <c r="B323" t="s">
        <v>10</v>
      </c>
      <c r="C323">
        <v>2</v>
      </c>
      <c r="D323" t="s">
        <v>3</v>
      </c>
      <c r="E323">
        <v>23</v>
      </c>
      <c r="F323">
        <v>10.5</v>
      </c>
      <c r="G323">
        <v>0</v>
      </c>
      <c r="H323">
        <v>0</v>
      </c>
      <c r="I323">
        <f>E323/$E$1</f>
        <v>0.28749999999999998</v>
      </c>
      <c r="J323">
        <f>LOG10(F323+1)</f>
        <v>1.0606978403536116</v>
      </c>
      <c r="K323">
        <f t="shared" si="12"/>
        <v>0</v>
      </c>
      <c r="L323">
        <f t="shared" si="13"/>
        <v>1</v>
      </c>
      <c r="M323">
        <f>IF(B323="S",1,0)</f>
        <v>1</v>
      </c>
      <c r="N323">
        <f>IF(B323="C",1,0)</f>
        <v>0</v>
      </c>
      <c r="O323">
        <f t="shared" si="14"/>
        <v>1</v>
      </c>
      <c r="P323">
        <v>1</v>
      </c>
      <c r="AC323" s="5">
        <f>SUMPRODUCT(Table1[[#This Row],[SibSp]:[Ones]],$R$4:$AA$4)</f>
        <v>0.32937160741176941</v>
      </c>
      <c r="AD323" s="5">
        <f>(AC323-Table1[[#This Row],[Survived]])^2</f>
        <v>0.10848565576901276</v>
      </c>
    </row>
    <row r="324" spans="1:30" x14ac:dyDescent="0.2">
      <c r="A324">
        <v>1</v>
      </c>
      <c r="B324" t="s">
        <v>10</v>
      </c>
      <c r="C324">
        <v>2</v>
      </c>
      <c r="D324" t="s">
        <v>4</v>
      </c>
      <c r="E324">
        <v>28</v>
      </c>
      <c r="F324">
        <v>12.65</v>
      </c>
      <c r="G324">
        <v>0</v>
      </c>
      <c r="H324">
        <v>0</v>
      </c>
      <c r="I324">
        <f>E324/$E$1</f>
        <v>0.35</v>
      </c>
      <c r="J324">
        <f>LOG10(F324+1)</f>
        <v>1.1351326513767748</v>
      </c>
      <c r="K324">
        <f t="shared" si="12"/>
        <v>0</v>
      </c>
      <c r="L324">
        <f t="shared" si="13"/>
        <v>1</v>
      </c>
      <c r="M324">
        <f>IF(B324="S",1,0)</f>
        <v>1</v>
      </c>
      <c r="N324">
        <f>IF(B324="C",1,0)</f>
        <v>0</v>
      </c>
      <c r="O324">
        <f t="shared" si="14"/>
        <v>0</v>
      </c>
      <c r="P324">
        <v>1</v>
      </c>
      <c r="AC324" s="5">
        <f>SUMPRODUCT(Table1[[#This Row],[SibSp]:[Ones]],$R$4:$AA$4)</f>
        <v>0.78405747353229527</v>
      </c>
      <c r="AD324" s="5">
        <f>(AC324-Table1[[#This Row],[Survived]])^2</f>
        <v>4.6631174737255358E-2</v>
      </c>
    </row>
    <row r="325" spans="1:30" x14ac:dyDescent="0.2">
      <c r="A325">
        <v>1</v>
      </c>
      <c r="B325" t="s">
        <v>10</v>
      </c>
      <c r="C325">
        <v>3</v>
      </c>
      <c r="D325" t="s">
        <v>3</v>
      </c>
      <c r="E325">
        <v>39</v>
      </c>
      <c r="F325">
        <v>7.9249999999999998</v>
      </c>
      <c r="G325">
        <v>0</v>
      </c>
      <c r="H325">
        <v>0</v>
      </c>
      <c r="I325">
        <f>E325/$E$1</f>
        <v>0.48749999999999999</v>
      </c>
      <c r="J325">
        <f>LOG10(F325+1)</f>
        <v>0.95060822478423079</v>
      </c>
      <c r="K325">
        <f t="shared" ref="K325:K388" si="15">IF(C325=1,1,0)</f>
        <v>0</v>
      </c>
      <c r="L325">
        <f t="shared" ref="L325:L388" si="16">IF(C325=2,1,0)</f>
        <v>0</v>
      </c>
      <c r="M325">
        <f>IF(B325="S",1,0)</f>
        <v>1</v>
      </c>
      <c r="N325">
        <f>IF(B325="C",1,0)</f>
        <v>0</v>
      </c>
      <c r="O325">
        <f t="shared" ref="O325:O388" si="17">IF(D325="male",1,0)</f>
        <v>1</v>
      </c>
      <c r="P325">
        <v>1</v>
      </c>
      <c r="AC325" s="5">
        <f>SUMPRODUCT(Table1[[#This Row],[SibSp]:[Ones]],$R$4:$AA$4)</f>
        <v>3.8742783963458316E-2</v>
      </c>
      <c r="AD325" s="5">
        <f>(AC325-Table1[[#This Row],[Survived]])^2</f>
        <v>0.92401543538232256</v>
      </c>
    </row>
    <row r="326" spans="1:30" x14ac:dyDescent="0.2">
      <c r="A326">
        <v>0</v>
      </c>
      <c r="B326" t="s">
        <v>10</v>
      </c>
      <c r="C326">
        <v>3</v>
      </c>
      <c r="D326" t="s">
        <v>3</v>
      </c>
      <c r="E326">
        <v>26</v>
      </c>
      <c r="F326">
        <v>8.0500000000000007</v>
      </c>
      <c r="G326">
        <v>0</v>
      </c>
      <c r="H326">
        <v>0</v>
      </c>
      <c r="I326">
        <f>E326/$E$1</f>
        <v>0.32500000000000001</v>
      </c>
      <c r="J326">
        <f>LOG10(F326+1)</f>
        <v>0.9566485792052033</v>
      </c>
      <c r="K326">
        <f t="shared" si="15"/>
        <v>0</v>
      </c>
      <c r="L326">
        <f t="shared" si="16"/>
        <v>0</v>
      </c>
      <c r="M326">
        <f>IF(B326="S",1,0)</f>
        <v>1</v>
      </c>
      <c r="N326">
        <f>IF(B326="C",1,0)</f>
        <v>0</v>
      </c>
      <c r="O326">
        <f t="shared" si="17"/>
        <v>1</v>
      </c>
      <c r="P326">
        <v>1</v>
      </c>
      <c r="AC326" s="5">
        <f>SUMPRODUCT(Table1[[#This Row],[SibSp]:[Ones]],$R$4:$AA$4)</f>
        <v>0.12225559948724007</v>
      </c>
      <c r="AD326" s="5">
        <f>(AC326-Table1[[#This Row],[Survived]])^2</f>
        <v>1.4946431605984455E-2</v>
      </c>
    </row>
    <row r="327" spans="1:30" x14ac:dyDescent="0.2">
      <c r="A327">
        <v>0</v>
      </c>
      <c r="B327" t="s">
        <v>10</v>
      </c>
      <c r="C327">
        <v>3</v>
      </c>
      <c r="D327" t="s">
        <v>4</v>
      </c>
      <c r="E327">
        <v>21</v>
      </c>
      <c r="F327">
        <v>9.8249999999999993</v>
      </c>
      <c r="G327">
        <v>1</v>
      </c>
      <c r="H327">
        <v>0</v>
      </c>
      <c r="I327">
        <f>E327/$E$1</f>
        <v>0.26250000000000001</v>
      </c>
      <c r="J327">
        <f>LOG10(F327+1)</f>
        <v>1.034427905025403</v>
      </c>
      <c r="K327">
        <f t="shared" si="15"/>
        <v>0</v>
      </c>
      <c r="L327">
        <f t="shared" si="16"/>
        <v>0</v>
      </c>
      <c r="M327">
        <f>IF(B327="S",1,0)</f>
        <v>1</v>
      </c>
      <c r="N327">
        <f>IF(B327="C",1,0)</f>
        <v>0</v>
      </c>
      <c r="O327">
        <f t="shared" si="17"/>
        <v>0</v>
      </c>
      <c r="P327">
        <v>1</v>
      </c>
      <c r="AC327" s="5">
        <f>SUMPRODUCT(Table1[[#This Row],[SibSp]:[Ones]],$R$4:$AA$4)</f>
        <v>0.58618373871724461</v>
      </c>
      <c r="AD327" s="5">
        <f>(AC327-Table1[[#This Row],[Survived]])^2</f>
        <v>0.34361137553652688</v>
      </c>
    </row>
    <row r="328" spans="1:30" x14ac:dyDescent="0.2">
      <c r="A328">
        <v>0</v>
      </c>
      <c r="B328" t="s">
        <v>10</v>
      </c>
      <c r="C328">
        <v>3</v>
      </c>
      <c r="D328" t="s">
        <v>3</v>
      </c>
      <c r="E328">
        <v>28</v>
      </c>
      <c r="F328">
        <v>15.85</v>
      </c>
      <c r="G328">
        <v>1</v>
      </c>
      <c r="H328">
        <v>0</v>
      </c>
      <c r="I328">
        <f>E328/$E$1</f>
        <v>0.35</v>
      </c>
      <c r="J328">
        <f>LOG10(F328+1)</f>
        <v>1.2265999052073575</v>
      </c>
      <c r="K328">
        <f t="shared" si="15"/>
        <v>0</v>
      </c>
      <c r="L328">
        <f t="shared" si="16"/>
        <v>0</v>
      </c>
      <c r="M328">
        <f>IF(B328="S",1,0)</f>
        <v>1</v>
      </c>
      <c r="N328">
        <f>IF(B328="C",1,0)</f>
        <v>0</v>
      </c>
      <c r="O328">
        <f t="shared" si="17"/>
        <v>1</v>
      </c>
      <c r="P328">
        <v>1</v>
      </c>
      <c r="AC328" s="5">
        <f>SUMPRODUCT(Table1[[#This Row],[SibSp]:[Ones]],$R$4:$AA$4)</f>
        <v>6.7677373121636353E-2</v>
      </c>
      <c r="AD328" s="5">
        <f>(AC328-Table1[[#This Row],[Survived]])^2</f>
        <v>4.5802268326451869E-3</v>
      </c>
    </row>
    <row r="329" spans="1:30" x14ac:dyDescent="0.2">
      <c r="A329">
        <v>0</v>
      </c>
      <c r="B329" t="s">
        <v>10</v>
      </c>
      <c r="C329">
        <v>3</v>
      </c>
      <c r="D329" t="s">
        <v>4</v>
      </c>
      <c r="E329">
        <v>20</v>
      </c>
      <c r="F329">
        <v>8.6624999999999996</v>
      </c>
      <c r="G329">
        <v>0</v>
      </c>
      <c r="H329">
        <v>0</v>
      </c>
      <c r="I329">
        <f>E329/$E$1</f>
        <v>0.25</v>
      </c>
      <c r="J329">
        <f>LOG10(F329+1)</f>
        <v>0.98508950692638131</v>
      </c>
      <c r="K329">
        <f t="shared" si="15"/>
        <v>0</v>
      </c>
      <c r="L329">
        <f t="shared" si="16"/>
        <v>0</v>
      </c>
      <c r="M329">
        <f>IF(B329="S",1,0)</f>
        <v>1</v>
      </c>
      <c r="N329">
        <f>IF(B329="C",1,0)</f>
        <v>0</v>
      </c>
      <c r="O329">
        <f t="shared" si="17"/>
        <v>0</v>
      </c>
      <c r="P329">
        <v>1</v>
      </c>
      <c r="AC329" s="5">
        <f>SUMPRODUCT(Table1[[#This Row],[SibSp]:[Ones]],$R$4:$AA$4)</f>
        <v>0.64511491028036971</v>
      </c>
      <c r="AD329" s="5">
        <f>(AC329-Table1[[#This Row],[Survived]])^2</f>
        <v>0.41617324746604945</v>
      </c>
    </row>
    <row r="330" spans="1:30" x14ac:dyDescent="0.2">
      <c r="A330">
        <v>0</v>
      </c>
      <c r="B330" t="s">
        <v>10</v>
      </c>
      <c r="C330">
        <v>2</v>
      </c>
      <c r="D330" t="s">
        <v>3</v>
      </c>
      <c r="E330">
        <v>34</v>
      </c>
      <c r="F330">
        <v>21</v>
      </c>
      <c r="G330">
        <v>1</v>
      </c>
      <c r="H330">
        <v>0</v>
      </c>
      <c r="I330">
        <f>E330/$E$1</f>
        <v>0.42499999999999999</v>
      </c>
      <c r="J330">
        <f>LOG10(F330+1)</f>
        <v>1.3424226808222062</v>
      </c>
      <c r="K330">
        <f t="shared" si="15"/>
        <v>0</v>
      </c>
      <c r="L330">
        <f t="shared" si="16"/>
        <v>1</v>
      </c>
      <c r="M330">
        <f>IF(B330="S",1,0)</f>
        <v>1</v>
      </c>
      <c r="N330">
        <f>IF(B330="C",1,0)</f>
        <v>0</v>
      </c>
      <c r="O330">
        <f t="shared" si="17"/>
        <v>1</v>
      </c>
      <c r="P330">
        <v>1</v>
      </c>
      <c r="AC330" s="5">
        <f>SUMPRODUCT(Table1[[#This Row],[SibSp]:[Ones]],$R$4:$AA$4)</f>
        <v>0.21775459945373427</v>
      </c>
      <c r="AD330" s="5">
        <f>(AC330-Table1[[#This Row],[Survived]])^2</f>
        <v>4.741706558325625E-2</v>
      </c>
    </row>
    <row r="331" spans="1:30" x14ac:dyDescent="0.2">
      <c r="A331">
        <v>0</v>
      </c>
      <c r="B331" t="s">
        <v>10</v>
      </c>
      <c r="C331">
        <v>3</v>
      </c>
      <c r="D331" t="s">
        <v>3</v>
      </c>
      <c r="E331">
        <v>51</v>
      </c>
      <c r="F331">
        <v>7.75</v>
      </c>
      <c r="G331">
        <v>0</v>
      </c>
      <c r="H331">
        <v>0</v>
      </c>
      <c r="I331">
        <f>E331/$E$1</f>
        <v>0.63749999999999996</v>
      </c>
      <c r="J331">
        <f>LOG10(F331+1)</f>
        <v>0.94200805302231327</v>
      </c>
      <c r="K331">
        <f t="shared" si="15"/>
        <v>0</v>
      </c>
      <c r="L331">
        <f t="shared" si="16"/>
        <v>0</v>
      </c>
      <c r="M331">
        <f>IF(B331="S",1,0)</f>
        <v>1</v>
      </c>
      <c r="N331">
        <f>IF(B331="C",1,0)</f>
        <v>0</v>
      </c>
      <c r="O331">
        <f t="shared" si="17"/>
        <v>1</v>
      </c>
      <c r="P331">
        <v>1</v>
      </c>
      <c r="AC331" s="5">
        <f>SUMPRODUCT(Table1[[#This Row],[SibSp]:[Ones]],$R$4:$AA$4)</f>
        <v>-3.8493404088576821E-2</v>
      </c>
      <c r="AD331" s="5">
        <f>(AC331-Table1[[#This Row],[Survived]])^2</f>
        <v>1.4817421583264627E-3</v>
      </c>
    </row>
    <row r="332" spans="1:30" x14ac:dyDescent="0.2">
      <c r="A332">
        <v>1</v>
      </c>
      <c r="B332" t="s">
        <v>10</v>
      </c>
      <c r="C332">
        <v>2</v>
      </c>
      <c r="D332" t="s">
        <v>3</v>
      </c>
      <c r="E332">
        <v>3</v>
      </c>
      <c r="F332">
        <v>18.75</v>
      </c>
      <c r="G332">
        <v>1</v>
      </c>
      <c r="H332">
        <v>1</v>
      </c>
      <c r="I332">
        <f>E332/$E$1</f>
        <v>3.7499999999999999E-2</v>
      </c>
      <c r="J332">
        <f>LOG10(F332+1)</f>
        <v>1.2955670999624791</v>
      </c>
      <c r="K332">
        <f t="shared" si="15"/>
        <v>0</v>
      </c>
      <c r="L332">
        <f t="shared" si="16"/>
        <v>1</v>
      </c>
      <c r="M332">
        <f>IF(B332="S",1,0)</f>
        <v>1</v>
      </c>
      <c r="N332">
        <f>IF(B332="C",1,0)</f>
        <v>0</v>
      </c>
      <c r="O332">
        <f t="shared" si="17"/>
        <v>1</v>
      </c>
      <c r="P332">
        <v>1</v>
      </c>
      <c r="AC332" s="5">
        <f>SUMPRODUCT(Table1[[#This Row],[SibSp]:[Ones]],$R$4:$AA$4)</f>
        <v>0.39998764966084205</v>
      </c>
      <c r="AD332" s="5">
        <f>(AC332-Table1[[#This Row],[Survived]])^2</f>
        <v>0.36001482055952033</v>
      </c>
    </row>
    <row r="333" spans="1:30" x14ac:dyDescent="0.2">
      <c r="A333">
        <v>0</v>
      </c>
      <c r="B333" t="s">
        <v>10</v>
      </c>
      <c r="C333">
        <v>3</v>
      </c>
      <c r="D333" t="s">
        <v>3</v>
      </c>
      <c r="E333">
        <v>21</v>
      </c>
      <c r="F333">
        <v>7.7750000000000004</v>
      </c>
      <c r="G333">
        <v>0</v>
      </c>
      <c r="H333">
        <v>0</v>
      </c>
      <c r="I333">
        <f>E333/$E$1</f>
        <v>0.26250000000000001</v>
      </c>
      <c r="J333">
        <f>LOG10(F333+1)</f>
        <v>0.94324712513786169</v>
      </c>
      <c r="K333">
        <f t="shared" si="15"/>
        <v>0</v>
      </c>
      <c r="L333">
        <f t="shared" si="16"/>
        <v>0</v>
      </c>
      <c r="M333">
        <f>IF(B333="S",1,0)</f>
        <v>1</v>
      </c>
      <c r="N333">
        <f>IF(B333="C",1,0)</f>
        <v>0</v>
      </c>
      <c r="O333">
        <f t="shared" si="17"/>
        <v>1</v>
      </c>
      <c r="P333">
        <v>1</v>
      </c>
      <c r="AC333" s="5">
        <f>SUMPRODUCT(Table1[[#This Row],[SibSp]:[Ones]],$R$4:$AA$4)</f>
        <v>0.15360937286378562</v>
      </c>
      <c r="AD333" s="5">
        <f>(AC333-Table1[[#This Row],[Survived]])^2</f>
        <v>2.3595839431605519E-2</v>
      </c>
    </row>
    <row r="334" spans="1:30" x14ac:dyDescent="0.2">
      <c r="A334">
        <v>1</v>
      </c>
      <c r="B334" t="s">
        <v>12</v>
      </c>
      <c r="C334">
        <v>1</v>
      </c>
      <c r="D334" t="s">
        <v>4</v>
      </c>
      <c r="E334">
        <v>33</v>
      </c>
      <c r="F334">
        <v>90</v>
      </c>
      <c r="G334">
        <v>1</v>
      </c>
      <c r="H334">
        <v>0</v>
      </c>
      <c r="I334">
        <f>E334/$E$1</f>
        <v>0.41249999999999998</v>
      </c>
      <c r="J334">
        <f>LOG10(F334+1)</f>
        <v>1.9590413923210936</v>
      </c>
      <c r="K334">
        <f t="shared" si="15"/>
        <v>1</v>
      </c>
      <c r="L334">
        <f t="shared" si="16"/>
        <v>0</v>
      </c>
      <c r="M334">
        <f>IF(B334="S",1,0)</f>
        <v>0</v>
      </c>
      <c r="N334">
        <f>IF(B334="C",1,0)</f>
        <v>0</v>
      </c>
      <c r="O334">
        <f t="shared" si="17"/>
        <v>0</v>
      </c>
      <c r="P334">
        <v>1</v>
      </c>
      <c r="AC334" s="5">
        <f>SUMPRODUCT(Table1[[#This Row],[SibSp]:[Ones]],$R$4:$AA$4)</f>
        <v>0.87632045478024512</v>
      </c>
      <c r="AD334" s="5">
        <f>(AC334-Table1[[#This Row],[Survived]])^2</f>
        <v>1.5296629905765392E-2</v>
      </c>
    </row>
    <row r="335" spans="1:30" x14ac:dyDescent="0.2">
      <c r="A335">
        <v>1</v>
      </c>
      <c r="B335" t="s">
        <v>10</v>
      </c>
      <c r="C335">
        <v>3</v>
      </c>
      <c r="D335" t="s">
        <v>3</v>
      </c>
      <c r="E335">
        <v>44</v>
      </c>
      <c r="F335">
        <v>7.9249999999999998</v>
      </c>
      <c r="G335">
        <v>0</v>
      </c>
      <c r="H335">
        <v>0</v>
      </c>
      <c r="I335">
        <f>E335/$E$1</f>
        <v>0.55000000000000004</v>
      </c>
      <c r="J335">
        <f>LOG10(F335+1)</f>
        <v>0.95060822478423079</v>
      </c>
      <c r="K335">
        <f t="shared" si="15"/>
        <v>0</v>
      </c>
      <c r="L335">
        <f t="shared" si="16"/>
        <v>0</v>
      </c>
      <c r="M335">
        <f>IF(B335="S",1,0)</f>
        <v>1</v>
      </c>
      <c r="N335">
        <f>IF(B335="C",1,0)</f>
        <v>0</v>
      </c>
      <c r="O335">
        <f t="shared" si="17"/>
        <v>1</v>
      </c>
      <c r="P335">
        <v>1</v>
      </c>
      <c r="AC335" s="5">
        <f>SUMPRODUCT(Table1[[#This Row],[SibSp]:[Ones]],$R$4:$AA$4)</f>
        <v>6.7357214432016699E-3</v>
      </c>
      <c r="AD335" s="5">
        <f>(AC335-Table1[[#This Row],[Survived]])^2</f>
        <v>0.98657392705695701</v>
      </c>
    </row>
    <row r="336" spans="1:30" x14ac:dyDescent="0.2">
      <c r="A336">
        <v>1</v>
      </c>
      <c r="B336" t="s">
        <v>10</v>
      </c>
      <c r="C336">
        <v>2</v>
      </c>
      <c r="D336" t="s">
        <v>4</v>
      </c>
      <c r="E336">
        <v>34</v>
      </c>
      <c r="F336">
        <v>32.5</v>
      </c>
      <c r="G336">
        <v>1</v>
      </c>
      <c r="H336">
        <v>1</v>
      </c>
      <c r="I336">
        <f>E336/$E$1</f>
        <v>0.42499999999999999</v>
      </c>
      <c r="J336">
        <f>LOG10(F336+1)</f>
        <v>1.5250448070368452</v>
      </c>
      <c r="K336">
        <f t="shared" si="15"/>
        <v>0</v>
      </c>
      <c r="L336">
        <f t="shared" si="16"/>
        <v>1</v>
      </c>
      <c r="M336">
        <f>IF(B336="S",1,0)</f>
        <v>1</v>
      </c>
      <c r="N336">
        <f>IF(B336="C",1,0)</f>
        <v>0</v>
      </c>
      <c r="O336">
        <f t="shared" si="17"/>
        <v>0</v>
      </c>
      <c r="P336">
        <v>1</v>
      </c>
      <c r="AC336" s="5">
        <f>SUMPRODUCT(Table1[[#This Row],[SibSp]:[Ones]],$R$4:$AA$4)</f>
        <v>0.69579476463100787</v>
      </c>
      <c r="AD336" s="5">
        <f>(AC336-Table1[[#This Row],[Survived]])^2</f>
        <v>9.25408252259039E-2</v>
      </c>
    </row>
    <row r="337" spans="1:30" x14ac:dyDescent="0.2">
      <c r="A337">
        <v>1</v>
      </c>
      <c r="B337" t="s">
        <v>10</v>
      </c>
      <c r="C337">
        <v>2</v>
      </c>
      <c r="D337" t="s">
        <v>4</v>
      </c>
      <c r="E337">
        <v>18</v>
      </c>
      <c r="F337">
        <v>13</v>
      </c>
      <c r="G337">
        <v>0</v>
      </c>
      <c r="H337">
        <v>2</v>
      </c>
      <c r="I337">
        <f>E337/$E$1</f>
        <v>0.22500000000000001</v>
      </c>
      <c r="J337">
        <f>LOG10(F337+1)</f>
        <v>1.146128035678238</v>
      </c>
      <c r="K337">
        <f t="shared" si="15"/>
        <v>0</v>
      </c>
      <c r="L337">
        <f t="shared" si="16"/>
        <v>1</v>
      </c>
      <c r="M337">
        <f>IF(B337="S",1,0)</f>
        <v>1</v>
      </c>
      <c r="N337">
        <f>IF(B337="C",1,0)</f>
        <v>0</v>
      </c>
      <c r="O337">
        <f t="shared" si="17"/>
        <v>0</v>
      </c>
      <c r="P337">
        <v>1</v>
      </c>
      <c r="AC337" s="5">
        <f>SUMPRODUCT(Table1[[#This Row],[SibSp]:[Ones]],$R$4:$AA$4)</f>
        <v>0.82075431985121994</v>
      </c>
      <c r="AD337" s="5">
        <f>(AC337-Table1[[#This Row],[Survived]])^2</f>
        <v>3.2129013851998768E-2</v>
      </c>
    </row>
    <row r="338" spans="1:30" x14ac:dyDescent="0.2">
      <c r="A338">
        <v>0</v>
      </c>
      <c r="B338" t="s">
        <v>10</v>
      </c>
      <c r="C338">
        <v>2</v>
      </c>
      <c r="D338" t="s">
        <v>3</v>
      </c>
      <c r="E338">
        <v>30</v>
      </c>
      <c r="F338">
        <v>13</v>
      </c>
      <c r="G338">
        <v>0</v>
      </c>
      <c r="H338">
        <v>0</v>
      </c>
      <c r="I338">
        <f>E338/$E$1</f>
        <v>0.375</v>
      </c>
      <c r="J338">
        <f>LOG10(F338+1)</f>
        <v>1.146128035678238</v>
      </c>
      <c r="K338">
        <f t="shared" si="15"/>
        <v>0</v>
      </c>
      <c r="L338">
        <f t="shared" si="16"/>
        <v>1</v>
      </c>
      <c r="M338">
        <f>IF(B338="S",1,0)</f>
        <v>1</v>
      </c>
      <c r="N338">
        <f>IF(B338="C",1,0)</f>
        <v>0</v>
      </c>
      <c r="O338">
        <f t="shared" si="17"/>
        <v>1</v>
      </c>
      <c r="P338">
        <v>1</v>
      </c>
      <c r="AC338" s="5">
        <f>SUMPRODUCT(Table1[[#This Row],[SibSp]:[Ones]],$R$4:$AA$4)</f>
        <v>0.28872623955942694</v>
      </c>
      <c r="AD338" s="5">
        <f>(AC338-Table1[[#This Row],[Survived]])^2</f>
        <v>8.3362841410127592E-2</v>
      </c>
    </row>
    <row r="339" spans="1:30" x14ac:dyDescent="0.2">
      <c r="A339">
        <v>0</v>
      </c>
      <c r="B339" t="s">
        <v>10</v>
      </c>
      <c r="C339">
        <v>3</v>
      </c>
      <c r="D339" t="s">
        <v>4</v>
      </c>
      <c r="E339">
        <v>10</v>
      </c>
      <c r="F339">
        <v>24.15</v>
      </c>
      <c r="G339">
        <v>0</v>
      </c>
      <c r="H339">
        <v>2</v>
      </c>
      <c r="I339">
        <f>E339/$E$1</f>
        <v>0.125</v>
      </c>
      <c r="J339">
        <f>LOG10(F339+1)</f>
        <v>1.4005379893919461</v>
      </c>
      <c r="K339">
        <f t="shared" si="15"/>
        <v>0</v>
      </c>
      <c r="L339">
        <f t="shared" si="16"/>
        <v>0</v>
      </c>
      <c r="M339">
        <f>IF(B339="S",1,0)</f>
        <v>1</v>
      </c>
      <c r="N339">
        <f>IF(B339="C",1,0)</f>
        <v>0</v>
      </c>
      <c r="O339">
        <f t="shared" si="17"/>
        <v>0</v>
      </c>
      <c r="P339">
        <v>1</v>
      </c>
      <c r="AC339" s="5">
        <f>SUMPRODUCT(Table1[[#This Row],[SibSp]:[Ones]],$R$4:$AA$4)</f>
        <v>0.70152788716565873</v>
      </c>
      <c r="AD339" s="5">
        <f>(AC339-Table1[[#This Row],[Survived]])^2</f>
        <v>0.49214137647111322</v>
      </c>
    </row>
    <row r="340" spans="1:30" x14ac:dyDescent="0.2">
      <c r="A340">
        <v>0</v>
      </c>
      <c r="B340" t="s">
        <v>12</v>
      </c>
      <c r="C340">
        <v>3</v>
      </c>
      <c r="D340" t="s">
        <v>3</v>
      </c>
      <c r="E340">
        <v>21</v>
      </c>
      <c r="F340">
        <v>7.7332999999999998</v>
      </c>
      <c r="G340">
        <v>0</v>
      </c>
      <c r="H340">
        <v>0</v>
      </c>
      <c r="I340">
        <f>E340/$E$1</f>
        <v>0.26250000000000001</v>
      </c>
      <c r="J340">
        <f>LOG10(F340+1)</f>
        <v>0.94117837898439327</v>
      </c>
      <c r="K340">
        <f t="shared" si="15"/>
        <v>0</v>
      </c>
      <c r="L340">
        <f t="shared" si="16"/>
        <v>0</v>
      </c>
      <c r="M340">
        <f>IF(B340="S",1,0)</f>
        <v>0</v>
      </c>
      <c r="N340">
        <f>IF(B340="C",1,0)</f>
        <v>0</v>
      </c>
      <c r="O340">
        <f t="shared" si="17"/>
        <v>1</v>
      </c>
      <c r="P340">
        <v>1</v>
      </c>
      <c r="AC340" s="5">
        <f>SUMPRODUCT(Table1[[#This Row],[SibSp]:[Ones]],$R$4:$AA$4)</f>
        <v>0.12278660282294884</v>
      </c>
      <c r="AD340" s="5">
        <f>(AC340-Table1[[#This Row],[Survived]])^2</f>
        <v>1.5076549832800589E-2</v>
      </c>
    </row>
    <row r="341" spans="1:30" x14ac:dyDescent="0.2">
      <c r="A341">
        <v>0</v>
      </c>
      <c r="B341" t="s">
        <v>10</v>
      </c>
      <c r="C341">
        <v>3</v>
      </c>
      <c r="D341" t="s">
        <v>3</v>
      </c>
      <c r="E341">
        <v>29</v>
      </c>
      <c r="F341">
        <v>7.875</v>
      </c>
      <c r="G341">
        <v>0</v>
      </c>
      <c r="H341">
        <v>0</v>
      </c>
      <c r="I341">
        <f>E341/$E$1</f>
        <v>0.36249999999999999</v>
      </c>
      <c r="J341">
        <f>LOG10(F341+1)</f>
        <v>0.9481683617271317</v>
      </c>
      <c r="K341">
        <f t="shared" si="15"/>
        <v>0</v>
      </c>
      <c r="L341">
        <f t="shared" si="16"/>
        <v>0</v>
      </c>
      <c r="M341">
        <f>IF(B341="S",1,0)</f>
        <v>1</v>
      </c>
      <c r="N341">
        <f>IF(B341="C",1,0)</f>
        <v>0</v>
      </c>
      <c r="O341">
        <f t="shared" si="17"/>
        <v>1</v>
      </c>
      <c r="P341">
        <v>1</v>
      </c>
      <c r="AC341" s="5">
        <f>SUMPRODUCT(Table1[[#This Row],[SibSp]:[Ones]],$R$4:$AA$4)</f>
        <v>0.10263797145888598</v>
      </c>
      <c r="AD341" s="5">
        <f>(AC341-Table1[[#This Row],[Survived]])^2</f>
        <v>1.0534553185195092E-2</v>
      </c>
    </row>
    <row r="342" spans="1:30" x14ac:dyDescent="0.2">
      <c r="A342">
        <v>0</v>
      </c>
      <c r="B342" t="s">
        <v>10</v>
      </c>
      <c r="C342">
        <v>3</v>
      </c>
      <c r="D342" t="s">
        <v>4</v>
      </c>
      <c r="E342">
        <v>28</v>
      </c>
      <c r="F342">
        <v>14.4</v>
      </c>
      <c r="G342">
        <v>1</v>
      </c>
      <c r="H342">
        <v>1</v>
      </c>
      <c r="I342">
        <f>E342/$E$1</f>
        <v>0.35</v>
      </c>
      <c r="J342">
        <f>LOG10(F342+1)</f>
        <v>1.1875207208364631</v>
      </c>
      <c r="K342">
        <f t="shared" si="15"/>
        <v>0</v>
      </c>
      <c r="L342">
        <f t="shared" si="16"/>
        <v>0</v>
      </c>
      <c r="M342">
        <f>IF(B342="S",1,0)</f>
        <v>1</v>
      </c>
      <c r="N342">
        <f>IF(B342="C",1,0)</f>
        <v>0</v>
      </c>
      <c r="O342">
        <f t="shared" si="17"/>
        <v>0</v>
      </c>
      <c r="P342">
        <v>1</v>
      </c>
      <c r="AC342" s="5">
        <f>SUMPRODUCT(Table1[[#This Row],[SibSp]:[Ones]],$R$4:$AA$4)</f>
        <v>0.53491012451946363</v>
      </c>
      <c r="AD342" s="5">
        <f>(AC342-Table1[[#This Row],[Survived]])^2</f>
        <v>0.28612884131342808</v>
      </c>
    </row>
    <row r="343" spans="1:30" x14ac:dyDescent="0.2">
      <c r="A343">
        <v>0</v>
      </c>
      <c r="B343" t="s">
        <v>10</v>
      </c>
      <c r="C343">
        <v>3</v>
      </c>
      <c r="D343" t="s">
        <v>3</v>
      </c>
      <c r="E343">
        <v>18</v>
      </c>
      <c r="F343">
        <v>20.212499999999999</v>
      </c>
      <c r="G343">
        <v>1</v>
      </c>
      <c r="H343">
        <v>1</v>
      </c>
      <c r="I343">
        <f>E343/$E$1</f>
        <v>0.22500000000000001</v>
      </c>
      <c r="J343">
        <f>LOG10(F343+1)</f>
        <v>1.3265918553257321</v>
      </c>
      <c r="K343">
        <f t="shared" si="15"/>
        <v>0</v>
      </c>
      <c r="L343">
        <f t="shared" si="16"/>
        <v>0</v>
      </c>
      <c r="M343">
        <f>IF(B343="S",1,0)</f>
        <v>1</v>
      </c>
      <c r="N343">
        <f>IF(B343="C",1,0)</f>
        <v>0</v>
      </c>
      <c r="O343">
        <f t="shared" si="17"/>
        <v>1</v>
      </c>
      <c r="P343">
        <v>1</v>
      </c>
      <c r="AC343" s="5">
        <f>SUMPRODUCT(Table1[[#This Row],[SibSp]:[Ones]],$R$4:$AA$4)</f>
        <v>0.12263923006249422</v>
      </c>
      <c r="AD343" s="5">
        <f>(AC343-Table1[[#This Row],[Survived]])^2</f>
        <v>1.5040380750321386E-2</v>
      </c>
    </row>
    <row r="344" spans="1:30" x14ac:dyDescent="0.2">
      <c r="A344">
        <v>1</v>
      </c>
      <c r="B344" t="s">
        <v>10</v>
      </c>
      <c r="C344">
        <v>2</v>
      </c>
      <c r="D344" t="s">
        <v>4</v>
      </c>
      <c r="E344">
        <v>28</v>
      </c>
      <c r="F344">
        <v>26</v>
      </c>
      <c r="G344">
        <v>1</v>
      </c>
      <c r="H344">
        <v>0</v>
      </c>
      <c r="I344">
        <f>E344/$E$1</f>
        <v>0.35</v>
      </c>
      <c r="J344">
        <f>LOG10(F344+1)</f>
        <v>1.4313637641589874</v>
      </c>
      <c r="K344">
        <f t="shared" si="15"/>
        <v>0</v>
      </c>
      <c r="L344">
        <f t="shared" si="16"/>
        <v>1</v>
      </c>
      <c r="M344">
        <f>IF(B344="S",1,0)</f>
        <v>1</v>
      </c>
      <c r="N344">
        <f>IF(B344="C",1,0)</f>
        <v>0</v>
      </c>
      <c r="O344">
        <f t="shared" si="17"/>
        <v>0</v>
      </c>
      <c r="P344">
        <v>1</v>
      </c>
      <c r="AC344" s="5">
        <f>SUMPRODUCT(Table1[[#This Row],[SibSp]:[Ones]],$R$4:$AA$4)</f>
        <v>0.74356314953521929</v>
      </c>
      <c r="AD344" s="5">
        <f>(AC344-Table1[[#This Row],[Survived]])^2</f>
        <v>6.5759858276296296E-2</v>
      </c>
    </row>
    <row r="345" spans="1:30" x14ac:dyDescent="0.2">
      <c r="A345">
        <v>1</v>
      </c>
      <c r="B345" t="s">
        <v>10</v>
      </c>
      <c r="C345">
        <v>2</v>
      </c>
      <c r="D345" t="s">
        <v>4</v>
      </c>
      <c r="E345">
        <v>19</v>
      </c>
      <c r="F345">
        <v>26</v>
      </c>
      <c r="G345">
        <v>0</v>
      </c>
      <c r="H345">
        <v>0</v>
      </c>
      <c r="I345">
        <f>E345/$E$1</f>
        <v>0.23749999999999999</v>
      </c>
      <c r="J345">
        <f>LOG10(F345+1)</f>
        <v>1.4313637641589874</v>
      </c>
      <c r="K345">
        <f t="shared" si="15"/>
        <v>0</v>
      </c>
      <c r="L345">
        <f t="shared" si="16"/>
        <v>1</v>
      </c>
      <c r="M345">
        <f>IF(B345="S",1,0)</f>
        <v>1</v>
      </c>
      <c r="N345">
        <f>IF(B345="C",1,0)</f>
        <v>0</v>
      </c>
      <c r="O345">
        <f t="shared" si="17"/>
        <v>0</v>
      </c>
      <c r="P345">
        <v>1</v>
      </c>
      <c r="AC345" s="5">
        <f>SUMPRODUCT(Table1[[#This Row],[SibSp]:[Ones]],$R$4:$AA$4)</f>
        <v>0.85611075117740576</v>
      </c>
      <c r="AD345" s="5">
        <f>(AC345-Table1[[#This Row],[Survived]])^2</f>
        <v>2.0704115926730438E-2</v>
      </c>
    </row>
    <row r="346" spans="1:30" x14ac:dyDescent="0.2">
      <c r="A346">
        <v>1</v>
      </c>
      <c r="B346" t="s">
        <v>10</v>
      </c>
      <c r="C346">
        <v>3</v>
      </c>
      <c r="D346" t="s">
        <v>3</v>
      </c>
      <c r="E346">
        <v>32</v>
      </c>
      <c r="F346">
        <v>8.0500000000000007</v>
      </c>
      <c r="G346">
        <v>0</v>
      </c>
      <c r="H346">
        <v>0</v>
      </c>
      <c r="I346">
        <f>E346/$E$1</f>
        <v>0.4</v>
      </c>
      <c r="J346">
        <f>LOG10(F346+1)</f>
        <v>0.9566485792052033</v>
      </c>
      <c r="K346">
        <f t="shared" si="15"/>
        <v>0</v>
      </c>
      <c r="L346">
        <f t="shared" si="16"/>
        <v>0</v>
      </c>
      <c r="M346">
        <f>IF(B346="S",1,0)</f>
        <v>1</v>
      </c>
      <c r="N346">
        <f>IF(B346="C",1,0)</f>
        <v>0</v>
      </c>
      <c r="O346">
        <f t="shared" si="17"/>
        <v>1</v>
      </c>
      <c r="P346">
        <v>1</v>
      </c>
      <c r="AC346" s="5">
        <f>SUMPRODUCT(Table1[[#This Row],[SibSp]:[Ones]],$R$4:$AA$4)</f>
        <v>8.3847124462932299E-2</v>
      </c>
      <c r="AD346" s="5">
        <f>(AC346-Table1[[#This Row],[Survived]])^2</f>
        <v>0.83933609135483789</v>
      </c>
    </row>
    <row r="347" spans="1:30" x14ac:dyDescent="0.2">
      <c r="A347">
        <v>1</v>
      </c>
      <c r="B347" t="s">
        <v>10</v>
      </c>
      <c r="C347">
        <v>1</v>
      </c>
      <c r="D347" t="s">
        <v>3</v>
      </c>
      <c r="E347">
        <v>28</v>
      </c>
      <c r="F347">
        <v>26.55</v>
      </c>
      <c r="G347">
        <v>0</v>
      </c>
      <c r="H347">
        <v>0</v>
      </c>
      <c r="I347">
        <f>E347/$E$1</f>
        <v>0.35</v>
      </c>
      <c r="J347">
        <f>LOG10(F347+1)</f>
        <v>1.4401216031878039</v>
      </c>
      <c r="K347">
        <f t="shared" si="15"/>
        <v>1</v>
      </c>
      <c r="L347">
        <f t="shared" si="16"/>
        <v>0</v>
      </c>
      <c r="M347">
        <f>IF(B347="S",1,0)</f>
        <v>1</v>
      </c>
      <c r="N347">
        <f>IF(B347="C",1,0)</f>
        <v>0</v>
      </c>
      <c r="O347">
        <f t="shared" si="17"/>
        <v>1</v>
      </c>
      <c r="P347">
        <v>1</v>
      </c>
      <c r="AC347" s="5">
        <f>SUMPRODUCT(Table1[[#This Row],[SibSp]:[Ones]],$R$4:$AA$4)</f>
        <v>0.48562381143518657</v>
      </c>
      <c r="AD347" s="5">
        <f>(AC347-Table1[[#This Row],[Survived]])^2</f>
        <v>0.26458286336246456</v>
      </c>
    </row>
    <row r="348" spans="1:30" x14ac:dyDescent="0.2">
      <c r="A348">
        <v>1</v>
      </c>
      <c r="B348" t="s">
        <v>10</v>
      </c>
      <c r="C348">
        <v>2</v>
      </c>
      <c r="D348" t="s">
        <v>4</v>
      </c>
      <c r="E348">
        <v>42</v>
      </c>
      <c r="F348">
        <v>26</v>
      </c>
      <c r="G348">
        <v>1</v>
      </c>
      <c r="H348">
        <v>0</v>
      </c>
      <c r="I348">
        <f>E348/$E$1</f>
        <v>0.52500000000000002</v>
      </c>
      <c r="J348">
        <f>LOG10(F348+1)</f>
        <v>1.4313637641589874</v>
      </c>
      <c r="K348">
        <f t="shared" si="15"/>
        <v>0</v>
      </c>
      <c r="L348">
        <f t="shared" si="16"/>
        <v>1</v>
      </c>
      <c r="M348">
        <f>IF(B348="S",1,0)</f>
        <v>1</v>
      </c>
      <c r="N348">
        <f>IF(B348="C",1,0)</f>
        <v>0</v>
      </c>
      <c r="O348">
        <f t="shared" si="17"/>
        <v>0</v>
      </c>
      <c r="P348">
        <v>1</v>
      </c>
      <c r="AC348" s="5">
        <f>SUMPRODUCT(Table1[[#This Row],[SibSp]:[Ones]],$R$4:$AA$4)</f>
        <v>0.65394337447850104</v>
      </c>
      <c r="AD348" s="5">
        <f>(AC348-Table1[[#This Row],[Survived]])^2</f>
        <v>0.11975518806732696</v>
      </c>
    </row>
    <row r="349" spans="1:30" x14ac:dyDescent="0.2">
      <c r="A349">
        <v>0</v>
      </c>
      <c r="B349" t="s">
        <v>10</v>
      </c>
      <c r="C349">
        <v>3</v>
      </c>
      <c r="D349" t="s">
        <v>3</v>
      </c>
      <c r="E349">
        <v>17</v>
      </c>
      <c r="F349">
        <v>7.125</v>
      </c>
      <c r="G349">
        <v>0</v>
      </c>
      <c r="H349">
        <v>0</v>
      </c>
      <c r="I349">
        <f>E349/$E$1</f>
        <v>0.21249999999999999</v>
      </c>
      <c r="J349">
        <f>LOG10(F349+1)</f>
        <v>0.90982336965091204</v>
      </c>
      <c r="K349">
        <f t="shared" si="15"/>
        <v>0</v>
      </c>
      <c r="L349">
        <f t="shared" si="16"/>
        <v>0</v>
      </c>
      <c r="M349">
        <f>IF(B349="S",1,0)</f>
        <v>1</v>
      </c>
      <c r="N349">
        <f>IF(B349="C",1,0)</f>
        <v>0</v>
      </c>
      <c r="O349">
        <f t="shared" si="17"/>
        <v>1</v>
      </c>
      <c r="P349">
        <v>1</v>
      </c>
      <c r="AC349" s="5">
        <f>SUMPRODUCT(Table1[[#This Row],[SibSp]:[Ones]],$R$4:$AA$4)</f>
        <v>0.17758569396598278</v>
      </c>
      <c r="AD349" s="5">
        <f>(AC349-Table1[[#This Row],[Survived]])^2</f>
        <v>3.1536678701379696E-2</v>
      </c>
    </row>
    <row r="350" spans="1:30" x14ac:dyDescent="0.2">
      <c r="A350">
        <v>0</v>
      </c>
      <c r="B350" t="s">
        <v>10</v>
      </c>
      <c r="C350">
        <v>1</v>
      </c>
      <c r="D350" t="s">
        <v>3</v>
      </c>
      <c r="E350">
        <v>50</v>
      </c>
      <c r="F350">
        <v>55.9</v>
      </c>
      <c r="G350">
        <v>1</v>
      </c>
      <c r="H350">
        <v>0</v>
      </c>
      <c r="I350">
        <f>E350/$E$1</f>
        <v>0.625</v>
      </c>
      <c r="J350">
        <f>LOG10(F350+1)</f>
        <v>1.7551122663950711</v>
      </c>
      <c r="K350">
        <f t="shared" si="15"/>
        <v>1</v>
      </c>
      <c r="L350">
        <f t="shared" si="16"/>
        <v>0</v>
      </c>
      <c r="M350">
        <f>IF(B350="S",1,0)</f>
        <v>1</v>
      </c>
      <c r="N350">
        <f>IF(B350="C",1,0)</f>
        <v>0</v>
      </c>
      <c r="O350">
        <f t="shared" si="17"/>
        <v>1</v>
      </c>
      <c r="P350">
        <v>1</v>
      </c>
      <c r="AC350" s="5">
        <f>SUMPRODUCT(Table1[[#This Row],[SibSp]:[Ones]],$R$4:$AA$4)</f>
        <v>0.3052128959991891</v>
      </c>
      <c r="AD350" s="5">
        <f>(AC350-Table1[[#This Row],[Survived]])^2</f>
        <v>9.3154911884211822E-2</v>
      </c>
    </row>
    <row r="351" spans="1:30" x14ac:dyDescent="0.2">
      <c r="A351">
        <v>1</v>
      </c>
      <c r="B351" t="s">
        <v>10</v>
      </c>
      <c r="C351">
        <v>1</v>
      </c>
      <c r="D351" t="s">
        <v>4</v>
      </c>
      <c r="E351">
        <v>14</v>
      </c>
      <c r="F351">
        <v>120</v>
      </c>
      <c r="G351">
        <v>1</v>
      </c>
      <c r="H351">
        <v>2</v>
      </c>
      <c r="I351">
        <f>E351/$E$1</f>
        <v>0.17499999999999999</v>
      </c>
      <c r="J351">
        <f>LOG10(F351+1)</f>
        <v>2.0827853703164503</v>
      </c>
      <c r="K351">
        <f t="shared" si="15"/>
        <v>1</v>
      </c>
      <c r="L351">
        <f t="shared" si="16"/>
        <v>0</v>
      </c>
      <c r="M351">
        <f>IF(B351="S",1,0)</f>
        <v>1</v>
      </c>
      <c r="N351">
        <f>IF(B351="C",1,0)</f>
        <v>0</v>
      </c>
      <c r="O351">
        <f t="shared" si="17"/>
        <v>0</v>
      </c>
      <c r="P351">
        <v>1</v>
      </c>
      <c r="AC351" s="5">
        <f>SUMPRODUCT(Table1[[#This Row],[SibSp]:[Ones]],$R$4:$AA$4)</f>
        <v>1.0068481640928324</v>
      </c>
      <c r="AD351" s="5">
        <f>(AC351-Table1[[#This Row],[Survived]])^2</f>
        <v>4.6897351442358988E-5</v>
      </c>
    </row>
    <row r="352" spans="1:30" x14ac:dyDescent="0.2">
      <c r="A352">
        <v>0</v>
      </c>
      <c r="B352" t="s">
        <v>10</v>
      </c>
      <c r="C352">
        <v>3</v>
      </c>
      <c r="D352" t="s">
        <v>4</v>
      </c>
      <c r="E352">
        <v>21</v>
      </c>
      <c r="F352">
        <v>34.375</v>
      </c>
      <c r="G352">
        <v>2</v>
      </c>
      <c r="H352">
        <v>2</v>
      </c>
      <c r="I352">
        <f>E352/$E$1</f>
        <v>0.26250000000000001</v>
      </c>
      <c r="J352">
        <f>LOG10(F352+1)</f>
        <v>1.5486964485323467</v>
      </c>
      <c r="K352">
        <f t="shared" si="15"/>
        <v>0</v>
      </c>
      <c r="L352">
        <f t="shared" si="16"/>
        <v>0</v>
      </c>
      <c r="M352">
        <f>IF(B352="S",1,0)</f>
        <v>1</v>
      </c>
      <c r="N352">
        <f>IF(B352="C",1,0)</f>
        <v>0</v>
      </c>
      <c r="O352">
        <f t="shared" si="17"/>
        <v>0</v>
      </c>
      <c r="P352">
        <v>1</v>
      </c>
      <c r="AC352" s="5">
        <f>SUMPRODUCT(Table1[[#This Row],[SibSp]:[Ones]],$R$4:$AA$4)</f>
        <v>0.52846494537137989</v>
      </c>
      <c r="AD352" s="5">
        <f>(AC352-Table1[[#This Row],[Survived]])^2</f>
        <v>0.27927519848637555</v>
      </c>
    </row>
    <row r="353" spans="1:30" x14ac:dyDescent="0.2">
      <c r="A353">
        <v>1</v>
      </c>
      <c r="B353" t="s">
        <v>10</v>
      </c>
      <c r="C353">
        <v>2</v>
      </c>
      <c r="D353" t="s">
        <v>4</v>
      </c>
      <c r="E353">
        <v>24</v>
      </c>
      <c r="F353">
        <v>18.75</v>
      </c>
      <c r="G353">
        <v>2</v>
      </c>
      <c r="H353">
        <v>3</v>
      </c>
      <c r="I353">
        <f>E353/$E$1</f>
        <v>0.3</v>
      </c>
      <c r="J353">
        <f>LOG10(F353+1)</f>
        <v>1.2955670999624791</v>
      </c>
      <c r="K353">
        <f t="shared" si="15"/>
        <v>0</v>
      </c>
      <c r="L353">
        <f t="shared" si="16"/>
        <v>1</v>
      </c>
      <c r="M353">
        <f>IF(B353="S",1,0)</f>
        <v>1</v>
      </c>
      <c r="N353">
        <f>IF(B353="C",1,0)</f>
        <v>0</v>
      </c>
      <c r="O353">
        <f t="shared" si="17"/>
        <v>0</v>
      </c>
      <c r="P353">
        <v>1</v>
      </c>
      <c r="AC353" s="5">
        <f>SUMPRODUCT(Table1[[#This Row],[SibSp]:[Ones]],$R$4:$AA$4)</f>
        <v>0.66583422821321725</v>
      </c>
      <c r="AD353" s="5">
        <f>(AC353-Table1[[#This Row],[Survived]])^2</f>
        <v>0.11166676303385617</v>
      </c>
    </row>
    <row r="354" spans="1:30" x14ac:dyDescent="0.2">
      <c r="A354">
        <v>0</v>
      </c>
      <c r="B354" t="s">
        <v>10</v>
      </c>
      <c r="C354">
        <v>1</v>
      </c>
      <c r="D354" t="s">
        <v>3</v>
      </c>
      <c r="E354">
        <v>64</v>
      </c>
      <c r="F354">
        <v>263</v>
      </c>
      <c r="G354">
        <v>1</v>
      </c>
      <c r="H354">
        <v>4</v>
      </c>
      <c r="I354">
        <f>E354/$E$1</f>
        <v>0.8</v>
      </c>
      <c r="J354">
        <f>LOG10(F354+1)</f>
        <v>2.4216039268698313</v>
      </c>
      <c r="K354">
        <f t="shared" si="15"/>
        <v>1</v>
      </c>
      <c r="L354">
        <f t="shared" si="16"/>
        <v>0</v>
      </c>
      <c r="M354">
        <f>IF(B354="S",1,0)</f>
        <v>1</v>
      </c>
      <c r="N354">
        <f>IF(B354="C",1,0)</f>
        <v>0</v>
      </c>
      <c r="O354">
        <f t="shared" si="17"/>
        <v>1</v>
      </c>
      <c r="P354">
        <v>1</v>
      </c>
      <c r="AC354" s="5">
        <f>SUMPRODUCT(Table1[[#This Row],[SibSp]:[Ones]],$R$4:$AA$4)</f>
        <v>0.19237645544267001</v>
      </c>
      <c r="AD354" s="5">
        <f>(AC354-Table1[[#This Row],[Survived]])^2</f>
        <v>3.70087006086856E-2</v>
      </c>
    </row>
    <row r="355" spans="1:30" x14ac:dyDescent="0.2">
      <c r="A355">
        <v>0</v>
      </c>
      <c r="B355" t="s">
        <v>10</v>
      </c>
      <c r="C355">
        <v>2</v>
      </c>
      <c r="D355" t="s">
        <v>3</v>
      </c>
      <c r="E355">
        <v>31</v>
      </c>
      <c r="F355">
        <v>10.5</v>
      </c>
      <c r="G355">
        <v>0</v>
      </c>
      <c r="H355">
        <v>0</v>
      </c>
      <c r="I355">
        <f>E355/$E$1</f>
        <v>0.38750000000000001</v>
      </c>
      <c r="J355">
        <f>LOG10(F355+1)</f>
        <v>1.0606978403536116</v>
      </c>
      <c r="K355">
        <f t="shared" si="15"/>
        <v>0</v>
      </c>
      <c r="L355">
        <f t="shared" si="16"/>
        <v>1</v>
      </c>
      <c r="M355">
        <f>IF(B355="S",1,0)</f>
        <v>1</v>
      </c>
      <c r="N355">
        <f>IF(B355="C",1,0)</f>
        <v>0</v>
      </c>
      <c r="O355">
        <f t="shared" si="17"/>
        <v>1</v>
      </c>
      <c r="P355">
        <v>1</v>
      </c>
      <c r="AC355" s="5">
        <f>SUMPRODUCT(Table1[[#This Row],[SibSp]:[Ones]],$R$4:$AA$4)</f>
        <v>0.27816030737935893</v>
      </c>
      <c r="AD355" s="5">
        <f>(AC355-Table1[[#This Row],[Survived]])^2</f>
        <v>7.7373156601379445E-2</v>
      </c>
    </row>
    <row r="356" spans="1:30" x14ac:dyDescent="0.2">
      <c r="A356">
        <v>1</v>
      </c>
      <c r="B356" t="s">
        <v>10</v>
      </c>
      <c r="C356">
        <v>2</v>
      </c>
      <c r="D356" t="s">
        <v>4</v>
      </c>
      <c r="E356">
        <v>45</v>
      </c>
      <c r="F356">
        <v>26.25</v>
      </c>
      <c r="G356">
        <v>1</v>
      </c>
      <c r="H356">
        <v>1</v>
      </c>
      <c r="I356">
        <f>E356/$E$1</f>
        <v>0.5625</v>
      </c>
      <c r="J356">
        <f>LOG10(F356+1)</f>
        <v>1.4353665066126613</v>
      </c>
      <c r="K356">
        <f t="shared" si="15"/>
        <v>0</v>
      </c>
      <c r="L356">
        <f t="shared" si="16"/>
        <v>1</v>
      </c>
      <c r="M356">
        <f>IF(B356="S",1,0)</f>
        <v>1</v>
      </c>
      <c r="N356">
        <f>IF(B356="C",1,0)</f>
        <v>0</v>
      </c>
      <c r="O356">
        <f t="shared" si="17"/>
        <v>0</v>
      </c>
      <c r="P356">
        <v>1</v>
      </c>
      <c r="AC356" s="5">
        <f>SUMPRODUCT(Table1[[#This Row],[SibSp]:[Ones]],$R$4:$AA$4)</f>
        <v>0.621007622348691</v>
      </c>
      <c r="AD356" s="5">
        <f>(AC356-Table1[[#This Row],[Survived]])^2</f>
        <v>0.14363522231779241</v>
      </c>
    </row>
    <row r="357" spans="1:30" x14ac:dyDescent="0.2">
      <c r="A357">
        <v>0</v>
      </c>
      <c r="B357" t="s">
        <v>10</v>
      </c>
      <c r="C357">
        <v>3</v>
      </c>
      <c r="D357" t="s">
        <v>3</v>
      </c>
      <c r="E357">
        <v>20</v>
      </c>
      <c r="F357">
        <v>9.5</v>
      </c>
      <c r="G357">
        <v>0</v>
      </c>
      <c r="H357">
        <v>0</v>
      </c>
      <c r="I357">
        <f>E357/$E$1</f>
        <v>0.25</v>
      </c>
      <c r="J357">
        <f>LOG10(F357+1)</f>
        <v>1.0211892990699381</v>
      </c>
      <c r="K357">
        <f t="shared" si="15"/>
        <v>0</v>
      </c>
      <c r="L357">
        <f t="shared" si="16"/>
        <v>0</v>
      </c>
      <c r="M357">
        <f>IF(B357="S",1,0)</f>
        <v>1</v>
      </c>
      <c r="N357">
        <f>IF(B357="C",1,0)</f>
        <v>0</v>
      </c>
      <c r="O357">
        <f t="shared" si="17"/>
        <v>1</v>
      </c>
      <c r="P357">
        <v>1</v>
      </c>
      <c r="AC357" s="5">
        <f>SUMPRODUCT(Table1[[#This Row],[SibSp]:[Ones]],$R$4:$AA$4)</f>
        <v>0.16381028173675238</v>
      </c>
      <c r="AD357" s="5">
        <f>(AC357-Table1[[#This Row],[Survived]])^2</f>
        <v>2.683380840267419E-2</v>
      </c>
    </row>
    <row r="358" spans="1:30" x14ac:dyDescent="0.2">
      <c r="A358">
        <v>0</v>
      </c>
      <c r="B358" t="s">
        <v>10</v>
      </c>
      <c r="C358">
        <v>3</v>
      </c>
      <c r="D358" t="s">
        <v>3</v>
      </c>
      <c r="E358">
        <v>25</v>
      </c>
      <c r="F358">
        <v>7.7750000000000004</v>
      </c>
      <c r="G358">
        <v>1</v>
      </c>
      <c r="H358">
        <v>0</v>
      </c>
      <c r="I358">
        <f>E358/$E$1</f>
        <v>0.3125</v>
      </c>
      <c r="J358">
        <f>LOG10(F358+1)</f>
        <v>0.94324712513786169</v>
      </c>
      <c r="K358">
        <f t="shared" si="15"/>
        <v>0</v>
      </c>
      <c r="L358">
        <f t="shared" si="16"/>
        <v>0</v>
      </c>
      <c r="M358">
        <f>IF(B358="S",1,0)</f>
        <v>1</v>
      </c>
      <c r="N358">
        <f>IF(B358="C",1,0)</f>
        <v>0</v>
      </c>
      <c r="O358">
        <f t="shared" si="17"/>
        <v>1</v>
      </c>
      <c r="P358">
        <v>1</v>
      </c>
      <c r="AC358" s="5">
        <f>SUMPRODUCT(Table1[[#This Row],[SibSp]:[Ones]],$R$4:$AA$4)</f>
        <v>7.3068833741855688E-2</v>
      </c>
      <c r="AD358" s="5">
        <f>(AC358-Table1[[#This Row],[Survived]])^2</f>
        <v>5.339054464394948E-3</v>
      </c>
    </row>
    <row r="359" spans="1:30" x14ac:dyDescent="0.2">
      <c r="A359">
        <v>1</v>
      </c>
      <c r="B359" t="s">
        <v>10</v>
      </c>
      <c r="C359">
        <v>2</v>
      </c>
      <c r="D359" t="s">
        <v>4</v>
      </c>
      <c r="E359">
        <v>28</v>
      </c>
      <c r="F359">
        <v>13</v>
      </c>
      <c r="G359">
        <v>0</v>
      </c>
      <c r="H359">
        <v>0</v>
      </c>
      <c r="I359">
        <f>E359/$E$1</f>
        <v>0.35</v>
      </c>
      <c r="J359">
        <f>LOG10(F359+1)</f>
        <v>1.146128035678238</v>
      </c>
      <c r="K359">
        <f t="shared" si="15"/>
        <v>0</v>
      </c>
      <c r="L359">
        <f t="shared" si="16"/>
        <v>1</v>
      </c>
      <c r="M359">
        <f>IF(B359="S",1,0)</f>
        <v>1</v>
      </c>
      <c r="N359">
        <f>IF(B359="C",1,0)</f>
        <v>0</v>
      </c>
      <c r="O359">
        <f t="shared" si="17"/>
        <v>0</v>
      </c>
      <c r="P359">
        <v>1</v>
      </c>
      <c r="AC359" s="5">
        <f>SUMPRODUCT(Table1[[#This Row],[SibSp]:[Ones]],$R$4:$AA$4)</f>
        <v>0.78459347247382649</v>
      </c>
      <c r="AD359" s="5">
        <f>(AC359-Table1[[#This Row],[Survived]])^2</f>
        <v>4.6399972100884146E-2</v>
      </c>
    </row>
    <row r="360" spans="1:30" x14ac:dyDescent="0.2">
      <c r="A360">
        <v>1</v>
      </c>
      <c r="B360" t="s">
        <v>10</v>
      </c>
      <c r="C360">
        <v>1</v>
      </c>
      <c r="D360" t="s">
        <v>3</v>
      </c>
      <c r="E360">
        <v>4</v>
      </c>
      <c r="F360">
        <v>81.8583</v>
      </c>
      <c r="G360">
        <v>0</v>
      </c>
      <c r="H360">
        <v>2</v>
      </c>
      <c r="I360">
        <f>E360/$E$1</f>
        <v>0.05</v>
      </c>
      <c r="J360">
        <f>LOG10(F360+1)</f>
        <v>1.9183360186534042</v>
      </c>
      <c r="K360">
        <f t="shared" si="15"/>
        <v>1</v>
      </c>
      <c r="L360">
        <f t="shared" si="16"/>
        <v>0</v>
      </c>
      <c r="M360">
        <f>IF(B360="S",1,0)</f>
        <v>1</v>
      </c>
      <c r="N360">
        <f>IF(B360="C",1,0)</f>
        <v>0</v>
      </c>
      <c r="O360">
        <f t="shared" si="17"/>
        <v>1</v>
      </c>
      <c r="P360">
        <v>1</v>
      </c>
      <c r="AC360" s="5">
        <f>SUMPRODUCT(Table1[[#This Row],[SibSp]:[Ones]],$R$4:$AA$4)</f>
        <v>0.63471625394642328</v>
      </c>
      <c r="AD360" s="5">
        <f>(AC360-Table1[[#This Row],[Survived]])^2</f>
        <v>0.13343221513093392</v>
      </c>
    </row>
    <row r="361" spans="1:30" x14ac:dyDescent="0.2">
      <c r="A361">
        <v>1</v>
      </c>
      <c r="B361" t="s">
        <v>10</v>
      </c>
      <c r="C361">
        <v>2</v>
      </c>
      <c r="D361" t="s">
        <v>4</v>
      </c>
      <c r="E361">
        <v>13</v>
      </c>
      <c r="F361">
        <v>19.5</v>
      </c>
      <c r="G361">
        <v>0</v>
      </c>
      <c r="H361">
        <v>1</v>
      </c>
      <c r="I361">
        <f>E361/$E$1</f>
        <v>0.16250000000000001</v>
      </c>
      <c r="J361">
        <f>LOG10(F361+1)</f>
        <v>1.3117538610557542</v>
      </c>
      <c r="K361">
        <f t="shared" si="15"/>
        <v>0</v>
      </c>
      <c r="L361">
        <f t="shared" si="16"/>
        <v>1</v>
      </c>
      <c r="M361">
        <f>IF(B361="S",1,0)</f>
        <v>1</v>
      </c>
      <c r="N361">
        <f>IF(B361="C",1,0)</f>
        <v>0</v>
      </c>
      <c r="O361">
        <f t="shared" si="17"/>
        <v>0</v>
      </c>
      <c r="P361">
        <v>1</v>
      </c>
      <c r="AC361" s="5">
        <f>SUMPRODUCT(Table1[[#This Row],[SibSp]:[Ones]],$R$4:$AA$4)</f>
        <v>0.87476188789642484</v>
      </c>
      <c r="AD361" s="5">
        <f>(AC361-Table1[[#This Row],[Survived]])^2</f>
        <v>1.5684584723267659E-2</v>
      </c>
    </row>
    <row r="362" spans="1:30" x14ac:dyDescent="0.2">
      <c r="A362">
        <v>1</v>
      </c>
      <c r="B362" t="s">
        <v>10</v>
      </c>
      <c r="C362">
        <v>1</v>
      </c>
      <c r="D362" t="s">
        <v>3</v>
      </c>
      <c r="E362">
        <v>34</v>
      </c>
      <c r="F362">
        <v>26.55</v>
      </c>
      <c r="G362">
        <v>0</v>
      </c>
      <c r="H362">
        <v>0</v>
      </c>
      <c r="I362">
        <f>E362/$E$1</f>
        <v>0.42499999999999999</v>
      </c>
      <c r="J362">
        <f>LOG10(F362+1)</f>
        <v>1.4401216031878039</v>
      </c>
      <c r="K362">
        <f t="shared" si="15"/>
        <v>1</v>
      </c>
      <c r="L362">
        <f t="shared" si="16"/>
        <v>0</v>
      </c>
      <c r="M362">
        <f>IF(B362="S",1,0)</f>
        <v>1</v>
      </c>
      <c r="N362">
        <f>IF(B362="C",1,0)</f>
        <v>0</v>
      </c>
      <c r="O362">
        <f t="shared" si="17"/>
        <v>1</v>
      </c>
      <c r="P362">
        <v>1</v>
      </c>
      <c r="AC362" s="5">
        <f>SUMPRODUCT(Table1[[#This Row],[SibSp]:[Ones]],$R$4:$AA$4)</f>
        <v>0.44721533641087874</v>
      </c>
      <c r="AD362" s="5">
        <f>(AC362-Table1[[#This Row],[Survived]])^2</f>
        <v>0.30557088429933799</v>
      </c>
    </row>
    <row r="363" spans="1:30" x14ac:dyDescent="0.2">
      <c r="A363">
        <v>1</v>
      </c>
      <c r="B363" t="s">
        <v>11</v>
      </c>
      <c r="C363">
        <v>3</v>
      </c>
      <c r="D363" t="s">
        <v>4</v>
      </c>
      <c r="E363">
        <v>5</v>
      </c>
      <c r="F363">
        <v>19.258299999999998</v>
      </c>
      <c r="G363">
        <v>2</v>
      </c>
      <c r="H363">
        <v>1</v>
      </c>
      <c r="I363">
        <f>E363/$E$1</f>
        <v>6.25E-2</v>
      </c>
      <c r="J363">
        <f>LOG10(F363+1)</f>
        <v>1.3066029982011584</v>
      </c>
      <c r="K363">
        <f t="shared" si="15"/>
        <v>0</v>
      </c>
      <c r="L363">
        <f t="shared" si="16"/>
        <v>0</v>
      </c>
      <c r="M363">
        <f>IF(B363="S",1,0)</f>
        <v>0</v>
      </c>
      <c r="N363">
        <f>IF(B363="C",1,0)</f>
        <v>1</v>
      </c>
      <c r="O363">
        <f t="shared" si="17"/>
        <v>0</v>
      </c>
      <c r="P363">
        <v>1</v>
      </c>
      <c r="AC363" s="5">
        <f>SUMPRODUCT(Table1[[#This Row],[SibSp]:[Ones]],$R$4:$AA$4)</f>
        <v>0.6991080383492293</v>
      </c>
      <c r="AD363" s="5">
        <f>(AC363-Table1[[#This Row],[Survived]])^2</f>
        <v>9.0535972586048868E-2</v>
      </c>
    </row>
    <row r="364" spans="1:30" x14ac:dyDescent="0.2">
      <c r="A364">
        <v>1</v>
      </c>
      <c r="B364" t="s">
        <v>10</v>
      </c>
      <c r="C364">
        <v>1</v>
      </c>
      <c r="D364" t="s">
        <v>3</v>
      </c>
      <c r="E364">
        <v>52</v>
      </c>
      <c r="F364">
        <v>30.5</v>
      </c>
      <c r="G364">
        <v>0</v>
      </c>
      <c r="H364">
        <v>0</v>
      </c>
      <c r="I364">
        <f>E364/$E$1</f>
        <v>0.65</v>
      </c>
      <c r="J364">
        <f>LOG10(F364+1)</f>
        <v>1.4983105537896004</v>
      </c>
      <c r="K364">
        <f t="shared" si="15"/>
        <v>1</v>
      </c>
      <c r="L364">
        <f t="shared" si="16"/>
        <v>0</v>
      </c>
      <c r="M364">
        <f>IF(B364="S",1,0)</f>
        <v>1</v>
      </c>
      <c r="N364">
        <f>IF(B364="C",1,0)</f>
        <v>0</v>
      </c>
      <c r="O364">
        <f t="shared" si="17"/>
        <v>1</v>
      </c>
      <c r="P364">
        <v>1</v>
      </c>
      <c r="AC364" s="5">
        <f>SUMPRODUCT(Table1[[#This Row],[SibSp]:[Ones]],$R$4:$AA$4)</f>
        <v>0.33482648485610211</v>
      </c>
      <c r="AD364" s="5">
        <f>(AC364-Table1[[#This Row],[Survived]])^2</f>
        <v>0.44245580524888933</v>
      </c>
    </row>
    <row r="365" spans="1:30" x14ac:dyDescent="0.2">
      <c r="A365">
        <v>0</v>
      </c>
      <c r="B365" t="s">
        <v>10</v>
      </c>
      <c r="C365">
        <v>2</v>
      </c>
      <c r="D365" t="s">
        <v>3</v>
      </c>
      <c r="E365">
        <v>36</v>
      </c>
      <c r="F365">
        <v>27.75</v>
      </c>
      <c r="G365">
        <v>1</v>
      </c>
      <c r="H365">
        <v>2</v>
      </c>
      <c r="I365">
        <f>E365/$E$1</f>
        <v>0.45</v>
      </c>
      <c r="J365">
        <f>LOG10(F365+1)</f>
        <v>1.4586378490256493</v>
      </c>
      <c r="K365">
        <f t="shared" si="15"/>
        <v>0</v>
      </c>
      <c r="L365">
        <f t="shared" si="16"/>
        <v>1</v>
      </c>
      <c r="M365">
        <f>IF(B365="S",1,0)</f>
        <v>1</v>
      </c>
      <c r="N365">
        <f>IF(B365="C",1,0)</f>
        <v>0</v>
      </c>
      <c r="O365">
        <f t="shared" si="17"/>
        <v>1</v>
      </c>
      <c r="P365">
        <v>1</v>
      </c>
      <c r="AC365" s="5">
        <f>SUMPRODUCT(Table1[[#This Row],[SibSp]:[Ones]],$R$4:$AA$4)</f>
        <v>0.18276371097049049</v>
      </c>
      <c r="AD365" s="5">
        <f>(AC365-Table1[[#This Row],[Survived]])^2</f>
        <v>3.3402574047704983E-2</v>
      </c>
    </row>
    <row r="366" spans="1:30" x14ac:dyDescent="0.2">
      <c r="A366">
        <v>0</v>
      </c>
      <c r="B366" t="s">
        <v>11</v>
      </c>
      <c r="C366">
        <v>1</v>
      </c>
      <c r="D366" t="s">
        <v>3</v>
      </c>
      <c r="E366">
        <v>30</v>
      </c>
      <c r="F366">
        <v>27.75</v>
      </c>
      <c r="G366">
        <v>0</v>
      </c>
      <c r="H366">
        <v>0</v>
      </c>
      <c r="I366">
        <f>E366/$E$1</f>
        <v>0.375</v>
      </c>
      <c r="J366">
        <f>LOG10(F366+1)</f>
        <v>1.4586378490256493</v>
      </c>
      <c r="K366">
        <f t="shared" si="15"/>
        <v>1</v>
      </c>
      <c r="L366">
        <f t="shared" si="16"/>
        <v>0</v>
      </c>
      <c r="M366">
        <f>IF(B366="S",1,0)</f>
        <v>0</v>
      </c>
      <c r="N366">
        <f>IF(B366="C",1,0)</f>
        <v>1</v>
      </c>
      <c r="O366">
        <f t="shared" si="17"/>
        <v>1</v>
      </c>
      <c r="P366">
        <v>1</v>
      </c>
      <c r="AC366" s="5">
        <f>SUMPRODUCT(Table1[[#This Row],[SibSp]:[Ones]],$R$4:$AA$4)</f>
        <v>0.5398189459285696</v>
      </c>
      <c r="AD366" s="5">
        <f>(AC366-Table1[[#This Row],[Survived]])^2</f>
        <v>0.29140449438343197</v>
      </c>
    </row>
    <row r="367" spans="1:30" x14ac:dyDescent="0.2">
      <c r="A367">
        <v>1</v>
      </c>
      <c r="B367" t="s">
        <v>11</v>
      </c>
      <c r="C367">
        <v>1</v>
      </c>
      <c r="D367" t="s">
        <v>3</v>
      </c>
      <c r="E367">
        <v>49</v>
      </c>
      <c r="F367">
        <v>89.104200000000006</v>
      </c>
      <c r="G367">
        <v>1</v>
      </c>
      <c r="H367">
        <v>0</v>
      </c>
      <c r="I367">
        <f>E367/$E$1</f>
        <v>0.61250000000000004</v>
      </c>
      <c r="J367">
        <f>LOG10(F367+1)</f>
        <v>1.9547450350890707</v>
      </c>
      <c r="K367">
        <f t="shared" si="15"/>
        <v>1</v>
      </c>
      <c r="L367">
        <f t="shared" si="16"/>
        <v>0</v>
      </c>
      <c r="M367">
        <f>IF(B367="S",1,0)</f>
        <v>0</v>
      </c>
      <c r="N367">
        <f>IF(B367="C",1,0)</f>
        <v>1</v>
      </c>
      <c r="O367">
        <f t="shared" si="17"/>
        <v>1</v>
      </c>
      <c r="P367">
        <v>1</v>
      </c>
      <c r="AC367" s="5">
        <f>SUMPRODUCT(Table1[[#This Row],[SibSp]:[Ones]],$R$4:$AA$4)</f>
        <v>0.38744126950963959</v>
      </c>
      <c r="AD367" s="5">
        <f>(AC367-Table1[[#This Row],[Survived]])^2</f>
        <v>0.37522819829996196</v>
      </c>
    </row>
    <row r="368" spans="1:30" x14ac:dyDescent="0.2">
      <c r="A368">
        <v>1</v>
      </c>
      <c r="B368" t="s">
        <v>11</v>
      </c>
      <c r="C368">
        <v>3</v>
      </c>
      <c r="D368" t="s">
        <v>3</v>
      </c>
      <c r="E368">
        <v>29</v>
      </c>
      <c r="F368">
        <v>7.8958000000000004</v>
      </c>
      <c r="G368">
        <v>0</v>
      </c>
      <c r="H368">
        <v>0</v>
      </c>
      <c r="I368">
        <f>E368/$E$1</f>
        <v>0.36249999999999999</v>
      </c>
      <c r="J368">
        <f>LOG10(F368+1)</f>
        <v>0.94918501031343461</v>
      </c>
      <c r="K368">
        <f t="shared" si="15"/>
        <v>0</v>
      </c>
      <c r="L368">
        <f t="shared" si="16"/>
        <v>0</v>
      </c>
      <c r="M368">
        <f>IF(B368="S",1,0)</f>
        <v>0</v>
      </c>
      <c r="N368">
        <f>IF(B368="C",1,0)</f>
        <v>1</v>
      </c>
      <c r="O368">
        <f t="shared" si="17"/>
        <v>1</v>
      </c>
      <c r="P368">
        <v>1</v>
      </c>
      <c r="AC368" s="5">
        <f>SUMPRODUCT(Table1[[#This Row],[SibSp]:[Ones]],$R$4:$AA$4)</f>
        <v>0.16878286704310574</v>
      </c>
      <c r="AD368" s="5">
        <f>(AC368-Table1[[#This Row],[Survived]])^2</f>
        <v>0.69092192212107917</v>
      </c>
    </row>
    <row r="369" spans="1:30" x14ac:dyDescent="0.2">
      <c r="A369">
        <v>0</v>
      </c>
      <c r="B369" t="s">
        <v>10</v>
      </c>
      <c r="C369">
        <v>1</v>
      </c>
      <c r="D369" t="s">
        <v>3</v>
      </c>
      <c r="E369">
        <v>65</v>
      </c>
      <c r="F369">
        <v>26.55</v>
      </c>
      <c r="G369">
        <v>0</v>
      </c>
      <c r="H369">
        <v>0</v>
      </c>
      <c r="I369">
        <f>E369/$E$1</f>
        <v>0.8125</v>
      </c>
      <c r="J369">
        <f>LOG10(F369+1)</f>
        <v>1.4401216031878039</v>
      </c>
      <c r="K369">
        <f t="shared" si="15"/>
        <v>1</v>
      </c>
      <c r="L369">
        <f t="shared" si="16"/>
        <v>0</v>
      </c>
      <c r="M369">
        <f>IF(B369="S",1,0)</f>
        <v>1</v>
      </c>
      <c r="N369">
        <f>IF(B369="C",1,0)</f>
        <v>0</v>
      </c>
      <c r="O369">
        <f t="shared" si="17"/>
        <v>1</v>
      </c>
      <c r="P369">
        <v>1</v>
      </c>
      <c r="AC369" s="5">
        <f>SUMPRODUCT(Table1[[#This Row],[SibSp]:[Ones]],$R$4:$AA$4)</f>
        <v>0.2487715487852884</v>
      </c>
      <c r="AD369" s="5">
        <f>(AC369-Table1[[#This Row],[Survived]])^2</f>
        <v>6.1887283485031128E-2</v>
      </c>
    </row>
    <row r="370" spans="1:30" x14ac:dyDescent="0.2">
      <c r="A370">
        <v>1</v>
      </c>
      <c r="B370" t="s">
        <v>10</v>
      </c>
      <c r="C370">
        <v>2</v>
      </c>
      <c r="D370" t="s">
        <v>4</v>
      </c>
      <c r="E370">
        <v>50</v>
      </c>
      <c r="F370">
        <v>10.5</v>
      </c>
      <c r="G370">
        <v>0</v>
      </c>
      <c r="H370">
        <v>0</v>
      </c>
      <c r="I370">
        <f>E370/$E$1</f>
        <v>0.625</v>
      </c>
      <c r="J370">
        <f>LOG10(F370+1)</f>
        <v>1.0606978403536116</v>
      </c>
      <c r="K370">
        <f t="shared" si="15"/>
        <v>0</v>
      </c>
      <c r="L370">
        <f t="shared" si="16"/>
        <v>1</v>
      </c>
      <c r="M370">
        <f>IF(B370="S",1,0)</f>
        <v>1</v>
      </c>
      <c r="N370">
        <f>IF(B370="C",1,0)</f>
        <v>0</v>
      </c>
      <c r="O370">
        <f t="shared" si="17"/>
        <v>0</v>
      </c>
      <c r="P370">
        <v>1</v>
      </c>
      <c r="AC370" s="5">
        <f>SUMPRODUCT(Table1[[#This Row],[SibSp]:[Ones]],$R$4:$AA$4)</f>
        <v>0.63959787770868115</v>
      </c>
      <c r="AD370" s="5">
        <f>(AC370-Table1[[#This Row],[Survived]])^2</f>
        <v>0.12988968975208676</v>
      </c>
    </row>
    <row r="371" spans="1:30" x14ac:dyDescent="0.2">
      <c r="A371">
        <v>1</v>
      </c>
      <c r="B371" t="s">
        <v>10</v>
      </c>
      <c r="C371">
        <v>1</v>
      </c>
      <c r="D371" t="s">
        <v>3</v>
      </c>
      <c r="E371">
        <v>48</v>
      </c>
      <c r="F371">
        <v>26.55</v>
      </c>
      <c r="G371">
        <v>0</v>
      </c>
      <c r="H371">
        <v>0</v>
      </c>
      <c r="I371">
        <f>E371/$E$1</f>
        <v>0.6</v>
      </c>
      <c r="J371">
        <f>LOG10(F371+1)</f>
        <v>1.4401216031878039</v>
      </c>
      <c r="K371">
        <f t="shared" si="15"/>
        <v>1</v>
      </c>
      <c r="L371">
        <f t="shared" si="16"/>
        <v>0</v>
      </c>
      <c r="M371">
        <f>IF(B371="S",1,0)</f>
        <v>1</v>
      </c>
      <c r="N371">
        <f>IF(B371="C",1,0)</f>
        <v>0</v>
      </c>
      <c r="O371">
        <f t="shared" si="17"/>
        <v>1</v>
      </c>
      <c r="P371">
        <v>1</v>
      </c>
      <c r="AC371" s="5">
        <f>SUMPRODUCT(Table1[[#This Row],[SibSp]:[Ones]],$R$4:$AA$4)</f>
        <v>0.35759556135416048</v>
      </c>
      <c r="AD371" s="5">
        <f>(AC371-Table1[[#This Row],[Survived]])^2</f>
        <v>0.41268346279187618</v>
      </c>
    </row>
    <row r="372" spans="1:30" x14ac:dyDescent="0.2">
      <c r="A372">
        <v>0</v>
      </c>
      <c r="B372" t="s">
        <v>10</v>
      </c>
      <c r="C372">
        <v>3</v>
      </c>
      <c r="D372" t="s">
        <v>3</v>
      </c>
      <c r="E372">
        <v>34</v>
      </c>
      <c r="F372">
        <v>8.0500000000000007</v>
      </c>
      <c r="G372">
        <v>0</v>
      </c>
      <c r="H372">
        <v>0</v>
      </c>
      <c r="I372">
        <f>E372/$E$1</f>
        <v>0.42499999999999999</v>
      </c>
      <c r="J372">
        <f>LOG10(F372+1)</f>
        <v>0.9566485792052033</v>
      </c>
      <c r="K372">
        <f t="shared" si="15"/>
        <v>0</v>
      </c>
      <c r="L372">
        <f t="shared" si="16"/>
        <v>0</v>
      </c>
      <c r="M372">
        <f>IF(B372="S",1,0)</f>
        <v>1</v>
      </c>
      <c r="N372">
        <f>IF(B372="C",1,0)</f>
        <v>0</v>
      </c>
      <c r="O372">
        <f t="shared" si="17"/>
        <v>1</v>
      </c>
      <c r="P372">
        <v>1</v>
      </c>
      <c r="AC372" s="5">
        <f>SUMPRODUCT(Table1[[#This Row],[SibSp]:[Ones]],$R$4:$AA$4)</f>
        <v>7.1044299454829596E-2</v>
      </c>
      <c r="AD372" s="5">
        <f>(AC372-Table1[[#This Row],[Survived]])^2</f>
        <v>5.0472924850275009E-3</v>
      </c>
    </row>
    <row r="373" spans="1:30" x14ac:dyDescent="0.2">
      <c r="A373">
        <v>0</v>
      </c>
      <c r="B373" t="s">
        <v>10</v>
      </c>
      <c r="C373">
        <v>1</v>
      </c>
      <c r="D373" t="s">
        <v>3</v>
      </c>
      <c r="E373">
        <v>47</v>
      </c>
      <c r="F373">
        <v>38.5</v>
      </c>
      <c r="G373">
        <v>0</v>
      </c>
      <c r="H373">
        <v>0</v>
      </c>
      <c r="I373">
        <f>E373/$E$1</f>
        <v>0.58750000000000002</v>
      </c>
      <c r="J373">
        <f>LOG10(F373+1)</f>
        <v>1.5965970956264601</v>
      </c>
      <c r="K373">
        <f t="shared" si="15"/>
        <v>1</v>
      </c>
      <c r="L373">
        <f t="shared" si="16"/>
        <v>0</v>
      </c>
      <c r="M373">
        <f>IF(B373="S",1,0)</f>
        <v>1</v>
      </c>
      <c r="N373">
        <f>IF(B373="C",1,0)</f>
        <v>0</v>
      </c>
      <c r="O373">
        <f t="shared" si="17"/>
        <v>1</v>
      </c>
      <c r="P373">
        <v>1</v>
      </c>
      <c r="AC373" s="5">
        <f>SUMPRODUCT(Table1[[#This Row],[SibSp]:[Ones]],$R$4:$AA$4)</f>
        <v>0.37162478349389161</v>
      </c>
      <c r="AD373" s="5">
        <f>(AC373-Table1[[#This Row],[Survived]])^2</f>
        <v>0.13810497970688182</v>
      </c>
    </row>
    <row r="374" spans="1:30" x14ac:dyDescent="0.2">
      <c r="A374">
        <v>0</v>
      </c>
      <c r="B374" t="s">
        <v>10</v>
      </c>
      <c r="C374">
        <v>2</v>
      </c>
      <c r="D374" t="s">
        <v>3</v>
      </c>
      <c r="E374">
        <v>48</v>
      </c>
      <c r="F374">
        <v>13</v>
      </c>
      <c r="G374">
        <v>0</v>
      </c>
      <c r="H374">
        <v>0</v>
      </c>
      <c r="I374">
        <f>E374/$E$1</f>
        <v>0.6</v>
      </c>
      <c r="J374">
        <f>LOG10(F374+1)</f>
        <v>1.146128035678238</v>
      </c>
      <c r="K374">
        <f t="shared" si="15"/>
        <v>0</v>
      </c>
      <c r="L374">
        <f t="shared" si="16"/>
        <v>1</v>
      </c>
      <c r="M374">
        <f>IF(B374="S",1,0)</f>
        <v>1</v>
      </c>
      <c r="N374">
        <f>IF(B374="C",1,0)</f>
        <v>0</v>
      </c>
      <c r="O374">
        <f t="shared" si="17"/>
        <v>1</v>
      </c>
      <c r="P374">
        <v>1</v>
      </c>
      <c r="AC374" s="5">
        <f>SUMPRODUCT(Table1[[#This Row],[SibSp]:[Ones]],$R$4:$AA$4)</f>
        <v>0.17350081448650356</v>
      </c>
      <c r="AD374" s="5">
        <f>(AC374-Table1[[#This Row],[Survived]])^2</f>
        <v>3.0102532627480125E-2</v>
      </c>
    </row>
    <row r="375" spans="1:30" x14ac:dyDescent="0.2">
      <c r="A375">
        <v>0</v>
      </c>
      <c r="B375" t="s">
        <v>10</v>
      </c>
      <c r="C375">
        <v>3</v>
      </c>
      <c r="D375" t="s">
        <v>3</v>
      </c>
      <c r="E375">
        <v>38</v>
      </c>
      <c r="F375">
        <v>7.05</v>
      </c>
      <c r="G375">
        <v>0</v>
      </c>
      <c r="H375">
        <v>0</v>
      </c>
      <c r="I375">
        <f>E375/$E$1</f>
        <v>0.47499999999999998</v>
      </c>
      <c r="J375">
        <f>LOG10(F375+1)</f>
        <v>0.90579588036786851</v>
      </c>
      <c r="K375">
        <f t="shared" si="15"/>
        <v>0</v>
      </c>
      <c r="L375">
        <f t="shared" si="16"/>
        <v>0</v>
      </c>
      <c r="M375">
        <f>IF(B375="S",1,0)</f>
        <v>1</v>
      </c>
      <c r="N375">
        <f>IF(B375="C",1,0)</f>
        <v>0</v>
      </c>
      <c r="O375">
        <f t="shared" si="17"/>
        <v>1</v>
      </c>
      <c r="P375">
        <v>1</v>
      </c>
      <c r="AC375" s="5">
        <f>SUMPRODUCT(Table1[[#This Row],[SibSp]:[Ones]],$R$4:$AA$4)</f>
        <v>4.2959700817684188E-2</v>
      </c>
      <c r="AD375" s="5">
        <f>(AC375-Table1[[#This Row],[Survived]])^2</f>
        <v>1.8455358943449355E-3</v>
      </c>
    </row>
    <row r="376" spans="1:30" x14ac:dyDescent="0.2">
      <c r="A376">
        <v>0</v>
      </c>
      <c r="B376" t="s">
        <v>10</v>
      </c>
      <c r="C376">
        <v>1</v>
      </c>
      <c r="D376" t="s">
        <v>3</v>
      </c>
      <c r="E376">
        <v>56</v>
      </c>
      <c r="F376">
        <v>26.55</v>
      </c>
      <c r="G376">
        <v>0</v>
      </c>
      <c r="H376">
        <v>0</v>
      </c>
      <c r="I376">
        <f>E376/$E$1</f>
        <v>0.7</v>
      </c>
      <c r="J376">
        <f>LOG10(F376+1)</f>
        <v>1.4401216031878039</v>
      </c>
      <c r="K376">
        <f t="shared" si="15"/>
        <v>1</v>
      </c>
      <c r="L376">
        <f t="shared" si="16"/>
        <v>0</v>
      </c>
      <c r="M376">
        <f>IF(B376="S",1,0)</f>
        <v>1</v>
      </c>
      <c r="N376">
        <f>IF(B376="C",1,0)</f>
        <v>0</v>
      </c>
      <c r="O376">
        <f t="shared" si="17"/>
        <v>1</v>
      </c>
      <c r="P376">
        <v>1</v>
      </c>
      <c r="AC376" s="5">
        <f>SUMPRODUCT(Table1[[#This Row],[SibSp]:[Ones]],$R$4:$AA$4)</f>
        <v>0.30638426132175012</v>
      </c>
      <c r="AD376" s="5">
        <f>(AC376-Table1[[#This Row],[Survived]])^2</f>
        <v>9.3871315585674464E-2</v>
      </c>
    </row>
    <row r="377" spans="1:30" x14ac:dyDescent="0.2">
      <c r="A377">
        <v>1</v>
      </c>
      <c r="B377" t="s">
        <v>11</v>
      </c>
      <c r="C377">
        <v>3</v>
      </c>
      <c r="D377" t="s">
        <v>4</v>
      </c>
      <c r="E377">
        <v>0.75</v>
      </c>
      <c r="F377">
        <v>19.258299999999998</v>
      </c>
      <c r="G377">
        <v>2</v>
      </c>
      <c r="H377">
        <v>1</v>
      </c>
      <c r="I377">
        <f>E377/$E$1</f>
        <v>9.3749999999999997E-3</v>
      </c>
      <c r="J377">
        <f>LOG10(F377+1)</f>
        <v>1.3066029982011584</v>
      </c>
      <c r="K377">
        <f t="shared" si="15"/>
        <v>0</v>
      </c>
      <c r="L377">
        <f t="shared" si="16"/>
        <v>0</v>
      </c>
      <c r="M377">
        <f>IF(B377="S",1,0)</f>
        <v>0</v>
      </c>
      <c r="N377">
        <f>IF(B377="C",1,0)</f>
        <v>1</v>
      </c>
      <c r="O377">
        <f t="shared" si="17"/>
        <v>0</v>
      </c>
      <c r="P377">
        <v>1</v>
      </c>
      <c r="AC377" s="5">
        <f>SUMPRODUCT(Table1[[#This Row],[SibSp]:[Ones]],$R$4:$AA$4)</f>
        <v>0.72631404149144729</v>
      </c>
      <c r="AD377" s="5">
        <f>(AC377-Table1[[#This Row],[Survived]])^2</f>
        <v>7.4904003884745232E-2</v>
      </c>
    </row>
    <row r="378" spans="1:30" x14ac:dyDescent="0.2">
      <c r="A378">
        <v>0</v>
      </c>
      <c r="B378" t="s">
        <v>10</v>
      </c>
      <c r="C378">
        <v>3</v>
      </c>
      <c r="D378" t="s">
        <v>3</v>
      </c>
      <c r="E378">
        <v>38</v>
      </c>
      <c r="F378">
        <v>8.6624999999999996</v>
      </c>
      <c r="G378">
        <v>0</v>
      </c>
      <c r="H378">
        <v>0</v>
      </c>
      <c r="I378">
        <f>E378/$E$1</f>
        <v>0.47499999999999998</v>
      </c>
      <c r="J378">
        <f>LOG10(F378+1)</f>
        <v>0.98508950692638131</v>
      </c>
      <c r="K378">
        <f t="shared" si="15"/>
        <v>0</v>
      </c>
      <c r="L378">
        <f t="shared" si="16"/>
        <v>0</v>
      </c>
      <c r="M378">
        <f>IF(B378="S",1,0)</f>
        <v>1</v>
      </c>
      <c r="N378">
        <f>IF(B378="C",1,0)</f>
        <v>0</v>
      </c>
      <c r="O378">
        <f t="shared" si="17"/>
        <v>1</v>
      </c>
      <c r="P378">
        <v>1</v>
      </c>
      <c r="AC378" s="5">
        <f>SUMPRODUCT(Table1[[#This Row],[SibSp]:[Ones]],$R$4:$AA$4)</f>
        <v>4.6825077301149487E-2</v>
      </c>
      <c r="AD378" s="5">
        <f>(AC378-Table1[[#This Row],[Survived]])^2</f>
        <v>2.1925878642586249E-3</v>
      </c>
    </row>
    <row r="379" spans="1:30" x14ac:dyDescent="0.2">
      <c r="A379">
        <v>1</v>
      </c>
      <c r="B379" t="s">
        <v>10</v>
      </c>
      <c r="C379">
        <v>2</v>
      </c>
      <c r="D379" t="s">
        <v>4</v>
      </c>
      <c r="E379">
        <v>33</v>
      </c>
      <c r="F379">
        <v>27.75</v>
      </c>
      <c r="G379">
        <v>1</v>
      </c>
      <c r="H379">
        <v>2</v>
      </c>
      <c r="I379">
        <f>E379/$E$1</f>
        <v>0.41249999999999998</v>
      </c>
      <c r="J379">
        <f>LOG10(F379+1)</f>
        <v>1.4586378490256493</v>
      </c>
      <c r="K379">
        <f t="shared" si="15"/>
        <v>0</v>
      </c>
      <c r="L379">
        <f t="shared" si="16"/>
        <v>1</v>
      </c>
      <c r="M379">
        <f>IF(B379="S",1,0)</f>
        <v>1</v>
      </c>
      <c r="N379">
        <f>IF(B379="C",1,0)</f>
        <v>0</v>
      </c>
      <c r="O379">
        <f t="shared" si="17"/>
        <v>0</v>
      </c>
      <c r="P379">
        <v>1</v>
      </c>
      <c r="AC379" s="5">
        <f>SUMPRODUCT(Table1[[#This Row],[SibSp]:[Ones]],$R$4:$AA$4)</f>
        <v>0.68503235638894133</v>
      </c>
      <c r="AD379" s="5">
        <f>(AC379-Table1[[#This Row],[Survived]])^2</f>
        <v>9.9204616521902864E-2</v>
      </c>
    </row>
    <row r="380" spans="1:30" x14ac:dyDescent="0.2">
      <c r="A380">
        <v>1</v>
      </c>
      <c r="B380" t="s">
        <v>11</v>
      </c>
      <c r="C380">
        <v>2</v>
      </c>
      <c r="D380" t="s">
        <v>4</v>
      </c>
      <c r="E380">
        <v>23</v>
      </c>
      <c r="F380">
        <v>13.791700000000001</v>
      </c>
      <c r="G380">
        <v>0</v>
      </c>
      <c r="H380">
        <v>0</v>
      </c>
      <c r="I380">
        <f>E380/$E$1</f>
        <v>0.28749999999999998</v>
      </c>
      <c r="J380">
        <f>LOG10(F380+1)</f>
        <v>1.1700180900341755</v>
      </c>
      <c r="K380">
        <f t="shared" si="15"/>
        <v>0</v>
      </c>
      <c r="L380">
        <f t="shared" si="16"/>
        <v>1</v>
      </c>
      <c r="M380">
        <f>IF(B380="S",1,0)</f>
        <v>0</v>
      </c>
      <c r="N380">
        <f>IF(B380="C",1,0)</f>
        <v>1</v>
      </c>
      <c r="O380">
        <f t="shared" si="17"/>
        <v>0</v>
      </c>
      <c r="P380">
        <v>1</v>
      </c>
      <c r="AC380" s="5">
        <f>SUMPRODUCT(Table1[[#This Row],[SibSp]:[Ones]],$R$4:$AA$4)</f>
        <v>0.88386045493266829</v>
      </c>
      <c r="AD380" s="5">
        <f>(AC380-Table1[[#This Row],[Survived]])^2</f>
        <v>1.3488393928446772E-2</v>
      </c>
    </row>
    <row r="381" spans="1:30" x14ac:dyDescent="0.2">
      <c r="A381">
        <v>0</v>
      </c>
      <c r="B381" t="s">
        <v>10</v>
      </c>
      <c r="C381">
        <v>3</v>
      </c>
      <c r="D381" t="s">
        <v>4</v>
      </c>
      <c r="E381">
        <v>22</v>
      </c>
      <c r="F381">
        <v>9.8375000000000004</v>
      </c>
      <c r="G381">
        <v>0</v>
      </c>
      <c r="H381">
        <v>0</v>
      </c>
      <c r="I381">
        <f>E381/$E$1</f>
        <v>0.27500000000000002</v>
      </c>
      <c r="J381">
        <f>LOG10(F381+1)</f>
        <v>1.0349291104842666</v>
      </c>
      <c r="K381">
        <f t="shared" si="15"/>
        <v>0</v>
      </c>
      <c r="L381">
        <f t="shared" si="16"/>
        <v>0</v>
      </c>
      <c r="M381">
        <f>IF(B381="S",1,0)</f>
        <v>1</v>
      </c>
      <c r="N381">
        <f>IF(B381="C",1,0)</f>
        <v>0</v>
      </c>
      <c r="O381">
        <f t="shared" si="17"/>
        <v>0</v>
      </c>
      <c r="P381">
        <v>1</v>
      </c>
      <c r="AC381" s="5">
        <f>SUMPRODUCT(Table1[[#This Row],[SibSp]:[Ones]],$R$4:$AA$4)</f>
        <v>0.63474164789790544</v>
      </c>
      <c r="AD381" s="5">
        <f>(AC381-Table1[[#This Row],[Survived]])^2</f>
        <v>0.40289695957614857</v>
      </c>
    </row>
    <row r="382" spans="1:30" x14ac:dyDescent="0.2">
      <c r="A382">
        <v>0</v>
      </c>
      <c r="B382" t="s">
        <v>10</v>
      </c>
      <c r="C382">
        <v>2</v>
      </c>
      <c r="D382" t="s">
        <v>3</v>
      </c>
      <c r="E382">
        <v>34</v>
      </c>
      <c r="F382">
        <v>21</v>
      </c>
      <c r="G382">
        <v>1</v>
      </c>
      <c r="H382">
        <v>0</v>
      </c>
      <c r="I382">
        <f>E382/$E$1</f>
        <v>0.42499999999999999</v>
      </c>
      <c r="J382">
        <f>LOG10(F382+1)</f>
        <v>1.3424226808222062</v>
      </c>
      <c r="K382">
        <f t="shared" si="15"/>
        <v>0</v>
      </c>
      <c r="L382">
        <f t="shared" si="16"/>
        <v>1</v>
      </c>
      <c r="M382">
        <f>IF(B382="S",1,0)</f>
        <v>1</v>
      </c>
      <c r="N382">
        <f>IF(B382="C",1,0)</f>
        <v>0</v>
      </c>
      <c r="O382">
        <f t="shared" si="17"/>
        <v>1</v>
      </c>
      <c r="P382">
        <v>1</v>
      </c>
      <c r="AC382" s="5">
        <f>SUMPRODUCT(Table1[[#This Row],[SibSp]:[Ones]],$R$4:$AA$4)</f>
        <v>0.21775459945373427</v>
      </c>
      <c r="AD382" s="5">
        <f>(AC382-Table1[[#This Row],[Survived]])^2</f>
        <v>4.741706558325625E-2</v>
      </c>
    </row>
    <row r="383" spans="1:30" x14ac:dyDescent="0.2">
      <c r="A383">
        <v>0</v>
      </c>
      <c r="B383" t="s">
        <v>10</v>
      </c>
      <c r="C383">
        <v>3</v>
      </c>
      <c r="D383" t="s">
        <v>3</v>
      </c>
      <c r="E383">
        <v>29</v>
      </c>
      <c r="F383">
        <v>7.0457999999999998</v>
      </c>
      <c r="G383">
        <v>1</v>
      </c>
      <c r="H383">
        <v>0</v>
      </c>
      <c r="I383">
        <f>E383/$E$1</f>
        <v>0.36249999999999999</v>
      </c>
      <c r="J383">
        <f>LOG10(F383+1)</f>
        <v>0.90556923281193558</v>
      </c>
      <c r="K383">
        <f t="shared" si="15"/>
        <v>0</v>
      </c>
      <c r="L383">
        <f t="shared" si="16"/>
        <v>0</v>
      </c>
      <c r="M383">
        <f>IF(B383="S",1,0)</f>
        <v>1</v>
      </c>
      <c r="N383">
        <f>IF(B383="C",1,0)</f>
        <v>0</v>
      </c>
      <c r="O383">
        <f t="shared" si="17"/>
        <v>1</v>
      </c>
      <c r="P383">
        <v>1</v>
      </c>
      <c r="AC383" s="5">
        <f>SUMPRODUCT(Table1[[#This Row],[SibSp]:[Ones]],$R$4:$AA$4)</f>
        <v>4.5626475716896375E-2</v>
      </c>
      <c r="AD383" s="5">
        <f>(AC383-Table1[[#This Row],[Survived]])^2</f>
        <v>2.0817752863445346E-3</v>
      </c>
    </row>
    <row r="384" spans="1:30" x14ac:dyDescent="0.2">
      <c r="A384">
        <v>0</v>
      </c>
      <c r="B384" t="s">
        <v>10</v>
      </c>
      <c r="C384">
        <v>3</v>
      </c>
      <c r="D384" t="s">
        <v>3</v>
      </c>
      <c r="E384">
        <v>22</v>
      </c>
      <c r="F384">
        <v>7.5208000000000004</v>
      </c>
      <c r="G384">
        <v>0</v>
      </c>
      <c r="H384">
        <v>0</v>
      </c>
      <c r="I384">
        <f>E384/$E$1</f>
        <v>0.27500000000000002</v>
      </c>
      <c r="J384">
        <f>LOG10(F384+1)</f>
        <v>0.93048037167691311</v>
      </c>
      <c r="K384">
        <f t="shared" si="15"/>
        <v>0</v>
      </c>
      <c r="L384">
        <f t="shared" si="16"/>
        <v>0</v>
      </c>
      <c r="M384">
        <f>IF(B384="S",1,0)</f>
        <v>1</v>
      </c>
      <c r="N384">
        <f>IF(B384="C",1,0)</f>
        <v>0</v>
      </c>
      <c r="O384">
        <f t="shared" si="17"/>
        <v>1</v>
      </c>
      <c r="P384">
        <v>1</v>
      </c>
      <c r="AC384" s="5">
        <f>SUMPRODUCT(Table1[[#This Row],[SibSp]:[Ones]],$R$4:$AA$4)</f>
        <v>0.14658561136726223</v>
      </c>
      <c r="AD384" s="5">
        <f>(AC384-Table1[[#This Row],[Survived]])^2</f>
        <v>2.1487341459914037E-2</v>
      </c>
    </row>
    <row r="385" spans="1:30" x14ac:dyDescent="0.2">
      <c r="A385">
        <v>1</v>
      </c>
      <c r="B385" t="s">
        <v>10</v>
      </c>
      <c r="C385">
        <v>3</v>
      </c>
      <c r="D385" t="s">
        <v>4</v>
      </c>
      <c r="E385">
        <v>2</v>
      </c>
      <c r="F385">
        <v>12.2875</v>
      </c>
      <c r="G385">
        <v>0</v>
      </c>
      <c r="H385">
        <v>1</v>
      </c>
      <c r="I385">
        <f>E385/$E$1</f>
        <v>2.5000000000000001E-2</v>
      </c>
      <c r="J385">
        <f>LOG10(F385+1)</f>
        <v>1.1234432775313532</v>
      </c>
      <c r="K385">
        <f t="shared" si="15"/>
        <v>0</v>
      </c>
      <c r="L385">
        <f t="shared" si="16"/>
        <v>0</v>
      </c>
      <c r="M385">
        <f>IF(B385="S",1,0)</f>
        <v>1</v>
      </c>
      <c r="N385">
        <f>IF(B385="C",1,0)</f>
        <v>0</v>
      </c>
      <c r="O385">
        <f t="shared" si="17"/>
        <v>0</v>
      </c>
      <c r="P385">
        <v>1</v>
      </c>
      <c r="AC385" s="5">
        <f>SUMPRODUCT(Table1[[#This Row],[SibSp]:[Ones]],$R$4:$AA$4)</f>
        <v>0.75315811514030384</v>
      </c>
      <c r="AD385" s="5">
        <f>(AC385-Table1[[#This Row],[Survived]])^2</f>
        <v>6.0930916121087496E-2</v>
      </c>
    </row>
    <row r="386" spans="1:30" x14ac:dyDescent="0.2">
      <c r="A386">
        <v>0</v>
      </c>
      <c r="B386" t="s">
        <v>10</v>
      </c>
      <c r="C386">
        <v>3</v>
      </c>
      <c r="D386" t="s">
        <v>3</v>
      </c>
      <c r="E386">
        <v>9</v>
      </c>
      <c r="F386">
        <v>46.9</v>
      </c>
      <c r="G386">
        <v>5</v>
      </c>
      <c r="H386">
        <v>2</v>
      </c>
      <c r="I386">
        <f>E386/$E$1</f>
        <v>0.1125</v>
      </c>
      <c r="J386">
        <f>LOG10(F386+1)</f>
        <v>1.6803355134145632</v>
      </c>
      <c r="K386">
        <f t="shared" si="15"/>
        <v>0</v>
      </c>
      <c r="L386">
        <f t="shared" si="16"/>
        <v>0</v>
      </c>
      <c r="M386">
        <f>IF(B386="S",1,0)</f>
        <v>1</v>
      </c>
      <c r="N386">
        <f>IF(B386="C",1,0)</f>
        <v>0</v>
      </c>
      <c r="O386">
        <f t="shared" si="17"/>
        <v>1</v>
      </c>
      <c r="P386">
        <v>1</v>
      </c>
      <c r="AC386" s="5">
        <f>SUMPRODUCT(Table1[[#This Row],[SibSp]:[Ones]],$R$4:$AA$4)</f>
        <v>-3.6170087184744459E-2</v>
      </c>
      <c r="AD386" s="5">
        <f>(AC386-Table1[[#This Row],[Survived]])^2</f>
        <v>1.3082752069520154E-3</v>
      </c>
    </row>
    <row r="387" spans="1:30" x14ac:dyDescent="0.2">
      <c r="A387">
        <v>0</v>
      </c>
      <c r="B387" t="s">
        <v>10</v>
      </c>
      <c r="C387">
        <v>3</v>
      </c>
      <c r="D387" t="s">
        <v>3</v>
      </c>
      <c r="E387">
        <v>50</v>
      </c>
      <c r="F387">
        <v>8.0500000000000007</v>
      </c>
      <c r="G387">
        <v>0</v>
      </c>
      <c r="H387">
        <v>0</v>
      </c>
      <c r="I387">
        <f>E387/$E$1</f>
        <v>0.625</v>
      </c>
      <c r="J387">
        <f>LOG10(F387+1)</f>
        <v>0.9566485792052033</v>
      </c>
      <c r="K387">
        <f t="shared" si="15"/>
        <v>0</v>
      </c>
      <c r="L387">
        <f t="shared" si="16"/>
        <v>0</v>
      </c>
      <c r="M387">
        <f>IF(B387="S",1,0)</f>
        <v>1</v>
      </c>
      <c r="N387">
        <f>IF(B387="C",1,0)</f>
        <v>0</v>
      </c>
      <c r="O387">
        <f t="shared" si="17"/>
        <v>1</v>
      </c>
      <c r="P387">
        <v>1</v>
      </c>
      <c r="AC387" s="5">
        <f>SUMPRODUCT(Table1[[#This Row],[SibSp]:[Ones]],$R$4:$AA$4)</f>
        <v>-3.1378300609991139E-2</v>
      </c>
      <c r="AD387" s="5">
        <f>(AC387-Table1[[#This Row],[Survived]])^2</f>
        <v>9.845977491709703E-4</v>
      </c>
    </row>
    <row r="388" spans="1:30" x14ac:dyDescent="0.2">
      <c r="A388">
        <v>1</v>
      </c>
      <c r="B388" t="s">
        <v>10</v>
      </c>
      <c r="C388">
        <v>3</v>
      </c>
      <c r="D388" t="s">
        <v>4</v>
      </c>
      <c r="E388">
        <v>63</v>
      </c>
      <c r="F388">
        <v>9.5875000000000004</v>
      </c>
      <c r="G388">
        <v>0</v>
      </c>
      <c r="H388">
        <v>0</v>
      </c>
      <c r="I388">
        <f>E388/$E$1</f>
        <v>0.78749999999999998</v>
      </c>
      <c r="J388">
        <f>LOG10(F388+1)</f>
        <v>1.0247934233387634</v>
      </c>
      <c r="K388">
        <f t="shared" si="15"/>
        <v>0</v>
      </c>
      <c r="L388">
        <f t="shared" si="16"/>
        <v>0</v>
      </c>
      <c r="M388">
        <f>IF(B388="S",1,0)</f>
        <v>1</v>
      </c>
      <c r="N388">
        <f>IF(B388="C",1,0)</f>
        <v>0</v>
      </c>
      <c r="O388">
        <f t="shared" si="17"/>
        <v>0</v>
      </c>
      <c r="P388">
        <v>1</v>
      </c>
      <c r="AC388" s="5">
        <f>SUMPRODUCT(Table1[[#This Row],[SibSp]:[Ones]],$R$4:$AA$4)</f>
        <v>0.37178964449038437</v>
      </c>
      <c r="AD388" s="5">
        <f>(AC388-Table1[[#This Row],[Survived]])^2</f>
        <v>0.39464825076951771</v>
      </c>
    </row>
    <row r="389" spans="1:30" x14ac:dyDescent="0.2">
      <c r="A389">
        <v>1</v>
      </c>
      <c r="B389" t="s">
        <v>11</v>
      </c>
      <c r="C389">
        <v>1</v>
      </c>
      <c r="D389" t="s">
        <v>3</v>
      </c>
      <c r="E389">
        <v>25</v>
      </c>
      <c r="F389">
        <v>91.0792</v>
      </c>
      <c r="G389">
        <v>1</v>
      </c>
      <c r="H389">
        <v>0</v>
      </c>
      <c r="I389">
        <f>E389/$E$1</f>
        <v>0.3125</v>
      </c>
      <c r="J389">
        <f>LOG10(F389+1)</f>
        <v>1.9641615374126258</v>
      </c>
      <c r="K389">
        <f t="shared" ref="K389:K452" si="18">IF(C389=1,1,0)</f>
        <v>1</v>
      </c>
      <c r="L389">
        <f t="shared" ref="L389:L452" si="19">IF(C389=2,1,0)</f>
        <v>0</v>
      </c>
      <c r="M389">
        <f>IF(B389="S",1,0)</f>
        <v>0</v>
      </c>
      <c r="N389">
        <f>IF(B389="C",1,0)</f>
        <v>1</v>
      </c>
      <c r="O389">
        <f t="shared" ref="O389:O452" si="20">IF(D389="male",1,0)</f>
        <v>1</v>
      </c>
      <c r="P389">
        <v>1</v>
      </c>
      <c r="AC389" s="5">
        <f>SUMPRODUCT(Table1[[#This Row],[SibSp]:[Ones]],$R$4:$AA$4)</f>
        <v>0.54153420179164691</v>
      </c>
      <c r="AD389" s="5">
        <f>(AC389-Table1[[#This Row],[Survived]])^2</f>
        <v>0.21019088812682235</v>
      </c>
    </row>
    <row r="390" spans="1:30" x14ac:dyDescent="0.2">
      <c r="A390">
        <v>1</v>
      </c>
      <c r="B390" t="s">
        <v>10</v>
      </c>
      <c r="C390">
        <v>1</v>
      </c>
      <c r="D390" t="s">
        <v>4</v>
      </c>
      <c r="E390">
        <v>35</v>
      </c>
      <c r="F390">
        <v>90</v>
      </c>
      <c r="G390">
        <v>1</v>
      </c>
      <c r="H390">
        <v>0</v>
      </c>
      <c r="I390">
        <f>E390/$E$1</f>
        <v>0.4375</v>
      </c>
      <c r="J390">
        <f>LOG10(F390+1)</f>
        <v>1.9590413923210936</v>
      </c>
      <c r="K390">
        <f t="shared" si="18"/>
        <v>1</v>
      </c>
      <c r="L390">
        <f t="shared" si="19"/>
        <v>0</v>
      </c>
      <c r="M390">
        <f>IF(B390="S",1,0)</f>
        <v>1</v>
      </c>
      <c r="N390">
        <f>IF(B390="C",1,0)</f>
        <v>0</v>
      </c>
      <c r="O390">
        <f t="shared" si="20"/>
        <v>0</v>
      </c>
      <c r="P390">
        <v>1</v>
      </c>
      <c r="AC390" s="5">
        <f>SUMPRODUCT(Table1[[#This Row],[SibSp]:[Ones]],$R$4:$AA$4)</f>
        <v>0.89423955333793548</v>
      </c>
      <c r="AD390" s="5">
        <f>(AC390-Table1[[#This Row],[Survived]])^2</f>
        <v>1.1185272078159395E-2</v>
      </c>
    </row>
    <row r="391" spans="1:30" x14ac:dyDescent="0.2">
      <c r="A391">
        <v>0</v>
      </c>
      <c r="B391" t="s">
        <v>11</v>
      </c>
      <c r="C391">
        <v>1</v>
      </c>
      <c r="D391" t="s">
        <v>3</v>
      </c>
      <c r="E391">
        <v>58</v>
      </c>
      <c r="F391">
        <v>29.7</v>
      </c>
      <c r="G391">
        <v>0</v>
      </c>
      <c r="H391">
        <v>0</v>
      </c>
      <c r="I391">
        <f>E391/$E$1</f>
        <v>0.72499999999999998</v>
      </c>
      <c r="J391">
        <f>LOG10(F391+1)</f>
        <v>1.4871383754771865</v>
      </c>
      <c r="K391">
        <f t="shared" si="18"/>
        <v>1</v>
      </c>
      <c r="L391">
        <f t="shared" si="19"/>
        <v>0</v>
      </c>
      <c r="M391">
        <f>IF(B391="S",1,0)</f>
        <v>0</v>
      </c>
      <c r="N391">
        <f>IF(B391="C",1,0)</f>
        <v>1</v>
      </c>
      <c r="O391">
        <f t="shared" si="20"/>
        <v>1</v>
      </c>
      <c r="P391">
        <v>1</v>
      </c>
      <c r="AC391" s="5">
        <f>SUMPRODUCT(Table1[[#This Row],[SibSp]:[Ones]],$R$4:$AA$4)</f>
        <v>0.36196872897460036</v>
      </c>
      <c r="AD391" s="5">
        <f>(AC391-Table1[[#This Row],[Survived]])^2</f>
        <v>0.1310213607554877</v>
      </c>
    </row>
    <row r="392" spans="1:30" x14ac:dyDescent="0.2">
      <c r="A392">
        <v>0</v>
      </c>
      <c r="B392" t="s">
        <v>10</v>
      </c>
      <c r="C392">
        <v>3</v>
      </c>
      <c r="D392" t="s">
        <v>3</v>
      </c>
      <c r="E392">
        <v>30</v>
      </c>
      <c r="F392">
        <v>8.0500000000000007</v>
      </c>
      <c r="G392">
        <v>0</v>
      </c>
      <c r="H392">
        <v>0</v>
      </c>
      <c r="I392">
        <f>E392/$E$1</f>
        <v>0.375</v>
      </c>
      <c r="J392">
        <f>LOG10(F392+1)</f>
        <v>0.9566485792052033</v>
      </c>
      <c r="K392">
        <f t="shared" si="18"/>
        <v>0</v>
      </c>
      <c r="L392">
        <f t="shared" si="19"/>
        <v>0</v>
      </c>
      <c r="M392">
        <f>IF(B392="S",1,0)</f>
        <v>1</v>
      </c>
      <c r="N392">
        <f>IF(B392="C",1,0)</f>
        <v>0</v>
      </c>
      <c r="O392">
        <f t="shared" si="20"/>
        <v>1</v>
      </c>
      <c r="P392">
        <v>1</v>
      </c>
      <c r="AC392" s="5">
        <f>SUMPRODUCT(Table1[[#This Row],[SibSp]:[Ones]],$R$4:$AA$4)</f>
        <v>9.664994947103478E-2</v>
      </c>
      <c r="AD392" s="5">
        <f>(AC392-Table1[[#This Row],[Survived]])^2</f>
        <v>9.3412127327535763E-3</v>
      </c>
    </row>
    <row r="393" spans="1:30" x14ac:dyDescent="0.2">
      <c r="A393">
        <v>1</v>
      </c>
      <c r="B393" t="s">
        <v>10</v>
      </c>
      <c r="C393">
        <v>3</v>
      </c>
      <c r="D393" t="s">
        <v>3</v>
      </c>
      <c r="E393">
        <v>9</v>
      </c>
      <c r="F393">
        <v>15.9</v>
      </c>
      <c r="G393">
        <v>1</v>
      </c>
      <c r="H393">
        <v>1</v>
      </c>
      <c r="I393">
        <f>E393/$E$1</f>
        <v>0.1125</v>
      </c>
      <c r="J393">
        <f>LOG10(F393+1)</f>
        <v>1.2278867046136734</v>
      </c>
      <c r="K393">
        <f t="shared" si="18"/>
        <v>0</v>
      </c>
      <c r="L393">
        <f t="shared" si="19"/>
        <v>0</v>
      </c>
      <c r="M393">
        <f>IF(B393="S",1,0)</f>
        <v>1</v>
      </c>
      <c r="N393">
        <f>IF(B393="C",1,0)</f>
        <v>0</v>
      </c>
      <c r="O393">
        <f t="shared" si="20"/>
        <v>1</v>
      </c>
      <c r="P393">
        <v>1</v>
      </c>
      <c r="AC393" s="5">
        <f>SUMPRODUCT(Table1[[#This Row],[SibSp]:[Ones]],$R$4:$AA$4)</f>
        <v>0.17544030029025492</v>
      </c>
      <c r="AD393" s="5">
        <f>(AC393-Table1[[#This Row],[Survived]])^2</f>
        <v>0.67989869838542494</v>
      </c>
    </row>
    <row r="394" spans="1:30" x14ac:dyDescent="0.2">
      <c r="A394">
        <v>0</v>
      </c>
      <c r="B394" t="s">
        <v>10</v>
      </c>
      <c r="C394">
        <v>3</v>
      </c>
      <c r="D394" t="s">
        <v>3</v>
      </c>
      <c r="E394">
        <v>21</v>
      </c>
      <c r="F394">
        <v>7.25</v>
      </c>
      <c r="G394">
        <v>0</v>
      </c>
      <c r="H394">
        <v>0</v>
      </c>
      <c r="I394">
        <f>E394/$E$1</f>
        <v>0.26250000000000001</v>
      </c>
      <c r="J394">
        <f>LOG10(F394+1)</f>
        <v>0.91645394854992512</v>
      </c>
      <c r="K394">
        <f t="shared" si="18"/>
        <v>0</v>
      </c>
      <c r="L394">
        <f t="shared" si="19"/>
        <v>0</v>
      </c>
      <c r="M394">
        <f>IF(B394="S",1,0)</f>
        <v>1</v>
      </c>
      <c r="N394">
        <f>IF(B394="C",1,0)</f>
        <v>0</v>
      </c>
      <c r="O394">
        <f t="shared" si="20"/>
        <v>1</v>
      </c>
      <c r="P394">
        <v>1</v>
      </c>
      <c r="AC394" s="5">
        <f>SUMPRODUCT(Table1[[#This Row],[SibSp]:[Ones]],$R$4:$AA$4)</f>
        <v>0.15230326896621815</v>
      </c>
      <c r="AD394" s="5">
        <f>(AC394-Table1[[#This Row],[Survived]])^2</f>
        <v>2.3196285737796189E-2</v>
      </c>
    </row>
    <row r="395" spans="1:30" x14ac:dyDescent="0.2">
      <c r="A395">
        <v>0</v>
      </c>
      <c r="B395" t="s">
        <v>10</v>
      </c>
      <c r="C395">
        <v>1</v>
      </c>
      <c r="D395" t="s">
        <v>3</v>
      </c>
      <c r="E395">
        <v>55</v>
      </c>
      <c r="F395">
        <v>30.5</v>
      </c>
      <c r="G395">
        <v>0</v>
      </c>
      <c r="H395">
        <v>0</v>
      </c>
      <c r="I395">
        <f>E395/$E$1</f>
        <v>0.6875</v>
      </c>
      <c r="J395">
        <f>LOG10(F395+1)</f>
        <v>1.4983105537896004</v>
      </c>
      <c r="K395">
        <f t="shared" si="18"/>
        <v>1</v>
      </c>
      <c r="L395">
        <f t="shared" si="19"/>
        <v>0</v>
      </c>
      <c r="M395">
        <f>IF(B395="S",1,0)</f>
        <v>1</v>
      </c>
      <c r="N395">
        <f>IF(B395="C",1,0)</f>
        <v>0</v>
      </c>
      <c r="O395">
        <f t="shared" si="20"/>
        <v>1</v>
      </c>
      <c r="P395">
        <v>1</v>
      </c>
      <c r="AC395" s="5">
        <f>SUMPRODUCT(Table1[[#This Row],[SibSp]:[Ones]],$R$4:$AA$4)</f>
        <v>0.31562224734394823</v>
      </c>
      <c r="AD395" s="5">
        <f>(AC395-Table1[[#This Row],[Survived]])^2</f>
        <v>9.9617403018444434E-2</v>
      </c>
    </row>
    <row r="396" spans="1:30" x14ac:dyDescent="0.2">
      <c r="A396">
        <v>0</v>
      </c>
      <c r="B396" t="s">
        <v>11</v>
      </c>
      <c r="C396">
        <v>1</v>
      </c>
      <c r="D396" t="s">
        <v>3</v>
      </c>
      <c r="E396">
        <v>71</v>
      </c>
      <c r="F396">
        <v>49.504199999999997</v>
      </c>
      <c r="G396">
        <v>0</v>
      </c>
      <c r="H396">
        <v>0</v>
      </c>
      <c r="I396">
        <f>E396/$E$1</f>
        <v>0.88749999999999996</v>
      </c>
      <c r="J396">
        <f>LOG10(F396+1)</f>
        <v>1.7033274961578131</v>
      </c>
      <c r="K396">
        <f t="shared" si="18"/>
        <v>1</v>
      </c>
      <c r="L396">
        <f t="shared" si="19"/>
        <v>0</v>
      </c>
      <c r="M396">
        <f>IF(B396="S",1,0)</f>
        <v>0</v>
      </c>
      <c r="N396">
        <f>IF(B396="C",1,0)</f>
        <v>1</v>
      </c>
      <c r="O396">
        <f t="shared" si="20"/>
        <v>1</v>
      </c>
      <c r="P396">
        <v>1</v>
      </c>
      <c r="AC396" s="5">
        <f>SUMPRODUCT(Table1[[#This Row],[SibSp]:[Ones]],$R$4:$AA$4)</f>
        <v>0.28928907399943676</v>
      </c>
      <c r="AD396" s="5">
        <f>(AC396-Table1[[#This Row],[Survived]])^2</f>
        <v>8.3688168335451604E-2</v>
      </c>
    </row>
    <row r="397" spans="1:30" x14ac:dyDescent="0.2">
      <c r="A397">
        <v>0</v>
      </c>
      <c r="B397" t="s">
        <v>10</v>
      </c>
      <c r="C397">
        <v>3</v>
      </c>
      <c r="D397" t="s">
        <v>3</v>
      </c>
      <c r="E397">
        <v>21</v>
      </c>
      <c r="F397">
        <v>8.0500000000000007</v>
      </c>
      <c r="G397">
        <v>0</v>
      </c>
      <c r="H397">
        <v>0</v>
      </c>
      <c r="I397">
        <f>E397/$E$1</f>
        <v>0.26250000000000001</v>
      </c>
      <c r="J397">
        <f>LOG10(F397+1)</f>
        <v>0.9566485792052033</v>
      </c>
      <c r="K397">
        <f t="shared" si="18"/>
        <v>0</v>
      </c>
      <c r="L397">
        <f t="shared" si="19"/>
        <v>0</v>
      </c>
      <c r="M397">
        <f>IF(B397="S",1,0)</f>
        <v>1</v>
      </c>
      <c r="N397">
        <f>IF(B397="C",1,0)</f>
        <v>0</v>
      </c>
      <c r="O397">
        <f t="shared" si="20"/>
        <v>1</v>
      </c>
      <c r="P397">
        <v>1</v>
      </c>
      <c r="AC397" s="5">
        <f>SUMPRODUCT(Table1[[#This Row],[SibSp]:[Ones]],$R$4:$AA$4)</f>
        <v>0.15426266200749661</v>
      </c>
      <c r="AD397" s="5">
        <f>(AC397-Table1[[#This Row],[Survived]])^2</f>
        <v>2.3796968889639138E-2</v>
      </c>
    </row>
    <row r="398" spans="1:30" x14ac:dyDescent="0.2">
      <c r="A398">
        <v>1</v>
      </c>
      <c r="B398" t="s">
        <v>11</v>
      </c>
      <c r="C398">
        <v>1</v>
      </c>
      <c r="D398" t="s">
        <v>4</v>
      </c>
      <c r="E398">
        <v>54</v>
      </c>
      <c r="F398">
        <v>78.2667</v>
      </c>
      <c r="G398">
        <v>1</v>
      </c>
      <c r="H398">
        <v>0</v>
      </c>
      <c r="I398">
        <f>E398/$E$1</f>
        <v>0.67500000000000004</v>
      </c>
      <c r="J398">
        <f>LOG10(F398+1)</f>
        <v>1.8990907781931157</v>
      </c>
      <c r="K398">
        <f t="shared" si="18"/>
        <v>1</v>
      </c>
      <c r="L398">
        <f t="shared" si="19"/>
        <v>0</v>
      </c>
      <c r="M398">
        <f>IF(B398="S",1,0)</f>
        <v>0</v>
      </c>
      <c r="N398">
        <f>IF(B398="C",1,0)</f>
        <v>1</v>
      </c>
      <c r="O398">
        <f t="shared" si="20"/>
        <v>0</v>
      </c>
      <c r="P398">
        <v>1</v>
      </c>
      <c r="AC398" s="5">
        <f>SUMPRODUCT(Table1[[#This Row],[SibSp]:[Ones]],$R$4:$AA$4)</f>
        <v>0.83578560169213323</v>
      </c>
      <c r="AD398" s="5">
        <f>(AC398-Table1[[#This Row],[Survived]])^2</f>
        <v>2.6966368611614718E-2</v>
      </c>
    </row>
    <row r="399" spans="1:30" x14ac:dyDescent="0.2">
      <c r="A399">
        <v>0</v>
      </c>
      <c r="B399" t="s">
        <v>10</v>
      </c>
      <c r="C399">
        <v>1</v>
      </c>
      <c r="D399" t="s">
        <v>4</v>
      </c>
      <c r="E399">
        <v>25</v>
      </c>
      <c r="F399">
        <v>151.55000000000001</v>
      </c>
      <c r="G399">
        <v>1</v>
      </c>
      <c r="H399">
        <v>2</v>
      </c>
      <c r="I399">
        <f>E399/$E$1</f>
        <v>0.3125</v>
      </c>
      <c r="J399">
        <f>LOG10(F399+1)</f>
        <v>2.1834122119784261</v>
      </c>
      <c r="K399">
        <f t="shared" si="18"/>
        <v>1</v>
      </c>
      <c r="L399">
        <f t="shared" si="19"/>
        <v>0</v>
      </c>
      <c r="M399">
        <f>IF(B399="S",1,0)</f>
        <v>1</v>
      </c>
      <c r="N399">
        <f>IF(B399="C",1,0)</f>
        <v>0</v>
      </c>
      <c r="O399">
        <f t="shared" si="20"/>
        <v>0</v>
      </c>
      <c r="P399">
        <v>1</v>
      </c>
      <c r="AC399" s="5">
        <f>SUMPRODUCT(Table1[[#This Row],[SibSp]:[Ones]],$R$4:$AA$4)</f>
        <v>0.94133794673914828</v>
      </c>
      <c r="AD399" s="5">
        <f>(AC399-Table1[[#This Row],[Survived]])^2</f>
        <v>0.88611712997107561</v>
      </c>
    </row>
    <row r="400" spans="1:30" x14ac:dyDescent="0.2">
      <c r="A400">
        <v>0</v>
      </c>
      <c r="B400" t="s">
        <v>10</v>
      </c>
      <c r="C400">
        <v>3</v>
      </c>
      <c r="D400" t="s">
        <v>3</v>
      </c>
      <c r="E400">
        <v>24</v>
      </c>
      <c r="F400">
        <v>7.7957999999999998</v>
      </c>
      <c r="G400">
        <v>0</v>
      </c>
      <c r="H400">
        <v>0</v>
      </c>
      <c r="I400">
        <f>E400/$E$1</f>
        <v>0.3</v>
      </c>
      <c r="J400">
        <f>LOG10(F400+1)</f>
        <v>0.94427534575879857</v>
      </c>
      <c r="K400">
        <f t="shared" si="18"/>
        <v>0</v>
      </c>
      <c r="L400">
        <f t="shared" si="19"/>
        <v>0</v>
      </c>
      <c r="M400">
        <f>IF(B400="S",1,0)</f>
        <v>1</v>
      </c>
      <c r="N400">
        <f>IF(B400="C",1,0)</f>
        <v>0</v>
      </c>
      <c r="O400">
        <f t="shared" si="20"/>
        <v>1</v>
      </c>
      <c r="P400">
        <v>1</v>
      </c>
      <c r="AC400" s="5">
        <f>SUMPRODUCT(Table1[[#This Row],[SibSp]:[Ones]],$R$4:$AA$4)</f>
        <v>0.13445525867150598</v>
      </c>
      <c r="AD400" s="5">
        <f>(AC400-Table1[[#This Row],[Survived]])^2</f>
        <v>1.8078216584421585E-2</v>
      </c>
    </row>
    <row r="401" spans="1:30" x14ac:dyDescent="0.2">
      <c r="A401">
        <v>0</v>
      </c>
      <c r="B401" t="s">
        <v>10</v>
      </c>
      <c r="C401">
        <v>3</v>
      </c>
      <c r="D401" t="s">
        <v>3</v>
      </c>
      <c r="E401">
        <v>17</v>
      </c>
      <c r="F401">
        <v>8.6624999999999996</v>
      </c>
      <c r="G401">
        <v>0</v>
      </c>
      <c r="H401">
        <v>0</v>
      </c>
      <c r="I401">
        <f>E401/$E$1</f>
        <v>0.21249999999999999</v>
      </c>
      <c r="J401">
        <f>LOG10(F401+1)</f>
        <v>0.98508950692638131</v>
      </c>
      <c r="K401">
        <f t="shared" si="18"/>
        <v>0</v>
      </c>
      <c r="L401">
        <f t="shared" si="19"/>
        <v>0</v>
      </c>
      <c r="M401">
        <f>IF(B401="S",1,0)</f>
        <v>1</v>
      </c>
      <c r="N401">
        <f>IF(B401="C",1,0)</f>
        <v>0</v>
      </c>
      <c r="O401">
        <f t="shared" si="20"/>
        <v>1</v>
      </c>
      <c r="P401">
        <v>1</v>
      </c>
      <c r="AC401" s="5">
        <f>SUMPRODUCT(Table1[[#This Row],[SibSp]:[Ones]],$R$4:$AA$4)</f>
        <v>0.18125473988622676</v>
      </c>
      <c r="AD401" s="5">
        <f>(AC401-Table1[[#This Row],[Survived]])^2</f>
        <v>3.2853280731223719E-2</v>
      </c>
    </row>
    <row r="402" spans="1:30" x14ac:dyDescent="0.2">
      <c r="A402">
        <v>0</v>
      </c>
      <c r="B402" t="s">
        <v>12</v>
      </c>
      <c r="C402">
        <v>3</v>
      </c>
      <c r="D402" t="s">
        <v>4</v>
      </c>
      <c r="E402">
        <v>21</v>
      </c>
      <c r="F402">
        <v>7.75</v>
      </c>
      <c r="G402">
        <v>0</v>
      </c>
      <c r="H402">
        <v>0</v>
      </c>
      <c r="I402">
        <f>E402/$E$1</f>
        <v>0.26250000000000001</v>
      </c>
      <c r="J402">
        <f>LOG10(F402+1)</f>
        <v>0.94200805302231327</v>
      </c>
      <c r="K402">
        <f t="shared" si="18"/>
        <v>0</v>
      </c>
      <c r="L402">
        <f t="shared" si="19"/>
        <v>0</v>
      </c>
      <c r="M402">
        <f>IF(B402="S",1,0)</f>
        <v>0</v>
      </c>
      <c r="N402">
        <f>IF(B402="C",1,0)</f>
        <v>0</v>
      </c>
      <c r="O402">
        <f t="shared" si="20"/>
        <v>0</v>
      </c>
      <c r="P402">
        <v>1</v>
      </c>
      <c r="AC402" s="5">
        <f>SUMPRODUCT(Table1[[#This Row],[SibSp]:[Ones]],$R$4:$AA$4)</f>
        <v>0.60589145537346623</v>
      </c>
      <c r="AD402" s="5">
        <f>(AC402-Table1[[#This Row],[Survived]])^2</f>
        <v>0.367104455694577</v>
      </c>
    </row>
    <row r="403" spans="1:30" x14ac:dyDescent="0.2">
      <c r="A403">
        <v>0</v>
      </c>
      <c r="B403" t="s">
        <v>10</v>
      </c>
      <c r="C403">
        <v>3</v>
      </c>
      <c r="D403" t="s">
        <v>4</v>
      </c>
      <c r="E403">
        <v>37</v>
      </c>
      <c r="F403">
        <v>9.5875000000000004</v>
      </c>
      <c r="G403">
        <v>0</v>
      </c>
      <c r="H403">
        <v>0</v>
      </c>
      <c r="I403">
        <f>E403/$E$1</f>
        <v>0.46250000000000002</v>
      </c>
      <c r="J403">
        <f>LOG10(F403+1)</f>
        <v>1.0247934233387634</v>
      </c>
      <c r="K403">
        <f t="shared" si="18"/>
        <v>0</v>
      </c>
      <c r="L403">
        <f t="shared" si="19"/>
        <v>0</v>
      </c>
      <c r="M403">
        <f>IF(B403="S",1,0)</f>
        <v>1</v>
      </c>
      <c r="N403">
        <f>IF(B403="C",1,0)</f>
        <v>0</v>
      </c>
      <c r="O403">
        <f t="shared" si="20"/>
        <v>0</v>
      </c>
      <c r="P403">
        <v>1</v>
      </c>
      <c r="AC403" s="5">
        <f>SUMPRODUCT(Table1[[#This Row],[SibSp]:[Ones]],$R$4:$AA$4)</f>
        <v>0.53822636959571823</v>
      </c>
      <c r="AD403" s="5">
        <f>(AC403-Table1[[#This Row],[Survived]])^2</f>
        <v>0.28968762492818667</v>
      </c>
    </row>
    <row r="404" spans="1:30" x14ac:dyDescent="0.2">
      <c r="A404">
        <v>1</v>
      </c>
      <c r="B404" t="s">
        <v>10</v>
      </c>
      <c r="C404">
        <v>1</v>
      </c>
      <c r="D404" t="s">
        <v>4</v>
      </c>
      <c r="E404">
        <v>16</v>
      </c>
      <c r="F404">
        <v>86.5</v>
      </c>
      <c r="G404">
        <v>0</v>
      </c>
      <c r="H404">
        <v>0</v>
      </c>
      <c r="I404">
        <f>E404/$E$1</f>
        <v>0.2</v>
      </c>
      <c r="J404">
        <f>LOG10(F404+1)</f>
        <v>1.9420080530223132</v>
      </c>
      <c r="K404">
        <f t="shared" si="18"/>
        <v>1</v>
      </c>
      <c r="L404">
        <f t="shared" si="19"/>
        <v>0</v>
      </c>
      <c r="M404">
        <f>IF(B404="S",1,0)</f>
        <v>1</v>
      </c>
      <c r="N404">
        <f>IF(B404="C",1,0)</f>
        <v>0</v>
      </c>
      <c r="O404">
        <f t="shared" si="20"/>
        <v>0</v>
      </c>
      <c r="P404">
        <v>1</v>
      </c>
      <c r="AC404" s="5">
        <f>SUMPRODUCT(Table1[[#This Row],[SibSp]:[Ones]],$R$4:$AA$4)</f>
        <v>1.069970945074209</v>
      </c>
      <c r="AD404" s="5">
        <f>(AC404-Table1[[#This Row],[Survived]])^2</f>
        <v>4.8959331545779701E-3</v>
      </c>
    </row>
    <row r="405" spans="1:30" x14ac:dyDescent="0.2">
      <c r="A405">
        <v>0</v>
      </c>
      <c r="B405" t="s">
        <v>11</v>
      </c>
      <c r="C405">
        <v>1</v>
      </c>
      <c r="D405" t="s">
        <v>3</v>
      </c>
      <c r="E405">
        <v>18</v>
      </c>
      <c r="F405">
        <v>108.9</v>
      </c>
      <c r="G405">
        <v>1</v>
      </c>
      <c r="H405">
        <v>0</v>
      </c>
      <c r="I405">
        <f>E405/$E$1</f>
        <v>0.22500000000000001</v>
      </c>
      <c r="J405">
        <f>LOG10(F405+1)</f>
        <v>2.0409976924234905</v>
      </c>
      <c r="K405">
        <f t="shared" si="18"/>
        <v>1</v>
      </c>
      <c r="L405">
        <f t="shared" si="19"/>
        <v>0</v>
      </c>
      <c r="M405">
        <f>IF(B405="S",1,0)</f>
        <v>0</v>
      </c>
      <c r="N405">
        <f>IF(B405="C",1,0)</f>
        <v>1</v>
      </c>
      <c r="O405">
        <f t="shared" si="20"/>
        <v>1</v>
      </c>
      <c r="P405">
        <v>1</v>
      </c>
      <c r="AC405" s="5">
        <f>SUMPRODUCT(Table1[[#This Row],[SibSp]:[Ones]],$R$4:$AA$4)</f>
        <v>0.59008966988617828</v>
      </c>
      <c r="AD405" s="5">
        <f>(AC405-Table1[[#This Row],[Survived]])^2</f>
        <v>0.34820581850637888</v>
      </c>
    </row>
    <row r="406" spans="1:30" x14ac:dyDescent="0.2">
      <c r="A406">
        <v>1</v>
      </c>
      <c r="B406" t="s">
        <v>10</v>
      </c>
      <c r="C406">
        <v>2</v>
      </c>
      <c r="D406" t="s">
        <v>4</v>
      </c>
      <c r="E406">
        <v>33</v>
      </c>
      <c r="F406">
        <v>26</v>
      </c>
      <c r="G406">
        <v>0</v>
      </c>
      <c r="H406">
        <v>2</v>
      </c>
      <c r="I406">
        <f>E406/$E$1</f>
        <v>0.41249999999999998</v>
      </c>
      <c r="J406">
        <f>LOG10(F406+1)</f>
        <v>1.4313637641589874</v>
      </c>
      <c r="K406">
        <f t="shared" si="18"/>
        <v>0</v>
      </c>
      <c r="L406">
        <f t="shared" si="19"/>
        <v>1</v>
      </c>
      <c r="M406">
        <f>IF(B406="S",1,0)</f>
        <v>1</v>
      </c>
      <c r="N406">
        <f>IF(B406="C",1,0)</f>
        <v>0</v>
      </c>
      <c r="O406">
        <f t="shared" si="20"/>
        <v>0</v>
      </c>
      <c r="P406">
        <v>1</v>
      </c>
      <c r="AC406" s="5">
        <f>SUMPRODUCT(Table1[[#This Row],[SibSp]:[Ones]],$R$4:$AA$4)</f>
        <v>0.7386376984575681</v>
      </c>
      <c r="AD406" s="5">
        <f>(AC406-Table1[[#This Row],[Survived]])^2</f>
        <v>6.8310252667557095E-2</v>
      </c>
    </row>
    <row r="407" spans="1:30" x14ac:dyDescent="0.2">
      <c r="A407">
        <v>0</v>
      </c>
      <c r="B407" t="s">
        <v>10</v>
      </c>
      <c r="C407">
        <v>3</v>
      </c>
      <c r="D407" t="s">
        <v>3</v>
      </c>
      <c r="E407">
        <v>28</v>
      </c>
      <c r="F407">
        <v>22.524999999999999</v>
      </c>
      <c r="G407">
        <v>0</v>
      </c>
      <c r="H407">
        <v>0</v>
      </c>
      <c r="I407">
        <f>E407/$E$1</f>
        <v>0.35</v>
      </c>
      <c r="J407">
        <f>LOG10(F407+1)</f>
        <v>1.3715296320992945</v>
      </c>
      <c r="K407">
        <f t="shared" si="18"/>
        <v>0</v>
      </c>
      <c r="L407">
        <f t="shared" si="19"/>
        <v>0</v>
      </c>
      <c r="M407">
        <f>IF(B407="S",1,0)</f>
        <v>1</v>
      </c>
      <c r="N407">
        <f>IF(B407="C",1,0)</f>
        <v>0</v>
      </c>
      <c r="O407">
        <f t="shared" si="20"/>
        <v>1</v>
      </c>
      <c r="P407">
        <v>1</v>
      </c>
      <c r="AC407" s="5">
        <f>SUMPRODUCT(Table1[[#This Row],[SibSp]:[Ones]],$R$4:$AA$4)</f>
        <v>0.12967724313941131</v>
      </c>
      <c r="AD407" s="5">
        <f>(AC407-Table1[[#This Row],[Survived]])^2</f>
        <v>1.6816187388237997E-2</v>
      </c>
    </row>
    <row r="408" spans="1:30" x14ac:dyDescent="0.2">
      <c r="A408">
        <v>1</v>
      </c>
      <c r="B408" t="s">
        <v>10</v>
      </c>
      <c r="C408">
        <v>3</v>
      </c>
      <c r="D408" t="s">
        <v>3</v>
      </c>
      <c r="E408">
        <v>26</v>
      </c>
      <c r="F408">
        <v>56.495800000000003</v>
      </c>
      <c r="G408">
        <v>0</v>
      </c>
      <c r="H408">
        <v>0</v>
      </c>
      <c r="I408">
        <f>E408/$E$1</f>
        <v>0.32500000000000001</v>
      </c>
      <c r="J408">
        <f>LOG10(F408+1)</f>
        <v>1.7596361211514699</v>
      </c>
      <c r="K408">
        <f t="shared" si="18"/>
        <v>0</v>
      </c>
      <c r="L408">
        <f t="shared" si="19"/>
        <v>0</v>
      </c>
      <c r="M408">
        <f>IF(B408="S",1,0)</f>
        <v>1</v>
      </c>
      <c r="N408">
        <f>IF(B408="C",1,0)</f>
        <v>0</v>
      </c>
      <c r="O408">
        <f t="shared" si="20"/>
        <v>1</v>
      </c>
      <c r="P408">
        <v>1</v>
      </c>
      <c r="AC408" s="5">
        <f>SUMPRODUCT(Table1[[#This Row],[SibSp]:[Ones]],$R$4:$AA$4)</f>
        <v>0.16139934023750346</v>
      </c>
      <c r="AD408" s="5">
        <f>(AC408-Table1[[#This Row],[Survived]])^2</f>
        <v>0.70325106655409453</v>
      </c>
    </row>
    <row r="409" spans="1:30" x14ac:dyDescent="0.2">
      <c r="A409">
        <v>1</v>
      </c>
      <c r="B409" t="s">
        <v>12</v>
      </c>
      <c r="C409">
        <v>3</v>
      </c>
      <c r="D409" t="s">
        <v>3</v>
      </c>
      <c r="E409">
        <v>29</v>
      </c>
      <c r="F409">
        <v>7.75</v>
      </c>
      <c r="G409">
        <v>0</v>
      </c>
      <c r="H409">
        <v>0</v>
      </c>
      <c r="I409">
        <f>E409/$E$1</f>
        <v>0.36249999999999999</v>
      </c>
      <c r="J409">
        <f>LOG10(F409+1)</f>
        <v>0.94200805302231327</v>
      </c>
      <c r="K409">
        <f t="shared" si="18"/>
        <v>0</v>
      </c>
      <c r="L409">
        <f t="shared" si="19"/>
        <v>0</v>
      </c>
      <c r="M409">
        <f>IF(B409="S",1,0)</f>
        <v>0</v>
      </c>
      <c r="N409">
        <f>IF(B409="C",1,0)</f>
        <v>0</v>
      </c>
      <c r="O409">
        <f t="shared" si="20"/>
        <v>1</v>
      </c>
      <c r="P409">
        <v>1</v>
      </c>
      <c r="AC409" s="5">
        <f>SUMPRODUCT(Table1[[#This Row],[SibSp]:[Ones]],$R$4:$AA$4)</f>
        <v>7.1615747434758958E-2</v>
      </c>
      <c r="AD409" s="5">
        <f>(AC409-Table1[[#This Row],[Survived]])^2</f>
        <v>0.86189732041112121</v>
      </c>
    </row>
    <row r="410" spans="1:30" x14ac:dyDescent="0.2">
      <c r="A410">
        <v>1</v>
      </c>
      <c r="B410" t="s">
        <v>10</v>
      </c>
      <c r="C410">
        <v>1</v>
      </c>
      <c r="D410" t="s">
        <v>3</v>
      </c>
      <c r="E410">
        <v>36</v>
      </c>
      <c r="F410">
        <v>26.287500000000001</v>
      </c>
      <c r="G410">
        <v>0</v>
      </c>
      <c r="H410">
        <v>0</v>
      </c>
      <c r="I410">
        <f>E410/$E$1</f>
        <v>0.45</v>
      </c>
      <c r="J410">
        <f>LOG10(F410+1)</f>
        <v>1.4359637487171957</v>
      </c>
      <c r="K410">
        <f t="shared" si="18"/>
        <v>1</v>
      </c>
      <c r="L410">
        <f t="shared" si="19"/>
        <v>0</v>
      </c>
      <c r="M410">
        <f>IF(B410="S",1,0)</f>
        <v>1</v>
      </c>
      <c r="N410">
        <f>IF(B410="C",1,0)</f>
        <v>0</v>
      </c>
      <c r="O410">
        <f t="shared" si="20"/>
        <v>1</v>
      </c>
      <c r="P410">
        <v>1</v>
      </c>
      <c r="AC410" s="5">
        <f>SUMPRODUCT(Table1[[#This Row],[SibSp]:[Ones]],$R$4:$AA$4)</f>
        <v>0.43420982584543821</v>
      </c>
      <c r="AD410" s="5">
        <f>(AC410-Table1[[#This Row],[Survived]])^2</f>
        <v>0.32011852116984935</v>
      </c>
    </row>
    <row r="411" spans="1:30" x14ac:dyDescent="0.2">
      <c r="A411">
        <v>1</v>
      </c>
      <c r="B411" t="s">
        <v>11</v>
      </c>
      <c r="C411">
        <v>1</v>
      </c>
      <c r="D411" t="s">
        <v>4</v>
      </c>
      <c r="E411">
        <v>54</v>
      </c>
      <c r="F411">
        <v>59.4</v>
      </c>
      <c r="G411">
        <v>1</v>
      </c>
      <c r="H411">
        <v>0</v>
      </c>
      <c r="I411">
        <f>E411/$E$1</f>
        <v>0.67500000000000004</v>
      </c>
      <c r="J411">
        <f>LOG10(F411+1)</f>
        <v>1.7810369386211318</v>
      </c>
      <c r="K411">
        <f t="shared" si="18"/>
        <v>1</v>
      </c>
      <c r="L411">
        <f t="shared" si="19"/>
        <v>0</v>
      </c>
      <c r="M411">
        <f>IF(B411="S",1,0)</f>
        <v>0</v>
      </c>
      <c r="N411">
        <f>IF(B411="C",1,0)</f>
        <v>1</v>
      </c>
      <c r="O411">
        <f t="shared" si="20"/>
        <v>0</v>
      </c>
      <c r="P411">
        <v>1</v>
      </c>
      <c r="AC411" s="5">
        <f>SUMPRODUCT(Table1[[#This Row],[SibSp]:[Ones]],$R$4:$AA$4)</f>
        <v>0.83003075662993153</v>
      </c>
      <c r="AD411" s="5">
        <f>(AC411-Table1[[#This Row],[Survived]])^2</f>
        <v>2.8889543691793564E-2</v>
      </c>
    </row>
    <row r="412" spans="1:30" x14ac:dyDescent="0.2">
      <c r="A412">
        <v>0</v>
      </c>
      <c r="B412" t="s">
        <v>10</v>
      </c>
      <c r="C412">
        <v>3</v>
      </c>
      <c r="D412" t="s">
        <v>3</v>
      </c>
      <c r="E412">
        <v>24</v>
      </c>
      <c r="F412">
        <v>7.4958</v>
      </c>
      <c r="G412">
        <v>0</v>
      </c>
      <c r="H412">
        <v>0</v>
      </c>
      <c r="I412">
        <f>E412/$E$1</f>
        <v>0.3</v>
      </c>
      <c r="J412">
        <f>LOG10(F412+1)</f>
        <v>0.92920428011230582</v>
      </c>
      <c r="K412">
        <f t="shared" si="18"/>
        <v>0</v>
      </c>
      <c r="L412">
        <f t="shared" si="19"/>
        <v>0</v>
      </c>
      <c r="M412">
        <f>IF(B412="S",1,0)</f>
        <v>1</v>
      </c>
      <c r="N412">
        <f>IF(B412="C",1,0)</f>
        <v>0</v>
      </c>
      <c r="O412">
        <f t="shared" si="20"/>
        <v>1</v>
      </c>
      <c r="P412">
        <v>1</v>
      </c>
      <c r="AC412" s="5">
        <f>SUMPRODUCT(Table1[[#This Row],[SibSp]:[Ones]],$R$4:$AA$4)</f>
        <v>0.13372057991787722</v>
      </c>
      <c r="AD412" s="5">
        <f>(AC412-Table1[[#This Row],[Survived]])^2</f>
        <v>1.7881193493573391E-2</v>
      </c>
    </row>
    <row r="413" spans="1:30" x14ac:dyDescent="0.2">
      <c r="A413">
        <v>0</v>
      </c>
      <c r="B413" t="s">
        <v>10</v>
      </c>
      <c r="C413">
        <v>1</v>
      </c>
      <c r="D413" t="s">
        <v>3</v>
      </c>
      <c r="E413">
        <v>47</v>
      </c>
      <c r="F413">
        <v>34.020800000000001</v>
      </c>
      <c r="G413">
        <v>0</v>
      </c>
      <c r="H413">
        <v>0</v>
      </c>
      <c r="I413">
        <f>E413/$E$1</f>
        <v>0.58750000000000002</v>
      </c>
      <c r="J413">
        <f>LOG10(F413+1)</f>
        <v>1.544326062695947</v>
      </c>
      <c r="K413">
        <f t="shared" si="18"/>
        <v>1</v>
      </c>
      <c r="L413">
        <f t="shared" si="19"/>
        <v>0</v>
      </c>
      <c r="M413">
        <f>IF(B413="S",1,0)</f>
        <v>1</v>
      </c>
      <c r="N413">
        <f>IF(B413="C",1,0)</f>
        <v>0</v>
      </c>
      <c r="O413">
        <f t="shared" si="20"/>
        <v>1</v>
      </c>
      <c r="P413">
        <v>1</v>
      </c>
      <c r="AC413" s="5">
        <f>SUMPRODUCT(Table1[[#This Row],[SibSp]:[Ones]],$R$4:$AA$4)</f>
        <v>0.36907669444531033</v>
      </c>
      <c r="AD413" s="5">
        <f>(AC413-Table1[[#This Row],[Survived]])^2</f>
        <v>0.13621760638267696</v>
      </c>
    </row>
    <row r="414" spans="1:30" x14ac:dyDescent="0.2">
      <c r="A414">
        <v>1</v>
      </c>
      <c r="B414" t="s">
        <v>10</v>
      </c>
      <c r="C414">
        <v>2</v>
      </c>
      <c r="D414" t="s">
        <v>4</v>
      </c>
      <c r="E414">
        <v>34</v>
      </c>
      <c r="F414">
        <v>10.5</v>
      </c>
      <c r="G414">
        <v>0</v>
      </c>
      <c r="H414">
        <v>0</v>
      </c>
      <c r="I414">
        <f>E414/$E$1</f>
        <v>0.42499999999999999</v>
      </c>
      <c r="J414">
        <f>LOG10(F414+1)</f>
        <v>1.0606978403536116</v>
      </c>
      <c r="K414">
        <f t="shared" si="18"/>
        <v>0</v>
      </c>
      <c r="L414">
        <f t="shared" si="19"/>
        <v>1</v>
      </c>
      <c r="M414">
        <f>IF(B414="S",1,0)</f>
        <v>1</v>
      </c>
      <c r="N414">
        <f>IF(B414="C",1,0)</f>
        <v>0</v>
      </c>
      <c r="O414">
        <f t="shared" si="20"/>
        <v>0</v>
      </c>
      <c r="P414">
        <v>1</v>
      </c>
      <c r="AC414" s="5">
        <f>SUMPRODUCT(Table1[[#This Row],[SibSp]:[Ones]],$R$4:$AA$4)</f>
        <v>0.742020477773502</v>
      </c>
      <c r="AD414" s="5">
        <f>(AC414-Table1[[#This Row],[Survived]])^2</f>
        <v>6.655343388821218E-2</v>
      </c>
    </row>
    <row r="415" spans="1:30" x14ac:dyDescent="0.2">
      <c r="A415">
        <v>1</v>
      </c>
      <c r="B415" t="s">
        <v>10</v>
      </c>
      <c r="C415">
        <v>2</v>
      </c>
      <c r="D415" t="s">
        <v>4</v>
      </c>
      <c r="E415">
        <v>36</v>
      </c>
      <c r="F415">
        <v>26</v>
      </c>
      <c r="G415">
        <v>1</v>
      </c>
      <c r="H415">
        <v>0</v>
      </c>
      <c r="I415">
        <f>E415/$E$1</f>
        <v>0.45</v>
      </c>
      <c r="J415">
        <f>LOG10(F415+1)</f>
        <v>1.4313637641589874</v>
      </c>
      <c r="K415">
        <f t="shared" si="18"/>
        <v>0</v>
      </c>
      <c r="L415">
        <f t="shared" si="19"/>
        <v>1</v>
      </c>
      <c r="M415">
        <f>IF(B415="S",1,0)</f>
        <v>1</v>
      </c>
      <c r="N415">
        <f>IF(B415="C",1,0)</f>
        <v>0</v>
      </c>
      <c r="O415">
        <f t="shared" si="20"/>
        <v>0</v>
      </c>
      <c r="P415">
        <v>1</v>
      </c>
      <c r="AC415" s="5">
        <f>SUMPRODUCT(Table1[[#This Row],[SibSp]:[Ones]],$R$4:$AA$4)</f>
        <v>0.69235184950280892</v>
      </c>
      <c r="AD415" s="5">
        <f>(AC415-Table1[[#This Row],[Survived]])^2</f>
        <v>9.4647384504342333E-2</v>
      </c>
    </row>
    <row r="416" spans="1:30" x14ac:dyDescent="0.2">
      <c r="A416">
        <v>0</v>
      </c>
      <c r="B416" t="s">
        <v>10</v>
      </c>
      <c r="C416">
        <v>3</v>
      </c>
      <c r="D416" t="s">
        <v>3</v>
      </c>
      <c r="E416">
        <v>32</v>
      </c>
      <c r="F416">
        <v>7.8958000000000004</v>
      </c>
      <c r="G416">
        <v>0</v>
      </c>
      <c r="H416">
        <v>0</v>
      </c>
      <c r="I416">
        <f>E416/$E$1</f>
        <v>0.4</v>
      </c>
      <c r="J416">
        <f>LOG10(F416+1)</f>
        <v>0.94918501031343461</v>
      </c>
      <c r="K416">
        <f t="shared" si="18"/>
        <v>0</v>
      </c>
      <c r="L416">
        <f t="shared" si="19"/>
        <v>0</v>
      </c>
      <c r="M416">
        <f>IF(B416="S",1,0)</f>
        <v>1</v>
      </c>
      <c r="N416">
        <f>IF(B416="C",1,0)</f>
        <v>0</v>
      </c>
      <c r="O416">
        <f t="shared" si="20"/>
        <v>1</v>
      </c>
      <c r="P416">
        <v>1</v>
      </c>
      <c r="AC416" s="5">
        <f>SUMPRODUCT(Table1[[#This Row],[SibSp]:[Ones]],$R$4:$AA$4)</f>
        <v>8.3483293157326943E-2</v>
      </c>
      <c r="AD416" s="5">
        <f>(AC416-Table1[[#This Row],[Survived]])^2</f>
        <v>6.9694602363921917E-3</v>
      </c>
    </row>
    <row r="417" spans="1:30" x14ac:dyDescent="0.2">
      <c r="A417">
        <v>1</v>
      </c>
      <c r="B417" t="s">
        <v>10</v>
      </c>
      <c r="C417">
        <v>1</v>
      </c>
      <c r="D417" t="s">
        <v>4</v>
      </c>
      <c r="E417">
        <v>30</v>
      </c>
      <c r="F417">
        <v>93.5</v>
      </c>
      <c r="G417">
        <v>0</v>
      </c>
      <c r="H417">
        <v>0</v>
      </c>
      <c r="I417">
        <f>E417/$E$1</f>
        <v>0.375</v>
      </c>
      <c r="J417">
        <f>LOG10(F417+1)</f>
        <v>1.975431808509263</v>
      </c>
      <c r="K417">
        <f t="shared" si="18"/>
        <v>1</v>
      </c>
      <c r="L417">
        <f t="shared" si="19"/>
        <v>0</v>
      </c>
      <c r="M417">
        <f>IF(B417="S",1,0)</f>
        <v>1</v>
      </c>
      <c r="N417">
        <f>IF(B417="C",1,0)</f>
        <v>0</v>
      </c>
      <c r="O417">
        <f t="shared" si="20"/>
        <v>0</v>
      </c>
      <c r="P417">
        <v>1</v>
      </c>
      <c r="AC417" s="5">
        <f>SUMPRODUCT(Table1[[#This Row],[SibSp]:[Ones]],$R$4:$AA$4)</f>
        <v>0.98198049893149886</v>
      </c>
      <c r="AD417" s="5">
        <f>(AC417-Table1[[#This Row],[Survived]])^2</f>
        <v>3.2470241875771384E-4</v>
      </c>
    </row>
    <row r="418" spans="1:30" x14ac:dyDescent="0.2">
      <c r="A418">
        <v>0</v>
      </c>
      <c r="B418" t="s">
        <v>10</v>
      </c>
      <c r="C418">
        <v>3</v>
      </c>
      <c r="D418" t="s">
        <v>3</v>
      </c>
      <c r="E418">
        <v>22</v>
      </c>
      <c r="F418">
        <v>7.8958000000000004</v>
      </c>
      <c r="G418">
        <v>0</v>
      </c>
      <c r="H418">
        <v>0</v>
      </c>
      <c r="I418">
        <f>E418/$E$1</f>
        <v>0.27500000000000002</v>
      </c>
      <c r="J418">
        <f>LOG10(F418+1)</f>
        <v>0.94918501031343461</v>
      </c>
      <c r="K418">
        <f t="shared" si="18"/>
        <v>0</v>
      </c>
      <c r="L418">
        <f t="shared" si="19"/>
        <v>0</v>
      </c>
      <c r="M418">
        <f>IF(B418="S",1,0)</f>
        <v>1</v>
      </c>
      <c r="N418">
        <f>IF(B418="C",1,0)</f>
        <v>0</v>
      </c>
      <c r="O418">
        <f t="shared" si="20"/>
        <v>1</v>
      </c>
      <c r="P418">
        <v>1</v>
      </c>
      <c r="AC418" s="5">
        <f>SUMPRODUCT(Table1[[#This Row],[SibSp]:[Ones]],$R$4:$AA$4)</f>
        <v>0.1474974181978399</v>
      </c>
      <c r="AD418" s="5">
        <f>(AC418-Table1[[#This Row],[Survived]])^2</f>
        <v>2.1755488375028473E-2</v>
      </c>
    </row>
    <row r="419" spans="1:30" x14ac:dyDescent="0.2">
      <c r="A419">
        <v>1</v>
      </c>
      <c r="B419" t="s">
        <v>11</v>
      </c>
      <c r="C419">
        <v>1</v>
      </c>
      <c r="D419" t="s">
        <v>4</v>
      </c>
      <c r="E419">
        <v>44</v>
      </c>
      <c r="F419">
        <v>57.979199999999999</v>
      </c>
      <c r="G419">
        <v>0</v>
      </c>
      <c r="H419">
        <v>1</v>
      </c>
      <c r="I419">
        <f>E419/$E$1</f>
        <v>0.55000000000000004</v>
      </c>
      <c r="J419">
        <f>LOG10(F419+1)</f>
        <v>1.770698877440231</v>
      </c>
      <c r="K419">
        <f t="shared" si="18"/>
        <v>1</v>
      </c>
      <c r="L419">
        <f t="shared" si="19"/>
        <v>0</v>
      </c>
      <c r="M419">
        <f>IF(B419="S",1,0)</f>
        <v>0</v>
      </c>
      <c r="N419">
        <f>IF(B419="C",1,0)</f>
        <v>1</v>
      </c>
      <c r="O419">
        <f t="shared" si="20"/>
        <v>0</v>
      </c>
      <c r="P419">
        <v>1</v>
      </c>
      <c r="AC419" s="5">
        <f>SUMPRODUCT(Table1[[#This Row],[SibSp]:[Ones]],$R$4:$AA$4)</f>
        <v>0.93454917594830023</v>
      </c>
      <c r="AD419" s="5">
        <f>(AC419-Table1[[#This Row],[Survived]])^2</f>
        <v>4.2838103690465614E-3</v>
      </c>
    </row>
    <row r="420" spans="1:30" x14ac:dyDescent="0.2">
      <c r="A420">
        <v>0</v>
      </c>
      <c r="B420" t="s">
        <v>12</v>
      </c>
      <c r="C420">
        <v>3</v>
      </c>
      <c r="D420" t="s">
        <v>3</v>
      </c>
      <c r="E420">
        <v>40.5</v>
      </c>
      <c r="F420">
        <v>7.75</v>
      </c>
      <c r="G420">
        <v>0</v>
      </c>
      <c r="H420">
        <v>0</v>
      </c>
      <c r="I420">
        <f>E420/$E$1</f>
        <v>0.50624999999999998</v>
      </c>
      <c r="J420">
        <f>LOG10(F420+1)</f>
        <v>0.94200805302231327</v>
      </c>
      <c r="K420">
        <f t="shared" si="18"/>
        <v>0</v>
      </c>
      <c r="L420">
        <f t="shared" si="19"/>
        <v>0</v>
      </c>
      <c r="M420">
        <f>IF(B420="S",1,0)</f>
        <v>0</v>
      </c>
      <c r="N420">
        <f>IF(B420="C",1,0)</f>
        <v>0</v>
      </c>
      <c r="O420">
        <f t="shared" si="20"/>
        <v>1</v>
      </c>
      <c r="P420">
        <v>1</v>
      </c>
      <c r="AC420" s="5">
        <f>SUMPRODUCT(Table1[[#This Row],[SibSp]:[Ones]],$R$4:$AA$4)</f>
        <v>-2.0004963618309723E-3</v>
      </c>
      <c r="AD420" s="5">
        <f>(AC420-Table1[[#This Row],[Survived]])^2</f>
        <v>4.0019856936989568E-6</v>
      </c>
    </row>
    <row r="421" spans="1:30" x14ac:dyDescent="0.2">
      <c r="A421">
        <v>1</v>
      </c>
      <c r="B421" t="s">
        <v>10</v>
      </c>
      <c r="C421">
        <v>2</v>
      </c>
      <c r="D421" t="s">
        <v>4</v>
      </c>
      <c r="E421">
        <v>50</v>
      </c>
      <c r="F421">
        <v>10.5</v>
      </c>
      <c r="G421">
        <v>0</v>
      </c>
      <c r="H421">
        <v>0</v>
      </c>
      <c r="I421">
        <f>E421/$E$1</f>
        <v>0.625</v>
      </c>
      <c r="J421">
        <f>LOG10(F421+1)</f>
        <v>1.0606978403536116</v>
      </c>
      <c r="K421">
        <f t="shared" si="18"/>
        <v>0</v>
      </c>
      <c r="L421">
        <f t="shared" si="19"/>
        <v>1</v>
      </c>
      <c r="M421">
        <f>IF(B421="S",1,0)</f>
        <v>1</v>
      </c>
      <c r="N421">
        <f>IF(B421="C",1,0)</f>
        <v>0</v>
      </c>
      <c r="O421">
        <f t="shared" si="20"/>
        <v>0</v>
      </c>
      <c r="P421">
        <v>1</v>
      </c>
      <c r="AC421" s="5">
        <f>SUMPRODUCT(Table1[[#This Row],[SibSp]:[Ones]],$R$4:$AA$4)</f>
        <v>0.63959787770868115</v>
      </c>
      <c r="AD421" s="5">
        <f>(AC421-Table1[[#This Row],[Survived]])^2</f>
        <v>0.12988968975208676</v>
      </c>
    </row>
    <row r="422" spans="1:30" x14ac:dyDescent="0.2">
      <c r="A422">
        <v>0</v>
      </c>
      <c r="B422" t="s">
        <v>10</v>
      </c>
      <c r="C422">
        <v>3</v>
      </c>
      <c r="D422" t="s">
        <v>3</v>
      </c>
      <c r="E422">
        <v>39</v>
      </c>
      <c r="F422">
        <v>7.9249999999999998</v>
      </c>
      <c r="G422">
        <v>0</v>
      </c>
      <c r="H422">
        <v>0</v>
      </c>
      <c r="I422">
        <f>E422/$E$1</f>
        <v>0.48749999999999999</v>
      </c>
      <c r="J422">
        <f>LOG10(F422+1)</f>
        <v>0.95060822478423079</v>
      </c>
      <c r="K422">
        <f t="shared" si="18"/>
        <v>0</v>
      </c>
      <c r="L422">
        <f t="shared" si="19"/>
        <v>0</v>
      </c>
      <c r="M422">
        <f>IF(B422="S",1,0)</f>
        <v>1</v>
      </c>
      <c r="N422">
        <f>IF(B422="C",1,0)</f>
        <v>0</v>
      </c>
      <c r="O422">
        <f t="shared" si="20"/>
        <v>1</v>
      </c>
      <c r="P422">
        <v>1</v>
      </c>
      <c r="AC422" s="5">
        <f>SUMPRODUCT(Table1[[#This Row],[SibSp]:[Ones]],$R$4:$AA$4)</f>
        <v>3.8742783963458316E-2</v>
      </c>
      <c r="AD422" s="5">
        <f>(AC422-Table1[[#This Row],[Survived]])^2</f>
        <v>1.5010033092392029E-3</v>
      </c>
    </row>
    <row r="423" spans="1:30" x14ac:dyDescent="0.2">
      <c r="A423">
        <v>0</v>
      </c>
      <c r="B423" t="s">
        <v>10</v>
      </c>
      <c r="C423">
        <v>2</v>
      </c>
      <c r="D423" t="s">
        <v>3</v>
      </c>
      <c r="E423">
        <v>23</v>
      </c>
      <c r="F423">
        <v>11.5</v>
      </c>
      <c r="G423">
        <v>2</v>
      </c>
      <c r="H423">
        <v>1</v>
      </c>
      <c r="I423">
        <f>E423/$E$1</f>
        <v>0.28749999999999998</v>
      </c>
      <c r="J423">
        <f>LOG10(F423+1)</f>
        <v>1.0969100130080565</v>
      </c>
      <c r="K423">
        <f t="shared" si="18"/>
        <v>0</v>
      </c>
      <c r="L423">
        <f t="shared" si="19"/>
        <v>1</v>
      </c>
      <c r="M423">
        <f>IF(B423="S",1,0)</f>
        <v>1</v>
      </c>
      <c r="N423">
        <f>IF(B423="C",1,0)</f>
        <v>0</v>
      </c>
      <c r="O423">
        <f t="shared" si="20"/>
        <v>1</v>
      </c>
      <c r="P423">
        <v>1</v>
      </c>
      <c r="AC423" s="5">
        <f>SUMPRODUCT(Table1[[#This Row],[SibSp]:[Ones]],$R$4:$AA$4)</f>
        <v>0.20734044801516599</v>
      </c>
      <c r="AD423" s="5">
        <f>(AC423-Table1[[#This Row],[Survived]])^2</f>
        <v>4.2990061383129753E-2</v>
      </c>
    </row>
    <row r="424" spans="1:30" x14ac:dyDescent="0.2">
      <c r="A424">
        <v>1</v>
      </c>
      <c r="B424" t="s">
        <v>10</v>
      </c>
      <c r="C424">
        <v>2</v>
      </c>
      <c r="D424" t="s">
        <v>4</v>
      </c>
      <c r="E424">
        <v>2</v>
      </c>
      <c r="F424">
        <v>26</v>
      </c>
      <c r="G424">
        <v>1</v>
      </c>
      <c r="H424">
        <v>1</v>
      </c>
      <c r="I424">
        <f>E424/$E$1</f>
        <v>2.5000000000000001E-2</v>
      </c>
      <c r="J424">
        <f>LOG10(F424+1)</f>
        <v>1.4313637641589874</v>
      </c>
      <c r="K424">
        <f t="shared" si="18"/>
        <v>0</v>
      </c>
      <c r="L424">
        <f t="shared" si="19"/>
        <v>1</v>
      </c>
      <c r="M424">
        <f>IF(B424="S",1,0)</f>
        <v>1</v>
      </c>
      <c r="N424">
        <f>IF(B424="C",1,0)</f>
        <v>0</v>
      </c>
      <c r="O424">
        <f t="shared" si="20"/>
        <v>0</v>
      </c>
      <c r="P424">
        <v>1</v>
      </c>
      <c r="AC424" s="5">
        <f>SUMPRODUCT(Table1[[#This Row],[SibSp]:[Ones]],$R$4:$AA$4)</f>
        <v>0.89607323580899345</v>
      </c>
      <c r="AD424" s="5">
        <f>(AC424-Table1[[#This Row],[Survived]])^2</f>
        <v>1.0800772315213081E-2</v>
      </c>
    </row>
    <row r="425" spans="1:30" x14ac:dyDescent="0.2">
      <c r="A425">
        <v>0</v>
      </c>
      <c r="B425" t="s">
        <v>11</v>
      </c>
      <c r="C425">
        <v>3</v>
      </c>
      <c r="D425" t="s">
        <v>3</v>
      </c>
      <c r="E425">
        <v>17</v>
      </c>
      <c r="F425">
        <v>7.2291999999999996</v>
      </c>
      <c r="G425">
        <v>1</v>
      </c>
      <c r="H425">
        <v>1</v>
      </c>
      <c r="I425">
        <f>E425/$E$1</f>
        <v>0.21249999999999999</v>
      </c>
      <c r="J425">
        <f>LOG10(F425+1)</f>
        <v>0.91535761741483168</v>
      </c>
      <c r="K425">
        <f t="shared" si="18"/>
        <v>0</v>
      </c>
      <c r="L425">
        <f t="shared" si="19"/>
        <v>0</v>
      </c>
      <c r="M425">
        <f>IF(B425="S",1,0)</f>
        <v>0</v>
      </c>
      <c r="N425">
        <f>IF(B425="C",1,0)</f>
        <v>1</v>
      </c>
      <c r="O425">
        <f t="shared" si="20"/>
        <v>1</v>
      </c>
      <c r="P425">
        <v>1</v>
      </c>
      <c r="AC425" s="5">
        <f>SUMPRODUCT(Table1[[#This Row],[SibSp]:[Ones]],$R$4:$AA$4)</f>
        <v>0.17508928387264777</v>
      </c>
      <c r="AD425" s="5">
        <f>(AC425-Table1[[#This Row],[Survived]])^2</f>
        <v>3.0656257327036637E-2</v>
      </c>
    </row>
    <row r="426" spans="1:30" x14ac:dyDescent="0.2">
      <c r="A426">
        <v>0</v>
      </c>
      <c r="B426" t="s">
        <v>10</v>
      </c>
      <c r="C426">
        <v>3</v>
      </c>
      <c r="D426" t="s">
        <v>4</v>
      </c>
      <c r="E426">
        <v>30</v>
      </c>
      <c r="F426">
        <v>8.6624999999999996</v>
      </c>
      <c r="G426">
        <v>0</v>
      </c>
      <c r="H426">
        <v>0</v>
      </c>
      <c r="I426">
        <f>E426/$E$1</f>
        <v>0.375</v>
      </c>
      <c r="J426">
        <f>LOG10(F426+1)</f>
        <v>0.98508950692638131</v>
      </c>
      <c r="K426">
        <f t="shared" si="18"/>
        <v>0</v>
      </c>
      <c r="L426">
        <f t="shared" si="19"/>
        <v>0</v>
      </c>
      <c r="M426">
        <f>IF(B426="S",1,0)</f>
        <v>1</v>
      </c>
      <c r="N426">
        <f>IF(B426="C",1,0)</f>
        <v>0</v>
      </c>
      <c r="O426">
        <f t="shared" si="20"/>
        <v>0</v>
      </c>
      <c r="P426">
        <v>1</v>
      </c>
      <c r="AC426" s="5">
        <f>SUMPRODUCT(Table1[[#This Row],[SibSp]:[Ones]],$R$4:$AA$4)</f>
        <v>0.58110078523985675</v>
      </c>
      <c r="AD426" s="5">
        <f>(AC426-Table1[[#This Row],[Survived]])^2</f>
        <v>0.33767812260637814</v>
      </c>
    </row>
    <row r="427" spans="1:30" x14ac:dyDescent="0.2">
      <c r="A427">
        <v>1</v>
      </c>
      <c r="B427" t="s">
        <v>10</v>
      </c>
      <c r="C427">
        <v>2</v>
      </c>
      <c r="D427" t="s">
        <v>4</v>
      </c>
      <c r="E427">
        <v>7</v>
      </c>
      <c r="F427">
        <v>26.25</v>
      </c>
      <c r="G427">
        <v>0</v>
      </c>
      <c r="H427">
        <v>2</v>
      </c>
      <c r="I427">
        <f>E427/$E$1</f>
        <v>8.7499999999999994E-2</v>
      </c>
      <c r="J427">
        <f>LOG10(F427+1)</f>
        <v>1.4353665066126613</v>
      </c>
      <c r="K427">
        <f t="shared" si="18"/>
        <v>0</v>
      </c>
      <c r="L427">
        <f t="shared" si="19"/>
        <v>1</v>
      </c>
      <c r="M427">
        <f>IF(B427="S",1,0)</f>
        <v>1</v>
      </c>
      <c r="N427">
        <f>IF(B427="C",1,0)</f>
        <v>0</v>
      </c>
      <c r="O427">
        <f t="shared" si="20"/>
        <v>0</v>
      </c>
      <c r="P427">
        <v>1</v>
      </c>
      <c r="AC427" s="5">
        <f>SUMPRODUCT(Table1[[#This Row],[SibSp]:[Ones]],$R$4:$AA$4)</f>
        <v>0.90526954777680557</v>
      </c>
      <c r="AD427" s="5">
        <f>(AC427-Table1[[#This Row],[Survived]])^2</f>
        <v>8.9738585784109228E-3</v>
      </c>
    </row>
    <row r="428" spans="1:30" x14ac:dyDescent="0.2">
      <c r="A428">
        <v>0</v>
      </c>
      <c r="B428" t="s">
        <v>10</v>
      </c>
      <c r="C428">
        <v>1</v>
      </c>
      <c r="D428" t="s">
        <v>3</v>
      </c>
      <c r="E428">
        <v>45</v>
      </c>
      <c r="F428">
        <v>26.55</v>
      </c>
      <c r="G428">
        <v>0</v>
      </c>
      <c r="H428">
        <v>0</v>
      </c>
      <c r="I428">
        <f>E428/$E$1</f>
        <v>0.5625</v>
      </c>
      <c r="J428">
        <f>LOG10(F428+1)</f>
        <v>1.4401216031878039</v>
      </c>
      <c r="K428">
        <f t="shared" si="18"/>
        <v>1</v>
      </c>
      <c r="L428">
        <f t="shared" si="19"/>
        <v>0</v>
      </c>
      <c r="M428">
        <f>IF(B428="S",1,0)</f>
        <v>1</v>
      </c>
      <c r="N428">
        <f>IF(B428="C",1,0)</f>
        <v>0</v>
      </c>
      <c r="O428">
        <f t="shared" si="20"/>
        <v>1</v>
      </c>
      <c r="P428">
        <v>1</v>
      </c>
      <c r="AC428" s="5">
        <f>SUMPRODUCT(Table1[[#This Row],[SibSp]:[Ones]],$R$4:$AA$4)</f>
        <v>0.37679979886631437</v>
      </c>
      <c r="AD428" s="5">
        <f>(AC428-Table1[[#This Row],[Survived]])^2</f>
        <v>0.14197808842569495</v>
      </c>
    </row>
    <row r="429" spans="1:30" x14ac:dyDescent="0.2">
      <c r="A429">
        <v>1</v>
      </c>
      <c r="B429" t="s">
        <v>11</v>
      </c>
      <c r="C429">
        <v>1</v>
      </c>
      <c r="D429" t="s">
        <v>4</v>
      </c>
      <c r="E429">
        <v>30</v>
      </c>
      <c r="F429">
        <v>106.425</v>
      </c>
      <c r="G429">
        <v>0</v>
      </c>
      <c r="H429">
        <v>0</v>
      </c>
      <c r="I429">
        <f>E429/$E$1</f>
        <v>0.375</v>
      </c>
      <c r="J429">
        <f>LOG10(F429+1)</f>
        <v>2.031105362355941</v>
      </c>
      <c r="K429">
        <f t="shared" si="18"/>
        <v>1</v>
      </c>
      <c r="L429">
        <f t="shared" si="19"/>
        <v>0</v>
      </c>
      <c r="M429">
        <f>IF(B429="S",1,0)</f>
        <v>0</v>
      </c>
      <c r="N429">
        <f>IF(B429="C",1,0)</f>
        <v>1</v>
      </c>
      <c r="O429">
        <f t="shared" si="20"/>
        <v>0</v>
      </c>
      <c r="P429">
        <v>1</v>
      </c>
      <c r="AC429" s="5">
        <f>SUMPRODUCT(Table1[[#This Row],[SibSp]:[Ones]],$R$4:$AA$4)</f>
        <v>1.0507897891893125</v>
      </c>
      <c r="AD429" s="5">
        <f>(AC429-Table1[[#This Row],[Survived]])^2</f>
        <v>2.5796026858948091E-3</v>
      </c>
    </row>
    <row r="430" spans="1:30" x14ac:dyDescent="0.2">
      <c r="A430">
        <v>1</v>
      </c>
      <c r="B430" t="s">
        <v>11</v>
      </c>
      <c r="C430">
        <v>1</v>
      </c>
      <c r="D430" t="s">
        <v>4</v>
      </c>
      <c r="E430">
        <v>22</v>
      </c>
      <c r="F430">
        <v>49.5</v>
      </c>
      <c r="G430">
        <v>0</v>
      </c>
      <c r="H430">
        <v>2</v>
      </c>
      <c r="I430">
        <f>E430/$E$1</f>
        <v>0.27500000000000002</v>
      </c>
      <c r="J430">
        <f>LOG10(F430+1)</f>
        <v>1.7032913781186614</v>
      </c>
      <c r="K430">
        <f t="shared" si="18"/>
        <v>1</v>
      </c>
      <c r="L430">
        <f t="shared" si="19"/>
        <v>0</v>
      </c>
      <c r="M430">
        <f>IF(B430="S",1,0)</f>
        <v>0</v>
      </c>
      <c r="N430">
        <f>IF(B430="C",1,0)</f>
        <v>1</v>
      </c>
      <c r="O430">
        <f t="shared" si="20"/>
        <v>0</v>
      </c>
      <c r="P430">
        <v>1</v>
      </c>
      <c r="AC430" s="5">
        <f>SUMPRODUCT(Table1[[#This Row],[SibSp]:[Ones]],$R$4:$AA$4)</f>
        <v>1.0581676562722668</v>
      </c>
      <c r="AD430" s="5">
        <f>(AC430-Table1[[#This Row],[Survived]])^2</f>
        <v>3.3834762362085829E-3</v>
      </c>
    </row>
    <row r="431" spans="1:30" x14ac:dyDescent="0.2">
      <c r="A431">
        <v>1</v>
      </c>
      <c r="B431" t="s">
        <v>10</v>
      </c>
      <c r="C431">
        <v>1</v>
      </c>
      <c r="D431" t="s">
        <v>4</v>
      </c>
      <c r="E431">
        <v>36</v>
      </c>
      <c r="F431">
        <v>71</v>
      </c>
      <c r="G431">
        <v>0</v>
      </c>
      <c r="H431">
        <v>2</v>
      </c>
      <c r="I431">
        <f>E431/$E$1</f>
        <v>0.45</v>
      </c>
      <c r="J431">
        <f>LOG10(F431+1)</f>
        <v>1.8573324964312685</v>
      </c>
      <c r="K431">
        <f t="shared" si="18"/>
        <v>1</v>
      </c>
      <c r="L431">
        <f t="shared" si="19"/>
        <v>0</v>
      </c>
      <c r="M431">
        <f>IF(B431="S",1,0)</f>
        <v>1</v>
      </c>
      <c r="N431">
        <f>IF(B431="C",1,0)</f>
        <v>0</v>
      </c>
      <c r="O431">
        <f t="shared" si="20"/>
        <v>0</v>
      </c>
      <c r="P431">
        <v>1</v>
      </c>
      <c r="AC431" s="5">
        <f>SUMPRODUCT(Table1[[#This Row],[SibSp]:[Ones]],$R$4:$AA$4)</f>
        <v>0.909961684504906</v>
      </c>
      <c r="AD431" s="5">
        <f>(AC431-Table1[[#This Row],[Survived]])^2</f>
        <v>8.106898257194085E-3</v>
      </c>
    </row>
    <row r="432" spans="1:30" x14ac:dyDescent="0.2">
      <c r="A432">
        <v>0</v>
      </c>
      <c r="B432" t="s">
        <v>10</v>
      </c>
      <c r="C432">
        <v>3</v>
      </c>
      <c r="D432" t="s">
        <v>4</v>
      </c>
      <c r="E432">
        <v>9</v>
      </c>
      <c r="F432">
        <v>31.274999999999999</v>
      </c>
      <c r="G432">
        <v>4</v>
      </c>
      <c r="H432">
        <v>2</v>
      </c>
      <c r="I432">
        <f>E432/$E$1</f>
        <v>0.1125</v>
      </c>
      <c r="J432">
        <f>LOG10(F432+1)</f>
        <v>1.5088662509384578</v>
      </c>
      <c r="K432">
        <f t="shared" si="18"/>
        <v>0</v>
      </c>
      <c r="L432">
        <f t="shared" si="19"/>
        <v>0</v>
      </c>
      <c r="M432">
        <f>IF(B432="S",1,0)</f>
        <v>1</v>
      </c>
      <c r="N432">
        <f>IF(B432="C",1,0)</f>
        <v>0</v>
      </c>
      <c r="O432">
        <f t="shared" si="20"/>
        <v>0</v>
      </c>
      <c r="P432">
        <v>1</v>
      </c>
      <c r="AC432" s="5">
        <f>SUMPRODUCT(Table1[[#This Row],[SibSp]:[Ones]],$R$4:$AA$4)</f>
        <v>0.49347048941583072</v>
      </c>
      <c r="AD432" s="5">
        <f>(AC432-Table1[[#This Row],[Survived]])^2</f>
        <v>0.2435131239242995</v>
      </c>
    </row>
    <row r="433" spans="1:30" x14ac:dyDescent="0.2">
      <c r="A433">
        <v>0</v>
      </c>
      <c r="B433" t="s">
        <v>10</v>
      </c>
      <c r="C433">
        <v>3</v>
      </c>
      <c r="D433" t="s">
        <v>4</v>
      </c>
      <c r="E433">
        <v>11</v>
      </c>
      <c r="F433">
        <v>31.274999999999999</v>
      </c>
      <c r="G433">
        <v>4</v>
      </c>
      <c r="H433">
        <v>2</v>
      </c>
      <c r="I433">
        <f>E433/$E$1</f>
        <v>0.13750000000000001</v>
      </c>
      <c r="J433">
        <f>LOG10(F433+1)</f>
        <v>1.5088662509384578</v>
      </c>
      <c r="K433">
        <f t="shared" si="18"/>
        <v>0</v>
      </c>
      <c r="L433">
        <f t="shared" si="19"/>
        <v>0</v>
      </c>
      <c r="M433">
        <f>IF(B433="S",1,0)</f>
        <v>1</v>
      </c>
      <c r="N433">
        <f>IF(B433="C",1,0)</f>
        <v>0</v>
      </c>
      <c r="O433">
        <f t="shared" si="20"/>
        <v>0</v>
      </c>
      <c r="P433">
        <v>1</v>
      </c>
      <c r="AC433" s="5">
        <f>SUMPRODUCT(Table1[[#This Row],[SibSp]:[Ones]],$R$4:$AA$4)</f>
        <v>0.48066766440772807</v>
      </c>
      <c r="AD433" s="5">
        <f>(AC433-Table1[[#This Row],[Survived]])^2</f>
        <v>0.23104140360718028</v>
      </c>
    </row>
    <row r="434" spans="1:30" x14ac:dyDescent="0.2">
      <c r="A434">
        <v>1</v>
      </c>
      <c r="B434" t="s">
        <v>10</v>
      </c>
      <c r="C434">
        <v>2</v>
      </c>
      <c r="D434" t="s">
        <v>3</v>
      </c>
      <c r="E434">
        <v>32</v>
      </c>
      <c r="F434">
        <v>26</v>
      </c>
      <c r="G434">
        <v>1</v>
      </c>
      <c r="H434">
        <v>0</v>
      </c>
      <c r="I434">
        <f>E434/$E$1</f>
        <v>0.4</v>
      </c>
      <c r="J434">
        <f>LOG10(F434+1)</f>
        <v>1.4313637641589874</v>
      </c>
      <c r="K434">
        <f t="shared" si="18"/>
        <v>0</v>
      </c>
      <c r="L434">
        <f t="shared" si="19"/>
        <v>1</v>
      </c>
      <c r="M434">
        <f>IF(B434="S",1,0)</f>
        <v>1</v>
      </c>
      <c r="N434">
        <f>IF(B434="C",1,0)</f>
        <v>0</v>
      </c>
      <c r="O434">
        <f t="shared" si="20"/>
        <v>1</v>
      </c>
      <c r="P434">
        <v>1</v>
      </c>
      <c r="AC434" s="5">
        <f>SUMPRODUCT(Table1[[#This Row],[SibSp]:[Ones]],$R$4:$AA$4)</f>
        <v>0.23489309161271715</v>
      </c>
      <c r="AD434" s="5">
        <f>(AC434-Table1[[#This Row],[Survived]])^2</f>
        <v>0.58538858126194593</v>
      </c>
    </row>
    <row r="435" spans="1:30" x14ac:dyDescent="0.2">
      <c r="A435">
        <v>0</v>
      </c>
      <c r="B435" t="s">
        <v>11</v>
      </c>
      <c r="C435">
        <v>1</v>
      </c>
      <c r="D435" t="s">
        <v>3</v>
      </c>
      <c r="E435">
        <v>50</v>
      </c>
      <c r="F435">
        <v>106.425</v>
      </c>
      <c r="G435">
        <v>1</v>
      </c>
      <c r="H435">
        <v>0</v>
      </c>
      <c r="I435">
        <f>E435/$E$1</f>
        <v>0.625</v>
      </c>
      <c r="J435">
        <f>LOG10(F435+1)</f>
        <v>2.031105362355941</v>
      </c>
      <c r="K435">
        <f t="shared" si="18"/>
        <v>1</v>
      </c>
      <c r="L435">
        <f t="shared" si="19"/>
        <v>0</v>
      </c>
      <c r="M435">
        <f>IF(B435="S",1,0)</f>
        <v>0</v>
      </c>
      <c r="N435">
        <f>IF(B435="C",1,0)</f>
        <v>1</v>
      </c>
      <c r="O435">
        <f t="shared" si="20"/>
        <v>1</v>
      </c>
      <c r="P435">
        <v>1</v>
      </c>
      <c r="AC435" s="5">
        <f>SUMPRODUCT(Table1[[#This Row],[SibSp]:[Ones]],$R$4:$AA$4)</f>
        <v>0.38476224209626469</v>
      </c>
      <c r="AD435" s="5">
        <f>(AC435-Table1[[#This Row],[Survived]])^2</f>
        <v>0.1480419829429446</v>
      </c>
    </row>
    <row r="436" spans="1:30" x14ac:dyDescent="0.2">
      <c r="A436">
        <v>0</v>
      </c>
      <c r="B436" t="s">
        <v>10</v>
      </c>
      <c r="C436">
        <v>1</v>
      </c>
      <c r="D436" t="s">
        <v>3</v>
      </c>
      <c r="E436">
        <v>64</v>
      </c>
      <c r="F436">
        <v>26</v>
      </c>
      <c r="G436">
        <v>0</v>
      </c>
      <c r="H436">
        <v>0</v>
      </c>
      <c r="I436">
        <f>E436/$E$1</f>
        <v>0.8</v>
      </c>
      <c r="J436">
        <f>LOG10(F436+1)</f>
        <v>1.4313637641589874</v>
      </c>
      <c r="K436">
        <f t="shared" si="18"/>
        <v>1</v>
      </c>
      <c r="L436">
        <f t="shared" si="19"/>
        <v>0</v>
      </c>
      <c r="M436">
        <f>IF(B436="S",1,0)</f>
        <v>1</v>
      </c>
      <c r="N436">
        <f>IF(B436="C",1,0)</f>
        <v>0</v>
      </c>
      <c r="O436">
        <f t="shared" si="20"/>
        <v>1</v>
      </c>
      <c r="P436">
        <v>1</v>
      </c>
      <c r="AC436" s="5">
        <f>SUMPRODUCT(Table1[[#This Row],[SibSp]:[Ones]],$R$4:$AA$4)</f>
        <v>0.25474603738010237</v>
      </c>
      <c r="AD436" s="5">
        <f>(AC436-Table1[[#This Row],[Survived]])^2</f>
        <v>6.4895543560864521E-2</v>
      </c>
    </row>
    <row r="437" spans="1:30" x14ac:dyDescent="0.2">
      <c r="A437">
        <v>1</v>
      </c>
      <c r="B437" t="s">
        <v>10</v>
      </c>
      <c r="C437">
        <v>2</v>
      </c>
      <c r="D437" t="s">
        <v>4</v>
      </c>
      <c r="E437">
        <v>19</v>
      </c>
      <c r="F437">
        <v>26</v>
      </c>
      <c r="G437">
        <v>1</v>
      </c>
      <c r="H437">
        <v>0</v>
      </c>
      <c r="I437">
        <f>E437/$E$1</f>
        <v>0.23749999999999999</v>
      </c>
      <c r="J437">
        <f>LOG10(F437+1)</f>
        <v>1.4313637641589874</v>
      </c>
      <c r="K437">
        <f t="shared" si="18"/>
        <v>0</v>
      </c>
      <c r="L437">
        <f t="shared" si="19"/>
        <v>1</v>
      </c>
      <c r="M437">
        <f>IF(B437="S",1,0)</f>
        <v>1</v>
      </c>
      <c r="N437">
        <f>IF(B437="C",1,0)</f>
        <v>0</v>
      </c>
      <c r="O437">
        <f t="shared" si="20"/>
        <v>0</v>
      </c>
      <c r="P437">
        <v>1</v>
      </c>
      <c r="AC437" s="5">
        <f>SUMPRODUCT(Table1[[#This Row],[SibSp]:[Ones]],$R$4:$AA$4)</f>
        <v>0.80117586207168101</v>
      </c>
      <c r="AD437" s="5">
        <f>(AC437-Table1[[#This Row],[Survived]])^2</f>
        <v>3.9531037822939215E-2</v>
      </c>
    </row>
    <row r="438" spans="1:30" x14ac:dyDescent="0.2">
      <c r="A438">
        <v>0</v>
      </c>
      <c r="B438" t="s">
        <v>10</v>
      </c>
      <c r="C438">
        <v>3</v>
      </c>
      <c r="D438" t="s">
        <v>3</v>
      </c>
      <c r="E438">
        <v>33</v>
      </c>
      <c r="F438">
        <v>20.524999999999999</v>
      </c>
      <c r="G438">
        <v>1</v>
      </c>
      <c r="H438">
        <v>1</v>
      </c>
      <c r="I438">
        <f>E438/$E$1</f>
        <v>0.41249999999999998</v>
      </c>
      <c r="J438">
        <f>LOG10(F438+1)</f>
        <v>1.3329431601256923</v>
      </c>
      <c r="K438">
        <f t="shared" si="18"/>
        <v>0</v>
      </c>
      <c r="L438">
        <f t="shared" si="19"/>
        <v>0</v>
      </c>
      <c r="M438">
        <f>IF(B438="S",1,0)</f>
        <v>1</v>
      </c>
      <c r="N438">
        <f>IF(B438="C",1,0)</f>
        <v>0</v>
      </c>
      <c r="O438">
        <f t="shared" si="20"/>
        <v>1</v>
      </c>
      <c r="P438">
        <v>1</v>
      </c>
      <c r="AC438" s="5">
        <f>SUMPRODUCT(Table1[[#This Row],[SibSp]:[Ones]],$R$4:$AA$4)</f>
        <v>2.6927653567312304E-2</v>
      </c>
      <c r="AD438" s="5">
        <f>(AC438-Table1[[#This Row],[Survived]])^2</f>
        <v>7.2509852664118702E-4</v>
      </c>
    </row>
    <row r="439" spans="1:30" x14ac:dyDescent="0.2">
      <c r="A439">
        <v>1</v>
      </c>
      <c r="B439" t="s">
        <v>10</v>
      </c>
      <c r="C439">
        <v>2</v>
      </c>
      <c r="D439" t="s">
        <v>3</v>
      </c>
      <c r="E439">
        <v>8</v>
      </c>
      <c r="F439">
        <v>36.75</v>
      </c>
      <c r="G439">
        <v>1</v>
      </c>
      <c r="H439">
        <v>1</v>
      </c>
      <c r="I439">
        <f>E439/$E$1</f>
        <v>0.1</v>
      </c>
      <c r="J439">
        <f>LOG10(F439+1)</f>
        <v>1.576916955965207</v>
      </c>
      <c r="K439">
        <f t="shared" si="18"/>
        <v>0</v>
      </c>
      <c r="L439">
        <f t="shared" si="19"/>
        <v>1</v>
      </c>
      <c r="M439">
        <f>IF(B439="S",1,0)</f>
        <v>1</v>
      </c>
      <c r="N439">
        <f>IF(B439="C",1,0)</f>
        <v>0</v>
      </c>
      <c r="O439">
        <f t="shared" si="20"/>
        <v>1</v>
      </c>
      <c r="P439">
        <v>1</v>
      </c>
      <c r="AC439" s="5">
        <f>SUMPRODUCT(Table1[[#This Row],[SibSp]:[Ones]],$R$4:$AA$4)</f>
        <v>0.38169572622829967</v>
      </c>
      <c r="AD439" s="5">
        <f>(AC439-Table1[[#This Row],[Survived]])^2</f>
        <v>0.38230017496434981</v>
      </c>
    </row>
    <row r="440" spans="1:30" x14ac:dyDescent="0.2">
      <c r="A440">
        <v>1</v>
      </c>
      <c r="B440" t="s">
        <v>11</v>
      </c>
      <c r="C440">
        <v>1</v>
      </c>
      <c r="D440" t="s">
        <v>3</v>
      </c>
      <c r="E440">
        <v>17</v>
      </c>
      <c r="F440">
        <v>110.88330000000001</v>
      </c>
      <c r="G440">
        <v>0</v>
      </c>
      <c r="H440">
        <v>2</v>
      </c>
      <c r="I440">
        <f>E440/$E$1</f>
        <v>0.21249999999999999</v>
      </c>
      <c r="J440">
        <f>LOG10(F440+1)</f>
        <v>2.048765267412167</v>
      </c>
      <c r="K440">
        <f t="shared" si="18"/>
        <v>1</v>
      </c>
      <c r="L440">
        <f t="shared" si="19"/>
        <v>0</v>
      </c>
      <c r="M440">
        <f>IF(B440="S",1,0)</f>
        <v>0</v>
      </c>
      <c r="N440">
        <f>IF(B440="C",1,0)</f>
        <v>1</v>
      </c>
      <c r="O440">
        <f t="shared" si="20"/>
        <v>1</v>
      </c>
      <c r="P440">
        <v>1</v>
      </c>
      <c r="AC440" s="5">
        <f>SUMPRODUCT(Table1[[#This Row],[SibSp]:[Ones]],$R$4:$AA$4)</f>
        <v>0.62395134471560953</v>
      </c>
      <c r="AD440" s="5">
        <f>(AC440-Table1[[#This Row],[Survived]])^2</f>
        <v>0.14141259114119833</v>
      </c>
    </row>
    <row r="441" spans="1:30" x14ac:dyDescent="0.2">
      <c r="A441">
        <v>0</v>
      </c>
      <c r="B441" t="s">
        <v>10</v>
      </c>
      <c r="C441">
        <v>2</v>
      </c>
      <c r="D441" t="s">
        <v>3</v>
      </c>
      <c r="E441">
        <v>27</v>
      </c>
      <c r="F441">
        <v>26</v>
      </c>
      <c r="G441">
        <v>0</v>
      </c>
      <c r="H441">
        <v>0</v>
      </c>
      <c r="I441">
        <f>E441/$E$1</f>
        <v>0.33750000000000002</v>
      </c>
      <c r="J441">
        <f>LOG10(F441+1)</f>
        <v>1.4313637641589874</v>
      </c>
      <c r="K441">
        <f t="shared" si="18"/>
        <v>0</v>
      </c>
      <c r="L441">
        <f t="shared" si="19"/>
        <v>1</v>
      </c>
      <c r="M441">
        <f>IF(B441="S",1,0)</f>
        <v>1</v>
      </c>
      <c r="N441">
        <f>IF(B441="C",1,0)</f>
        <v>0</v>
      </c>
      <c r="O441">
        <f t="shared" si="20"/>
        <v>1</v>
      </c>
      <c r="P441">
        <v>1</v>
      </c>
      <c r="AC441" s="5">
        <f>SUMPRODUCT(Table1[[#This Row],[SibSp]:[Ones]],$R$4:$AA$4)</f>
        <v>0.32183504323869849</v>
      </c>
      <c r="AD441" s="5">
        <f>(AC441-Table1[[#This Row],[Survived]])^2</f>
        <v>0.10357779505645492</v>
      </c>
    </row>
    <row r="442" spans="1:30" x14ac:dyDescent="0.2">
      <c r="A442">
        <v>1</v>
      </c>
      <c r="B442" t="s">
        <v>11</v>
      </c>
      <c r="C442">
        <v>3</v>
      </c>
      <c r="D442" t="s">
        <v>3</v>
      </c>
      <c r="E442">
        <v>22</v>
      </c>
      <c r="F442">
        <v>7.2249999999999996</v>
      </c>
      <c r="G442">
        <v>0</v>
      </c>
      <c r="H442">
        <v>0</v>
      </c>
      <c r="I442">
        <f>E442/$E$1</f>
        <v>0.27500000000000002</v>
      </c>
      <c r="J442">
        <f>LOG10(F442+1)</f>
        <v>0.91513590662201194</v>
      </c>
      <c r="K442">
        <f t="shared" si="18"/>
        <v>0</v>
      </c>
      <c r="L442">
        <f t="shared" si="19"/>
        <v>0</v>
      </c>
      <c r="M442">
        <f>IF(B442="S",1,0)</f>
        <v>0</v>
      </c>
      <c r="N442">
        <f>IF(B442="C",1,0)</f>
        <v>1</v>
      </c>
      <c r="O442">
        <f t="shared" si="20"/>
        <v>1</v>
      </c>
      <c r="P442">
        <v>1</v>
      </c>
      <c r="AC442" s="5">
        <f>SUMPRODUCT(Table1[[#This Row],[SibSp]:[Ones]],$R$4:$AA$4)</f>
        <v>0.21193294141365981</v>
      </c>
      <c r="AD442" s="5">
        <f>(AC442-Table1[[#This Row],[Survived]])^2</f>
        <v>0.62104968882892608</v>
      </c>
    </row>
    <row r="443" spans="1:30" x14ac:dyDescent="0.2">
      <c r="A443">
        <v>1</v>
      </c>
      <c r="B443" t="s">
        <v>10</v>
      </c>
      <c r="C443">
        <v>3</v>
      </c>
      <c r="D443" t="s">
        <v>4</v>
      </c>
      <c r="E443">
        <v>22</v>
      </c>
      <c r="F443">
        <v>7.7750000000000004</v>
      </c>
      <c r="G443">
        <v>0</v>
      </c>
      <c r="H443">
        <v>0</v>
      </c>
      <c r="I443">
        <f>E443/$E$1</f>
        <v>0.27500000000000002</v>
      </c>
      <c r="J443">
        <f>LOG10(F443+1)</f>
        <v>0.94324712513786169</v>
      </c>
      <c r="K443">
        <f t="shared" si="18"/>
        <v>0</v>
      </c>
      <c r="L443">
        <f t="shared" si="19"/>
        <v>0</v>
      </c>
      <c r="M443">
        <f>IF(B443="S",1,0)</f>
        <v>1</v>
      </c>
      <c r="N443">
        <f>IF(B443="C",1,0)</f>
        <v>0</v>
      </c>
      <c r="O443">
        <f t="shared" si="20"/>
        <v>0</v>
      </c>
      <c r="P443">
        <v>1</v>
      </c>
      <c r="AC443" s="5">
        <f>SUMPRODUCT(Table1[[#This Row],[SibSp]:[Ones]],$R$4:$AA$4)</f>
        <v>0.63027236826603128</v>
      </c>
      <c r="AD443" s="5">
        <f>(AC443-Table1[[#This Row],[Survived]])^2</f>
        <v>0.13669852166760921</v>
      </c>
    </row>
    <row r="444" spans="1:30" x14ac:dyDescent="0.2">
      <c r="A444">
        <v>0</v>
      </c>
      <c r="B444" t="s">
        <v>10</v>
      </c>
      <c r="C444">
        <v>1</v>
      </c>
      <c r="D444" t="s">
        <v>3</v>
      </c>
      <c r="E444">
        <v>62</v>
      </c>
      <c r="F444">
        <v>26.55</v>
      </c>
      <c r="G444">
        <v>0</v>
      </c>
      <c r="H444">
        <v>0</v>
      </c>
      <c r="I444">
        <f>E444/$E$1</f>
        <v>0.77500000000000002</v>
      </c>
      <c r="J444">
        <f>LOG10(F444+1)</f>
        <v>1.4401216031878039</v>
      </c>
      <c r="K444">
        <f t="shared" si="18"/>
        <v>1</v>
      </c>
      <c r="L444">
        <f t="shared" si="19"/>
        <v>0</v>
      </c>
      <c r="M444">
        <f>IF(B444="S",1,0)</f>
        <v>1</v>
      </c>
      <c r="N444">
        <f>IF(B444="C",1,0)</f>
        <v>0</v>
      </c>
      <c r="O444">
        <f t="shared" si="20"/>
        <v>1</v>
      </c>
      <c r="P444">
        <v>1</v>
      </c>
      <c r="AC444" s="5">
        <f>SUMPRODUCT(Table1[[#This Row],[SibSp]:[Ones]],$R$4:$AA$4)</f>
        <v>0.26797578629744223</v>
      </c>
      <c r="AD444" s="5">
        <f>(AC444-Table1[[#This Row],[Survived]])^2</f>
        <v>7.1811022041732425E-2</v>
      </c>
    </row>
    <row r="445" spans="1:30" x14ac:dyDescent="0.2">
      <c r="A445">
        <v>1</v>
      </c>
      <c r="B445" t="s">
        <v>11</v>
      </c>
      <c r="C445">
        <v>1</v>
      </c>
      <c r="D445" t="s">
        <v>4</v>
      </c>
      <c r="E445">
        <v>48</v>
      </c>
      <c r="F445">
        <v>39.6</v>
      </c>
      <c r="G445">
        <v>1</v>
      </c>
      <c r="H445">
        <v>0</v>
      </c>
      <c r="I445">
        <f>E445/$E$1</f>
        <v>0.6</v>
      </c>
      <c r="J445">
        <f>LOG10(F445+1)</f>
        <v>1.608526033577194</v>
      </c>
      <c r="K445">
        <f t="shared" si="18"/>
        <v>1</v>
      </c>
      <c r="L445">
        <f t="shared" si="19"/>
        <v>0</v>
      </c>
      <c r="M445">
        <f>IF(B445="S",1,0)</f>
        <v>0</v>
      </c>
      <c r="N445">
        <f>IF(B445="C",1,0)</f>
        <v>1</v>
      </c>
      <c r="O445">
        <f t="shared" si="20"/>
        <v>0</v>
      </c>
      <c r="P445">
        <v>1</v>
      </c>
      <c r="AC445" s="5">
        <f>SUMPRODUCT(Table1[[#This Row],[SibSp]:[Ones]],$R$4:$AA$4)</f>
        <v>0.86002973363479795</v>
      </c>
      <c r="AD445" s="5">
        <f>(AC445-Table1[[#This Row],[Survived]])^2</f>
        <v>1.9591675466345611E-2</v>
      </c>
    </row>
    <row r="446" spans="1:30" x14ac:dyDescent="0.2">
      <c r="A446">
        <v>1</v>
      </c>
      <c r="B446" t="s">
        <v>10</v>
      </c>
      <c r="C446">
        <v>1</v>
      </c>
      <c r="D446" t="s">
        <v>4</v>
      </c>
      <c r="E446">
        <v>39</v>
      </c>
      <c r="F446">
        <v>79.650000000000006</v>
      </c>
      <c r="G446">
        <v>1</v>
      </c>
      <c r="H446">
        <v>1</v>
      </c>
      <c r="I446">
        <f>E446/$E$1</f>
        <v>0.48749999999999999</v>
      </c>
      <c r="J446">
        <f>LOG10(F446+1)</f>
        <v>1.9066043717249803</v>
      </c>
      <c r="K446">
        <f t="shared" si="18"/>
        <v>1</v>
      </c>
      <c r="L446">
        <f t="shared" si="19"/>
        <v>0</v>
      </c>
      <c r="M446">
        <f>IF(B446="S",1,0)</f>
        <v>1</v>
      </c>
      <c r="N446">
        <f>IF(B446="C",1,0)</f>
        <v>0</v>
      </c>
      <c r="O446">
        <f t="shared" si="20"/>
        <v>0</v>
      </c>
      <c r="P446">
        <v>1</v>
      </c>
      <c r="AC446" s="5">
        <f>SUMPRODUCT(Table1[[#This Row],[SibSp]:[Ones]],$R$4:$AA$4)</f>
        <v>0.852151083936042</v>
      </c>
      <c r="AD446" s="5">
        <f>(AC446-Table1[[#This Row],[Survived]])^2</f>
        <v>2.1859301981287299E-2</v>
      </c>
    </row>
    <row r="447" spans="1:30" x14ac:dyDescent="0.2">
      <c r="A447">
        <v>1</v>
      </c>
      <c r="B447" t="s">
        <v>10</v>
      </c>
      <c r="C447">
        <v>3</v>
      </c>
      <c r="D447" t="s">
        <v>4</v>
      </c>
      <c r="E447">
        <v>36</v>
      </c>
      <c r="F447">
        <v>17.399999999999999</v>
      </c>
      <c r="G447">
        <v>1</v>
      </c>
      <c r="H447">
        <v>0</v>
      </c>
      <c r="I447">
        <f>E447/$E$1</f>
        <v>0.45</v>
      </c>
      <c r="J447">
        <f>LOG10(F447+1)</f>
        <v>1.2648178230095364</v>
      </c>
      <c r="K447">
        <f t="shared" si="18"/>
        <v>0</v>
      </c>
      <c r="L447">
        <f t="shared" si="19"/>
        <v>0</v>
      </c>
      <c r="M447">
        <f>IF(B447="S",1,0)</f>
        <v>1</v>
      </c>
      <c r="N447">
        <f>IF(B447="C",1,0)</f>
        <v>0</v>
      </c>
      <c r="O447">
        <f t="shared" si="20"/>
        <v>0</v>
      </c>
      <c r="P447">
        <v>1</v>
      </c>
      <c r="AC447" s="5">
        <f>SUMPRODUCT(Table1[[#This Row],[SibSp]:[Ones]],$R$4:$AA$4)</f>
        <v>0.50139351396716447</v>
      </c>
      <c r="AD447" s="5">
        <f>(AC447-Table1[[#This Row],[Survived]])^2</f>
        <v>0.24860842791401222</v>
      </c>
    </row>
    <row r="448" spans="1:30" x14ac:dyDescent="0.2">
      <c r="A448">
        <v>0</v>
      </c>
      <c r="B448" t="s">
        <v>10</v>
      </c>
      <c r="C448">
        <v>3</v>
      </c>
      <c r="D448" t="s">
        <v>3</v>
      </c>
      <c r="E448">
        <v>40</v>
      </c>
      <c r="F448">
        <v>7.8958000000000004</v>
      </c>
      <c r="G448">
        <v>0</v>
      </c>
      <c r="H448">
        <v>0</v>
      </c>
      <c r="I448">
        <f>E448/$E$1</f>
        <v>0.5</v>
      </c>
      <c r="J448">
        <f>LOG10(F448+1)</f>
        <v>0.94918501031343461</v>
      </c>
      <c r="K448">
        <f t="shared" si="18"/>
        <v>0</v>
      </c>
      <c r="L448">
        <f t="shared" si="19"/>
        <v>0</v>
      </c>
      <c r="M448">
        <f>IF(B448="S",1,0)</f>
        <v>1</v>
      </c>
      <c r="N448">
        <f>IF(B448="C",1,0)</f>
        <v>0</v>
      </c>
      <c r="O448">
        <f t="shared" si="20"/>
        <v>1</v>
      </c>
      <c r="P448">
        <v>1</v>
      </c>
      <c r="AC448" s="5">
        <f>SUMPRODUCT(Table1[[#This Row],[SibSp]:[Ones]],$R$4:$AA$4)</f>
        <v>3.2271993124916465E-2</v>
      </c>
      <c r="AD448" s="5">
        <f>(AC448-Table1[[#This Row],[Survived]])^2</f>
        <v>1.0414815402546556E-3</v>
      </c>
    </row>
    <row r="449" spans="1:30" x14ac:dyDescent="0.2">
      <c r="A449">
        <v>0</v>
      </c>
      <c r="B449" t="s">
        <v>10</v>
      </c>
      <c r="C449">
        <v>2</v>
      </c>
      <c r="D449" t="s">
        <v>3</v>
      </c>
      <c r="E449">
        <v>28</v>
      </c>
      <c r="F449">
        <v>13.5</v>
      </c>
      <c r="G449">
        <v>0</v>
      </c>
      <c r="H449">
        <v>0</v>
      </c>
      <c r="I449">
        <f>E449/$E$1</f>
        <v>0.35</v>
      </c>
      <c r="J449">
        <f>LOG10(F449+1)</f>
        <v>1.1613680022349748</v>
      </c>
      <c r="K449">
        <f t="shared" si="18"/>
        <v>0</v>
      </c>
      <c r="L449">
        <f t="shared" si="19"/>
        <v>1</v>
      </c>
      <c r="M449">
        <f>IF(B449="S",1,0)</f>
        <v>1</v>
      </c>
      <c r="N449">
        <f>IF(B449="C",1,0)</f>
        <v>0</v>
      </c>
      <c r="O449">
        <f t="shared" si="20"/>
        <v>1</v>
      </c>
      <c r="P449">
        <v>1</v>
      </c>
      <c r="AC449" s="5">
        <f>SUMPRODUCT(Table1[[#This Row],[SibSp]:[Ones]],$R$4:$AA$4)</f>
        <v>0.30227197684048179</v>
      </c>
      <c r="AD449" s="5">
        <f>(AC449-Table1[[#This Row],[Survived]])^2</f>
        <v>9.1368347983052767E-2</v>
      </c>
    </row>
    <row r="450" spans="1:30" x14ac:dyDescent="0.2">
      <c r="A450">
        <v>0</v>
      </c>
      <c r="B450" t="s">
        <v>10</v>
      </c>
      <c r="C450">
        <v>3</v>
      </c>
      <c r="D450" t="s">
        <v>3</v>
      </c>
      <c r="E450">
        <v>24</v>
      </c>
      <c r="F450">
        <v>24.15</v>
      </c>
      <c r="G450">
        <v>2</v>
      </c>
      <c r="H450">
        <v>0</v>
      </c>
      <c r="I450">
        <f>E450/$E$1</f>
        <v>0.3</v>
      </c>
      <c r="J450">
        <f>LOG10(F450+1)</f>
        <v>1.4005379893919461</v>
      </c>
      <c r="K450">
        <f t="shared" si="18"/>
        <v>0</v>
      </c>
      <c r="L450">
        <f t="shared" si="19"/>
        <v>0</v>
      </c>
      <c r="M450">
        <f>IF(B450="S",1,0)</f>
        <v>1</v>
      </c>
      <c r="N450">
        <f>IF(B450="C",1,0)</f>
        <v>0</v>
      </c>
      <c r="O450">
        <f t="shared" si="20"/>
        <v>1</v>
      </c>
      <c r="P450">
        <v>1</v>
      </c>
      <c r="AC450" s="5">
        <f>SUMPRODUCT(Table1[[#This Row],[SibSp]:[Ones]],$R$4:$AA$4)</f>
        <v>4.6827203654313476E-2</v>
      </c>
      <c r="AD450" s="5">
        <f>(AC450-Table1[[#This Row],[Survived]])^2</f>
        <v>2.1927870020825493E-3</v>
      </c>
    </row>
    <row r="451" spans="1:30" x14ac:dyDescent="0.2">
      <c r="A451">
        <v>0</v>
      </c>
      <c r="B451" t="s">
        <v>10</v>
      </c>
      <c r="C451">
        <v>3</v>
      </c>
      <c r="D451" t="s">
        <v>3</v>
      </c>
      <c r="E451">
        <v>19</v>
      </c>
      <c r="F451">
        <v>7.8958000000000004</v>
      </c>
      <c r="G451">
        <v>0</v>
      </c>
      <c r="H451">
        <v>0</v>
      </c>
      <c r="I451">
        <f>E451/$E$1</f>
        <v>0.23749999999999999</v>
      </c>
      <c r="J451">
        <f>LOG10(F451+1)</f>
        <v>0.94918501031343461</v>
      </c>
      <c r="K451">
        <f t="shared" si="18"/>
        <v>0</v>
      </c>
      <c r="L451">
        <f t="shared" si="19"/>
        <v>0</v>
      </c>
      <c r="M451">
        <f>IF(B451="S",1,0)</f>
        <v>1</v>
      </c>
      <c r="N451">
        <f>IF(B451="C",1,0)</f>
        <v>0</v>
      </c>
      <c r="O451">
        <f t="shared" si="20"/>
        <v>1</v>
      </c>
      <c r="P451">
        <v>1</v>
      </c>
      <c r="AC451" s="5">
        <f>SUMPRODUCT(Table1[[#This Row],[SibSp]:[Ones]],$R$4:$AA$4)</f>
        <v>0.16670165570999385</v>
      </c>
      <c r="AD451" s="5">
        <f>(AC451-Table1[[#This Row],[Survived]])^2</f>
        <v>2.7789442016453322E-2</v>
      </c>
    </row>
    <row r="452" spans="1:30" x14ac:dyDescent="0.2">
      <c r="A452">
        <v>0</v>
      </c>
      <c r="B452" t="s">
        <v>10</v>
      </c>
      <c r="C452">
        <v>3</v>
      </c>
      <c r="D452" t="s">
        <v>4</v>
      </c>
      <c r="E452">
        <v>29</v>
      </c>
      <c r="F452">
        <v>21.074999999999999</v>
      </c>
      <c r="G452">
        <v>0</v>
      </c>
      <c r="H452">
        <v>4</v>
      </c>
      <c r="I452">
        <f>E452/$E$1</f>
        <v>0.36249999999999999</v>
      </c>
      <c r="J452">
        <f>LOG10(F452+1)</f>
        <v>1.3439007122496063</v>
      </c>
      <c r="K452">
        <f t="shared" si="18"/>
        <v>0</v>
      </c>
      <c r="L452">
        <f t="shared" si="19"/>
        <v>0</v>
      </c>
      <c r="M452">
        <f>IF(B452="S",1,0)</f>
        <v>1</v>
      </c>
      <c r="N452">
        <f>IF(B452="C",1,0)</f>
        <v>0</v>
      </c>
      <c r="O452">
        <f t="shared" si="20"/>
        <v>0</v>
      </c>
      <c r="P452">
        <v>1</v>
      </c>
      <c r="AC452" s="5">
        <f>SUMPRODUCT(Table1[[#This Row],[SibSp]:[Ones]],$R$4:$AA$4)</f>
        <v>0.54928683881334339</v>
      </c>
      <c r="AD452" s="5">
        <f>(AC452-Table1[[#This Row],[Survived]])^2</f>
        <v>0.3017160312935559</v>
      </c>
    </row>
    <row r="453" spans="1:30" x14ac:dyDescent="0.2">
      <c r="A453">
        <v>1</v>
      </c>
      <c r="B453" t="s">
        <v>10</v>
      </c>
      <c r="C453">
        <v>3</v>
      </c>
      <c r="D453" t="s">
        <v>3</v>
      </c>
      <c r="E453">
        <v>32</v>
      </c>
      <c r="F453">
        <v>7.8541999999999996</v>
      </c>
      <c r="G453">
        <v>0</v>
      </c>
      <c r="H453">
        <v>0</v>
      </c>
      <c r="I453">
        <f>E453/$E$1</f>
        <v>0.4</v>
      </c>
      <c r="J453">
        <f>LOG10(F453+1)</f>
        <v>0.94714932766263737</v>
      </c>
      <c r="K453">
        <f t="shared" ref="K453:K516" si="21">IF(C453=1,1,0)</f>
        <v>0</v>
      </c>
      <c r="L453">
        <f t="shared" ref="L453:L516" si="22">IF(C453=2,1,0)</f>
        <v>0</v>
      </c>
      <c r="M453">
        <f>IF(B453="S",1,0)</f>
        <v>1</v>
      </c>
      <c r="N453">
        <f>IF(B453="C",1,0)</f>
        <v>0</v>
      </c>
      <c r="O453">
        <f t="shared" ref="O453:O516" si="23">IF(D453="male",1,0)</f>
        <v>1</v>
      </c>
      <c r="P453">
        <v>1</v>
      </c>
      <c r="AC453" s="5">
        <f>SUMPRODUCT(Table1[[#This Row],[SibSp]:[Ones]],$R$4:$AA$4)</f>
        <v>8.3384058449725518E-2</v>
      </c>
      <c r="AD453" s="5">
        <f>(AC453-Table1[[#This Row],[Survived]])^2</f>
        <v>0.84018478430409615</v>
      </c>
    </row>
    <row r="454" spans="1:30" x14ac:dyDescent="0.2">
      <c r="A454">
        <v>1</v>
      </c>
      <c r="B454" t="s">
        <v>10</v>
      </c>
      <c r="C454">
        <v>2</v>
      </c>
      <c r="D454" t="s">
        <v>3</v>
      </c>
      <c r="E454">
        <v>62</v>
      </c>
      <c r="F454">
        <v>10.5</v>
      </c>
      <c r="G454">
        <v>0</v>
      </c>
      <c r="H454">
        <v>0</v>
      </c>
      <c r="I454">
        <f>E454/$E$1</f>
        <v>0.77500000000000002</v>
      </c>
      <c r="J454">
        <f>LOG10(F454+1)</f>
        <v>1.0606978403536116</v>
      </c>
      <c r="K454">
        <f t="shared" si="21"/>
        <v>0</v>
      </c>
      <c r="L454">
        <f t="shared" si="22"/>
        <v>1</v>
      </c>
      <c r="M454">
        <f>IF(B454="S",1,0)</f>
        <v>1</v>
      </c>
      <c r="N454">
        <f>IF(B454="C",1,0)</f>
        <v>0</v>
      </c>
      <c r="O454">
        <f t="shared" si="23"/>
        <v>1</v>
      </c>
      <c r="P454">
        <v>1</v>
      </c>
      <c r="AC454" s="5">
        <f>SUMPRODUCT(Table1[[#This Row],[SibSp]:[Ones]],$R$4:$AA$4)</f>
        <v>7.9716519753768478E-2</v>
      </c>
      <c r="AD454" s="5">
        <f>(AC454-Table1[[#This Row],[Survived]])^2</f>
        <v>0.84692168401411605</v>
      </c>
    </row>
    <row r="455" spans="1:30" x14ac:dyDescent="0.2">
      <c r="A455">
        <v>1</v>
      </c>
      <c r="B455" t="s">
        <v>10</v>
      </c>
      <c r="C455">
        <v>1</v>
      </c>
      <c r="D455" t="s">
        <v>4</v>
      </c>
      <c r="E455">
        <v>53</v>
      </c>
      <c r="F455">
        <v>51.479199999999999</v>
      </c>
      <c r="G455">
        <v>2</v>
      </c>
      <c r="H455">
        <v>0</v>
      </c>
      <c r="I455">
        <f>E455/$E$1</f>
        <v>0.66249999999999998</v>
      </c>
      <c r="J455">
        <f>LOG10(F455+1)</f>
        <v>1.7199872059744314</v>
      </c>
      <c r="K455">
        <f t="shared" si="21"/>
        <v>1</v>
      </c>
      <c r="L455">
        <f t="shared" si="22"/>
        <v>0</v>
      </c>
      <c r="M455">
        <f>IF(B455="S",1,0)</f>
        <v>1</v>
      </c>
      <c r="N455">
        <f>IF(B455="C",1,0)</f>
        <v>0</v>
      </c>
      <c r="O455">
        <f t="shared" si="23"/>
        <v>0</v>
      </c>
      <c r="P455">
        <v>1</v>
      </c>
      <c r="AC455" s="5">
        <f>SUMPRODUCT(Table1[[#This Row],[SibSp]:[Ones]],$R$4:$AA$4)</f>
        <v>0.71242591378771492</v>
      </c>
      <c r="AD455" s="5">
        <f>(AC455-Table1[[#This Row],[Survived]])^2</f>
        <v>8.2698855060830773E-2</v>
      </c>
    </row>
    <row r="456" spans="1:30" x14ac:dyDescent="0.2">
      <c r="A456">
        <v>1</v>
      </c>
      <c r="B456" t="s">
        <v>10</v>
      </c>
      <c r="C456">
        <v>1</v>
      </c>
      <c r="D456" t="s">
        <v>3</v>
      </c>
      <c r="E456">
        <v>36</v>
      </c>
      <c r="F456">
        <v>26.387499999999999</v>
      </c>
      <c r="G456">
        <v>0</v>
      </c>
      <c r="H456">
        <v>0</v>
      </c>
      <c r="I456">
        <f>E456/$E$1</f>
        <v>0.45</v>
      </c>
      <c r="J456">
        <f>LOG10(F456+1)</f>
        <v>1.4375523905687617</v>
      </c>
      <c r="K456">
        <f t="shared" si="21"/>
        <v>1</v>
      </c>
      <c r="L456">
        <f t="shared" si="22"/>
        <v>0</v>
      </c>
      <c r="M456">
        <f>IF(B456="S",1,0)</f>
        <v>1</v>
      </c>
      <c r="N456">
        <f>IF(B456="C",1,0)</f>
        <v>0</v>
      </c>
      <c r="O456">
        <f t="shared" si="23"/>
        <v>1</v>
      </c>
      <c r="P456">
        <v>1</v>
      </c>
      <c r="AC456" s="5">
        <f>SUMPRODUCT(Table1[[#This Row],[SibSp]:[Ones]],$R$4:$AA$4)</f>
        <v>0.43428726837291748</v>
      </c>
      <c r="AD456" s="5">
        <f>(AC456-Table1[[#This Row],[Survived]])^2</f>
        <v>0.32003089472497542</v>
      </c>
    </row>
    <row r="457" spans="1:30" x14ac:dyDescent="0.2">
      <c r="A457">
        <v>0</v>
      </c>
      <c r="B457" t="s">
        <v>10</v>
      </c>
      <c r="C457">
        <v>3</v>
      </c>
      <c r="D457" t="s">
        <v>3</v>
      </c>
      <c r="E457">
        <v>16</v>
      </c>
      <c r="F457">
        <v>8.0500000000000007</v>
      </c>
      <c r="G457">
        <v>0</v>
      </c>
      <c r="H457">
        <v>0</v>
      </c>
      <c r="I457">
        <f>E457/$E$1</f>
        <v>0.2</v>
      </c>
      <c r="J457">
        <f>LOG10(F457+1)</f>
        <v>0.9566485792052033</v>
      </c>
      <c r="K457">
        <f t="shared" si="21"/>
        <v>0</v>
      </c>
      <c r="L457">
        <f t="shared" si="22"/>
        <v>0</v>
      </c>
      <c r="M457">
        <f>IF(B457="S",1,0)</f>
        <v>1</v>
      </c>
      <c r="N457">
        <f>IF(B457="C",1,0)</f>
        <v>0</v>
      </c>
      <c r="O457">
        <f t="shared" si="23"/>
        <v>1</v>
      </c>
      <c r="P457">
        <v>1</v>
      </c>
      <c r="AC457" s="5">
        <f>SUMPRODUCT(Table1[[#This Row],[SibSp]:[Ones]],$R$4:$AA$4)</f>
        <v>0.18626972452775303</v>
      </c>
      <c r="AD457" s="5">
        <f>(AC457-Table1[[#This Row],[Survived]])^2</f>
        <v>3.4696410275644997E-2</v>
      </c>
    </row>
    <row r="458" spans="1:30" x14ac:dyDescent="0.2">
      <c r="A458">
        <v>0</v>
      </c>
      <c r="B458" t="s">
        <v>10</v>
      </c>
      <c r="C458">
        <v>3</v>
      </c>
      <c r="D458" t="s">
        <v>3</v>
      </c>
      <c r="E458">
        <v>19</v>
      </c>
      <c r="F458">
        <v>14.5</v>
      </c>
      <c r="G458">
        <v>0</v>
      </c>
      <c r="H458">
        <v>0</v>
      </c>
      <c r="I458">
        <f>E458/$E$1</f>
        <v>0.23749999999999999</v>
      </c>
      <c r="J458">
        <f>LOG10(F458+1)</f>
        <v>1.1903316981702914</v>
      </c>
      <c r="K458">
        <f t="shared" si="21"/>
        <v>0</v>
      </c>
      <c r="L458">
        <f t="shared" si="22"/>
        <v>0</v>
      </c>
      <c r="M458">
        <f>IF(B458="S",1,0)</f>
        <v>1</v>
      </c>
      <c r="N458">
        <f>IF(B458="C",1,0)</f>
        <v>0</v>
      </c>
      <c r="O458">
        <f t="shared" si="23"/>
        <v>1</v>
      </c>
      <c r="P458">
        <v>1</v>
      </c>
      <c r="AC458" s="5">
        <f>SUMPRODUCT(Table1[[#This Row],[SibSp]:[Ones]],$R$4:$AA$4)</f>
        <v>0.17845698557398459</v>
      </c>
      <c r="AD458" s="5">
        <f>(AC458-Table1[[#This Row],[Survived]])^2</f>
        <v>3.1846895700153345E-2</v>
      </c>
    </row>
    <row r="459" spans="1:30" x14ac:dyDescent="0.2">
      <c r="A459">
        <v>1</v>
      </c>
      <c r="B459" t="s">
        <v>10</v>
      </c>
      <c r="C459">
        <v>2</v>
      </c>
      <c r="D459" t="s">
        <v>4</v>
      </c>
      <c r="E459">
        <v>34</v>
      </c>
      <c r="F459">
        <v>13</v>
      </c>
      <c r="G459">
        <v>0</v>
      </c>
      <c r="H459">
        <v>0</v>
      </c>
      <c r="I459">
        <f>E459/$E$1</f>
        <v>0.42499999999999999</v>
      </c>
      <c r="J459">
        <f>LOG10(F459+1)</f>
        <v>1.146128035678238</v>
      </c>
      <c r="K459">
        <f t="shared" si="21"/>
        <v>0</v>
      </c>
      <c r="L459">
        <f t="shared" si="22"/>
        <v>1</v>
      </c>
      <c r="M459">
        <f>IF(B459="S",1,0)</f>
        <v>1</v>
      </c>
      <c r="N459">
        <f>IF(B459="C",1,0)</f>
        <v>0</v>
      </c>
      <c r="O459">
        <f t="shared" si="23"/>
        <v>0</v>
      </c>
      <c r="P459">
        <v>1</v>
      </c>
      <c r="AC459" s="5">
        <f>SUMPRODUCT(Table1[[#This Row],[SibSp]:[Ones]],$R$4:$AA$4)</f>
        <v>0.74618499744951872</v>
      </c>
      <c r="AD459" s="5">
        <f>(AC459-Table1[[#This Row],[Survived]])^2</f>
        <v>6.4422055519700816E-2</v>
      </c>
    </row>
    <row r="460" spans="1:30" x14ac:dyDescent="0.2">
      <c r="A460">
        <v>1</v>
      </c>
      <c r="B460" t="s">
        <v>10</v>
      </c>
      <c r="C460">
        <v>1</v>
      </c>
      <c r="D460" t="s">
        <v>4</v>
      </c>
      <c r="E460">
        <v>39</v>
      </c>
      <c r="F460">
        <v>55.9</v>
      </c>
      <c r="G460">
        <v>1</v>
      </c>
      <c r="H460">
        <v>0</v>
      </c>
      <c r="I460">
        <f>E460/$E$1</f>
        <v>0.48749999999999999</v>
      </c>
      <c r="J460">
        <f>LOG10(F460+1)</f>
        <v>1.7551122663950711</v>
      </c>
      <c r="K460">
        <f t="shared" si="21"/>
        <v>1</v>
      </c>
      <c r="L460">
        <f t="shared" si="22"/>
        <v>0</v>
      </c>
      <c r="M460">
        <f>IF(B460="S",1,0)</f>
        <v>1</v>
      </c>
      <c r="N460">
        <f>IF(B460="C",1,0)</f>
        <v>0</v>
      </c>
      <c r="O460">
        <f t="shared" si="23"/>
        <v>0</v>
      </c>
      <c r="P460">
        <v>1</v>
      </c>
      <c r="AC460" s="5">
        <f>SUMPRODUCT(Table1[[#This Row],[SibSp]:[Ones]],$R$4:$AA$4)</f>
        <v>0.85869284145005031</v>
      </c>
      <c r="AD460" s="5">
        <f>(AC460-Table1[[#This Row],[Survived]])^2</f>
        <v>1.9967713057460618E-2</v>
      </c>
    </row>
    <row r="461" spans="1:30" x14ac:dyDescent="0.2">
      <c r="A461">
        <v>1</v>
      </c>
      <c r="B461" t="s">
        <v>10</v>
      </c>
      <c r="C461">
        <v>3</v>
      </c>
      <c r="D461" t="s">
        <v>3</v>
      </c>
      <c r="E461">
        <v>32</v>
      </c>
      <c r="F461">
        <v>7.9249999999999998</v>
      </c>
      <c r="G461">
        <v>0</v>
      </c>
      <c r="H461">
        <v>0</v>
      </c>
      <c r="I461">
        <f>E461/$E$1</f>
        <v>0.4</v>
      </c>
      <c r="J461">
        <f>LOG10(F461+1)</f>
        <v>0.95060822478423079</v>
      </c>
      <c r="K461">
        <f t="shared" si="21"/>
        <v>0</v>
      </c>
      <c r="L461">
        <f t="shared" si="22"/>
        <v>0</v>
      </c>
      <c r="M461">
        <f>IF(B461="S",1,0)</f>
        <v>1</v>
      </c>
      <c r="N461">
        <f>IF(B461="C",1,0)</f>
        <v>0</v>
      </c>
      <c r="O461">
        <f t="shared" si="23"/>
        <v>1</v>
      </c>
      <c r="P461">
        <v>1</v>
      </c>
      <c r="AC461" s="5">
        <f>SUMPRODUCT(Table1[[#This Row],[SibSp]:[Ones]],$R$4:$AA$4)</f>
        <v>8.3552671491817443E-2</v>
      </c>
      <c r="AD461" s="5">
        <f>(AC461-Table1[[#This Row],[Survived]])^2</f>
        <v>0.83987570592978467</v>
      </c>
    </row>
    <row r="462" spans="1:30" x14ac:dyDescent="0.2">
      <c r="A462">
        <v>1</v>
      </c>
      <c r="B462" t="s">
        <v>10</v>
      </c>
      <c r="C462">
        <v>2</v>
      </c>
      <c r="D462" t="s">
        <v>4</v>
      </c>
      <c r="E462">
        <v>25</v>
      </c>
      <c r="F462">
        <v>30</v>
      </c>
      <c r="G462">
        <v>1</v>
      </c>
      <c r="H462">
        <v>1</v>
      </c>
      <c r="I462">
        <f>E462/$E$1</f>
        <v>0.3125</v>
      </c>
      <c r="J462">
        <f>LOG10(F462+1)</f>
        <v>1.4913616938342726</v>
      </c>
      <c r="K462">
        <f t="shared" si="21"/>
        <v>0</v>
      </c>
      <c r="L462">
        <f t="shared" si="22"/>
        <v>1</v>
      </c>
      <c r="M462">
        <f>IF(B462="S",1,0)</f>
        <v>1</v>
      </c>
      <c r="N462">
        <f>IF(B462="C",1,0)</f>
        <v>0</v>
      </c>
      <c r="O462">
        <f t="shared" si="23"/>
        <v>0</v>
      </c>
      <c r="P462">
        <v>1</v>
      </c>
      <c r="AC462" s="5">
        <f>SUMPRODUCT(Table1[[#This Row],[SibSp]:[Ones]],$R$4:$AA$4)</f>
        <v>0.75176550517912766</v>
      </c>
      <c r="AD462" s="5">
        <f>(AC462-Table1[[#This Row],[Survived]])^2</f>
        <v>6.16203644189737E-2</v>
      </c>
    </row>
    <row r="463" spans="1:30" x14ac:dyDescent="0.2">
      <c r="A463">
        <v>1</v>
      </c>
      <c r="B463" t="s">
        <v>11</v>
      </c>
      <c r="C463">
        <v>1</v>
      </c>
      <c r="D463" t="s">
        <v>4</v>
      </c>
      <c r="E463">
        <v>39</v>
      </c>
      <c r="F463">
        <v>110.88330000000001</v>
      </c>
      <c r="G463">
        <v>1</v>
      </c>
      <c r="H463">
        <v>1</v>
      </c>
      <c r="I463">
        <f>E463/$E$1</f>
        <v>0.48749999999999999</v>
      </c>
      <c r="J463">
        <f>LOG10(F463+1)</f>
        <v>2.048765267412167</v>
      </c>
      <c r="K463">
        <f t="shared" si="21"/>
        <v>1</v>
      </c>
      <c r="L463">
        <f t="shared" si="22"/>
        <v>0</v>
      </c>
      <c r="M463">
        <f>IF(B463="S",1,0)</f>
        <v>0</v>
      </c>
      <c r="N463">
        <f>IF(B463="C",1,0)</f>
        <v>1</v>
      </c>
      <c r="O463">
        <f t="shared" si="23"/>
        <v>0</v>
      </c>
      <c r="P463">
        <v>1</v>
      </c>
      <c r="AC463" s="5">
        <f>SUMPRODUCT(Table1[[#This Row],[SibSp]:[Ones]],$R$4:$AA$4)</f>
        <v>0.92517642725861271</v>
      </c>
      <c r="AD463" s="5">
        <f>(AC463-Table1[[#This Row],[Survived]])^2</f>
        <v>5.5985670377856752E-3</v>
      </c>
    </row>
    <row r="464" spans="1:30" x14ac:dyDescent="0.2">
      <c r="A464">
        <v>0</v>
      </c>
      <c r="B464" t="s">
        <v>10</v>
      </c>
      <c r="C464">
        <v>2</v>
      </c>
      <c r="D464" t="s">
        <v>3</v>
      </c>
      <c r="E464">
        <v>54</v>
      </c>
      <c r="F464">
        <v>26</v>
      </c>
      <c r="G464">
        <v>0</v>
      </c>
      <c r="H464">
        <v>0</v>
      </c>
      <c r="I464">
        <f>E464/$E$1</f>
        <v>0.67500000000000004</v>
      </c>
      <c r="J464">
        <f>LOG10(F464+1)</f>
        <v>1.4313637641589874</v>
      </c>
      <c r="K464">
        <f t="shared" si="21"/>
        <v>0</v>
      </c>
      <c r="L464">
        <f t="shared" si="22"/>
        <v>1</v>
      </c>
      <c r="M464">
        <f>IF(B464="S",1,0)</f>
        <v>1</v>
      </c>
      <c r="N464">
        <f>IF(B464="C",1,0)</f>
        <v>0</v>
      </c>
      <c r="O464">
        <f t="shared" si="23"/>
        <v>1</v>
      </c>
      <c r="P464">
        <v>1</v>
      </c>
      <c r="AC464" s="5">
        <f>SUMPRODUCT(Table1[[#This Row],[SibSp]:[Ones]],$R$4:$AA$4)</f>
        <v>0.14899690562931334</v>
      </c>
      <c r="AD464" s="5">
        <f>(AC464-Table1[[#This Row],[Survived]])^2</f>
        <v>2.2200077887110505E-2</v>
      </c>
    </row>
    <row r="465" spans="1:30" x14ac:dyDescent="0.2">
      <c r="A465">
        <v>0</v>
      </c>
      <c r="B465" t="s">
        <v>11</v>
      </c>
      <c r="C465">
        <v>1</v>
      </c>
      <c r="D465" t="s">
        <v>3</v>
      </c>
      <c r="E465">
        <v>36</v>
      </c>
      <c r="F465">
        <v>40.125</v>
      </c>
      <c r="G465">
        <v>0</v>
      </c>
      <c r="H465">
        <v>0</v>
      </c>
      <c r="I465">
        <f>E465/$E$1</f>
        <v>0.45</v>
      </c>
      <c r="J465">
        <f>LOG10(F465+1)</f>
        <v>1.6141059109580307</v>
      </c>
      <c r="K465">
        <f t="shared" si="21"/>
        <v>1</v>
      </c>
      <c r="L465">
        <f t="shared" si="22"/>
        <v>0</v>
      </c>
      <c r="M465">
        <f>IF(B465="S",1,0)</f>
        <v>0</v>
      </c>
      <c r="N465">
        <f>IF(B465="C",1,0)</f>
        <v>1</v>
      </c>
      <c r="O465">
        <f t="shared" si="23"/>
        <v>1</v>
      </c>
      <c r="P465">
        <v>1</v>
      </c>
      <c r="AC465" s="5">
        <f>SUMPRODUCT(Table1[[#This Row],[SibSp]:[Ones]],$R$4:$AA$4)</f>
        <v>0.50898917068891458</v>
      </c>
      <c r="AD465" s="5">
        <f>(AC465-Table1[[#This Row],[Survived]])^2</f>
        <v>0.25906997587858904</v>
      </c>
    </row>
    <row r="466" spans="1:30" x14ac:dyDescent="0.2">
      <c r="A466">
        <v>1</v>
      </c>
      <c r="B466" t="s">
        <v>10</v>
      </c>
      <c r="C466">
        <v>1</v>
      </c>
      <c r="D466" t="s">
        <v>4</v>
      </c>
      <c r="E466">
        <v>18</v>
      </c>
      <c r="F466">
        <v>79.650000000000006</v>
      </c>
      <c r="G466">
        <v>0</v>
      </c>
      <c r="H466">
        <v>2</v>
      </c>
      <c r="I466">
        <f>E466/$E$1</f>
        <v>0.22500000000000001</v>
      </c>
      <c r="J466">
        <f>LOG10(F466+1)</f>
        <v>1.9066043717249803</v>
      </c>
      <c r="K466">
        <f t="shared" si="21"/>
        <v>1</v>
      </c>
      <c r="L466">
        <f t="shared" si="22"/>
        <v>0</v>
      </c>
      <c r="M466">
        <f>IF(B466="S",1,0)</f>
        <v>1</v>
      </c>
      <c r="N466">
        <f>IF(B466="C",1,0)</f>
        <v>0</v>
      </c>
      <c r="O466">
        <f t="shared" si="23"/>
        <v>0</v>
      </c>
      <c r="P466">
        <v>1</v>
      </c>
      <c r="AC466" s="5">
        <f>SUMPRODUCT(Table1[[#This Row],[SibSp]:[Ones]],$R$4:$AA$4)</f>
        <v>1.0275889967952845</v>
      </c>
      <c r="AD466" s="5">
        <f>(AC466-Table1[[#This Row],[Survived]])^2</f>
        <v>7.6115274417021738E-4</v>
      </c>
    </row>
    <row r="467" spans="1:30" x14ac:dyDescent="0.2">
      <c r="A467">
        <v>0</v>
      </c>
      <c r="B467" t="s">
        <v>10</v>
      </c>
      <c r="C467">
        <v>2</v>
      </c>
      <c r="D467" t="s">
        <v>3</v>
      </c>
      <c r="E467">
        <v>47</v>
      </c>
      <c r="F467">
        <v>15</v>
      </c>
      <c r="G467">
        <v>0</v>
      </c>
      <c r="H467">
        <v>0</v>
      </c>
      <c r="I467">
        <f>E467/$E$1</f>
        <v>0.58750000000000002</v>
      </c>
      <c r="J467">
        <f>LOG10(F467+1)</f>
        <v>1.2041199826559248</v>
      </c>
      <c r="K467">
        <f t="shared" si="21"/>
        <v>0</v>
      </c>
      <c r="L467">
        <f t="shared" si="22"/>
        <v>1</v>
      </c>
      <c r="M467">
        <f>IF(B467="S",1,0)</f>
        <v>1</v>
      </c>
      <c r="N467">
        <f>IF(B467="C",1,0)</f>
        <v>0</v>
      </c>
      <c r="O467">
        <f t="shared" si="23"/>
        <v>1</v>
      </c>
      <c r="P467">
        <v>1</v>
      </c>
      <c r="AC467" s="5">
        <f>SUMPRODUCT(Table1[[#This Row],[SibSp]:[Ones]],$R$4:$AA$4)</f>
        <v>0.1827291970486401</v>
      </c>
      <c r="AD467" s="5">
        <f>(AC467-Table1[[#This Row],[Survived]])^2</f>
        <v>3.3389959454040739E-2</v>
      </c>
    </row>
    <row r="468" spans="1:30" x14ac:dyDescent="0.2">
      <c r="A468">
        <v>1</v>
      </c>
      <c r="B468" t="s">
        <v>11</v>
      </c>
      <c r="C468">
        <v>1</v>
      </c>
      <c r="D468" t="s">
        <v>3</v>
      </c>
      <c r="E468">
        <v>60</v>
      </c>
      <c r="F468">
        <v>79.2</v>
      </c>
      <c r="G468">
        <v>1</v>
      </c>
      <c r="H468">
        <v>1</v>
      </c>
      <c r="I468">
        <f>E468/$E$1</f>
        <v>0.75</v>
      </c>
      <c r="J468">
        <f>LOG10(F468+1)</f>
        <v>1.9041743682841634</v>
      </c>
      <c r="K468">
        <f t="shared" si="21"/>
        <v>1</v>
      </c>
      <c r="L468">
        <f t="shared" si="22"/>
        <v>0</v>
      </c>
      <c r="M468">
        <f>IF(B468="S",1,0)</f>
        <v>0</v>
      </c>
      <c r="N468">
        <f>IF(B468="C",1,0)</f>
        <v>1</v>
      </c>
      <c r="O468">
        <f t="shared" si="23"/>
        <v>1</v>
      </c>
      <c r="P468">
        <v>1</v>
      </c>
      <c r="AC468" s="5">
        <f>SUMPRODUCT(Table1[[#This Row],[SibSp]:[Ones]],$R$4:$AA$4)</f>
        <v>0.300633892906148</v>
      </c>
      <c r="AD468" s="5">
        <f>(AC468-Table1[[#This Row],[Survived]])^2</f>
        <v>0.48911295175160918</v>
      </c>
    </row>
    <row r="469" spans="1:30" x14ac:dyDescent="0.2">
      <c r="A469">
        <v>0</v>
      </c>
      <c r="B469" t="s">
        <v>10</v>
      </c>
      <c r="C469">
        <v>3</v>
      </c>
      <c r="D469" t="s">
        <v>3</v>
      </c>
      <c r="E469">
        <v>22</v>
      </c>
      <c r="F469">
        <v>8.0500000000000007</v>
      </c>
      <c r="G469">
        <v>0</v>
      </c>
      <c r="H469">
        <v>0</v>
      </c>
      <c r="I469">
        <f>E469/$E$1</f>
        <v>0.27500000000000002</v>
      </c>
      <c r="J469">
        <f>LOG10(F469+1)</f>
        <v>0.9566485792052033</v>
      </c>
      <c r="K469">
        <f t="shared" si="21"/>
        <v>0</v>
      </c>
      <c r="L469">
        <f t="shared" si="22"/>
        <v>0</v>
      </c>
      <c r="M469">
        <f>IF(B469="S",1,0)</f>
        <v>1</v>
      </c>
      <c r="N469">
        <f>IF(B469="C",1,0)</f>
        <v>0</v>
      </c>
      <c r="O469">
        <f t="shared" si="23"/>
        <v>1</v>
      </c>
      <c r="P469">
        <v>1</v>
      </c>
      <c r="AC469" s="5">
        <f>SUMPRODUCT(Table1[[#This Row],[SibSp]:[Ones]],$R$4:$AA$4)</f>
        <v>0.14786124950344526</v>
      </c>
      <c r="AD469" s="5">
        <f>(AC469-Table1[[#This Row],[Survived]])^2</f>
        <v>2.186294910472009E-2</v>
      </c>
    </row>
    <row r="470" spans="1:30" x14ac:dyDescent="0.2">
      <c r="A470">
        <v>0</v>
      </c>
      <c r="B470" t="s">
        <v>10</v>
      </c>
      <c r="C470">
        <v>3</v>
      </c>
      <c r="D470" t="s">
        <v>3</v>
      </c>
      <c r="E470">
        <v>35</v>
      </c>
      <c r="F470">
        <v>7.125</v>
      </c>
      <c r="G470">
        <v>0</v>
      </c>
      <c r="H470">
        <v>0</v>
      </c>
      <c r="I470">
        <f>E470/$E$1</f>
        <v>0.4375</v>
      </c>
      <c r="J470">
        <f>LOG10(F470+1)</f>
        <v>0.90982336965091204</v>
      </c>
      <c r="K470">
        <f t="shared" si="21"/>
        <v>0</v>
      </c>
      <c r="L470">
        <f t="shared" si="22"/>
        <v>0</v>
      </c>
      <c r="M470">
        <f>IF(B470="S",1,0)</f>
        <v>1</v>
      </c>
      <c r="N470">
        <f>IF(B470="C",1,0)</f>
        <v>0</v>
      </c>
      <c r="O470">
        <f t="shared" si="23"/>
        <v>1</v>
      </c>
      <c r="P470">
        <v>1</v>
      </c>
      <c r="AC470" s="5">
        <f>SUMPRODUCT(Table1[[#This Row],[SibSp]:[Ones]],$R$4:$AA$4)</f>
        <v>6.2360268893059234E-2</v>
      </c>
      <c r="AD470" s="5">
        <f>(AC470-Table1[[#This Row],[Survived]])^2</f>
        <v>3.888803136414651E-3</v>
      </c>
    </row>
    <row r="471" spans="1:30" x14ac:dyDescent="0.2">
      <c r="A471">
        <v>1</v>
      </c>
      <c r="B471" t="s">
        <v>11</v>
      </c>
      <c r="C471">
        <v>1</v>
      </c>
      <c r="D471" t="s">
        <v>4</v>
      </c>
      <c r="E471">
        <v>52</v>
      </c>
      <c r="F471">
        <v>78.2667</v>
      </c>
      <c r="G471">
        <v>1</v>
      </c>
      <c r="H471">
        <v>0</v>
      </c>
      <c r="I471">
        <f>E471/$E$1</f>
        <v>0.65</v>
      </c>
      <c r="J471">
        <f>LOG10(F471+1)</f>
        <v>1.8990907781931157</v>
      </c>
      <c r="K471">
        <f t="shared" si="21"/>
        <v>1</v>
      </c>
      <c r="L471">
        <f t="shared" si="22"/>
        <v>0</v>
      </c>
      <c r="M471">
        <f>IF(B471="S",1,0)</f>
        <v>0</v>
      </c>
      <c r="N471">
        <f>IF(B471="C",1,0)</f>
        <v>1</v>
      </c>
      <c r="O471">
        <f t="shared" si="23"/>
        <v>0</v>
      </c>
      <c r="P471">
        <v>1</v>
      </c>
      <c r="AC471" s="5">
        <f>SUMPRODUCT(Table1[[#This Row],[SibSp]:[Ones]],$R$4:$AA$4)</f>
        <v>0.84858842670023571</v>
      </c>
      <c r="AD471" s="5">
        <f>(AC471-Table1[[#This Row],[Survived]])^2</f>
        <v>2.2925464529109894E-2</v>
      </c>
    </row>
    <row r="472" spans="1:30" x14ac:dyDescent="0.2">
      <c r="A472">
        <v>0</v>
      </c>
      <c r="B472" t="s">
        <v>10</v>
      </c>
      <c r="C472">
        <v>3</v>
      </c>
      <c r="D472" t="s">
        <v>3</v>
      </c>
      <c r="E472">
        <v>47</v>
      </c>
      <c r="F472">
        <v>7.25</v>
      </c>
      <c r="G472">
        <v>0</v>
      </c>
      <c r="H472">
        <v>0</v>
      </c>
      <c r="I472">
        <f>E472/$E$1</f>
        <v>0.58750000000000002</v>
      </c>
      <c r="J472">
        <f>LOG10(F472+1)</f>
        <v>0.91645394854992512</v>
      </c>
      <c r="K472">
        <f t="shared" si="21"/>
        <v>0</v>
      </c>
      <c r="L472">
        <f t="shared" si="22"/>
        <v>0</v>
      </c>
      <c r="M472">
        <f>IF(B472="S",1,0)</f>
        <v>1</v>
      </c>
      <c r="N472">
        <f>IF(B472="C",1,0)</f>
        <v>0</v>
      </c>
      <c r="O472">
        <f t="shared" si="23"/>
        <v>1</v>
      </c>
      <c r="P472">
        <v>1</v>
      </c>
      <c r="AC472" s="5">
        <f>SUMPRODUCT(Table1[[#This Row],[SibSp]:[Ones]],$R$4:$AA$4)</f>
        <v>-1.4133456139115763E-2</v>
      </c>
      <c r="AD472" s="5">
        <f>(AC472-Table1[[#This Row],[Survived]])^2</f>
        <v>1.9975458243630905E-4</v>
      </c>
    </row>
    <row r="473" spans="1:30" x14ac:dyDescent="0.2">
      <c r="A473">
        <v>0</v>
      </c>
      <c r="B473" t="s">
        <v>10</v>
      </c>
      <c r="C473">
        <v>2</v>
      </c>
      <c r="D473" t="s">
        <v>3</v>
      </c>
      <c r="E473">
        <v>37</v>
      </c>
      <c r="F473">
        <v>26</v>
      </c>
      <c r="G473">
        <v>1</v>
      </c>
      <c r="H473">
        <v>0</v>
      </c>
      <c r="I473">
        <f>E473/$E$1</f>
        <v>0.46250000000000002</v>
      </c>
      <c r="J473">
        <f>LOG10(F473+1)</f>
        <v>1.4313637641589874</v>
      </c>
      <c r="K473">
        <f t="shared" si="21"/>
        <v>0</v>
      </c>
      <c r="L473">
        <f t="shared" si="22"/>
        <v>1</v>
      </c>
      <c r="M473">
        <f>IF(B473="S",1,0)</f>
        <v>1</v>
      </c>
      <c r="N473">
        <f>IF(B473="C",1,0)</f>
        <v>0</v>
      </c>
      <c r="O473">
        <f t="shared" si="23"/>
        <v>1</v>
      </c>
      <c r="P473">
        <v>1</v>
      </c>
      <c r="AC473" s="5">
        <f>SUMPRODUCT(Table1[[#This Row],[SibSp]:[Ones]],$R$4:$AA$4)</f>
        <v>0.20288602909246062</v>
      </c>
      <c r="AD473" s="5">
        <f>(AC473-Table1[[#This Row],[Survived]])^2</f>
        <v>4.1162740800906775E-2</v>
      </c>
    </row>
    <row r="474" spans="1:30" x14ac:dyDescent="0.2">
      <c r="A474">
        <v>0</v>
      </c>
      <c r="B474" t="s">
        <v>10</v>
      </c>
      <c r="C474">
        <v>3</v>
      </c>
      <c r="D474" t="s">
        <v>3</v>
      </c>
      <c r="E474">
        <v>36</v>
      </c>
      <c r="F474">
        <v>24.15</v>
      </c>
      <c r="G474">
        <v>1</v>
      </c>
      <c r="H474">
        <v>1</v>
      </c>
      <c r="I474">
        <f>E474/$E$1</f>
        <v>0.45</v>
      </c>
      <c r="J474">
        <f>LOG10(F474+1)</f>
        <v>1.4005379893919461</v>
      </c>
      <c r="K474">
        <f t="shared" si="21"/>
        <v>0</v>
      </c>
      <c r="L474">
        <f t="shared" si="22"/>
        <v>0</v>
      </c>
      <c r="M474">
        <f>IF(B474="S",1,0)</f>
        <v>1</v>
      </c>
      <c r="N474">
        <f>IF(B474="C",1,0)</f>
        <v>0</v>
      </c>
      <c r="O474">
        <f t="shared" si="23"/>
        <v>1</v>
      </c>
      <c r="P474">
        <v>1</v>
      </c>
      <c r="AC474" s="5">
        <f>SUMPRODUCT(Table1[[#This Row],[SibSp]:[Ones]],$R$4:$AA$4)</f>
        <v>1.1018503879863029E-2</v>
      </c>
      <c r="AD474" s="5">
        <f>(AC474-Table1[[#This Row],[Survived]])^2</f>
        <v>1.2140742775055661E-4</v>
      </c>
    </row>
    <row r="475" spans="1:30" x14ac:dyDescent="0.2">
      <c r="A475">
        <v>0</v>
      </c>
      <c r="B475" t="s">
        <v>10</v>
      </c>
      <c r="C475">
        <v>3</v>
      </c>
      <c r="D475" t="s">
        <v>3</v>
      </c>
      <c r="E475">
        <v>49</v>
      </c>
      <c r="F475">
        <v>0</v>
      </c>
      <c r="G475">
        <v>0</v>
      </c>
      <c r="H475">
        <v>0</v>
      </c>
      <c r="I475">
        <f>E475/$E$1</f>
        <v>0.61250000000000004</v>
      </c>
      <c r="J475">
        <f>LOG10(F475+1)</f>
        <v>0</v>
      </c>
      <c r="K475">
        <f t="shared" si="21"/>
        <v>0</v>
      </c>
      <c r="L475">
        <f t="shared" si="22"/>
        <v>0</v>
      </c>
      <c r="M475">
        <f>IF(B475="S",1,0)</f>
        <v>1</v>
      </c>
      <c r="N475">
        <f>IF(B475="C",1,0)</f>
        <v>0</v>
      </c>
      <c r="O475">
        <f t="shared" si="23"/>
        <v>1</v>
      </c>
      <c r="P475">
        <v>1</v>
      </c>
      <c r="AC475" s="5">
        <f>SUMPRODUCT(Table1[[#This Row],[SibSp]:[Ones]],$R$4:$AA$4)</f>
        <v>-7.1611240468061887E-2</v>
      </c>
      <c r="AD475" s="5">
        <f>(AC475-Table1[[#This Row],[Survived]])^2</f>
        <v>5.1281697613745842E-3</v>
      </c>
    </row>
    <row r="476" spans="1:30" x14ac:dyDescent="0.2">
      <c r="A476">
        <v>1</v>
      </c>
      <c r="B476" t="s">
        <v>11</v>
      </c>
      <c r="C476">
        <v>1</v>
      </c>
      <c r="D476" t="s">
        <v>3</v>
      </c>
      <c r="E476">
        <v>49</v>
      </c>
      <c r="F476">
        <v>56.929200000000002</v>
      </c>
      <c r="G476">
        <v>1</v>
      </c>
      <c r="H476">
        <v>0</v>
      </c>
      <c r="I476">
        <f>E476/$E$1</f>
        <v>0.61250000000000004</v>
      </c>
      <c r="J476">
        <f>LOG10(F476+1)</f>
        <v>1.7628975309505581</v>
      </c>
      <c r="K476">
        <f t="shared" si="21"/>
        <v>1</v>
      </c>
      <c r="L476">
        <f t="shared" si="22"/>
        <v>0</v>
      </c>
      <c r="M476">
        <f>IF(B476="S",1,0)</f>
        <v>0</v>
      </c>
      <c r="N476">
        <f>IF(B476="C",1,0)</f>
        <v>1</v>
      </c>
      <c r="O476">
        <f t="shared" si="23"/>
        <v>1</v>
      </c>
      <c r="P476">
        <v>1</v>
      </c>
      <c r="AC476" s="5">
        <f>SUMPRODUCT(Table1[[#This Row],[SibSp]:[Ones]],$R$4:$AA$4)</f>
        <v>0.37808915808412319</v>
      </c>
      <c r="AD476" s="5">
        <f>(AC476-Table1[[#This Row],[Survived]])^2</f>
        <v>0.38677309529251463</v>
      </c>
    </row>
    <row r="477" spans="1:30" x14ac:dyDescent="0.2">
      <c r="A477">
        <v>1</v>
      </c>
      <c r="B477" t="s">
        <v>10</v>
      </c>
      <c r="C477">
        <v>2</v>
      </c>
      <c r="D477" t="s">
        <v>4</v>
      </c>
      <c r="E477">
        <v>24</v>
      </c>
      <c r="F477">
        <v>27</v>
      </c>
      <c r="G477">
        <v>2</v>
      </c>
      <c r="H477">
        <v>1</v>
      </c>
      <c r="I477">
        <f>E477/$E$1</f>
        <v>0.3</v>
      </c>
      <c r="J477">
        <f>LOG10(F477+1)</f>
        <v>1.4471580313422192</v>
      </c>
      <c r="K477">
        <f t="shared" si="21"/>
        <v>0</v>
      </c>
      <c r="L477">
        <f t="shared" si="22"/>
        <v>1</v>
      </c>
      <c r="M477">
        <f>IF(B477="S",1,0)</f>
        <v>1</v>
      </c>
      <c r="N477">
        <f>IF(B477="C",1,0)</f>
        <v>0</v>
      </c>
      <c r="O477">
        <f t="shared" si="23"/>
        <v>0</v>
      </c>
      <c r="P477">
        <v>1</v>
      </c>
      <c r="AC477" s="5">
        <f>SUMPRODUCT(Table1[[#This Row],[SibSp]:[Ones]],$R$4:$AA$4)</f>
        <v>0.70107720472974266</v>
      </c>
      <c r="AD477" s="5">
        <f>(AC477-Table1[[#This Row],[Survived]])^2</f>
        <v>8.9354837532184178E-2</v>
      </c>
    </row>
    <row r="478" spans="1:30" x14ac:dyDescent="0.2">
      <c r="A478">
        <v>0</v>
      </c>
      <c r="B478" t="s">
        <v>10</v>
      </c>
      <c r="C478">
        <v>3</v>
      </c>
      <c r="D478" t="s">
        <v>3</v>
      </c>
      <c r="E478">
        <v>44</v>
      </c>
      <c r="F478">
        <v>8.0500000000000007</v>
      </c>
      <c r="G478">
        <v>0</v>
      </c>
      <c r="H478">
        <v>0</v>
      </c>
      <c r="I478">
        <f>E478/$E$1</f>
        <v>0.55000000000000004</v>
      </c>
      <c r="J478">
        <f>LOG10(F478+1)</f>
        <v>0.9566485792052033</v>
      </c>
      <c r="K478">
        <f t="shared" si="21"/>
        <v>0</v>
      </c>
      <c r="L478">
        <f t="shared" si="22"/>
        <v>0</v>
      </c>
      <c r="M478">
        <f>IF(B478="S",1,0)</f>
        <v>1</v>
      </c>
      <c r="N478">
        <f>IF(B478="C",1,0)</f>
        <v>0</v>
      </c>
      <c r="O478">
        <f t="shared" si="23"/>
        <v>1</v>
      </c>
      <c r="P478">
        <v>1</v>
      </c>
      <c r="AC478" s="5">
        <f>SUMPRODUCT(Table1[[#This Row],[SibSp]:[Ones]],$R$4:$AA$4)</f>
        <v>7.0301744143165257E-3</v>
      </c>
      <c r="AD478" s="5">
        <f>(AC478-Table1[[#This Row],[Survived]])^2</f>
        <v>4.9423352295710702E-5</v>
      </c>
    </row>
    <row r="479" spans="1:30" x14ac:dyDescent="0.2">
      <c r="A479">
        <v>1</v>
      </c>
      <c r="B479" t="s">
        <v>11</v>
      </c>
      <c r="C479">
        <v>1</v>
      </c>
      <c r="D479" t="s">
        <v>3</v>
      </c>
      <c r="E479">
        <v>35</v>
      </c>
      <c r="F479">
        <v>26.55</v>
      </c>
      <c r="G479">
        <v>0</v>
      </c>
      <c r="H479">
        <v>0</v>
      </c>
      <c r="I479">
        <f>E479/$E$1</f>
        <v>0.4375</v>
      </c>
      <c r="J479">
        <f>LOG10(F479+1)</f>
        <v>1.4401216031878039</v>
      </c>
      <c r="K479">
        <f t="shared" si="21"/>
        <v>1</v>
      </c>
      <c r="L479">
        <f t="shared" si="22"/>
        <v>0</v>
      </c>
      <c r="M479">
        <f>IF(B479="S",1,0)</f>
        <v>0</v>
      </c>
      <c r="N479">
        <f>IF(B479="C",1,0)</f>
        <v>1</v>
      </c>
      <c r="O479">
        <f t="shared" si="23"/>
        <v>1</v>
      </c>
      <c r="P479">
        <v>1</v>
      </c>
      <c r="AC479" s="5">
        <f>SUMPRODUCT(Table1[[#This Row],[SibSp]:[Ones]],$R$4:$AA$4)</f>
        <v>0.50690926028045236</v>
      </c>
      <c r="AD479" s="5">
        <f>(AC479-Table1[[#This Row],[Survived]])^2</f>
        <v>0.24313847759717069</v>
      </c>
    </row>
    <row r="480" spans="1:30" x14ac:dyDescent="0.2">
      <c r="A480">
        <v>0</v>
      </c>
      <c r="B480" t="s">
        <v>10</v>
      </c>
      <c r="C480">
        <v>3</v>
      </c>
      <c r="D480" t="s">
        <v>3</v>
      </c>
      <c r="E480">
        <v>36</v>
      </c>
      <c r="F480">
        <v>15.55</v>
      </c>
      <c r="G480">
        <v>1</v>
      </c>
      <c r="H480">
        <v>0</v>
      </c>
      <c r="I480">
        <f>E480/$E$1</f>
        <v>0.45</v>
      </c>
      <c r="J480">
        <f>LOG10(F480+1)</f>
        <v>1.2187979981117376</v>
      </c>
      <c r="K480">
        <f t="shared" si="21"/>
        <v>0</v>
      </c>
      <c r="L480">
        <f t="shared" si="22"/>
        <v>0</v>
      </c>
      <c r="M480">
        <f>IF(B480="S",1,0)</f>
        <v>1</v>
      </c>
      <c r="N480">
        <f>IF(B480="C",1,0)</f>
        <v>0</v>
      </c>
      <c r="O480">
        <f t="shared" si="23"/>
        <v>1</v>
      </c>
      <c r="P480">
        <v>1</v>
      </c>
      <c r="AC480" s="5">
        <f>SUMPRODUCT(Table1[[#This Row],[SibSp]:[Ones]],$R$4:$AA$4)</f>
        <v>1.6085748597555294E-2</v>
      </c>
      <c r="AD480" s="5">
        <f>(AC480-Table1[[#This Row],[Survived]])^2</f>
        <v>2.5875130794375208E-4</v>
      </c>
    </row>
    <row r="481" spans="1:30" x14ac:dyDescent="0.2">
      <c r="A481">
        <v>0</v>
      </c>
      <c r="B481" t="s">
        <v>10</v>
      </c>
      <c r="C481">
        <v>3</v>
      </c>
      <c r="D481" t="s">
        <v>3</v>
      </c>
      <c r="E481">
        <v>30</v>
      </c>
      <c r="F481">
        <v>7.8958000000000004</v>
      </c>
      <c r="G481">
        <v>0</v>
      </c>
      <c r="H481">
        <v>0</v>
      </c>
      <c r="I481">
        <f>E481/$E$1</f>
        <v>0.375</v>
      </c>
      <c r="J481">
        <f>LOG10(F481+1)</f>
        <v>0.94918501031343461</v>
      </c>
      <c r="K481">
        <f t="shared" si="21"/>
        <v>0</v>
      </c>
      <c r="L481">
        <f t="shared" si="22"/>
        <v>0</v>
      </c>
      <c r="M481">
        <f>IF(B481="S",1,0)</f>
        <v>1</v>
      </c>
      <c r="N481">
        <f>IF(B481="C",1,0)</f>
        <v>0</v>
      </c>
      <c r="O481">
        <f t="shared" si="23"/>
        <v>1</v>
      </c>
      <c r="P481">
        <v>1</v>
      </c>
      <c r="AC481" s="5">
        <f>SUMPRODUCT(Table1[[#This Row],[SibSp]:[Ones]],$R$4:$AA$4)</f>
        <v>9.6286118165429424E-2</v>
      </c>
      <c r="AD481" s="5">
        <f>(AC481-Table1[[#This Row],[Survived]])^2</f>
        <v>9.2710165513670388E-3</v>
      </c>
    </row>
    <row r="482" spans="1:30" x14ac:dyDescent="0.2">
      <c r="A482">
        <v>1</v>
      </c>
      <c r="B482" t="s">
        <v>10</v>
      </c>
      <c r="C482">
        <v>1</v>
      </c>
      <c r="D482" t="s">
        <v>3</v>
      </c>
      <c r="E482">
        <v>27</v>
      </c>
      <c r="F482">
        <v>30.5</v>
      </c>
      <c r="G482">
        <v>0</v>
      </c>
      <c r="H482">
        <v>0</v>
      </c>
      <c r="I482">
        <f>E482/$E$1</f>
        <v>0.33750000000000002</v>
      </c>
      <c r="J482">
        <f>LOG10(F482+1)</f>
        <v>1.4983105537896004</v>
      </c>
      <c r="K482">
        <f t="shared" si="21"/>
        <v>1</v>
      </c>
      <c r="L482">
        <f t="shared" si="22"/>
        <v>0</v>
      </c>
      <c r="M482">
        <f>IF(B482="S",1,0)</f>
        <v>1</v>
      </c>
      <c r="N482">
        <f>IF(B482="C",1,0)</f>
        <v>0</v>
      </c>
      <c r="O482">
        <f t="shared" si="23"/>
        <v>1</v>
      </c>
      <c r="P482">
        <v>1</v>
      </c>
      <c r="AC482" s="5">
        <f>SUMPRODUCT(Table1[[#This Row],[SibSp]:[Ones]],$R$4:$AA$4)</f>
        <v>0.49486179745738473</v>
      </c>
      <c r="AD482" s="5">
        <f>(AC482-Table1[[#This Row],[Survived]])^2</f>
        <v>0.25516460366798416</v>
      </c>
    </row>
    <row r="483" spans="1:30" x14ac:dyDescent="0.2">
      <c r="A483">
        <v>1</v>
      </c>
      <c r="B483" t="s">
        <v>11</v>
      </c>
      <c r="C483">
        <v>2</v>
      </c>
      <c r="D483" t="s">
        <v>4</v>
      </c>
      <c r="E483">
        <v>22</v>
      </c>
      <c r="F483">
        <v>41.5792</v>
      </c>
      <c r="G483">
        <v>1</v>
      </c>
      <c r="H483">
        <v>2</v>
      </c>
      <c r="I483">
        <f>E483/$E$1</f>
        <v>0.27500000000000002</v>
      </c>
      <c r="J483">
        <f>LOG10(F483+1)</f>
        <v>1.6291974974299364</v>
      </c>
      <c r="K483">
        <f t="shared" si="21"/>
        <v>0</v>
      </c>
      <c r="L483">
        <f t="shared" si="22"/>
        <v>1</v>
      </c>
      <c r="M483">
        <f>IF(B483="S",1,0)</f>
        <v>0</v>
      </c>
      <c r="N483">
        <f>IF(B483="C",1,0)</f>
        <v>1</v>
      </c>
      <c r="O483">
        <f t="shared" si="23"/>
        <v>0</v>
      </c>
      <c r="P483">
        <v>1</v>
      </c>
      <c r="AC483" s="5">
        <f>SUMPRODUCT(Table1[[#This Row],[SibSp]:[Ones]],$R$4:$AA$4)</f>
        <v>0.82985760918704632</v>
      </c>
      <c r="AD483" s="5">
        <f>(AC483-Table1[[#This Row],[Survived]])^2</f>
        <v>2.8948433151547864E-2</v>
      </c>
    </row>
    <row r="484" spans="1:30" x14ac:dyDescent="0.2">
      <c r="A484">
        <v>1</v>
      </c>
      <c r="B484" t="s">
        <v>10</v>
      </c>
      <c r="C484">
        <v>1</v>
      </c>
      <c r="D484" t="s">
        <v>4</v>
      </c>
      <c r="E484">
        <v>40</v>
      </c>
      <c r="F484">
        <v>153.46250000000001</v>
      </c>
      <c r="G484">
        <v>0</v>
      </c>
      <c r="H484">
        <v>0</v>
      </c>
      <c r="I484">
        <f>E484/$E$1</f>
        <v>0.5</v>
      </c>
      <c r="J484">
        <f>LOG10(F484+1)</f>
        <v>2.1888230596841365</v>
      </c>
      <c r="K484">
        <f t="shared" si="21"/>
        <v>1</v>
      </c>
      <c r="L484">
        <f t="shared" si="22"/>
        <v>0</v>
      </c>
      <c r="M484">
        <f>IF(B484="S",1,0)</f>
        <v>1</v>
      </c>
      <c r="N484">
        <f>IF(B484="C",1,0)</f>
        <v>0</v>
      </c>
      <c r="O484">
        <f t="shared" si="23"/>
        <v>0</v>
      </c>
      <c r="P484">
        <v>1</v>
      </c>
      <c r="AC484" s="5">
        <f>SUMPRODUCT(Table1[[#This Row],[SibSp]:[Ones]],$R$4:$AA$4)</f>
        <v>0.92836869195698957</v>
      </c>
      <c r="AD484" s="5">
        <f>(AC484-Table1[[#This Row],[Survived]])^2</f>
        <v>5.1310442919526508E-3</v>
      </c>
    </row>
    <row r="485" spans="1:30" x14ac:dyDescent="0.2">
      <c r="A485">
        <v>0</v>
      </c>
      <c r="B485" t="s">
        <v>10</v>
      </c>
      <c r="C485">
        <v>3</v>
      </c>
      <c r="D485" t="s">
        <v>4</v>
      </c>
      <c r="E485">
        <v>39</v>
      </c>
      <c r="F485">
        <v>31.274999999999999</v>
      </c>
      <c r="G485">
        <v>1</v>
      </c>
      <c r="H485">
        <v>5</v>
      </c>
      <c r="I485">
        <f>E485/$E$1</f>
        <v>0.48749999999999999</v>
      </c>
      <c r="J485">
        <f>LOG10(F485+1)</f>
        <v>1.5088662509384578</v>
      </c>
      <c r="K485">
        <f t="shared" si="21"/>
        <v>0</v>
      </c>
      <c r="L485">
        <f t="shared" si="22"/>
        <v>0</v>
      </c>
      <c r="M485">
        <f>IF(B485="S",1,0)</f>
        <v>1</v>
      </c>
      <c r="N485">
        <f>IF(B485="C",1,0)</f>
        <v>0</v>
      </c>
      <c r="O485">
        <f t="shared" si="23"/>
        <v>0</v>
      </c>
      <c r="P485">
        <v>1</v>
      </c>
      <c r="AC485" s="5">
        <f>SUMPRODUCT(Table1[[#This Row],[SibSp]:[Ones]],$R$4:$AA$4)</f>
        <v>0.42445286511678676</v>
      </c>
      <c r="AD485" s="5">
        <f>(AC485-Table1[[#This Row],[Survived]])^2</f>
        <v>0.18016023470584919</v>
      </c>
    </row>
    <row r="486" spans="1:30" x14ac:dyDescent="0.2">
      <c r="A486">
        <v>0</v>
      </c>
      <c r="B486" t="s">
        <v>10</v>
      </c>
      <c r="C486">
        <v>3</v>
      </c>
      <c r="D486" t="s">
        <v>3</v>
      </c>
      <c r="E486">
        <v>35</v>
      </c>
      <c r="F486">
        <v>8.0500000000000007</v>
      </c>
      <c r="G486">
        <v>0</v>
      </c>
      <c r="H486">
        <v>0</v>
      </c>
      <c r="I486">
        <f>E486/$E$1</f>
        <v>0.4375</v>
      </c>
      <c r="J486">
        <f>LOG10(F486+1)</f>
        <v>0.9566485792052033</v>
      </c>
      <c r="K486">
        <f t="shared" si="21"/>
        <v>0</v>
      </c>
      <c r="L486">
        <f t="shared" si="22"/>
        <v>0</v>
      </c>
      <c r="M486">
        <f>IF(B486="S",1,0)</f>
        <v>1</v>
      </c>
      <c r="N486">
        <f>IF(B486="C",1,0)</f>
        <v>0</v>
      </c>
      <c r="O486">
        <f t="shared" si="23"/>
        <v>1</v>
      </c>
      <c r="P486">
        <v>1</v>
      </c>
      <c r="AC486" s="5">
        <f>SUMPRODUCT(Table1[[#This Row],[SibSp]:[Ones]],$R$4:$AA$4)</f>
        <v>6.4642886950778355E-2</v>
      </c>
      <c r="AD486" s="5">
        <f>(AC486-Table1[[#This Row],[Survived]])^2</f>
        <v>4.178702833331111E-3</v>
      </c>
    </row>
    <row r="487" spans="1:30" x14ac:dyDescent="0.2">
      <c r="A487">
        <v>1</v>
      </c>
      <c r="B487" t="s">
        <v>10</v>
      </c>
      <c r="C487">
        <v>2</v>
      </c>
      <c r="D487" t="s">
        <v>4</v>
      </c>
      <c r="E487">
        <v>24</v>
      </c>
      <c r="F487">
        <v>65</v>
      </c>
      <c r="G487">
        <v>1</v>
      </c>
      <c r="H487">
        <v>2</v>
      </c>
      <c r="I487">
        <f>E487/$E$1</f>
        <v>0.3</v>
      </c>
      <c r="J487">
        <f>LOG10(F487+1)</f>
        <v>1.8195439355418688</v>
      </c>
      <c r="K487">
        <f t="shared" si="21"/>
        <v>0</v>
      </c>
      <c r="L487">
        <f t="shared" si="22"/>
        <v>1</v>
      </c>
      <c r="M487">
        <f>IF(B487="S",1,0)</f>
        <v>1</v>
      </c>
      <c r="N487">
        <f>IF(B487="C",1,0)</f>
        <v>0</v>
      </c>
      <c r="O487">
        <f t="shared" si="23"/>
        <v>0</v>
      </c>
      <c r="P487">
        <v>1</v>
      </c>
      <c r="AC487" s="5">
        <f>SUMPRODUCT(Table1[[#This Row],[SibSp]:[Ones]],$R$4:$AA$4)</f>
        <v>0.76023838581739589</v>
      </c>
      <c r="AD487" s="5">
        <f>(AC487-Table1[[#This Row],[Survived]])^2</f>
        <v>5.7485631635447912E-2</v>
      </c>
    </row>
    <row r="488" spans="1:30" x14ac:dyDescent="0.2">
      <c r="A488">
        <v>0</v>
      </c>
      <c r="B488" t="s">
        <v>10</v>
      </c>
      <c r="C488">
        <v>3</v>
      </c>
      <c r="D488" t="s">
        <v>3</v>
      </c>
      <c r="E488">
        <v>34</v>
      </c>
      <c r="F488">
        <v>14.4</v>
      </c>
      <c r="G488">
        <v>1</v>
      </c>
      <c r="H488">
        <v>1</v>
      </c>
      <c r="I488">
        <f>E488/$E$1</f>
        <v>0.42499999999999999</v>
      </c>
      <c r="J488">
        <f>LOG10(F488+1)</f>
        <v>1.1875207208364631</v>
      </c>
      <c r="K488">
        <f t="shared" si="21"/>
        <v>0</v>
      </c>
      <c r="L488">
        <f t="shared" si="22"/>
        <v>0</v>
      </c>
      <c r="M488">
        <f>IF(B488="S",1,0)</f>
        <v>1</v>
      </c>
      <c r="N488">
        <f>IF(B488="C",1,0)</f>
        <v>0</v>
      </c>
      <c r="O488">
        <f t="shared" si="23"/>
        <v>1</v>
      </c>
      <c r="P488">
        <v>1</v>
      </c>
      <c r="AC488" s="5">
        <f>SUMPRODUCT(Table1[[#This Row],[SibSp]:[Ones]],$R$4:$AA$4)</f>
        <v>1.343724158885895E-2</v>
      </c>
      <c r="AD488" s="5">
        <f>(AC488-Table1[[#This Row],[Survived]])^2</f>
        <v>1.805594615173606E-4</v>
      </c>
    </row>
    <row r="489" spans="1:30" x14ac:dyDescent="0.2">
      <c r="A489">
        <v>0</v>
      </c>
      <c r="B489" t="s">
        <v>10</v>
      </c>
      <c r="C489">
        <v>3</v>
      </c>
      <c r="D489" t="s">
        <v>4</v>
      </c>
      <c r="E489">
        <v>26</v>
      </c>
      <c r="F489">
        <v>16.100000000000001</v>
      </c>
      <c r="G489">
        <v>1</v>
      </c>
      <c r="H489">
        <v>0</v>
      </c>
      <c r="I489">
        <f>E489/$E$1</f>
        <v>0.32500000000000001</v>
      </c>
      <c r="J489">
        <f>LOG10(F489+1)</f>
        <v>1.2329961103921538</v>
      </c>
      <c r="K489">
        <f t="shared" si="21"/>
        <v>0</v>
      </c>
      <c r="L489">
        <f t="shared" si="22"/>
        <v>0</v>
      </c>
      <c r="M489">
        <f>IF(B489="S",1,0)</f>
        <v>1</v>
      </c>
      <c r="N489">
        <f>IF(B489="C",1,0)</f>
        <v>0</v>
      </c>
      <c r="O489">
        <f t="shared" si="23"/>
        <v>0</v>
      </c>
      <c r="P489">
        <v>1</v>
      </c>
      <c r="AC489" s="5">
        <f>SUMPRODUCT(Table1[[#This Row],[SibSp]:[Ones]],$R$4:$AA$4)</f>
        <v>0.56385640588903518</v>
      </c>
      <c r="AD489" s="5">
        <f>(AC489-Table1[[#This Row],[Survived]])^2</f>
        <v>0.31793404646210038</v>
      </c>
    </row>
    <row r="490" spans="1:30" x14ac:dyDescent="0.2">
      <c r="A490">
        <v>1</v>
      </c>
      <c r="B490" t="s">
        <v>10</v>
      </c>
      <c r="C490">
        <v>2</v>
      </c>
      <c r="D490" t="s">
        <v>4</v>
      </c>
      <c r="E490">
        <v>4</v>
      </c>
      <c r="F490">
        <v>39</v>
      </c>
      <c r="G490">
        <v>2</v>
      </c>
      <c r="H490">
        <v>1</v>
      </c>
      <c r="I490">
        <f>E490/$E$1</f>
        <v>0.05</v>
      </c>
      <c r="J490">
        <f>LOG10(F490+1)</f>
        <v>1.6020599913279623</v>
      </c>
      <c r="K490">
        <f t="shared" si="21"/>
        <v>0</v>
      </c>
      <c r="L490">
        <f t="shared" si="22"/>
        <v>1</v>
      </c>
      <c r="M490">
        <f>IF(B490="S",1,0)</f>
        <v>1</v>
      </c>
      <c r="N490">
        <f>IF(B490="C",1,0)</f>
        <v>0</v>
      </c>
      <c r="O490">
        <f t="shared" si="23"/>
        <v>0</v>
      </c>
      <c r="P490">
        <v>1</v>
      </c>
      <c r="AC490" s="5">
        <f>SUMPRODUCT(Table1[[#This Row],[SibSp]:[Ones]],$R$4:$AA$4)</f>
        <v>0.83665655846636611</v>
      </c>
      <c r="AD490" s="5">
        <f>(AC490-Table1[[#This Row],[Survived]])^2</f>
        <v>2.6681079892051675E-2</v>
      </c>
    </row>
    <row r="491" spans="1:30" x14ac:dyDescent="0.2">
      <c r="A491">
        <v>0</v>
      </c>
      <c r="B491" t="s">
        <v>10</v>
      </c>
      <c r="C491">
        <v>2</v>
      </c>
      <c r="D491" t="s">
        <v>3</v>
      </c>
      <c r="E491">
        <v>26</v>
      </c>
      <c r="F491">
        <v>10.5</v>
      </c>
      <c r="G491">
        <v>0</v>
      </c>
      <c r="H491">
        <v>0</v>
      </c>
      <c r="I491">
        <f>E491/$E$1</f>
        <v>0.32500000000000001</v>
      </c>
      <c r="J491">
        <f>LOG10(F491+1)</f>
        <v>1.0606978403536116</v>
      </c>
      <c r="K491">
        <f t="shared" si="21"/>
        <v>0</v>
      </c>
      <c r="L491">
        <f t="shared" si="22"/>
        <v>1</v>
      </c>
      <c r="M491">
        <f>IF(B491="S",1,0)</f>
        <v>1</v>
      </c>
      <c r="N491">
        <f>IF(B491="C",1,0)</f>
        <v>0</v>
      </c>
      <c r="O491">
        <f t="shared" si="23"/>
        <v>1</v>
      </c>
      <c r="P491">
        <v>1</v>
      </c>
      <c r="AC491" s="5">
        <f>SUMPRODUCT(Table1[[#This Row],[SibSp]:[Ones]],$R$4:$AA$4)</f>
        <v>0.31016736989961546</v>
      </c>
      <c r="AD491" s="5">
        <f>(AC491-Table1[[#This Row],[Survived]])^2</f>
        <v>9.6203797350444889E-2</v>
      </c>
    </row>
    <row r="492" spans="1:30" x14ac:dyDescent="0.2">
      <c r="A492">
        <v>0</v>
      </c>
      <c r="B492" t="s">
        <v>11</v>
      </c>
      <c r="C492">
        <v>3</v>
      </c>
      <c r="D492" t="s">
        <v>3</v>
      </c>
      <c r="E492">
        <v>27</v>
      </c>
      <c r="F492">
        <v>14.4542</v>
      </c>
      <c r="G492">
        <v>1</v>
      </c>
      <c r="H492">
        <v>0</v>
      </c>
      <c r="I492">
        <f>E492/$E$1</f>
        <v>0.33750000000000002</v>
      </c>
      <c r="J492">
        <f>LOG10(F492+1)</f>
        <v>1.1890465283525415</v>
      </c>
      <c r="K492">
        <f t="shared" si="21"/>
        <v>0</v>
      </c>
      <c r="L492">
        <f t="shared" si="22"/>
        <v>0</v>
      </c>
      <c r="M492">
        <f>IF(B492="S",1,0)</f>
        <v>0</v>
      </c>
      <c r="N492">
        <f>IF(B492="C",1,0)</f>
        <v>1</v>
      </c>
      <c r="O492">
        <f t="shared" si="23"/>
        <v>1</v>
      </c>
      <c r="P492">
        <v>1</v>
      </c>
      <c r="AC492" s="5">
        <f>SUMPRODUCT(Table1[[#This Row],[SibSp]:[Ones]],$R$4:$AA$4)</f>
        <v>0.13834348382485351</v>
      </c>
      <c r="AD492" s="5">
        <f>(AC492-Table1[[#This Row],[Survived]])^2</f>
        <v>1.9138919516797505E-2</v>
      </c>
    </row>
    <row r="493" spans="1:30" x14ac:dyDescent="0.2">
      <c r="A493">
        <v>1</v>
      </c>
      <c r="B493" t="s">
        <v>10</v>
      </c>
      <c r="C493">
        <v>1</v>
      </c>
      <c r="D493" t="s">
        <v>3</v>
      </c>
      <c r="E493">
        <v>42</v>
      </c>
      <c r="F493">
        <v>52.554200000000002</v>
      </c>
      <c r="G493">
        <v>1</v>
      </c>
      <c r="H493">
        <v>0</v>
      </c>
      <c r="I493">
        <f>E493/$E$1</f>
        <v>0.52500000000000002</v>
      </c>
      <c r="J493">
        <f>LOG10(F493+1)</f>
        <v>1.7287935361444735</v>
      </c>
      <c r="K493">
        <f t="shared" si="21"/>
        <v>1</v>
      </c>
      <c r="L493">
        <f t="shared" si="22"/>
        <v>0</v>
      </c>
      <c r="M493">
        <f>IF(B493="S",1,0)</f>
        <v>1</v>
      </c>
      <c r="N493">
        <f>IF(B493="C",1,0)</f>
        <v>0</v>
      </c>
      <c r="O493">
        <f t="shared" si="23"/>
        <v>1</v>
      </c>
      <c r="P493">
        <v>1</v>
      </c>
      <c r="AC493" s="5">
        <f>SUMPRODUCT(Table1[[#This Row],[SibSp]:[Ones]],$R$4:$AA$4)</f>
        <v>0.35514122026922529</v>
      </c>
      <c r="AD493" s="5">
        <f>(AC493-Table1[[#This Row],[Survived]])^2</f>
        <v>0.41584284579586389</v>
      </c>
    </row>
    <row r="494" spans="1:30" x14ac:dyDescent="0.2">
      <c r="A494">
        <v>1</v>
      </c>
      <c r="B494" t="s">
        <v>11</v>
      </c>
      <c r="C494">
        <v>3</v>
      </c>
      <c r="D494" t="s">
        <v>3</v>
      </c>
      <c r="E494">
        <v>20</v>
      </c>
      <c r="F494">
        <v>15.7417</v>
      </c>
      <c r="G494">
        <v>1</v>
      </c>
      <c r="H494">
        <v>1</v>
      </c>
      <c r="I494">
        <f>E494/$E$1</f>
        <v>0.25</v>
      </c>
      <c r="J494">
        <f>LOG10(F494+1)</f>
        <v>1.2237995553975871</v>
      </c>
      <c r="K494">
        <f t="shared" si="21"/>
        <v>0</v>
      </c>
      <c r="L494">
        <f t="shared" si="22"/>
        <v>0</v>
      </c>
      <c r="M494">
        <f>IF(B494="S",1,0)</f>
        <v>0</v>
      </c>
      <c r="N494">
        <f>IF(B494="C",1,0)</f>
        <v>1</v>
      </c>
      <c r="O494">
        <f t="shared" si="23"/>
        <v>1</v>
      </c>
      <c r="P494">
        <v>1</v>
      </c>
      <c r="AC494" s="5">
        <f>SUMPRODUCT(Table1[[#This Row],[SibSp]:[Ones]],$R$4:$AA$4)</f>
        <v>0.17092086027566633</v>
      </c>
      <c r="AD494" s="5">
        <f>(AC494-Table1[[#This Row],[Survived]])^2</f>
        <v>0.68737221992604114</v>
      </c>
    </row>
    <row r="495" spans="1:30" x14ac:dyDescent="0.2">
      <c r="A495">
        <v>0</v>
      </c>
      <c r="B495" t="s">
        <v>10</v>
      </c>
      <c r="C495">
        <v>3</v>
      </c>
      <c r="D495" t="s">
        <v>3</v>
      </c>
      <c r="E495">
        <v>21</v>
      </c>
      <c r="F495">
        <v>7.8541999999999996</v>
      </c>
      <c r="G495">
        <v>0</v>
      </c>
      <c r="H495">
        <v>0</v>
      </c>
      <c r="I495">
        <f>E495/$E$1</f>
        <v>0.26250000000000001</v>
      </c>
      <c r="J495">
        <f>LOG10(F495+1)</f>
        <v>0.94714932766263737</v>
      </c>
      <c r="K495">
        <f t="shared" si="21"/>
        <v>0</v>
      </c>
      <c r="L495">
        <f t="shared" si="22"/>
        <v>0</v>
      </c>
      <c r="M495">
        <f>IF(B495="S",1,0)</f>
        <v>1</v>
      </c>
      <c r="N495">
        <f>IF(B495="C",1,0)</f>
        <v>0</v>
      </c>
      <c r="O495">
        <f t="shared" si="23"/>
        <v>1</v>
      </c>
      <c r="P495">
        <v>1</v>
      </c>
      <c r="AC495" s="5">
        <f>SUMPRODUCT(Table1[[#This Row],[SibSp]:[Ones]],$R$4:$AA$4)</f>
        <v>0.15379959599428983</v>
      </c>
      <c r="AD495" s="5">
        <f>(AC495-Table1[[#This Row],[Survived]])^2</f>
        <v>2.3654315728006772E-2</v>
      </c>
    </row>
    <row r="496" spans="1:30" x14ac:dyDescent="0.2">
      <c r="A496">
        <v>0</v>
      </c>
      <c r="B496" t="s">
        <v>10</v>
      </c>
      <c r="C496">
        <v>3</v>
      </c>
      <c r="D496" t="s">
        <v>3</v>
      </c>
      <c r="E496">
        <v>21</v>
      </c>
      <c r="F496">
        <v>16.100000000000001</v>
      </c>
      <c r="G496">
        <v>0</v>
      </c>
      <c r="H496">
        <v>0</v>
      </c>
      <c r="I496">
        <f>E496/$E$1</f>
        <v>0.26250000000000001</v>
      </c>
      <c r="J496">
        <f>LOG10(F496+1)</f>
        <v>1.2329961103921538</v>
      </c>
      <c r="K496">
        <f t="shared" si="21"/>
        <v>0</v>
      </c>
      <c r="L496">
        <f t="shared" si="22"/>
        <v>0</v>
      </c>
      <c r="M496">
        <f>IF(B496="S",1,0)</f>
        <v>1</v>
      </c>
      <c r="N496">
        <f>IF(B496="C",1,0)</f>
        <v>0</v>
      </c>
      <c r="O496">
        <f t="shared" si="23"/>
        <v>1</v>
      </c>
      <c r="P496">
        <v>1</v>
      </c>
      <c r="AC496" s="5">
        <f>SUMPRODUCT(Table1[[#This Row],[SibSp]:[Ones]],$R$4:$AA$4)</f>
        <v>0.16773394960871968</v>
      </c>
      <c r="AD496" s="5">
        <f>(AC496-Table1[[#This Row],[Survived]])^2</f>
        <v>2.8134677851340512E-2</v>
      </c>
    </row>
    <row r="497" spans="1:30" x14ac:dyDescent="0.2">
      <c r="A497">
        <v>0</v>
      </c>
      <c r="B497" t="s">
        <v>10</v>
      </c>
      <c r="C497">
        <v>1</v>
      </c>
      <c r="D497" t="s">
        <v>3</v>
      </c>
      <c r="E497">
        <v>61</v>
      </c>
      <c r="F497">
        <v>32.320799999999998</v>
      </c>
      <c r="G497">
        <v>0</v>
      </c>
      <c r="H497">
        <v>0</v>
      </c>
      <c r="I497">
        <f>E497/$E$1</f>
        <v>0.76249999999999996</v>
      </c>
      <c r="J497">
        <f>LOG10(F497+1)</f>
        <v>1.5227154198480362</v>
      </c>
      <c r="K497">
        <f t="shared" si="21"/>
        <v>1</v>
      </c>
      <c r="L497">
        <f t="shared" si="22"/>
        <v>0</v>
      </c>
      <c r="M497">
        <f>IF(B497="S",1,0)</f>
        <v>1</v>
      </c>
      <c r="N497">
        <f>IF(B497="C",1,0)</f>
        <v>0</v>
      </c>
      <c r="O497">
        <f t="shared" si="23"/>
        <v>1</v>
      </c>
      <c r="P497">
        <v>1</v>
      </c>
      <c r="AC497" s="5">
        <f>SUMPRODUCT(Table1[[#This Row],[SibSp]:[Ones]],$R$4:$AA$4)</f>
        <v>0.27840345173573811</v>
      </c>
      <c r="AD497" s="5">
        <f>(AC497-Table1[[#This Row],[Survived]])^2</f>
        <v>7.7508481938373452E-2</v>
      </c>
    </row>
    <row r="498" spans="1:30" x14ac:dyDescent="0.2">
      <c r="A498">
        <v>0</v>
      </c>
      <c r="B498" t="s">
        <v>12</v>
      </c>
      <c r="C498">
        <v>2</v>
      </c>
      <c r="D498" t="s">
        <v>3</v>
      </c>
      <c r="E498">
        <v>57</v>
      </c>
      <c r="F498">
        <v>12.35</v>
      </c>
      <c r="G498">
        <v>0</v>
      </c>
      <c r="H498">
        <v>0</v>
      </c>
      <c r="I498">
        <f>E498/$E$1</f>
        <v>0.71250000000000002</v>
      </c>
      <c r="J498">
        <f>LOG10(F498+1)</f>
        <v>1.1254812657005939</v>
      </c>
      <c r="K498">
        <f t="shared" si="21"/>
        <v>0</v>
      </c>
      <c r="L498">
        <f t="shared" si="22"/>
        <v>1</v>
      </c>
      <c r="M498">
        <f>IF(B498="S",1,0)</f>
        <v>0</v>
      </c>
      <c r="N498">
        <f>IF(B498="C",1,0)</f>
        <v>0</v>
      </c>
      <c r="O498">
        <f t="shared" si="23"/>
        <v>1</v>
      </c>
      <c r="P498">
        <v>1</v>
      </c>
      <c r="AC498" s="5">
        <f>SUMPRODUCT(Table1[[#This Row],[SibSp]:[Ones]],$R$4:$AA$4)</f>
        <v>8.4159697250835053E-2</v>
      </c>
      <c r="AD498" s="5">
        <f>(AC498-Table1[[#This Row],[Survived]])^2</f>
        <v>7.0828546413522131E-3</v>
      </c>
    </row>
    <row r="499" spans="1:30" x14ac:dyDescent="0.2">
      <c r="A499">
        <v>1</v>
      </c>
      <c r="B499" t="s">
        <v>10</v>
      </c>
      <c r="C499">
        <v>1</v>
      </c>
      <c r="D499" t="s">
        <v>4</v>
      </c>
      <c r="E499">
        <v>21</v>
      </c>
      <c r="F499">
        <v>77.958299999999994</v>
      </c>
      <c r="G499">
        <v>0</v>
      </c>
      <c r="H499">
        <v>0</v>
      </c>
      <c r="I499">
        <f>E499/$E$1</f>
        <v>0.26250000000000001</v>
      </c>
      <c r="J499">
        <f>LOG10(F499+1)</f>
        <v>1.8973977892491294</v>
      </c>
      <c r="K499">
        <f t="shared" si="21"/>
        <v>1</v>
      </c>
      <c r="L499">
        <f t="shared" si="22"/>
        <v>0</v>
      </c>
      <c r="M499">
        <f>IF(B499="S",1,0)</f>
        <v>1</v>
      </c>
      <c r="N499">
        <f>IF(B499="C",1,0)</f>
        <v>0</v>
      </c>
      <c r="O499">
        <f t="shared" si="23"/>
        <v>0</v>
      </c>
      <c r="P499">
        <v>1</v>
      </c>
      <c r="AC499" s="5">
        <f>SUMPRODUCT(Table1[[#This Row],[SibSp]:[Ones]],$R$4:$AA$4)</f>
        <v>1.035789237856843</v>
      </c>
      <c r="AD499" s="5">
        <f>(AC499-Table1[[#This Row],[Survived]])^2</f>
        <v>1.2808695463736811E-3</v>
      </c>
    </row>
    <row r="500" spans="1:30" x14ac:dyDescent="0.2">
      <c r="A500">
        <v>0</v>
      </c>
      <c r="B500" t="s">
        <v>10</v>
      </c>
      <c r="C500">
        <v>3</v>
      </c>
      <c r="D500" t="s">
        <v>3</v>
      </c>
      <c r="E500">
        <v>26</v>
      </c>
      <c r="F500">
        <v>7.8958000000000004</v>
      </c>
      <c r="G500">
        <v>0</v>
      </c>
      <c r="H500">
        <v>0</v>
      </c>
      <c r="I500">
        <f>E500/$E$1</f>
        <v>0.32500000000000001</v>
      </c>
      <c r="J500">
        <f>LOG10(F500+1)</f>
        <v>0.94918501031343461</v>
      </c>
      <c r="K500">
        <f t="shared" si="21"/>
        <v>0</v>
      </c>
      <c r="L500">
        <f t="shared" si="22"/>
        <v>0</v>
      </c>
      <c r="M500">
        <f>IF(B500="S",1,0)</f>
        <v>1</v>
      </c>
      <c r="N500">
        <f>IF(B500="C",1,0)</f>
        <v>0</v>
      </c>
      <c r="O500">
        <f t="shared" si="23"/>
        <v>1</v>
      </c>
      <c r="P500">
        <v>1</v>
      </c>
      <c r="AC500" s="5">
        <f>SUMPRODUCT(Table1[[#This Row],[SibSp]:[Ones]],$R$4:$AA$4)</f>
        <v>0.12189176818163472</v>
      </c>
      <c r="AD500" s="5">
        <f>(AC500-Table1[[#This Row],[Survived]])^2</f>
        <v>1.4857603150445379E-2</v>
      </c>
    </row>
    <row r="501" spans="1:30" x14ac:dyDescent="0.2">
      <c r="A501">
        <v>1</v>
      </c>
      <c r="B501" t="s">
        <v>10</v>
      </c>
      <c r="C501">
        <v>1</v>
      </c>
      <c r="D501" t="s">
        <v>3</v>
      </c>
      <c r="E501">
        <v>80</v>
      </c>
      <c r="F501">
        <v>30</v>
      </c>
      <c r="G501">
        <v>0</v>
      </c>
      <c r="H501">
        <v>0</v>
      </c>
      <c r="I501">
        <f>E501/$E$1</f>
        <v>1</v>
      </c>
      <c r="J501">
        <f>LOG10(F501+1)</f>
        <v>1.4913616938342726</v>
      </c>
      <c r="K501">
        <f t="shared" si="21"/>
        <v>1</v>
      </c>
      <c r="L501">
        <f t="shared" si="22"/>
        <v>0</v>
      </c>
      <c r="M501">
        <f>IF(B501="S",1,0)</f>
        <v>1</v>
      </c>
      <c r="N501">
        <f>IF(B501="C",1,0)</f>
        <v>0</v>
      </c>
      <c r="O501">
        <f t="shared" si="23"/>
        <v>1</v>
      </c>
      <c r="P501">
        <v>1</v>
      </c>
      <c r="AC501" s="5">
        <f>SUMPRODUCT(Table1[[#This Row],[SibSp]:[Ones]],$R$4:$AA$4)</f>
        <v>0.15524819427859571</v>
      </c>
      <c r="AD501" s="5">
        <f>(AC501-Table1[[#This Row],[Survived]])^2</f>
        <v>0.71360561326957317</v>
      </c>
    </row>
    <row r="502" spans="1:30" x14ac:dyDescent="0.2">
      <c r="A502">
        <v>0</v>
      </c>
      <c r="B502" t="s">
        <v>10</v>
      </c>
      <c r="C502">
        <v>3</v>
      </c>
      <c r="D502" t="s">
        <v>3</v>
      </c>
      <c r="E502">
        <v>51</v>
      </c>
      <c r="F502">
        <v>7.0541999999999998</v>
      </c>
      <c r="G502">
        <v>0</v>
      </c>
      <c r="H502">
        <v>0</v>
      </c>
      <c r="I502">
        <f>E502/$E$1</f>
        <v>0.63749999999999996</v>
      </c>
      <c r="J502">
        <f>LOG10(F502+1)</f>
        <v>0.90602240970373726</v>
      </c>
      <c r="K502">
        <f t="shared" si="21"/>
        <v>0</v>
      </c>
      <c r="L502">
        <f t="shared" si="22"/>
        <v>0</v>
      </c>
      <c r="M502">
        <f>IF(B502="S",1,0)</f>
        <v>1</v>
      </c>
      <c r="N502">
        <f>IF(B502="C",1,0)</f>
        <v>0</v>
      </c>
      <c r="O502">
        <f t="shared" si="23"/>
        <v>1</v>
      </c>
      <c r="P502">
        <v>1</v>
      </c>
      <c r="AC502" s="5">
        <f>SUMPRODUCT(Table1[[#This Row],[SibSp]:[Ones]],$R$4:$AA$4)</f>
        <v>-4.0247618966406162E-2</v>
      </c>
      <c r="AD502" s="5">
        <f>(AC502-Table1[[#This Row],[Survived]])^2</f>
        <v>1.6198708324650171E-3</v>
      </c>
    </row>
    <row r="503" spans="1:30" x14ac:dyDescent="0.2">
      <c r="A503">
        <v>1</v>
      </c>
      <c r="B503" t="s">
        <v>11</v>
      </c>
      <c r="C503">
        <v>1</v>
      </c>
      <c r="D503" t="s">
        <v>3</v>
      </c>
      <c r="E503">
        <v>32</v>
      </c>
      <c r="F503">
        <v>30.5</v>
      </c>
      <c r="G503">
        <v>0</v>
      </c>
      <c r="H503">
        <v>0</v>
      </c>
      <c r="I503">
        <f>E503/$E$1</f>
        <v>0.4</v>
      </c>
      <c r="J503">
        <f>LOG10(F503+1)</f>
        <v>1.4983105537896004</v>
      </c>
      <c r="K503">
        <f t="shared" si="21"/>
        <v>1</v>
      </c>
      <c r="L503">
        <f t="shared" si="22"/>
        <v>0</v>
      </c>
      <c r="M503">
        <f>IF(B503="S",1,0)</f>
        <v>0</v>
      </c>
      <c r="N503">
        <f>IF(B503="C",1,0)</f>
        <v>1</v>
      </c>
      <c r="O503">
        <f t="shared" si="23"/>
        <v>1</v>
      </c>
      <c r="P503">
        <v>1</v>
      </c>
      <c r="AC503" s="5">
        <f>SUMPRODUCT(Table1[[#This Row],[SibSp]:[Ones]],$R$4:$AA$4)</f>
        <v>0.52895007131075311</v>
      </c>
      <c r="AD503" s="5">
        <f>(AC503-Table1[[#This Row],[Survived]])^2</f>
        <v>0.22188803531814458</v>
      </c>
    </row>
    <row r="504" spans="1:30" x14ac:dyDescent="0.2">
      <c r="A504">
        <v>0</v>
      </c>
      <c r="B504" t="s">
        <v>10</v>
      </c>
      <c r="C504">
        <v>3</v>
      </c>
      <c r="D504" t="s">
        <v>4</v>
      </c>
      <c r="E504">
        <v>9</v>
      </c>
      <c r="F504">
        <v>27.9</v>
      </c>
      <c r="G504">
        <v>3</v>
      </c>
      <c r="H504">
        <v>2</v>
      </c>
      <c r="I504">
        <f>E504/$E$1</f>
        <v>0.1125</v>
      </c>
      <c r="J504">
        <f>LOG10(F504+1)</f>
        <v>1.4608978427565478</v>
      </c>
      <c r="K504">
        <f t="shared" si="21"/>
        <v>0</v>
      </c>
      <c r="L504">
        <f t="shared" si="22"/>
        <v>0</v>
      </c>
      <c r="M504">
        <f>IF(B504="S",1,0)</f>
        <v>1</v>
      </c>
      <c r="N504">
        <f>IF(B504="C",1,0)</f>
        <v>0</v>
      </c>
      <c r="O504">
        <f t="shared" si="23"/>
        <v>0</v>
      </c>
      <c r="P504">
        <v>1</v>
      </c>
      <c r="AC504" s="5">
        <f>SUMPRODUCT(Table1[[#This Row],[SibSp]:[Ones]],$R$4:$AA$4)</f>
        <v>0.5460670322384682</v>
      </c>
      <c r="AD504" s="5">
        <f>(AC504-Table1[[#This Row],[Survived]])^2</f>
        <v>0.29818920369772828</v>
      </c>
    </row>
    <row r="505" spans="1:30" x14ac:dyDescent="0.2">
      <c r="A505">
        <v>1</v>
      </c>
      <c r="B505" t="s">
        <v>10</v>
      </c>
      <c r="C505">
        <v>2</v>
      </c>
      <c r="D505" t="s">
        <v>4</v>
      </c>
      <c r="E505">
        <v>28</v>
      </c>
      <c r="F505">
        <v>13</v>
      </c>
      <c r="G505">
        <v>0</v>
      </c>
      <c r="H505">
        <v>0</v>
      </c>
      <c r="I505">
        <f>E505/$E$1</f>
        <v>0.35</v>
      </c>
      <c r="J505">
        <f>LOG10(F505+1)</f>
        <v>1.146128035678238</v>
      </c>
      <c r="K505">
        <f t="shared" si="21"/>
        <v>0</v>
      </c>
      <c r="L505">
        <f t="shared" si="22"/>
        <v>1</v>
      </c>
      <c r="M505">
        <f>IF(B505="S",1,0)</f>
        <v>1</v>
      </c>
      <c r="N505">
        <f>IF(B505="C",1,0)</f>
        <v>0</v>
      </c>
      <c r="O505">
        <f t="shared" si="23"/>
        <v>0</v>
      </c>
      <c r="P505">
        <v>1</v>
      </c>
      <c r="AC505" s="5">
        <f>SUMPRODUCT(Table1[[#This Row],[SibSp]:[Ones]],$R$4:$AA$4)</f>
        <v>0.78459347247382649</v>
      </c>
      <c r="AD505" s="5">
        <f>(AC505-Table1[[#This Row],[Survived]])^2</f>
        <v>4.6399972100884146E-2</v>
      </c>
    </row>
    <row r="506" spans="1:30" x14ac:dyDescent="0.2">
      <c r="A506">
        <v>0</v>
      </c>
      <c r="B506" t="s">
        <v>10</v>
      </c>
      <c r="C506">
        <v>3</v>
      </c>
      <c r="D506" t="s">
        <v>3</v>
      </c>
      <c r="E506">
        <v>32</v>
      </c>
      <c r="F506">
        <v>7.9249999999999998</v>
      </c>
      <c r="G506">
        <v>0</v>
      </c>
      <c r="H506">
        <v>0</v>
      </c>
      <c r="I506">
        <f>E506/$E$1</f>
        <v>0.4</v>
      </c>
      <c r="J506">
        <f>LOG10(F506+1)</f>
        <v>0.95060822478423079</v>
      </c>
      <c r="K506">
        <f t="shared" si="21"/>
        <v>0</v>
      </c>
      <c r="L506">
        <f t="shared" si="22"/>
        <v>0</v>
      </c>
      <c r="M506">
        <f>IF(B506="S",1,0)</f>
        <v>1</v>
      </c>
      <c r="N506">
        <f>IF(B506="C",1,0)</f>
        <v>0</v>
      </c>
      <c r="O506">
        <f t="shared" si="23"/>
        <v>1</v>
      </c>
      <c r="P506">
        <v>1</v>
      </c>
      <c r="AC506" s="5">
        <f>SUMPRODUCT(Table1[[#This Row],[SibSp]:[Ones]],$R$4:$AA$4)</f>
        <v>8.3552671491817443E-2</v>
      </c>
      <c r="AD506" s="5">
        <f>(AC506-Table1[[#This Row],[Survived]])^2</f>
        <v>6.9810489134195632E-3</v>
      </c>
    </row>
    <row r="507" spans="1:30" x14ac:dyDescent="0.2">
      <c r="A507">
        <v>0</v>
      </c>
      <c r="B507" t="s">
        <v>10</v>
      </c>
      <c r="C507">
        <v>2</v>
      </c>
      <c r="D507" t="s">
        <v>3</v>
      </c>
      <c r="E507">
        <v>31</v>
      </c>
      <c r="F507">
        <v>26.25</v>
      </c>
      <c r="G507">
        <v>1</v>
      </c>
      <c r="H507">
        <v>1</v>
      </c>
      <c r="I507">
        <f>E507/$E$1</f>
        <v>0.38750000000000001</v>
      </c>
      <c r="J507">
        <f>LOG10(F507+1)</f>
        <v>1.4353665066126613</v>
      </c>
      <c r="K507">
        <f t="shared" si="21"/>
        <v>0</v>
      </c>
      <c r="L507">
        <f t="shared" si="22"/>
        <v>1</v>
      </c>
      <c r="M507">
        <f>IF(B507="S",1,0)</f>
        <v>1</v>
      </c>
      <c r="N507">
        <f>IF(B507="C",1,0)</f>
        <v>0</v>
      </c>
      <c r="O507">
        <f t="shared" si="23"/>
        <v>1</v>
      </c>
      <c r="P507">
        <v>1</v>
      </c>
      <c r="AC507" s="5">
        <f>SUMPRODUCT(Table1[[#This Row],[SibSp]:[Ones]],$R$4:$AA$4)</f>
        <v>0.22756298949911236</v>
      </c>
      <c r="AD507" s="5">
        <f>(AC507-Table1[[#This Row],[Survived]])^2</f>
        <v>5.1784914189773122E-2</v>
      </c>
    </row>
    <row r="508" spans="1:30" x14ac:dyDescent="0.2">
      <c r="A508">
        <v>0</v>
      </c>
      <c r="B508" t="s">
        <v>10</v>
      </c>
      <c r="C508">
        <v>3</v>
      </c>
      <c r="D508" t="s">
        <v>4</v>
      </c>
      <c r="E508">
        <v>41</v>
      </c>
      <c r="F508">
        <v>39.6875</v>
      </c>
      <c r="G508">
        <v>0</v>
      </c>
      <c r="H508">
        <v>5</v>
      </c>
      <c r="I508">
        <f>E508/$E$1</f>
        <v>0.51249999999999996</v>
      </c>
      <c r="J508">
        <f>LOG10(F508+1)</f>
        <v>1.6094610059122672</v>
      </c>
      <c r="K508">
        <f t="shared" si="21"/>
        <v>0</v>
      </c>
      <c r="L508">
        <f t="shared" si="22"/>
        <v>0</v>
      </c>
      <c r="M508">
        <f>IF(B508="S",1,0)</f>
        <v>1</v>
      </c>
      <c r="N508">
        <f>IF(B508="C",1,0)</f>
        <v>0</v>
      </c>
      <c r="O508">
        <f t="shared" si="23"/>
        <v>0</v>
      </c>
      <c r="P508">
        <v>1</v>
      </c>
      <c r="AC508" s="5">
        <f>SUMPRODUCT(Table1[[#This Row],[SibSp]:[Ones]],$R$4:$AA$4)</f>
        <v>0.47148868525524001</v>
      </c>
      <c r="AD508" s="5">
        <f>(AC508-Table1[[#This Row],[Survived]])^2</f>
        <v>0.22230158032371478</v>
      </c>
    </row>
    <row r="509" spans="1:30" x14ac:dyDescent="0.2">
      <c r="A509">
        <v>0</v>
      </c>
      <c r="B509" t="s">
        <v>10</v>
      </c>
      <c r="C509">
        <v>3</v>
      </c>
      <c r="D509" t="s">
        <v>3</v>
      </c>
      <c r="E509">
        <v>20</v>
      </c>
      <c r="F509">
        <v>7.8541999999999996</v>
      </c>
      <c r="G509">
        <v>0</v>
      </c>
      <c r="H509">
        <v>0</v>
      </c>
      <c r="I509">
        <f>E509/$E$1</f>
        <v>0.25</v>
      </c>
      <c r="J509">
        <f>LOG10(F509+1)</f>
        <v>0.94714932766263737</v>
      </c>
      <c r="K509">
        <f t="shared" si="21"/>
        <v>0</v>
      </c>
      <c r="L509">
        <f t="shared" si="22"/>
        <v>0</v>
      </c>
      <c r="M509">
        <f>IF(B509="S",1,0)</f>
        <v>1</v>
      </c>
      <c r="N509">
        <f>IF(B509="C",1,0)</f>
        <v>0</v>
      </c>
      <c r="O509">
        <f t="shared" si="23"/>
        <v>1</v>
      </c>
      <c r="P509">
        <v>1</v>
      </c>
      <c r="AC509" s="5">
        <f>SUMPRODUCT(Table1[[#This Row],[SibSp]:[Ones]],$R$4:$AA$4)</f>
        <v>0.16020100849834107</v>
      </c>
      <c r="AD509" s="5">
        <f>(AC509-Table1[[#This Row],[Survived]])^2</f>
        <v>2.5664363123885547E-2</v>
      </c>
    </row>
    <row r="510" spans="1:30" x14ac:dyDescent="0.2">
      <c r="A510">
        <v>1</v>
      </c>
      <c r="B510" t="s">
        <v>11</v>
      </c>
      <c r="C510">
        <v>1</v>
      </c>
      <c r="D510" t="s">
        <v>4</v>
      </c>
      <c r="E510">
        <v>24</v>
      </c>
      <c r="F510">
        <v>69.3</v>
      </c>
      <c r="G510">
        <v>0</v>
      </c>
      <c r="H510">
        <v>0</v>
      </c>
      <c r="I510">
        <f>E510/$E$1</f>
        <v>0.3</v>
      </c>
      <c r="J510">
        <f>LOG10(F510+1)</f>
        <v>1.8469553250198238</v>
      </c>
      <c r="K510">
        <f t="shared" si="21"/>
        <v>1</v>
      </c>
      <c r="L510">
        <f t="shared" si="22"/>
        <v>0</v>
      </c>
      <c r="M510">
        <f>IF(B510="S",1,0)</f>
        <v>0</v>
      </c>
      <c r="N510">
        <f>IF(B510="C",1,0)</f>
        <v>1</v>
      </c>
      <c r="O510">
        <f t="shared" si="23"/>
        <v>0</v>
      </c>
      <c r="P510">
        <v>1</v>
      </c>
      <c r="AC510" s="5">
        <f>SUMPRODUCT(Table1[[#This Row],[SibSp]:[Ones]],$R$4:$AA$4)</f>
        <v>1.0802213860628522</v>
      </c>
      <c r="AD510" s="5">
        <f>(AC510-Table1[[#This Row],[Survived]])^2</f>
        <v>6.4354707818451819E-3</v>
      </c>
    </row>
    <row r="511" spans="1:30" x14ac:dyDescent="0.2">
      <c r="A511">
        <v>0</v>
      </c>
      <c r="B511" t="s">
        <v>10</v>
      </c>
      <c r="C511">
        <v>3</v>
      </c>
      <c r="D511" t="s">
        <v>4</v>
      </c>
      <c r="E511">
        <v>2</v>
      </c>
      <c r="F511">
        <v>27.9</v>
      </c>
      <c r="G511">
        <v>3</v>
      </c>
      <c r="H511">
        <v>2</v>
      </c>
      <c r="I511">
        <f>E511/$E$1</f>
        <v>2.5000000000000001E-2</v>
      </c>
      <c r="J511">
        <f>LOG10(F511+1)</f>
        <v>1.4608978427565478</v>
      </c>
      <c r="K511">
        <f t="shared" si="21"/>
        <v>0</v>
      </c>
      <c r="L511">
        <f t="shared" si="22"/>
        <v>0</v>
      </c>
      <c r="M511">
        <f>IF(B511="S",1,0)</f>
        <v>1</v>
      </c>
      <c r="N511">
        <f>IF(B511="C",1,0)</f>
        <v>0</v>
      </c>
      <c r="O511">
        <f t="shared" si="23"/>
        <v>0</v>
      </c>
      <c r="P511">
        <v>1</v>
      </c>
      <c r="AC511" s="5">
        <f>SUMPRODUCT(Table1[[#This Row],[SibSp]:[Ones]],$R$4:$AA$4)</f>
        <v>0.59087691976682732</v>
      </c>
      <c r="AD511" s="5">
        <f>(AC511-Table1[[#This Row],[Survived]])^2</f>
        <v>0.34913553431313371</v>
      </c>
    </row>
    <row r="512" spans="1:30" x14ac:dyDescent="0.2">
      <c r="A512">
        <v>1</v>
      </c>
      <c r="B512" t="s">
        <v>11</v>
      </c>
      <c r="C512">
        <v>3</v>
      </c>
      <c r="D512" t="s">
        <v>4</v>
      </c>
      <c r="E512">
        <v>0.75</v>
      </c>
      <c r="F512">
        <v>19.258299999999998</v>
      </c>
      <c r="G512">
        <v>2</v>
      </c>
      <c r="H512">
        <v>1</v>
      </c>
      <c r="I512">
        <f>E512/$E$1</f>
        <v>9.3749999999999997E-3</v>
      </c>
      <c r="J512">
        <f>LOG10(F512+1)</f>
        <v>1.3066029982011584</v>
      </c>
      <c r="K512">
        <f t="shared" si="21"/>
        <v>0</v>
      </c>
      <c r="L512">
        <f t="shared" si="22"/>
        <v>0</v>
      </c>
      <c r="M512">
        <f>IF(B512="S",1,0)</f>
        <v>0</v>
      </c>
      <c r="N512">
        <f>IF(B512="C",1,0)</f>
        <v>1</v>
      </c>
      <c r="O512">
        <f t="shared" si="23"/>
        <v>0</v>
      </c>
      <c r="P512">
        <v>1</v>
      </c>
      <c r="AC512" s="5">
        <f>SUMPRODUCT(Table1[[#This Row],[SibSp]:[Ones]],$R$4:$AA$4)</f>
        <v>0.72631404149144729</v>
      </c>
      <c r="AD512" s="5">
        <f>(AC512-Table1[[#This Row],[Survived]])^2</f>
        <v>7.4904003884745232E-2</v>
      </c>
    </row>
    <row r="513" spans="1:30" x14ac:dyDescent="0.2">
      <c r="A513">
        <v>1</v>
      </c>
      <c r="B513" t="s">
        <v>11</v>
      </c>
      <c r="C513">
        <v>1</v>
      </c>
      <c r="D513" t="s">
        <v>3</v>
      </c>
      <c r="E513">
        <v>48</v>
      </c>
      <c r="F513">
        <v>76.729200000000006</v>
      </c>
      <c r="G513">
        <v>1</v>
      </c>
      <c r="H513">
        <v>0</v>
      </c>
      <c r="I513">
        <f>E513/$E$1</f>
        <v>0.6</v>
      </c>
      <c r="J513">
        <f>LOG10(F513+1)</f>
        <v>1.8905841979078102</v>
      </c>
      <c r="K513">
        <f t="shared" si="21"/>
        <v>1</v>
      </c>
      <c r="L513">
        <f t="shared" si="22"/>
        <v>0</v>
      </c>
      <c r="M513">
        <f>IF(B513="S",1,0)</f>
        <v>0</v>
      </c>
      <c r="N513">
        <f>IF(B513="C",1,0)</f>
        <v>1</v>
      </c>
      <c r="O513">
        <f t="shared" si="23"/>
        <v>1</v>
      </c>
      <c r="P513">
        <v>1</v>
      </c>
      <c r="AC513" s="5">
        <f>SUMPRODUCT(Table1[[#This Row],[SibSp]:[Ones]],$R$4:$AA$4)</f>
        <v>0.39071499316953301</v>
      </c>
      <c r="AD513" s="5">
        <f>(AC513-Table1[[#This Row],[Survived]])^2</f>
        <v>0.37122821954840213</v>
      </c>
    </row>
    <row r="514" spans="1:30" x14ac:dyDescent="0.2">
      <c r="A514">
        <v>0</v>
      </c>
      <c r="B514" t="s">
        <v>10</v>
      </c>
      <c r="C514">
        <v>3</v>
      </c>
      <c r="D514" t="s">
        <v>3</v>
      </c>
      <c r="E514">
        <v>19</v>
      </c>
      <c r="F514">
        <v>7.8958000000000004</v>
      </c>
      <c r="G514">
        <v>0</v>
      </c>
      <c r="H514">
        <v>0</v>
      </c>
      <c r="I514">
        <f>E514/$E$1</f>
        <v>0.23749999999999999</v>
      </c>
      <c r="J514">
        <f>LOG10(F514+1)</f>
        <v>0.94918501031343461</v>
      </c>
      <c r="K514">
        <f t="shared" si="21"/>
        <v>0</v>
      </c>
      <c r="L514">
        <f t="shared" si="22"/>
        <v>0</v>
      </c>
      <c r="M514">
        <f>IF(B514="S",1,0)</f>
        <v>1</v>
      </c>
      <c r="N514">
        <f>IF(B514="C",1,0)</f>
        <v>0</v>
      </c>
      <c r="O514">
        <f t="shared" si="23"/>
        <v>1</v>
      </c>
      <c r="P514">
        <v>1</v>
      </c>
      <c r="AC514" s="5">
        <f>SUMPRODUCT(Table1[[#This Row],[SibSp]:[Ones]],$R$4:$AA$4)</f>
        <v>0.16670165570999385</v>
      </c>
      <c r="AD514" s="5">
        <f>(AC514-Table1[[#This Row],[Survived]])^2</f>
        <v>2.7789442016453322E-2</v>
      </c>
    </row>
    <row r="515" spans="1:30" x14ac:dyDescent="0.2">
      <c r="A515">
        <v>1</v>
      </c>
      <c r="B515" t="s">
        <v>11</v>
      </c>
      <c r="C515">
        <v>1</v>
      </c>
      <c r="D515" t="s">
        <v>3</v>
      </c>
      <c r="E515">
        <v>56</v>
      </c>
      <c r="F515">
        <v>35.5</v>
      </c>
      <c r="G515">
        <v>0</v>
      </c>
      <c r="H515">
        <v>0</v>
      </c>
      <c r="I515">
        <f>E515/$E$1</f>
        <v>0.7</v>
      </c>
      <c r="J515">
        <f>LOG10(F515+1)</f>
        <v>1.5622928644564746</v>
      </c>
      <c r="K515">
        <f t="shared" si="21"/>
        <v>1</v>
      </c>
      <c r="L515">
        <f t="shared" si="22"/>
        <v>0</v>
      </c>
      <c r="M515">
        <f>IF(B515="S",1,0)</f>
        <v>0</v>
      </c>
      <c r="N515">
        <f>IF(B515="C",1,0)</f>
        <v>1</v>
      </c>
      <c r="O515">
        <f t="shared" si="23"/>
        <v>1</v>
      </c>
      <c r="P515">
        <v>1</v>
      </c>
      <c r="AC515" s="5">
        <f>SUMPRODUCT(Table1[[#This Row],[SibSp]:[Ones]],$R$4:$AA$4)</f>
        <v>0.37843515731295319</v>
      </c>
      <c r="AD515" s="5">
        <f>(AC515-Table1[[#This Row],[Survived]])^2</f>
        <v>0.38634285366457327</v>
      </c>
    </row>
    <row r="516" spans="1:30" x14ac:dyDescent="0.2">
      <c r="A516">
        <v>1</v>
      </c>
      <c r="B516" t="s">
        <v>10</v>
      </c>
      <c r="C516">
        <v>3</v>
      </c>
      <c r="D516" t="s">
        <v>4</v>
      </c>
      <c r="E516">
        <v>23</v>
      </c>
      <c r="F516">
        <v>7.55</v>
      </c>
      <c r="G516">
        <v>0</v>
      </c>
      <c r="H516">
        <v>0</v>
      </c>
      <c r="I516">
        <f>E516/$E$1</f>
        <v>0.28749999999999998</v>
      </c>
      <c r="J516">
        <f>LOG10(F516+1)</f>
        <v>0.9319661147281727</v>
      </c>
      <c r="K516">
        <f t="shared" si="21"/>
        <v>0</v>
      </c>
      <c r="L516">
        <f t="shared" si="22"/>
        <v>0</v>
      </c>
      <c r="M516">
        <f>IF(B516="S",1,0)</f>
        <v>1</v>
      </c>
      <c r="N516">
        <f>IF(B516="C",1,0)</f>
        <v>0</v>
      </c>
      <c r="O516">
        <f t="shared" si="23"/>
        <v>0</v>
      </c>
      <c r="P516">
        <v>1</v>
      </c>
      <c r="AC516" s="5">
        <f>SUMPRODUCT(Table1[[#This Row],[SibSp]:[Ones]],$R$4:$AA$4)</f>
        <v>0.62332103322419363</v>
      </c>
      <c r="AD516" s="5">
        <f>(AC516-Table1[[#This Row],[Survived]])^2</f>
        <v>0.14188704401128904</v>
      </c>
    </row>
    <row r="517" spans="1:30" x14ac:dyDescent="0.2">
      <c r="A517">
        <v>1</v>
      </c>
      <c r="B517" t="s">
        <v>10</v>
      </c>
      <c r="C517">
        <v>2</v>
      </c>
      <c r="D517" t="s">
        <v>4</v>
      </c>
      <c r="E517">
        <v>18</v>
      </c>
      <c r="F517">
        <v>23</v>
      </c>
      <c r="G517">
        <v>0</v>
      </c>
      <c r="H517">
        <v>1</v>
      </c>
      <c r="I517">
        <f>E517/$E$1</f>
        <v>0.22500000000000001</v>
      </c>
      <c r="J517">
        <f>LOG10(F517+1)</f>
        <v>1.3802112417116059</v>
      </c>
      <c r="K517">
        <f t="shared" ref="K517:K580" si="24">IF(C517=1,1,0)</f>
        <v>0</v>
      </c>
      <c r="L517">
        <f t="shared" ref="L517:L580" si="25">IF(C517=2,1,0)</f>
        <v>1</v>
      </c>
      <c r="M517">
        <f>IF(B517="S",1,0)</f>
        <v>1</v>
      </c>
      <c r="N517">
        <f>IF(B517="C",1,0)</f>
        <v>0</v>
      </c>
      <c r="O517">
        <f t="shared" ref="O517:O580" si="26">IF(D517="male",1,0)</f>
        <v>0</v>
      </c>
      <c r="P517">
        <v>1</v>
      </c>
      <c r="AC517" s="5">
        <f>SUMPRODUCT(Table1[[#This Row],[SibSp]:[Ones]],$R$4:$AA$4)</f>
        <v>0.84609196053811586</v>
      </c>
      <c r="AD517" s="5">
        <f>(AC517-Table1[[#This Row],[Survived]])^2</f>
        <v>2.3687684611000886E-2</v>
      </c>
    </row>
    <row r="518" spans="1:30" x14ac:dyDescent="0.2">
      <c r="A518">
        <v>0</v>
      </c>
      <c r="B518" t="s">
        <v>10</v>
      </c>
      <c r="C518">
        <v>3</v>
      </c>
      <c r="D518" t="s">
        <v>3</v>
      </c>
      <c r="E518">
        <v>21</v>
      </c>
      <c r="F518">
        <v>8.4332999999999991</v>
      </c>
      <c r="G518">
        <v>0</v>
      </c>
      <c r="H518">
        <v>0</v>
      </c>
      <c r="I518">
        <f>E518/$E$1</f>
        <v>0.26250000000000001</v>
      </c>
      <c r="J518">
        <f>LOG10(F518+1)</f>
        <v>0.97466364619243973</v>
      </c>
      <c r="K518">
        <f t="shared" si="24"/>
        <v>0</v>
      </c>
      <c r="L518">
        <f t="shared" si="25"/>
        <v>0</v>
      </c>
      <c r="M518">
        <f>IF(B518="S",1,0)</f>
        <v>1</v>
      </c>
      <c r="N518">
        <f>IF(B518="C",1,0)</f>
        <v>0</v>
      </c>
      <c r="O518">
        <f t="shared" si="26"/>
        <v>1</v>
      </c>
      <c r="P518">
        <v>1</v>
      </c>
      <c r="AC518" s="5">
        <f>SUMPRODUCT(Table1[[#This Row],[SibSp]:[Ones]],$R$4:$AA$4)</f>
        <v>0.15514085385345944</v>
      </c>
      <c r="AD518" s="5">
        <f>(AC518-Table1[[#This Row],[Survived]])^2</f>
        <v>2.406868453438046E-2</v>
      </c>
    </row>
    <row r="519" spans="1:30" x14ac:dyDescent="0.2">
      <c r="A519">
        <v>0</v>
      </c>
      <c r="B519" t="s">
        <v>12</v>
      </c>
      <c r="C519">
        <v>3</v>
      </c>
      <c r="D519" t="s">
        <v>4</v>
      </c>
      <c r="E519">
        <v>18</v>
      </c>
      <c r="F519">
        <v>6.75</v>
      </c>
      <c r="G519">
        <v>0</v>
      </c>
      <c r="H519">
        <v>0</v>
      </c>
      <c r="I519">
        <f>E519/$E$1</f>
        <v>0.22500000000000001</v>
      </c>
      <c r="J519">
        <f>LOG10(F519+1)</f>
        <v>0.88930170250631024</v>
      </c>
      <c r="K519">
        <f t="shared" si="24"/>
        <v>0</v>
      </c>
      <c r="L519">
        <f t="shared" si="25"/>
        <v>0</v>
      </c>
      <c r="M519">
        <f>IF(B519="S",1,0)</f>
        <v>0</v>
      </c>
      <c r="N519">
        <f>IF(B519="C",1,0)</f>
        <v>0</v>
      </c>
      <c r="O519">
        <f t="shared" si="26"/>
        <v>0</v>
      </c>
      <c r="P519">
        <v>1</v>
      </c>
      <c r="AC519" s="5">
        <f>SUMPRODUCT(Table1[[#This Row],[SibSp]:[Ones]],$R$4:$AA$4)</f>
        <v>0.62252638313581965</v>
      </c>
      <c r="AD519" s="5">
        <f>(AC519-Table1[[#This Row],[Survived]])^2</f>
        <v>0.38753909770016531</v>
      </c>
    </row>
    <row r="520" spans="1:30" x14ac:dyDescent="0.2">
      <c r="A520">
        <v>0</v>
      </c>
      <c r="B520" t="s">
        <v>10</v>
      </c>
      <c r="C520">
        <v>2</v>
      </c>
      <c r="D520" t="s">
        <v>3</v>
      </c>
      <c r="E520">
        <v>24</v>
      </c>
      <c r="F520">
        <v>73.5</v>
      </c>
      <c r="G520">
        <v>2</v>
      </c>
      <c r="H520">
        <v>0</v>
      </c>
      <c r="I520">
        <f>E520/$E$1</f>
        <v>0.3</v>
      </c>
      <c r="J520">
        <f>LOG10(F520+1)</f>
        <v>1.8721562727482928</v>
      </c>
      <c r="K520">
        <f t="shared" si="24"/>
        <v>0</v>
      </c>
      <c r="L520">
        <f t="shared" si="25"/>
        <v>1</v>
      </c>
      <c r="M520">
        <f>IF(B520="S",1,0)</f>
        <v>1</v>
      </c>
      <c r="N520">
        <f>IF(B520="C",1,0)</f>
        <v>0</v>
      </c>
      <c r="O520">
        <f t="shared" si="26"/>
        <v>1</v>
      </c>
      <c r="P520">
        <v>1</v>
      </c>
      <c r="AC520" s="5">
        <f>SUMPRODUCT(Table1[[#This Row],[SibSp]:[Ones]],$R$4:$AA$4)</f>
        <v>0.25265709329212788</v>
      </c>
      <c r="AD520" s="5">
        <f>(AC520-Table1[[#This Row],[Survived]])^2</f>
        <v>6.3835606790827004E-2</v>
      </c>
    </row>
    <row r="521" spans="1:30" x14ac:dyDescent="0.2">
      <c r="A521">
        <v>0</v>
      </c>
      <c r="B521" t="s">
        <v>12</v>
      </c>
      <c r="C521">
        <v>3</v>
      </c>
      <c r="D521" t="s">
        <v>4</v>
      </c>
      <c r="E521">
        <v>32</v>
      </c>
      <c r="F521">
        <v>15.5</v>
      </c>
      <c r="G521">
        <v>1</v>
      </c>
      <c r="H521">
        <v>1</v>
      </c>
      <c r="I521">
        <f>E521/$E$1</f>
        <v>0.4</v>
      </c>
      <c r="J521">
        <f>LOG10(F521+1)</f>
        <v>1.2174839442139063</v>
      </c>
      <c r="K521">
        <f t="shared" si="24"/>
        <v>0</v>
      </c>
      <c r="L521">
        <f t="shared" si="25"/>
        <v>0</v>
      </c>
      <c r="M521">
        <f>IF(B521="S",1,0)</f>
        <v>0</v>
      </c>
      <c r="N521">
        <f>IF(B521="C",1,0)</f>
        <v>0</v>
      </c>
      <c r="O521">
        <f t="shared" si="26"/>
        <v>0</v>
      </c>
      <c r="P521">
        <v>1</v>
      </c>
      <c r="AC521" s="5">
        <f>SUMPRODUCT(Table1[[#This Row],[SibSp]:[Ones]],$R$4:$AA$4)</f>
        <v>0.48004318710759342</v>
      </c>
      <c r="AD521" s="5">
        <f>(AC521-Table1[[#This Row],[Survived]])^2</f>
        <v>0.23044146148841593</v>
      </c>
    </row>
    <row r="522" spans="1:30" x14ac:dyDescent="0.2">
      <c r="A522">
        <v>0</v>
      </c>
      <c r="B522" t="s">
        <v>10</v>
      </c>
      <c r="C522">
        <v>2</v>
      </c>
      <c r="D522" t="s">
        <v>3</v>
      </c>
      <c r="E522">
        <v>23</v>
      </c>
      <c r="F522">
        <v>13</v>
      </c>
      <c r="G522">
        <v>0</v>
      </c>
      <c r="H522">
        <v>0</v>
      </c>
      <c r="I522">
        <f>E522/$E$1</f>
        <v>0.28749999999999998</v>
      </c>
      <c r="J522">
        <f>LOG10(F522+1)</f>
        <v>1.146128035678238</v>
      </c>
      <c r="K522">
        <f t="shared" si="24"/>
        <v>0</v>
      </c>
      <c r="L522">
        <f t="shared" si="25"/>
        <v>1</v>
      </c>
      <c r="M522">
        <f>IF(B522="S",1,0)</f>
        <v>1</v>
      </c>
      <c r="N522">
        <f>IF(B522="C",1,0)</f>
        <v>0</v>
      </c>
      <c r="O522">
        <f t="shared" si="26"/>
        <v>1</v>
      </c>
      <c r="P522">
        <v>1</v>
      </c>
      <c r="AC522" s="5">
        <f>SUMPRODUCT(Table1[[#This Row],[SibSp]:[Ones]],$R$4:$AA$4)</f>
        <v>0.33353612708778613</v>
      </c>
      <c r="AD522" s="5">
        <f>(AC522-Table1[[#This Row],[Survived]])^2</f>
        <v>0.11124634807271983</v>
      </c>
    </row>
    <row r="523" spans="1:30" x14ac:dyDescent="0.2">
      <c r="A523">
        <v>0</v>
      </c>
      <c r="B523" t="s">
        <v>11</v>
      </c>
      <c r="C523">
        <v>1</v>
      </c>
      <c r="D523" t="s">
        <v>3</v>
      </c>
      <c r="E523">
        <v>58</v>
      </c>
      <c r="F523">
        <v>113.27500000000001</v>
      </c>
      <c r="G523">
        <v>0</v>
      </c>
      <c r="H523">
        <v>2</v>
      </c>
      <c r="I523">
        <f>E523/$E$1</f>
        <v>0.72499999999999998</v>
      </c>
      <c r="J523">
        <f>LOG10(F523+1)</f>
        <v>2.0579512299613683</v>
      </c>
      <c r="K523">
        <f t="shared" si="24"/>
        <v>1</v>
      </c>
      <c r="L523">
        <f t="shared" si="25"/>
        <v>0</v>
      </c>
      <c r="M523">
        <f>IF(B523="S",1,0)</f>
        <v>0</v>
      </c>
      <c r="N523">
        <f>IF(B523="C",1,0)</f>
        <v>1</v>
      </c>
      <c r="O523">
        <f t="shared" si="26"/>
        <v>1</v>
      </c>
      <c r="P523">
        <v>1</v>
      </c>
      <c r="AC523" s="5">
        <f>SUMPRODUCT(Table1[[#This Row],[SibSp]:[Ones]],$R$4:$AA$4)</f>
        <v>0.36194122596632827</v>
      </c>
      <c r="AD523" s="5">
        <f>(AC523-Table1[[#This Row],[Survived]])^2</f>
        <v>0.13100145105400871</v>
      </c>
    </row>
    <row r="524" spans="1:30" x14ac:dyDescent="0.2">
      <c r="A524">
        <v>1</v>
      </c>
      <c r="B524" t="s">
        <v>10</v>
      </c>
      <c r="C524">
        <v>1</v>
      </c>
      <c r="D524" t="s">
        <v>3</v>
      </c>
      <c r="E524">
        <v>50</v>
      </c>
      <c r="F524">
        <v>133.65</v>
      </c>
      <c r="G524">
        <v>2</v>
      </c>
      <c r="H524">
        <v>0</v>
      </c>
      <c r="I524">
        <f>E524/$E$1</f>
        <v>0.625</v>
      </c>
      <c r="J524">
        <f>LOG10(F524+1)</f>
        <v>2.1292063577475293</v>
      </c>
      <c r="K524">
        <f t="shared" si="24"/>
        <v>1</v>
      </c>
      <c r="L524">
        <f t="shared" si="25"/>
        <v>0</v>
      </c>
      <c r="M524">
        <f>IF(B524="S",1,0)</f>
        <v>1</v>
      </c>
      <c r="N524">
        <f>IF(B524="C",1,0)</f>
        <v>0</v>
      </c>
      <c r="O524">
        <f t="shared" si="26"/>
        <v>1</v>
      </c>
      <c r="P524">
        <v>1</v>
      </c>
      <c r="AC524" s="5">
        <f>SUMPRODUCT(Table1[[#This Row],[SibSp]:[Ones]],$R$4:$AA$4)</f>
        <v>0.2685142077847178</v>
      </c>
      <c r="AD524" s="5">
        <f>(AC524-Table1[[#This Row],[Survived]])^2</f>
        <v>0.53507146421281904</v>
      </c>
    </row>
    <row r="525" spans="1:30" x14ac:dyDescent="0.2">
      <c r="A525">
        <v>0</v>
      </c>
      <c r="B525" t="s">
        <v>11</v>
      </c>
      <c r="C525">
        <v>3</v>
      </c>
      <c r="D525" t="s">
        <v>3</v>
      </c>
      <c r="E525">
        <v>40</v>
      </c>
      <c r="F525">
        <v>7.2249999999999996</v>
      </c>
      <c r="G525">
        <v>0</v>
      </c>
      <c r="H525">
        <v>0</v>
      </c>
      <c r="I525">
        <f>E525/$E$1</f>
        <v>0.5</v>
      </c>
      <c r="J525">
        <f>LOG10(F525+1)</f>
        <v>0.91513590662201194</v>
      </c>
      <c r="K525">
        <f t="shared" si="24"/>
        <v>0</v>
      </c>
      <c r="L525">
        <f t="shared" si="25"/>
        <v>0</v>
      </c>
      <c r="M525">
        <f>IF(B525="S",1,0)</f>
        <v>0</v>
      </c>
      <c r="N525">
        <f>IF(B525="C",1,0)</f>
        <v>1</v>
      </c>
      <c r="O525">
        <f t="shared" si="26"/>
        <v>1</v>
      </c>
      <c r="P525">
        <v>1</v>
      </c>
      <c r="AC525" s="5">
        <f>SUMPRODUCT(Table1[[#This Row],[SibSp]:[Ones]],$R$4:$AA$4)</f>
        <v>9.6707516340736377E-2</v>
      </c>
      <c r="AD525" s="5">
        <f>(AC525-Table1[[#This Row],[Survived]])^2</f>
        <v>9.3523437167937935E-3</v>
      </c>
    </row>
    <row r="526" spans="1:30" x14ac:dyDescent="0.2">
      <c r="A526">
        <v>0</v>
      </c>
      <c r="B526" t="s">
        <v>10</v>
      </c>
      <c r="C526">
        <v>1</v>
      </c>
      <c r="D526" t="s">
        <v>3</v>
      </c>
      <c r="E526">
        <v>47</v>
      </c>
      <c r="F526">
        <v>25.587499999999999</v>
      </c>
      <c r="G526">
        <v>0</v>
      </c>
      <c r="H526">
        <v>0</v>
      </c>
      <c r="I526">
        <f>E526/$E$1</f>
        <v>0.58750000000000002</v>
      </c>
      <c r="J526">
        <f>LOG10(F526+1)</f>
        <v>1.4246775029107854</v>
      </c>
      <c r="K526">
        <f t="shared" si="24"/>
        <v>1</v>
      </c>
      <c r="L526">
        <f t="shared" si="25"/>
        <v>0</v>
      </c>
      <c r="M526">
        <f>IF(B526="S",1,0)</f>
        <v>1</v>
      </c>
      <c r="N526">
        <f>IF(B526="C",1,0)</f>
        <v>0</v>
      </c>
      <c r="O526">
        <f t="shared" si="26"/>
        <v>1</v>
      </c>
      <c r="P526">
        <v>1</v>
      </c>
      <c r="AC526" s="5">
        <f>SUMPRODUCT(Table1[[#This Row],[SibSp]:[Ones]],$R$4:$AA$4)</f>
        <v>0.36324411054989769</v>
      </c>
      <c r="AD526" s="5">
        <f>(AC526-Table1[[#This Row],[Survived]])^2</f>
        <v>0.1319462838491863</v>
      </c>
    </row>
    <row r="527" spans="1:30" x14ac:dyDescent="0.2">
      <c r="A527">
        <v>0</v>
      </c>
      <c r="B527" t="s">
        <v>10</v>
      </c>
      <c r="C527">
        <v>3</v>
      </c>
      <c r="D527" t="s">
        <v>3</v>
      </c>
      <c r="E527">
        <v>36</v>
      </c>
      <c r="F527">
        <v>7.4958</v>
      </c>
      <c r="G527">
        <v>0</v>
      </c>
      <c r="H527">
        <v>0</v>
      </c>
      <c r="I527">
        <f>E527/$E$1</f>
        <v>0.45</v>
      </c>
      <c r="J527">
        <f>LOG10(F527+1)</f>
        <v>0.92920428011230582</v>
      </c>
      <c r="K527">
        <f t="shared" si="24"/>
        <v>0</v>
      </c>
      <c r="L527">
        <f t="shared" si="25"/>
        <v>0</v>
      </c>
      <c r="M527">
        <f>IF(B527="S",1,0)</f>
        <v>1</v>
      </c>
      <c r="N527">
        <f>IF(B527="C",1,0)</f>
        <v>0</v>
      </c>
      <c r="O527">
        <f t="shared" si="26"/>
        <v>1</v>
      </c>
      <c r="P527">
        <v>1</v>
      </c>
      <c r="AC527" s="5">
        <f>SUMPRODUCT(Table1[[#This Row],[SibSp]:[Ones]],$R$4:$AA$4)</f>
        <v>5.6903629869261674E-2</v>
      </c>
      <c r="AD527" s="5">
        <f>(AC527-Table1[[#This Row],[Survived]])^2</f>
        <v>3.2380230922979293E-3</v>
      </c>
    </row>
    <row r="528" spans="1:30" x14ac:dyDescent="0.2">
      <c r="A528">
        <v>1</v>
      </c>
      <c r="B528" t="s">
        <v>10</v>
      </c>
      <c r="C528">
        <v>3</v>
      </c>
      <c r="D528" t="s">
        <v>3</v>
      </c>
      <c r="E528">
        <v>20</v>
      </c>
      <c r="F528">
        <v>7.9249999999999998</v>
      </c>
      <c r="G528">
        <v>1</v>
      </c>
      <c r="H528">
        <v>0</v>
      </c>
      <c r="I528">
        <f>E528/$E$1</f>
        <v>0.25</v>
      </c>
      <c r="J528">
        <f>LOG10(F528+1)</f>
        <v>0.95060822478423079</v>
      </c>
      <c r="K528">
        <f t="shared" si="24"/>
        <v>0</v>
      </c>
      <c r="L528">
        <f t="shared" si="25"/>
        <v>0</v>
      </c>
      <c r="M528">
        <f>IF(B528="S",1,0)</f>
        <v>1</v>
      </c>
      <c r="N528">
        <f>IF(B528="C",1,0)</f>
        <v>0</v>
      </c>
      <c r="O528">
        <f t="shared" si="26"/>
        <v>1</v>
      </c>
      <c r="P528">
        <v>1</v>
      </c>
      <c r="AC528" s="5">
        <f>SUMPRODUCT(Table1[[#This Row],[SibSp]:[Ones]],$R$4:$AA$4)</f>
        <v>0.10543473243470824</v>
      </c>
      <c r="AD528" s="5">
        <f>(AC528-Table1[[#This Row],[Survived]])^2</f>
        <v>0.80024701793416197</v>
      </c>
    </row>
    <row r="529" spans="1:30" x14ac:dyDescent="0.2">
      <c r="A529">
        <v>0</v>
      </c>
      <c r="B529" t="s">
        <v>10</v>
      </c>
      <c r="C529">
        <v>2</v>
      </c>
      <c r="D529" t="s">
        <v>3</v>
      </c>
      <c r="E529">
        <v>32</v>
      </c>
      <c r="F529">
        <v>73.5</v>
      </c>
      <c r="G529">
        <v>2</v>
      </c>
      <c r="H529">
        <v>0</v>
      </c>
      <c r="I529">
        <f>E529/$E$1</f>
        <v>0.4</v>
      </c>
      <c r="J529">
        <f>LOG10(F529+1)</f>
        <v>1.8721562727482928</v>
      </c>
      <c r="K529">
        <f t="shared" si="24"/>
        <v>0</v>
      </c>
      <c r="L529">
        <f t="shared" si="25"/>
        <v>1</v>
      </c>
      <c r="M529">
        <f>IF(B529="S",1,0)</f>
        <v>1</v>
      </c>
      <c r="N529">
        <f>IF(B529="C",1,0)</f>
        <v>0</v>
      </c>
      <c r="O529">
        <f t="shared" si="26"/>
        <v>1</v>
      </c>
      <c r="P529">
        <v>1</v>
      </c>
      <c r="AC529" s="5">
        <f>SUMPRODUCT(Table1[[#This Row],[SibSp]:[Ones]],$R$4:$AA$4)</f>
        <v>0.20144579325971745</v>
      </c>
      <c r="AD529" s="5">
        <f>(AC529-Table1[[#This Row],[Survived]])^2</f>
        <v>4.0580407622036824E-2</v>
      </c>
    </row>
    <row r="530" spans="1:30" x14ac:dyDescent="0.2">
      <c r="A530">
        <v>0</v>
      </c>
      <c r="B530" t="s">
        <v>10</v>
      </c>
      <c r="C530">
        <v>2</v>
      </c>
      <c r="D530" t="s">
        <v>3</v>
      </c>
      <c r="E530">
        <v>25</v>
      </c>
      <c r="F530">
        <v>13</v>
      </c>
      <c r="G530">
        <v>0</v>
      </c>
      <c r="H530">
        <v>0</v>
      </c>
      <c r="I530">
        <f>E530/$E$1</f>
        <v>0.3125</v>
      </c>
      <c r="J530">
        <f>LOG10(F530+1)</f>
        <v>1.146128035678238</v>
      </c>
      <c r="K530">
        <f t="shared" si="24"/>
        <v>0</v>
      </c>
      <c r="L530">
        <f t="shared" si="25"/>
        <v>1</v>
      </c>
      <c r="M530">
        <f>IF(B530="S",1,0)</f>
        <v>1</v>
      </c>
      <c r="N530">
        <f>IF(B530="C",1,0)</f>
        <v>0</v>
      </c>
      <c r="O530">
        <f t="shared" si="26"/>
        <v>1</v>
      </c>
      <c r="P530">
        <v>1</v>
      </c>
      <c r="AC530" s="5">
        <f>SUMPRODUCT(Table1[[#This Row],[SibSp]:[Ones]],$R$4:$AA$4)</f>
        <v>0.32073330207968348</v>
      </c>
      <c r="AD530" s="5">
        <f>(AC530-Table1[[#This Row],[Survived]])^2</f>
        <v>0.1028698510629375</v>
      </c>
    </row>
    <row r="531" spans="1:30" x14ac:dyDescent="0.2">
      <c r="A531">
        <v>0</v>
      </c>
      <c r="B531" t="s">
        <v>10</v>
      </c>
      <c r="C531">
        <v>3</v>
      </c>
      <c r="D531" t="s">
        <v>3</v>
      </c>
      <c r="E531">
        <v>43</v>
      </c>
      <c r="F531">
        <v>8.0500000000000007</v>
      </c>
      <c r="G531">
        <v>0</v>
      </c>
      <c r="H531">
        <v>0</v>
      </c>
      <c r="I531">
        <f>E531/$E$1</f>
        <v>0.53749999999999998</v>
      </c>
      <c r="J531">
        <f>LOG10(F531+1)</f>
        <v>0.9566485792052033</v>
      </c>
      <c r="K531">
        <f t="shared" si="24"/>
        <v>0</v>
      </c>
      <c r="L531">
        <f t="shared" si="25"/>
        <v>0</v>
      </c>
      <c r="M531">
        <f>IF(B531="S",1,0)</f>
        <v>1</v>
      </c>
      <c r="N531">
        <f>IF(B531="C",1,0)</f>
        <v>0</v>
      </c>
      <c r="O531">
        <f t="shared" si="26"/>
        <v>1</v>
      </c>
      <c r="P531">
        <v>1</v>
      </c>
      <c r="AC531" s="5">
        <f>SUMPRODUCT(Table1[[#This Row],[SibSp]:[Ones]],$R$4:$AA$4)</f>
        <v>1.3431586918367988E-2</v>
      </c>
      <c r="AD531" s="5">
        <f>(AC531-Table1[[#This Row],[Survived]])^2</f>
        <v>1.8040752714567406E-4</v>
      </c>
    </row>
    <row r="532" spans="1:30" x14ac:dyDescent="0.2">
      <c r="A532">
        <v>1</v>
      </c>
      <c r="B532" t="s">
        <v>10</v>
      </c>
      <c r="C532">
        <v>2</v>
      </c>
      <c r="D532" t="s">
        <v>4</v>
      </c>
      <c r="E532">
        <v>40</v>
      </c>
      <c r="F532">
        <v>39</v>
      </c>
      <c r="G532">
        <v>1</v>
      </c>
      <c r="H532">
        <v>1</v>
      </c>
      <c r="I532">
        <f>E532/$E$1</f>
        <v>0.5</v>
      </c>
      <c r="J532">
        <f>LOG10(F532+1)</f>
        <v>1.6020599913279623</v>
      </c>
      <c r="K532">
        <f t="shared" si="24"/>
        <v>0</v>
      </c>
      <c r="L532">
        <f t="shared" si="25"/>
        <v>1</v>
      </c>
      <c r="M532">
        <f>IF(B532="S",1,0)</f>
        <v>1</v>
      </c>
      <c r="N532">
        <f>IF(B532="C",1,0)</f>
        <v>0</v>
      </c>
      <c r="O532">
        <f t="shared" si="26"/>
        <v>0</v>
      </c>
      <c r="P532">
        <v>1</v>
      </c>
      <c r="AC532" s="5">
        <f>SUMPRODUCT(Table1[[#This Row],[SibSp]:[Ones]],$R$4:$AA$4)</f>
        <v>0.66114059742624398</v>
      </c>
      <c r="AD532" s="5">
        <f>(AC532-Table1[[#This Row],[Survived]])^2</f>
        <v>0.11482569471264285</v>
      </c>
    </row>
    <row r="533" spans="1:30" x14ac:dyDescent="0.2">
      <c r="A533">
        <v>0</v>
      </c>
      <c r="B533" t="s">
        <v>10</v>
      </c>
      <c r="C533">
        <v>1</v>
      </c>
      <c r="D533" t="s">
        <v>3</v>
      </c>
      <c r="E533">
        <v>31</v>
      </c>
      <c r="F533">
        <v>52</v>
      </c>
      <c r="G533">
        <v>1</v>
      </c>
      <c r="H533">
        <v>0</v>
      </c>
      <c r="I533">
        <f>E533/$E$1</f>
        <v>0.38750000000000001</v>
      </c>
      <c r="J533">
        <f>LOG10(F533+1)</f>
        <v>1.7242758696007889</v>
      </c>
      <c r="K533">
        <f t="shared" si="24"/>
        <v>1</v>
      </c>
      <c r="L533">
        <f t="shared" si="25"/>
        <v>0</v>
      </c>
      <c r="M533">
        <f>IF(B533="S",1,0)</f>
        <v>1</v>
      </c>
      <c r="N533">
        <f>IF(B533="C",1,0)</f>
        <v>0</v>
      </c>
      <c r="O533">
        <f t="shared" si="26"/>
        <v>1</v>
      </c>
      <c r="P533">
        <v>1</v>
      </c>
      <c r="AC533" s="5">
        <f>SUMPRODUCT(Table1[[#This Row],[SibSp]:[Ones]],$R$4:$AA$4)</f>
        <v>0.42533653227012358</v>
      </c>
      <c r="AD533" s="5">
        <f>(AC533-Table1[[#This Row],[Survived]])^2</f>
        <v>0.18091116568357388</v>
      </c>
    </row>
    <row r="534" spans="1:30" x14ac:dyDescent="0.2">
      <c r="A534">
        <v>0</v>
      </c>
      <c r="B534" t="s">
        <v>10</v>
      </c>
      <c r="C534">
        <v>2</v>
      </c>
      <c r="D534" t="s">
        <v>3</v>
      </c>
      <c r="E534">
        <v>70</v>
      </c>
      <c r="F534">
        <v>10.5</v>
      </c>
      <c r="G534">
        <v>0</v>
      </c>
      <c r="H534">
        <v>0</v>
      </c>
      <c r="I534">
        <f>E534/$E$1</f>
        <v>0.875</v>
      </c>
      <c r="J534">
        <f>LOG10(F534+1)</f>
        <v>1.0606978403536116</v>
      </c>
      <c r="K534">
        <f t="shared" si="24"/>
        <v>0</v>
      </c>
      <c r="L534">
        <f t="shared" si="25"/>
        <v>1</v>
      </c>
      <c r="M534">
        <f>IF(B534="S",1,0)</f>
        <v>1</v>
      </c>
      <c r="N534">
        <f>IF(B534="C",1,0)</f>
        <v>0</v>
      </c>
      <c r="O534">
        <f t="shared" si="26"/>
        <v>1</v>
      </c>
      <c r="P534">
        <v>1</v>
      </c>
      <c r="AC534" s="5">
        <f>SUMPRODUCT(Table1[[#This Row],[SibSp]:[Ones]],$R$4:$AA$4)</f>
        <v>2.850521972135811E-2</v>
      </c>
      <c r="AD534" s="5">
        <f>(AC534-Table1[[#This Row],[Survived]])^2</f>
        <v>8.125475513629033E-4</v>
      </c>
    </row>
    <row r="535" spans="1:30" x14ac:dyDescent="0.2">
      <c r="A535">
        <v>1</v>
      </c>
      <c r="B535" t="s">
        <v>10</v>
      </c>
      <c r="C535">
        <v>2</v>
      </c>
      <c r="D535" t="s">
        <v>3</v>
      </c>
      <c r="E535">
        <v>31</v>
      </c>
      <c r="F535">
        <v>13</v>
      </c>
      <c r="G535">
        <v>0</v>
      </c>
      <c r="H535">
        <v>0</v>
      </c>
      <c r="I535">
        <f>E535/$E$1</f>
        <v>0.38750000000000001</v>
      </c>
      <c r="J535">
        <f>LOG10(F535+1)</f>
        <v>1.146128035678238</v>
      </c>
      <c r="K535">
        <f t="shared" si="24"/>
        <v>0</v>
      </c>
      <c r="L535">
        <f t="shared" si="25"/>
        <v>1</v>
      </c>
      <c r="M535">
        <f>IF(B535="S",1,0)</f>
        <v>1</v>
      </c>
      <c r="N535">
        <f>IF(B535="C",1,0)</f>
        <v>0</v>
      </c>
      <c r="O535">
        <f t="shared" si="26"/>
        <v>1</v>
      </c>
      <c r="P535">
        <v>1</v>
      </c>
      <c r="AC535" s="5">
        <f>SUMPRODUCT(Table1[[#This Row],[SibSp]:[Ones]],$R$4:$AA$4)</f>
        <v>0.28232482705537565</v>
      </c>
      <c r="AD535" s="5">
        <f>(AC535-Table1[[#This Row],[Survived]])^2</f>
        <v>0.51505765386109648</v>
      </c>
    </row>
    <row r="536" spans="1:30" x14ac:dyDescent="0.2">
      <c r="A536">
        <v>0</v>
      </c>
      <c r="B536" t="s">
        <v>10</v>
      </c>
      <c r="C536">
        <v>3</v>
      </c>
      <c r="D536" t="s">
        <v>3</v>
      </c>
      <c r="E536">
        <v>18</v>
      </c>
      <c r="F536">
        <v>7.7750000000000004</v>
      </c>
      <c r="G536">
        <v>0</v>
      </c>
      <c r="H536">
        <v>0</v>
      </c>
      <c r="I536">
        <f>E536/$E$1</f>
        <v>0.22500000000000001</v>
      </c>
      <c r="J536">
        <f>LOG10(F536+1)</f>
        <v>0.94324712513786169</v>
      </c>
      <c r="K536">
        <f t="shared" si="24"/>
        <v>0</v>
      </c>
      <c r="L536">
        <f t="shared" si="25"/>
        <v>0</v>
      </c>
      <c r="M536">
        <f>IF(B536="S",1,0)</f>
        <v>1</v>
      </c>
      <c r="N536">
        <f>IF(B536="C",1,0)</f>
        <v>0</v>
      </c>
      <c r="O536">
        <f t="shared" si="26"/>
        <v>1</v>
      </c>
      <c r="P536">
        <v>1</v>
      </c>
      <c r="AC536" s="5">
        <f>SUMPRODUCT(Table1[[#This Row],[SibSp]:[Ones]],$R$4:$AA$4)</f>
        <v>0.17281361037593956</v>
      </c>
      <c r="AD536" s="5">
        <f>(AC536-Table1[[#This Row],[Survived]])^2</f>
        <v>2.9864543931167047E-2</v>
      </c>
    </row>
    <row r="537" spans="1:30" x14ac:dyDescent="0.2">
      <c r="A537">
        <v>0</v>
      </c>
      <c r="B537" t="s">
        <v>10</v>
      </c>
      <c r="C537">
        <v>3</v>
      </c>
      <c r="D537" t="s">
        <v>3</v>
      </c>
      <c r="E537">
        <v>24.5</v>
      </c>
      <c r="F537">
        <v>8.0500000000000007</v>
      </c>
      <c r="G537">
        <v>0</v>
      </c>
      <c r="H537">
        <v>0</v>
      </c>
      <c r="I537">
        <f>E537/$E$1</f>
        <v>0.30625000000000002</v>
      </c>
      <c r="J537">
        <f>LOG10(F537+1)</f>
        <v>0.9566485792052033</v>
      </c>
      <c r="K537">
        <f t="shared" si="24"/>
        <v>0</v>
      </c>
      <c r="L537">
        <f t="shared" si="25"/>
        <v>0</v>
      </c>
      <c r="M537">
        <f>IF(B537="S",1,0)</f>
        <v>1</v>
      </c>
      <c r="N537">
        <f>IF(B537="C",1,0)</f>
        <v>0</v>
      </c>
      <c r="O537">
        <f t="shared" si="26"/>
        <v>1</v>
      </c>
      <c r="P537">
        <v>1</v>
      </c>
      <c r="AC537" s="5">
        <f>SUMPRODUCT(Table1[[#This Row],[SibSp]:[Ones]],$R$4:$AA$4)</f>
        <v>0.13185771824331693</v>
      </c>
      <c r="AD537" s="5">
        <f>(AC537-Table1[[#This Row],[Survived]])^2</f>
        <v>1.7386457860333954E-2</v>
      </c>
    </row>
    <row r="538" spans="1:30" x14ac:dyDescent="0.2">
      <c r="A538">
        <v>1</v>
      </c>
      <c r="B538" t="s">
        <v>10</v>
      </c>
      <c r="C538">
        <v>3</v>
      </c>
      <c r="D538" t="s">
        <v>4</v>
      </c>
      <c r="E538">
        <v>18</v>
      </c>
      <c r="F538">
        <v>9.8416999999999994</v>
      </c>
      <c r="G538">
        <v>0</v>
      </c>
      <c r="H538">
        <v>0</v>
      </c>
      <c r="I538">
        <f>E538/$E$1</f>
        <v>0.22500000000000001</v>
      </c>
      <c r="J538">
        <f>LOG10(F538+1)</f>
        <v>1.0350973857754964</v>
      </c>
      <c r="K538">
        <f t="shared" si="24"/>
        <v>0</v>
      </c>
      <c r="L538">
        <f t="shared" si="25"/>
        <v>0</v>
      </c>
      <c r="M538">
        <f>IF(B538="S",1,0)</f>
        <v>1</v>
      </c>
      <c r="N538">
        <f>IF(B538="C",1,0)</f>
        <v>0</v>
      </c>
      <c r="O538">
        <f t="shared" si="26"/>
        <v>0</v>
      </c>
      <c r="P538">
        <v>1</v>
      </c>
      <c r="AC538" s="5">
        <f>SUMPRODUCT(Table1[[#This Row],[SibSp]:[Ones]],$R$4:$AA$4)</f>
        <v>0.66035550093598894</v>
      </c>
      <c r="AD538" s="5">
        <f>(AC538-Table1[[#This Row],[Survived]])^2</f>
        <v>0.11535838574444301</v>
      </c>
    </row>
    <row r="539" spans="1:30" x14ac:dyDescent="0.2">
      <c r="A539">
        <v>0</v>
      </c>
      <c r="B539" t="s">
        <v>10</v>
      </c>
      <c r="C539">
        <v>3</v>
      </c>
      <c r="D539" t="s">
        <v>4</v>
      </c>
      <c r="E539">
        <v>43</v>
      </c>
      <c r="F539">
        <v>46.9</v>
      </c>
      <c r="G539">
        <v>1</v>
      </c>
      <c r="H539">
        <v>6</v>
      </c>
      <c r="I539">
        <f>E539/$E$1</f>
        <v>0.53749999999999998</v>
      </c>
      <c r="J539">
        <f>LOG10(F539+1)</f>
        <v>1.6803355134145632</v>
      </c>
      <c r="K539">
        <f t="shared" si="24"/>
        <v>0</v>
      </c>
      <c r="L539">
        <f t="shared" si="25"/>
        <v>0</v>
      </c>
      <c r="M539">
        <f>IF(B539="S",1,0)</f>
        <v>1</v>
      </c>
      <c r="N539">
        <f>IF(B539="C",1,0)</f>
        <v>0</v>
      </c>
      <c r="O539">
        <f t="shared" si="26"/>
        <v>0</v>
      </c>
      <c r="P539">
        <v>1</v>
      </c>
      <c r="AC539" s="5">
        <f>SUMPRODUCT(Table1[[#This Row],[SibSp]:[Ones]],$R$4:$AA$4)</f>
        <v>0.3932792966804684</v>
      </c>
      <c r="AD539" s="5">
        <f>(AC539-Table1[[#This Row],[Survived]])^2</f>
        <v>0.15466860519748388</v>
      </c>
    </row>
    <row r="540" spans="1:30" x14ac:dyDescent="0.2">
      <c r="A540">
        <v>1</v>
      </c>
      <c r="B540" t="s">
        <v>11</v>
      </c>
      <c r="C540">
        <v>1</v>
      </c>
      <c r="D540" t="s">
        <v>3</v>
      </c>
      <c r="E540">
        <v>36</v>
      </c>
      <c r="F540">
        <v>512.32920000000001</v>
      </c>
      <c r="G540">
        <v>0</v>
      </c>
      <c r="H540">
        <v>1</v>
      </c>
      <c r="I540">
        <f>E540/$E$1</f>
        <v>0.45</v>
      </c>
      <c r="J540">
        <f>LOG10(F540+1)</f>
        <v>2.7103959691861146</v>
      </c>
      <c r="K540">
        <f t="shared" si="24"/>
        <v>1</v>
      </c>
      <c r="L540">
        <f t="shared" si="25"/>
        <v>0</v>
      </c>
      <c r="M540">
        <f>IF(B540="S",1,0)</f>
        <v>0</v>
      </c>
      <c r="N540">
        <f>IF(B540="C",1,0)</f>
        <v>1</v>
      </c>
      <c r="O540">
        <f t="shared" si="26"/>
        <v>1</v>
      </c>
      <c r="P540">
        <v>1</v>
      </c>
      <c r="AC540" s="5">
        <f>SUMPRODUCT(Table1[[#This Row],[SibSp]:[Ones]],$R$4:$AA$4)</f>
        <v>0.54850407557341274</v>
      </c>
      <c r="AD540" s="5">
        <f>(AC540-Table1[[#This Row],[Survived]])^2</f>
        <v>0.2038485697738186</v>
      </c>
    </row>
    <row r="541" spans="1:30" x14ac:dyDescent="0.2">
      <c r="A541">
        <v>1</v>
      </c>
      <c r="B541" t="s">
        <v>11</v>
      </c>
      <c r="C541">
        <v>1</v>
      </c>
      <c r="D541" t="s">
        <v>3</v>
      </c>
      <c r="E541">
        <v>27</v>
      </c>
      <c r="F541">
        <v>76.729200000000006</v>
      </c>
      <c r="G541">
        <v>0</v>
      </c>
      <c r="H541">
        <v>0</v>
      </c>
      <c r="I541">
        <f>E541/$E$1</f>
        <v>0.33750000000000002</v>
      </c>
      <c r="J541">
        <f>LOG10(F541+1)</f>
        <v>1.8905841979078102</v>
      </c>
      <c r="K541">
        <f t="shared" si="24"/>
        <v>1</v>
      </c>
      <c r="L541">
        <f t="shared" si="25"/>
        <v>0</v>
      </c>
      <c r="M541">
        <f>IF(B541="S",1,0)</f>
        <v>0</v>
      </c>
      <c r="N541">
        <f>IF(B541="C",1,0)</f>
        <v>1</v>
      </c>
      <c r="O541">
        <f t="shared" si="26"/>
        <v>1</v>
      </c>
      <c r="P541">
        <v>1</v>
      </c>
      <c r="AC541" s="5">
        <f>SUMPRODUCT(Table1[[#This Row],[SibSp]:[Ones]],$R$4:$AA$4)</f>
        <v>0.58007954486033519</v>
      </c>
      <c r="AD541" s="5">
        <f>(AC541-Table1[[#This Row],[Survived]])^2</f>
        <v>0.17633318864470324</v>
      </c>
    </row>
    <row r="542" spans="1:30" x14ac:dyDescent="0.2">
      <c r="A542">
        <v>0</v>
      </c>
      <c r="B542" t="s">
        <v>10</v>
      </c>
      <c r="C542">
        <v>3</v>
      </c>
      <c r="D542" t="s">
        <v>3</v>
      </c>
      <c r="E542">
        <v>20</v>
      </c>
      <c r="F542">
        <v>9.2249999999999996</v>
      </c>
      <c r="G542">
        <v>0</v>
      </c>
      <c r="H542">
        <v>0</v>
      </c>
      <c r="I542">
        <f>E542/$E$1</f>
        <v>0.25</v>
      </c>
      <c r="J542">
        <f>LOG10(F542+1)</f>
        <v>1.0096633166793794</v>
      </c>
      <c r="K542">
        <f t="shared" si="24"/>
        <v>0</v>
      </c>
      <c r="L542">
        <f t="shared" si="25"/>
        <v>0</v>
      </c>
      <c r="M542">
        <f>IF(B542="S",1,0)</f>
        <v>1</v>
      </c>
      <c r="N542">
        <f>IF(B542="C",1,0)</f>
        <v>0</v>
      </c>
      <c r="O542">
        <f t="shared" si="26"/>
        <v>1</v>
      </c>
      <c r="P542">
        <v>1</v>
      </c>
      <c r="AC542" s="5">
        <f>SUMPRODUCT(Table1[[#This Row],[SibSp]:[Ones]],$R$4:$AA$4)</f>
        <v>0.16324841739512808</v>
      </c>
      <c r="AD542" s="5">
        <f>(AC542-Table1[[#This Row],[Survived]])^2</f>
        <v>2.6650045782013954E-2</v>
      </c>
    </row>
    <row r="543" spans="1:30" x14ac:dyDescent="0.2">
      <c r="A543">
        <v>0</v>
      </c>
      <c r="B543" t="s">
        <v>10</v>
      </c>
      <c r="C543">
        <v>3</v>
      </c>
      <c r="D543" t="s">
        <v>3</v>
      </c>
      <c r="E543">
        <v>14</v>
      </c>
      <c r="F543">
        <v>46.9</v>
      </c>
      <c r="G543">
        <v>5</v>
      </c>
      <c r="H543">
        <v>2</v>
      </c>
      <c r="I543">
        <f>E543/$E$1</f>
        <v>0.17499999999999999</v>
      </c>
      <c r="J543">
        <f>LOG10(F543+1)</f>
        <v>1.6803355134145632</v>
      </c>
      <c r="K543">
        <f t="shared" si="24"/>
        <v>0</v>
      </c>
      <c r="L543">
        <f t="shared" si="25"/>
        <v>0</v>
      </c>
      <c r="M543">
        <f>IF(B543="S",1,0)</f>
        <v>1</v>
      </c>
      <c r="N543">
        <f>IF(B543="C",1,0)</f>
        <v>0</v>
      </c>
      <c r="O543">
        <f t="shared" si="26"/>
        <v>1</v>
      </c>
      <c r="P543">
        <v>1</v>
      </c>
      <c r="AC543" s="5">
        <f>SUMPRODUCT(Table1[[#This Row],[SibSp]:[Ones]],$R$4:$AA$4)</f>
        <v>-6.8177149705000883E-2</v>
      </c>
      <c r="AD543" s="5">
        <f>(AC543-Table1[[#This Row],[Survived]])^2</f>
        <v>4.6481237418981016E-3</v>
      </c>
    </row>
    <row r="544" spans="1:30" x14ac:dyDescent="0.2">
      <c r="A544">
        <v>0</v>
      </c>
      <c r="B544" t="s">
        <v>10</v>
      </c>
      <c r="C544">
        <v>2</v>
      </c>
      <c r="D544" t="s">
        <v>3</v>
      </c>
      <c r="E544">
        <v>60</v>
      </c>
      <c r="F544">
        <v>39</v>
      </c>
      <c r="G544">
        <v>1</v>
      </c>
      <c r="H544">
        <v>1</v>
      </c>
      <c r="I544">
        <f>E544/$E$1</f>
        <v>0.75</v>
      </c>
      <c r="J544">
        <f>LOG10(F544+1)</f>
        <v>1.6020599913279623</v>
      </c>
      <c r="K544">
        <f t="shared" si="24"/>
        <v>0</v>
      </c>
      <c r="L544">
        <f t="shared" si="25"/>
        <v>1</v>
      </c>
      <c r="M544">
        <f>IF(B544="S",1,0)</f>
        <v>1</v>
      </c>
      <c r="N544">
        <f>IF(B544="C",1,0)</f>
        <v>0</v>
      </c>
      <c r="O544">
        <f t="shared" si="26"/>
        <v>1</v>
      </c>
      <c r="P544">
        <v>1</v>
      </c>
      <c r="AC544" s="5">
        <f>SUMPRODUCT(Table1[[#This Row],[SibSp]:[Ones]],$R$4:$AA$4)</f>
        <v>5.0047939438920941E-2</v>
      </c>
      <c r="AD544" s="5">
        <f>(AC544-Table1[[#This Row],[Survived]])^2</f>
        <v>2.504796242081898E-3</v>
      </c>
    </row>
    <row r="545" spans="1:30" x14ac:dyDescent="0.2">
      <c r="A545">
        <v>0</v>
      </c>
      <c r="B545" t="s">
        <v>11</v>
      </c>
      <c r="C545">
        <v>2</v>
      </c>
      <c r="D545" t="s">
        <v>3</v>
      </c>
      <c r="E545">
        <v>25</v>
      </c>
      <c r="F545">
        <v>41.5792</v>
      </c>
      <c r="G545">
        <v>1</v>
      </c>
      <c r="H545">
        <v>2</v>
      </c>
      <c r="I545">
        <f>E545/$E$1</f>
        <v>0.3125</v>
      </c>
      <c r="J545">
        <f>LOG10(F545+1)</f>
        <v>1.6291974974299364</v>
      </c>
      <c r="K545">
        <f t="shared" si="24"/>
        <v>0</v>
      </c>
      <c r="L545">
        <f t="shared" si="25"/>
        <v>1</v>
      </c>
      <c r="M545">
        <f>IF(B545="S",1,0)</f>
        <v>0</v>
      </c>
      <c r="N545">
        <f>IF(B545="C",1,0)</f>
        <v>1</v>
      </c>
      <c r="O545">
        <f t="shared" si="26"/>
        <v>1</v>
      </c>
      <c r="P545">
        <v>1</v>
      </c>
      <c r="AC545" s="5">
        <f>SUMPRODUCT(Table1[[#This Row],[SibSp]:[Ones]],$R$4:$AA$4)</f>
        <v>0.32758896376859553</v>
      </c>
      <c r="AD545" s="5">
        <f>(AC545-Table1[[#This Row],[Survived]])^2</f>
        <v>0.10731452918298219</v>
      </c>
    </row>
    <row r="546" spans="1:30" x14ac:dyDescent="0.2">
      <c r="A546">
        <v>0</v>
      </c>
      <c r="B546" t="s">
        <v>10</v>
      </c>
      <c r="C546">
        <v>3</v>
      </c>
      <c r="D546" t="s">
        <v>3</v>
      </c>
      <c r="E546">
        <v>14</v>
      </c>
      <c r="F546">
        <v>39.6875</v>
      </c>
      <c r="G546">
        <v>4</v>
      </c>
      <c r="H546">
        <v>1</v>
      </c>
      <c r="I546">
        <f>E546/$E$1</f>
        <v>0.17499999999999999</v>
      </c>
      <c r="J546">
        <f>LOG10(F546+1)</f>
        <v>1.6094610059122672</v>
      </c>
      <c r="K546">
        <f t="shared" si="24"/>
        <v>0</v>
      </c>
      <c r="L546">
        <f t="shared" si="25"/>
        <v>0</v>
      </c>
      <c r="M546">
        <f>IF(B546="S",1,0)</f>
        <v>1</v>
      </c>
      <c r="N546">
        <f>IF(B546="C",1,0)</f>
        <v>0</v>
      </c>
      <c r="O546">
        <f t="shared" si="26"/>
        <v>1</v>
      </c>
      <c r="P546">
        <v>1</v>
      </c>
      <c r="AC546" s="5">
        <f>SUMPRODUCT(Table1[[#This Row],[SibSp]:[Ones]],$R$4:$AA$4)</f>
        <v>-2.7705861383319208E-3</v>
      </c>
      <c r="AD546" s="5">
        <f>(AC546-Table1[[#This Row],[Survived]])^2</f>
        <v>7.6761475499169857E-6</v>
      </c>
    </row>
    <row r="547" spans="1:30" x14ac:dyDescent="0.2">
      <c r="A547">
        <v>0</v>
      </c>
      <c r="B547" t="s">
        <v>10</v>
      </c>
      <c r="C547">
        <v>3</v>
      </c>
      <c r="D547" t="s">
        <v>3</v>
      </c>
      <c r="E547">
        <v>19</v>
      </c>
      <c r="F547">
        <v>10.1708</v>
      </c>
      <c r="G547">
        <v>0</v>
      </c>
      <c r="H547">
        <v>0</v>
      </c>
      <c r="I547">
        <f>E547/$E$1</f>
        <v>0.23749999999999999</v>
      </c>
      <c r="J547">
        <f>LOG10(F547+1)</f>
        <v>1.0480842763514531</v>
      </c>
      <c r="K547">
        <f t="shared" si="24"/>
        <v>0</v>
      </c>
      <c r="L547">
        <f t="shared" si="25"/>
        <v>0</v>
      </c>
      <c r="M547">
        <f>IF(B547="S",1,0)</f>
        <v>1</v>
      </c>
      <c r="N547">
        <f>IF(B547="C",1,0)</f>
        <v>0</v>
      </c>
      <c r="O547">
        <f t="shared" si="26"/>
        <v>1</v>
      </c>
      <c r="P547">
        <v>1</v>
      </c>
      <c r="AC547" s="5">
        <f>SUMPRODUCT(Table1[[#This Row],[SibSp]:[Ones]],$R$4:$AA$4)</f>
        <v>0.17152276068106276</v>
      </c>
      <c r="AD547" s="5">
        <f>(AC547-Table1[[#This Row],[Survived]])^2</f>
        <v>2.9420057431653129E-2</v>
      </c>
    </row>
    <row r="548" spans="1:30" x14ac:dyDescent="0.2">
      <c r="A548">
        <v>0</v>
      </c>
      <c r="B548" t="s">
        <v>10</v>
      </c>
      <c r="C548">
        <v>3</v>
      </c>
      <c r="D548" t="s">
        <v>3</v>
      </c>
      <c r="E548">
        <v>18</v>
      </c>
      <c r="F548">
        <v>7.7957999999999998</v>
      </c>
      <c r="G548">
        <v>0</v>
      </c>
      <c r="H548">
        <v>0</v>
      </c>
      <c r="I548">
        <f>E548/$E$1</f>
        <v>0.22500000000000001</v>
      </c>
      <c r="J548">
        <f>LOG10(F548+1)</f>
        <v>0.94427534575879857</v>
      </c>
      <c r="K548">
        <f t="shared" si="24"/>
        <v>0</v>
      </c>
      <c r="L548">
        <f t="shared" si="25"/>
        <v>0</v>
      </c>
      <c r="M548">
        <f>IF(B548="S",1,0)</f>
        <v>1</v>
      </c>
      <c r="N548">
        <f>IF(B548="C",1,0)</f>
        <v>0</v>
      </c>
      <c r="O548">
        <f t="shared" si="26"/>
        <v>1</v>
      </c>
      <c r="P548">
        <v>1</v>
      </c>
      <c r="AC548" s="5">
        <f>SUMPRODUCT(Table1[[#This Row],[SibSp]:[Ones]],$R$4:$AA$4)</f>
        <v>0.17286373369581387</v>
      </c>
      <c r="AD548" s="5">
        <f>(AC548-Table1[[#This Row],[Survived]])^2</f>
        <v>2.9881870427257255E-2</v>
      </c>
    </row>
    <row r="549" spans="1:30" x14ac:dyDescent="0.2">
      <c r="A549">
        <v>1</v>
      </c>
      <c r="B549" t="s">
        <v>10</v>
      </c>
      <c r="C549">
        <v>1</v>
      </c>
      <c r="D549" t="s">
        <v>4</v>
      </c>
      <c r="E549">
        <v>15</v>
      </c>
      <c r="F549">
        <v>211.33750000000001</v>
      </c>
      <c r="G549">
        <v>0</v>
      </c>
      <c r="H549">
        <v>1</v>
      </c>
      <c r="I549">
        <f>E549/$E$1</f>
        <v>0.1875</v>
      </c>
      <c r="J549">
        <f>LOG10(F549+1)</f>
        <v>2.3270266997942759</v>
      </c>
      <c r="K549">
        <f t="shared" si="24"/>
        <v>1</v>
      </c>
      <c r="L549">
        <f t="shared" si="25"/>
        <v>0</v>
      </c>
      <c r="M549">
        <f>IF(B549="S",1,0)</f>
        <v>1</v>
      </c>
      <c r="N549">
        <f>IF(B549="C",1,0)</f>
        <v>0</v>
      </c>
      <c r="O549">
        <f t="shared" si="26"/>
        <v>0</v>
      </c>
      <c r="P549">
        <v>1</v>
      </c>
      <c r="AC549" s="5">
        <f>SUMPRODUCT(Table1[[#This Row],[SibSp]:[Ones]],$R$4:$AA$4)</f>
        <v>1.081214465839252</v>
      </c>
      <c r="AD549" s="5">
        <f>(AC549-Table1[[#This Row],[Survived]])^2</f>
        <v>6.5957894615550237E-3</v>
      </c>
    </row>
    <row r="550" spans="1:30" x14ac:dyDescent="0.2">
      <c r="A550">
        <v>1</v>
      </c>
      <c r="B550" t="s">
        <v>10</v>
      </c>
      <c r="C550">
        <v>1</v>
      </c>
      <c r="D550" t="s">
        <v>3</v>
      </c>
      <c r="E550">
        <v>31</v>
      </c>
      <c r="F550">
        <v>57</v>
      </c>
      <c r="G550">
        <v>1</v>
      </c>
      <c r="H550">
        <v>0</v>
      </c>
      <c r="I550">
        <f>E550/$E$1</f>
        <v>0.38750000000000001</v>
      </c>
      <c r="J550">
        <f>LOG10(F550+1)</f>
        <v>1.7634279935629373</v>
      </c>
      <c r="K550">
        <f t="shared" si="24"/>
        <v>1</v>
      </c>
      <c r="L550">
        <f t="shared" si="25"/>
        <v>0</v>
      </c>
      <c r="M550">
        <f>IF(B550="S",1,0)</f>
        <v>1</v>
      </c>
      <c r="N550">
        <f>IF(B550="C",1,0)</f>
        <v>0</v>
      </c>
      <c r="O550">
        <f t="shared" si="26"/>
        <v>1</v>
      </c>
      <c r="P550">
        <v>1</v>
      </c>
      <c r="AC550" s="5">
        <f>SUMPRODUCT(Table1[[#This Row],[SibSp]:[Ones]],$R$4:$AA$4)</f>
        <v>0.4272451055793457</v>
      </c>
      <c r="AD550" s="5">
        <f>(AC550-Table1[[#This Row],[Survived]])^2</f>
        <v>0.32804816908281487</v>
      </c>
    </row>
    <row r="551" spans="1:30" x14ac:dyDescent="0.2">
      <c r="A551">
        <v>1</v>
      </c>
      <c r="B551" t="s">
        <v>11</v>
      </c>
      <c r="C551">
        <v>3</v>
      </c>
      <c r="D551" t="s">
        <v>4</v>
      </c>
      <c r="E551">
        <v>4</v>
      </c>
      <c r="F551">
        <v>13.416700000000001</v>
      </c>
      <c r="G551">
        <v>0</v>
      </c>
      <c r="H551">
        <v>1</v>
      </c>
      <c r="I551">
        <f>E551/$E$1</f>
        <v>0.05</v>
      </c>
      <c r="J551">
        <f>LOG10(F551+1)</f>
        <v>1.1588658612291007</v>
      </c>
      <c r="K551">
        <f t="shared" si="24"/>
        <v>0</v>
      </c>
      <c r="L551">
        <f t="shared" si="25"/>
        <v>0</v>
      </c>
      <c r="M551">
        <f>IF(B551="S",1,0)</f>
        <v>0</v>
      </c>
      <c r="N551">
        <f>IF(B551="C",1,0)</f>
        <v>1</v>
      </c>
      <c r="O551">
        <f t="shared" si="26"/>
        <v>0</v>
      </c>
      <c r="P551">
        <v>1</v>
      </c>
      <c r="AC551" s="5">
        <f>SUMPRODUCT(Table1[[#This Row],[SibSp]:[Ones]],$R$4:$AA$4)</f>
        <v>0.80817739356077745</v>
      </c>
      <c r="AD551" s="5">
        <f>(AC551-Table1[[#This Row],[Survived]])^2</f>
        <v>3.6795912341136869E-2</v>
      </c>
    </row>
    <row r="552" spans="1:30" x14ac:dyDescent="0.2">
      <c r="A552">
        <v>0</v>
      </c>
      <c r="B552" t="s">
        <v>11</v>
      </c>
      <c r="C552">
        <v>3</v>
      </c>
      <c r="D552" t="s">
        <v>3</v>
      </c>
      <c r="E552">
        <v>25</v>
      </c>
      <c r="F552">
        <v>7.2249999999999996</v>
      </c>
      <c r="G552">
        <v>0</v>
      </c>
      <c r="H552">
        <v>0</v>
      </c>
      <c r="I552">
        <f>E552/$E$1</f>
        <v>0.3125</v>
      </c>
      <c r="J552">
        <f>LOG10(F552+1)</f>
        <v>0.91513590662201194</v>
      </c>
      <c r="K552">
        <f t="shared" si="24"/>
        <v>0</v>
      </c>
      <c r="L552">
        <f t="shared" si="25"/>
        <v>0</v>
      </c>
      <c r="M552">
        <f>IF(B552="S",1,0)</f>
        <v>0</v>
      </c>
      <c r="N552">
        <f>IF(B552="C",1,0)</f>
        <v>1</v>
      </c>
      <c r="O552">
        <f t="shared" si="26"/>
        <v>1</v>
      </c>
      <c r="P552">
        <v>1</v>
      </c>
      <c r="AC552" s="5">
        <f>SUMPRODUCT(Table1[[#This Row],[SibSp]:[Ones]],$R$4:$AA$4)</f>
        <v>0.19272870390150598</v>
      </c>
      <c r="AD552" s="5">
        <f>(AC552-Table1[[#This Row],[Survived]])^2</f>
        <v>3.7144353307554369E-2</v>
      </c>
    </row>
    <row r="553" spans="1:30" x14ac:dyDescent="0.2">
      <c r="A553">
        <v>0</v>
      </c>
      <c r="B553" t="s">
        <v>10</v>
      </c>
      <c r="C553">
        <v>1</v>
      </c>
      <c r="D553" t="s">
        <v>3</v>
      </c>
      <c r="E553">
        <v>60</v>
      </c>
      <c r="F553">
        <v>26.55</v>
      </c>
      <c r="G553">
        <v>0</v>
      </c>
      <c r="H553">
        <v>0</v>
      </c>
      <c r="I553">
        <f>E553/$E$1</f>
        <v>0.75</v>
      </c>
      <c r="J553">
        <f>LOG10(F553+1)</f>
        <v>1.4401216031878039</v>
      </c>
      <c r="K553">
        <f t="shared" si="24"/>
        <v>1</v>
      </c>
      <c r="L553">
        <f t="shared" si="25"/>
        <v>0</v>
      </c>
      <c r="M553">
        <f>IF(B553="S",1,0)</f>
        <v>1</v>
      </c>
      <c r="N553">
        <f>IF(B553="C",1,0)</f>
        <v>0</v>
      </c>
      <c r="O553">
        <f t="shared" si="26"/>
        <v>1</v>
      </c>
      <c r="P553">
        <v>1</v>
      </c>
      <c r="AC553" s="5">
        <f>SUMPRODUCT(Table1[[#This Row],[SibSp]:[Ones]],$R$4:$AA$4)</f>
        <v>0.28077861130554482</v>
      </c>
      <c r="AD553" s="5">
        <f>(AC553-Table1[[#This Row],[Survived]])^2</f>
        <v>7.8836628566670217E-2</v>
      </c>
    </row>
    <row r="554" spans="1:30" x14ac:dyDescent="0.2">
      <c r="A554">
        <v>0</v>
      </c>
      <c r="B554" t="s">
        <v>10</v>
      </c>
      <c r="C554">
        <v>2</v>
      </c>
      <c r="D554" t="s">
        <v>3</v>
      </c>
      <c r="E554">
        <v>52</v>
      </c>
      <c r="F554">
        <v>13.5</v>
      </c>
      <c r="G554">
        <v>0</v>
      </c>
      <c r="H554">
        <v>0</v>
      </c>
      <c r="I554">
        <f>E554/$E$1</f>
        <v>0.65</v>
      </c>
      <c r="J554">
        <f>LOG10(F554+1)</f>
        <v>1.1613680022349748</v>
      </c>
      <c r="K554">
        <f t="shared" si="24"/>
        <v>0</v>
      </c>
      <c r="L554">
        <f t="shared" si="25"/>
        <v>1</v>
      </c>
      <c r="M554">
        <f>IF(B554="S",1,0)</f>
        <v>1</v>
      </c>
      <c r="N554">
        <f>IF(B554="C",1,0)</f>
        <v>0</v>
      </c>
      <c r="O554">
        <f t="shared" si="26"/>
        <v>1</v>
      </c>
      <c r="P554">
        <v>1</v>
      </c>
      <c r="AC554" s="5">
        <f>SUMPRODUCT(Table1[[#This Row],[SibSp]:[Ones]],$R$4:$AA$4)</f>
        <v>0.14863807674325047</v>
      </c>
      <c r="AD554" s="5">
        <f>(AC554-Table1[[#This Row],[Survived]])^2</f>
        <v>2.2093277857932418E-2</v>
      </c>
    </row>
    <row r="555" spans="1:30" x14ac:dyDescent="0.2">
      <c r="A555">
        <v>0</v>
      </c>
      <c r="B555" t="s">
        <v>10</v>
      </c>
      <c r="C555">
        <v>3</v>
      </c>
      <c r="D555" t="s">
        <v>3</v>
      </c>
      <c r="E555">
        <v>44</v>
      </c>
      <c r="F555">
        <v>8.0500000000000007</v>
      </c>
      <c r="G555">
        <v>0</v>
      </c>
      <c r="H555">
        <v>0</v>
      </c>
      <c r="I555">
        <f>E555/$E$1</f>
        <v>0.55000000000000004</v>
      </c>
      <c r="J555">
        <f>LOG10(F555+1)</f>
        <v>0.9566485792052033</v>
      </c>
      <c r="K555">
        <f t="shared" si="24"/>
        <v>0</v>
      </c>
      <c r="L555">
        <f t="shared" si="25"/>
        <v>0</v>
      </c>
      <c r="M555">
        <f>IF(B555="S",1,0)</f>
        <v>1</v>
      </c>
      <c r="N555">
        <f>IF(B555="C",1,0)</f>
        <v>0</v>
      </c>
      <c r="O555">
        <f t="shared" si="26"/>
        <v>1</v>
      </c>
      <c r="P555">
        <v>1</v>
      </c>
      <c r="AC555" s="5">
        <f>SUMPRODUCT(Table1[[#This Row],[SibSp]:[Ones]],$R$4:$AA$4)</f>
        <v>7.0301744143165257E-3</v>
      </c>
      <c r="AD555" s="5">
        <f>(AC555-Table1[[#This Row],[Survived]])^2</f>
        <v>4.9423352295710702E-5</v>
      </c>
    </row>
    <row r="556" spans="1:30" x14ac:dyDescent="0.2">
      <c r="A556">
        <v>0</v>
      </c>
      <c r="B556" t="s">
        <v>11</v>
      </c>
      <c r="C556">
        <v>1</v>
      </c>
      <c r="D556" t="s">
        <v>3</v>
      </c>
      <c r="E556">
        <v>49</v>
      </c>
      <c r="F556">
        <v>110.88330000000001</v>
      </c>
      <c r="G556">
        <v>1</v>
      </c>
      <c r="H556">
        <v>1</v>
      </c>
      <c r="I556">
        <f>E556/$E$1</f>
        <v>0.61250000000000004</v>
      </c>
      <c r="J556">
        <f>LOG10(F556+1)</f>
        <v>2.048765267412167</v>
      </c>
      <c r="K556">
        <f t="shared" si="24"/>
        <v>1</v>
      </c>
      <c r="L556">
        <f t="shared" si="25"/>
        <v>0</v>
      </c>
      <c r="M556">
        <f>IF(B556="S",1,0)</f>
        <v>0</v>
      </c>
      <c r="N556">
        <f>IF(B556="C",1,0)</f>
        <v>1</v>
      </c>
      <c r="O556">
        <f t="shared" si="26"/>
        <v>1</v>
      </c>
      <c r="P556">
        <v>1</v>
      </c>
      <c r="AC556" s="5">
        <f>SUMPRODUCT(Table1[[#This Row],[SibSp]:[Ones]],$R$4:$AA$4)</f>
        <v>0.37809789431180268</v>
      </c>
      <c r="AD556" s="5">
        <f>(AC556-Table1[[#This Row],[Survived]])^2</f>
        <v>0.14295801768301911</v>
      </c>
    </row>
    <row r="557" spans="1:30" x14ac:dyDescent="0.2">
      <c r="A557">
        <v>0</v>
      </c>
      <c r="B557" t="s">
        <v>10</v>
      </c>
      <c r="C557">
        <v>3</v>
      </c>
      <c r="D557" t="s">
        <v>3</v>
      </c>
      <c r="E557">
        <v>42</v>
      </c>
      <c r="F557">
        <v>7.65</v>
      </c>
      <c r="G557">
        <v>0</v>
      </c>
      <c r="H557">
        <v>0</v>
      </c>
      <c r="I557">
        <f>E557/$E$1</f>
        <v>0.52500000000000002</v>
      </c>
      <c r="J557">
        <f>LOG10(F557+1)</f>
        <v>0.93701610746481423</v>
      </c>
      <c r="K557">
        <f t="shared" si="24"/>
        <v>0</v>
      </c>
      <c r="L557">
        <f t="shared" si="25"/>
        <v>0</v>
      </c>
      <c r="M557">
        <f>IF(B557="S",1,0)</f>
        <v>1</v>
      </c>
      <c r="N557">
        <f>IF(B557="C",1,0)</f>
        <v>0</v>
      </c>
      <c r="O557">
        <f t="shared" si="26"/>
        <v>1</v>
      </c>
      <c r="P557">
        <v>1</v>
      </c>
      <c r="AC557" s="5">
        <f>SUMPRODUCT(Table1[[#This Row],[SibSp]:[Ones]],$R$4:$AA$4)</f>
        <v>1.887596292565108E-2</v>
      </c>
      <c r="AD557" s="5">
        <f>(AC557-Table1[[#This Row],[Survived]])^2</f>
        <v>3.5630197637055407E-4</v>
      </c>
    </row>
    <row r="558" spans="1:30" x14ac:dyDescent="0.2">
      <c r="A558">
        <v>1</v>
      </c>
      <c r="B558" t="s">
        <v>11</v>
      </c>
      <c r="C558">
        <v>1</v>
      </c>
      <c r="D558" t="s">
        <v>4</v>
      </c>
      <c r="E558">
        <v>18</v>
      </c>
      <c r="F558">
        <v>227.52500000000001</v>
      </c>
      <c r="G558">
        <v>1</v>
      </c>
      <c r="H558">
        <v>0</v>
      </c>
      <c r="I558">
        <f>E558/$E$1</f>
        <v>0.22500000000000001</v>
      </c>
      <c r="J558">
        <f>LOG10(F558+1)</f>
        <v>2.3589337176143736</v>
      </c>
      <c r="K558">
        <f t="shared" si="24"/>
        <v>1</v>
      </c>
      <c r="L558">
        <f t="shared" si="25"/>
        <v>0</v>
      </c>
      <c r="M558">
        <f>IF(B558="S",1,0)</f>
        <v>0</v>
      </c>
      <c r="N558">
        <f>IF(B558="C",1,0)</f>
        <v>1</v>
      </c>
      <c r="O558">
        <f t="shared" si="26"/>
        <v>0</v>
      </c>
      <c r="P558">
        <v>1</v>
      </c>
      <c r="AC558" s="5">
        <f>SUMPRODUCT(Table1[[#This Row],[SibSp]:[Ones]],$R$4:$AA$4)</f>
        <v>1.0886527059717825</v>
      </c>
      <c r="AD558" s="5">
        <f>(AC558-Table1[[#This Row],[Survived]])^2</f>
        <v>7.8593022761193274E-3</v>
      </c>
    </row>
    <row r="559" spans="1:30" x14ac:dyDescent="0.2">
      <c r="A559">
        <v>1</v>
      </c>
      <c r="B559" t="s">
        <v>10</v>
      </c>
      <c r="C559">
        <v>1</v>
      </c>
      <c r="D559" t="s">
        <v>3</v>
      </c>
      <c r="E559">
        <v>35</v>
      </c>
      <c r="F559">
        <v>26.287500000000001</v>
      </c>
      <c r="G559">
        <v>0</v>
      </c>
      <c r="H559">
        <v>0</v>
      </c>
      <c r="I559">
        <f>E559/$E$1</f>
        <v>0.4375</v>
      </c>
      <c r="J559">
        <f>LOG10(F559+1)</f>
        <v>1.4359637487171957</v>
      </c>
      <c r="K559">
        <f t="shared" si="24"/>
        <v>1</v>
      </c>
      <c r="L559">
        <f t="shared" si="25"/>
        <v>0</v>
      </c>
      <c r="M559">
        <f>IF(B559="S",1,0)</f>
        <v>1</v>
      </c>
      <c r="N559">
        <f>IF(B559="C",1,0)</f>
        <v>0</v>
      </c>
      <c r="O559">
        <f t="shared" si="26"/>
        <v>1</v>
      </c>
      <c r="P559">
        <v>1</v>
      </c>
      <c r="AC559" s="5">
        <f>SUMPRODUCT(Table1[[#This Row],[SibSp]:[Ones]],$R$4:$AA$4)</f>
        <v>0.44061123834948951</v>
      </c>
      <c r="AD559" s="5">
        <f>(AC559-Table1[[#This Row],[Survived]])^2</f>
        <v>0.31291578666089159</v>
      </c>
    </row>
    <row r="560" spans="1:30" x14ac:dyDescent="0.2">
      <c r="A560">
        <v>0</v>
      </c>
      <c r="B560" t="s">
        <v>11</v>
      </c>
      <c r="C560">
        <v>3</v>
      </c>
      <c r="D560" t="s">
        <v>4</v>
      </c>
      <c r="E560">
        <v>18</v>
      </c>
      <c r="F560">
        <v>14.4542</v>
      </c>
      <c r="G560">
        <v>0</v>
      </c>
      <c r="H560">
        <v>1</v>
      </c>
      <c r="I560">
        <f>E560/$E$1</f>
        <v>0.22500000000000001</v>
      </c>
      <c r="J560">
        <f>LOG10(F560+1)</f>
        <v>1.1890465283525415</v>
      </c>
      <c r="K560">
        <f t="shared" si="24"/>
        <v>0</v>
      </c>
      <c r="L560">
        <f t="shared" si="25"/>
        <v>0</v>
      </c>
      <c r="M560">
        <f>IF(B560="S",1,0)</f>
        <v>0</v>
      </c>
      <c r="N560">
        <f>IF(B560="C",1,0)</f>
        <v>1</v>
      </c>
      <c r="O560">
        <f t="shared" si="26"/>
        <v>0</v>
      </c>
      <c r="P560">
        <v>1</v>
      </c>
      <c r="AC560" s="5">
        <f>SUMPRODUCT(Table1[[#This Row],[SibSp]:[Ones]],$R$4:$AA$4)</f>
        <v>0.72002885454177723</v>
      </c>
      <c r="AD560" s="5">
        <f>(AC560-Table1[[#This Row],[Survived]])^2</f>
        <v>0.51844155137274384</v>
      </c>
    </row>
    <row r="561" spans="1:30" x14ac:dyDescent="0.2">
      <c r="A561">
        <v>0</v>
      </c>
      <c r="B561" t="s">
        <v>12</v>
      </c>
      <c r="C561">
        <v>3</v>
      </c>
      <c r="D561" t="s">
        <v>3</v>
      </c>
      <c r="E561">
        <v>25</v>
      </c>
      <c r="F561">
        <v>7.7416999999999998</v>
      </c>
      <c r="G561">
        <v>0</v>
      </c>
      <c r="H561">
        <v>0</v>
      </c>
      <c r="I561">
        <f>E561/$E$1</f>
        <v>0.3125</v>
      </c>
      <c r="J561">
        <f>LOG10(F561+1)</f>
        <v>0.94159589817511846</v>
      </c>
      <c r="K561">
        <f t="shared" si="24"/>
        <v>0</v>
      </c>
      <c r="L561">
        <f t="shared" si="25"/>
        <v>0</v>
      </c>
      <c r="M561">
        <f>IF(B561="S",1,0)</f>
        <v>0</v>
      </c>
      <c r="N561">
        <f>IF(B561="C",1,0)</f>
        <v>0</v>
      </c>
      <c r="O561">
        <f t="shared" si="26"/>
        <v>1</v>
      </c>
      <c r="P561">
        <v>1</v>
      </c>
      <c r="AC561" s="5">
        <f>SUMPRODUCT(Table1[[#This Row],[SibSp]:[Ones]],$R$4:$AA$4)</f>
        <v>9.7201305878374611E-2</v>
      </c>
      <c r="AD561" s="5">
        <f>(AC561-Table1[[#This Row],[Survived]])^2</f>
        <v>9.4480938644613422E-3</v>
      </c>
    </row>
    <row r="562" spans="1:30" x14ac:dyDescent="0.2">
      <c r="A562">
        <v>0</v>
      </c>
      <c r="B562" t="s">
        <v>10</v>
      </c>
      <c r="C562">
        <v>3</v>
      </c>
      <c r="D562" t="s">
        <v>3</v>
      </c>
      <c r="E562">
        <v>26</v>
      </c>
      <c r="F562">
        <v>7.8541999999999996</v>
      </c>
      <c r="G562">
        <v>1</v>
      </c>
      <c r="H562">
        <v>0</v>
      </c>
      <c r="I562">
        <f>E562/$E$1</f>
        <v>0.32500000000000001</v>
      </c>
      <c r="J562">
        <f>LOG10(F562+1)</f>
        <v>0.94714932766263737</v>
      </c>
      <c r="K562">
        <f t="shared" si="24"/>
        <v>0</v>
      </c>
      <c r="L562">
        <f t="shared" si="25"/>
        <v>0</v>
      </c>
      <c r="M562">
        <f>IF(B562="S",1,0)</f>
        <v>1</v>
      </c>
      <c r="N562">
        <f>IF(B562="C",1,0)</f>
        <v>0</v>
      </c>
      <c r="O562">
        <f t="shared" si="26"/>
        <v>1</v>
      </c>
      <c r="P562">
        <v>1</v>
      </c>
      <c r="AC562" s="5">
        <f>SUMPRODUCT(Table1[[#This Row],[SibSp]:[Ones]],$R$4:$AA$4)</f>
        <v>6.6857644368308544E-2</v>
      </c>
      <c r="AD562" s="5">
        <f>(AC562-Table1[[#This Row],[Survived]])^2</f>
        <v>4.4699446104792193E-3</v>
      </c>
    </row>
    <row r="563" spans="1:30" x14ac:dyDescent="0.2">
      <c r="A563">
        <v>0</v>
      </c>
      <c r="B563" t="s">
        <v>10</v>
      </c>
      <c r="C563">
        <v>2</v>
      </c>
      <c r="D563" t="s">
        <v>3</v>
      </c>
      <c r="E563">
        <v>39</v>
      </c>
      <c r="F563">
        <v>26</v>
      </c>
      <c r="G563">
        <v>0</v>
      </c>
      <c r="H563">
        <v>0</v>
      </c>
      <c r="I563">
        <f>E563/$E$1</f>
        <v>0.48749999999999999</v>
      </c>
      <c r="J563">
        <f>LOG10(F563+1)</f>
        <v>1.4313637641589874</v>
      </c>
      <c r="K563">
        <f t="shared" si="24"/>
        <v>0</v>
      </c>
      <c r="L563">
        <f t="shared" si="25"/>
        <v>1</v>
      </c>
      <c r="M563">
        <f>IF(B563="S",1,0)</f>
        <v>1</v>
      </c>
      <c r="N563">
        <f>IF(B563="C",1,0)</f>
        <v>0</v>
      </c>
      <c r="O563">
        <f t="shared" si="26"/>
        <v>1</v>
      </c>
      <c r="P563">
        <v>1</v>
      </c>
      <c r="AC563" s="5">
        <f>SUMPRODUCT(Table1[[#This Row],[SibSp]:[Ones]],$R$4:$AA$4)</f>
        <v>0.24501809319008283</v>
      </c>
      <c r="AD563" s="5">
        <f>(AC563-Table1[[#This Row],[Survived]])^2</f>
        <v>6.0033865990504115E-2</v>
      </c>
    </row>
    <row r="564" spans="1:30" x14ac:dyDescent="0.2">
      <c r="A564">
        <v>1</v>
      </c>
      <c r="B564" t="s">
        <v>10</v>
      </c>
      <c r="C564">
        <v>2</v>
      </c>
      <c r="D564" t="s">
        <v>4</v>
      </c>
      <c r="E564">
        <v>45</v>
      </c>
      <c r="F564">
        <v>13.5</v>
      </c>
      <c r="G564">
        <v>0</v>
      </c>
      <c r="H564">
        <v>0</v>
      </c>
      <c r="I564">
        <f>E564/$E$1</f>
        <v>0.5625</v>
      </c>
      <c r="J564">
        <f>LOG10(F564+1)</f>
        <v>1.1613680022349748</v>
      </c>
      <c r="K564">
        <f t="shared" si="24"/>
        <v>0</v>
      </c>
      <c r="L564">
        <f t="shared" si="25"/>
        <v>1</v>
      </c>
      <c r="M564">
        <f>IF(B564="S",1,0)</f>
        <v>1</v>
      </c>
      <c r="N564">
        <f>IF(B564="C",1,0)</f>
        <v>0</v>
      </c>
      <c r="O564">
        <f t="shared" si="26"/>
        <v>0</v>
      </c>
      <c r="P564">
        <v>1</v>
      </c>
      <c r="AC564" s="5">
        <f>SUMPRODUCT(Table1[[#This Row],[SibSp]:[Ones]],$R$4:$AA$4)</f>
        <v>0.6765123721779065</v>
      </c>
      <c r="AD564" s="5">
        <f>(AC564-Table1[[#This Row],[Survived]])^2</f>
        <v>0.10464424535396528</v>
      </c>
    </row>
    <row r="565" spans="1:30" x14ac:dyDescent="0.2">
      <c r="A565">
        <v>1</v>
      </c>
      <c r="B565" t="s">
        <v>10</v>
      </c>
      <c r="C565">
        <v>1</v>
      </c>
      <c r="D565" t="s">
        <v>3</v>
      </c>
      <c r="E565">
        <v>42</v>
      </c>
      <c r="F565">
        <v>26.287500000000001</v>
      </c>
      <c r="G565">
        <v>0</v>
      </c>
      <c r="H565">
        <v>0</v>
      </c>
      <c r="I565">
        <f>E565/$E$1</f>
        <v>0.52500000000000002</v>
      </c>
      <c r="J565">
        <f>LOG10(F565+1)</f>
        <v>1.4359637487171957</v>
      </c>
      <c r="K565">
        <f t="shared" si="24"/>
        <v>1</v>
      </c>
      <c r="L565">
        <f t="shared" si="25"/>
        <v>0</v>
      </c>
      <c r="M565">
        <f>IF(B565="S",1,0)</f>
        <v>1</v>
      </c>
      <c r="N565">
        <f>IF(B565="C",1,0)</f>
        <v>0</v>
      </c>
      <c r="O565">
        <f t="shared" si="26"/>
        <v>1</v>
      </c>
      <c r="P565">
        <v>1</v>
      </c>
      <c r="AC565" s="5">
        <f>SUMPRODUCT(Table1[[#This Row],[SibSp]:[Ones]],$R$4:$AA$4)</f>
        <v>0.39580135082113038</v>
      </c>
      <c r="AD565" s="5">
        <f>(AC565-Table1[[#This Row],[Survived]])^2</f>
        <v>0.36505600766957069</v>
      </c>
    </row>
    <row r="566" spans="1:30" x14ac:dyDescent="0.2">
      <c r="A566">
        <v>1</v>
      </c>
      <c r="B566" t="s">
        <v>10</v>
      </c>
      <c r="C566">
        <v>1</v>
      </c>
      <c r="D566" t="s">
        <v>4</v>
      </c>
      <c r="E566">
        <v>22</v>
      </c>
      <c r="F566">
        <v>151.55000000000001</v>
      </c>
      <c r="G566">
        <v>0</v>
      </c>
      <c r="H566">
        <v>0</v>
      </c>
      <c r="I566">
        <f>E566/$E$1</f>
        <v>0.27500000000000002</v>
      </c>
      <c r="J566">
        <f>LOG10(F566+1)</f>
        <v>2.1834122119784261</v>
      </c>
      <c r="K566">
        <f t="shared" si="24"/>
        <v>1</v>
      </c>
      <c r="L566">
        <f t="shared" si="25"/>
        <v>0</v>
      </c>
      <c r="M566">
        <f>IF(B566="S",1,0)</f>
        <v>1</v>
      </c>
      <c r="N566">
        <f>IF(B566="C",1,0)</f>
        <v>0</v>
      </c>
      <c r="O566">
        <f t="shared" si="26"/>
        <v>0</v>
      </c>
      <c r="P566">
        <v>1</v>
      </c>
      <c r="AC566" s="5">
        <f>SUMPRODUCT(Table1[[#This Row],[SibSp]:[Ones]],$R$4:$AA$4)</f>
        <v>1.0433303510201464</v>
      </c>
      <c r="AD566" s="5">
        <f>(AC566-Table1[[#This Row],[Survived]])^2</f>
        <v>1.8775193195290998E-3</v>
      </c>
    </row>
    <row r="567" spans="1:30" x14ac:dyDescent="0.2">
      <c r="A567">
        <v>1</v>
      </c>
      <c r="B567" t="s">
        <v>11</v>
      </c>
      <c r="C567">
        <v>1</v>
      </c>
      <c r="D567" t="s">
        <v>4</v>
      </c>
      <c r="E567">
        <v>24</v>
      </c>
      <c r="F567">
        <v>49.504199999999997</v>
      </c>
      <c r="G567">
        <v>0</v>
      </c>
      <c r="H567">
        <v>0</v>
      </c>
      <c r="I567">
        <f>E567/$E$1</f>
        <v>0.3</v>
      </c>
      <c r="J567">
        <f>LOG10(F567+1)</f>
        <v>1.7033274961578131</v>
      </c>
      <c r="K567">
        <f t="shared" si="24"/>
        <v>1</v>
      </c>
      <c r="L567">
        <f t="shared" si="25"/>
        <v>0</v>
      </c>
      <c r="M567">
        <f>IF(B567="S",1,0)</f>
        <v>0</v>
      </c>
      <c r="N567">
        <f>IF(B567="C",1,0)</f>
        <v>1</v>
      </c>
      <c r="O567">
        <f t="shared" si="26"/>
        <v>0</v>
      </c>
      <c r="P567">
        <v>1</v>
      </c>
      <c r="AC567" s="5">
        <f>SUMPRODUCT(Table1[[#This Row],[SibSp]:[Ones]],$R$4:$AA$4)</f>
        <v>1.0732198695961448</v>
      </c>
      <c r="AD567" s="5">
        <f>(AC567-Table1[[#This Row],[Survived]])^2</f>
        <v>5.3611493036764485E-3</v>
      </c>
    </row>
    <row r="568" spans="1:30" x14ac:dyDescent="0.2">
      <c r="A568">
        <v>1</v>
      </c>
      <c r="B568" t="s">
        <v>10</v>
      </c>
      <c r="C568">
        <v>1</v>
      </c>
      <c r="D568" t="s">
        <v>3</v>
      </c>
      <c r="E568">
        <v>48</v>
      </c>
      <c r="F568">
        <v>52</v>
      </c>
      <c r="G568">
        <v>1</v>
      </c>
      <c r="H568">
        <v>0</v>
      </c>
      <c r="I568">
        <f>E568/$E$1</f>
        <v>0.6</v>
      </c>
      <c r="J568">
        <f>LOG10(F568+1)</f>
        <v>1.7242758696007889</v>
      </c>
      <c r="K568">
        <f t="shared" si="24"/>
        <v>1</v>
      </c>
      <c r="L568">
        <f t="shared" si="25"/>
        <v>0</v>
      </c>
      <c r="M568">
        <f>IF(B568="S",1,0)</f>
        <v>1</v>
      </c>
      <c r="N568">
        <f>IF(B568="C",1,0)</f>
        <v>0</v>
      </c>
      <c r="O568">
        <f t="shared" si="26"/>
        <v>1</v>
      </c>
      <c r="P568">
        <v>1</v>
      </c>
      <c r="AC568" s="5">
        <f>SUMPRODUCT(Table1[[#This Row],[SibSp]:[Ones]],$R$4:$AA$4)</f>
        <v>0.31651251970125149</v>
      </c>
      <c r="AD568" s="5">
        <f>(AC568-Table1[[#This Row],[Survived]])^2</f>
        <v>0.46715513572513212</v>
      </c>
    </row>
    <row r="569" spans="1:30" x14ac:dyDescent="0.2">
      <c r="A569">
        <v>0</v>
      </c>
      <c r="B569" t="s">
        <v>10</v>
      </c>
      <c r="C569">
        <v>3</v>
      </c>
      <c r="D569" t="s">
        <v>3</v>
      </c>
      <c r="E569">
        <v>29</v>
      </c>
      <c r="F569">
        <v>9.4832999999999998</v>
      </c>
      <c r="G569">
        <v>0</v>
      </c>
      <c r="H569">
        <v>0</v>
      </c>
      <c r="I569">
        <f>E569/$E$1</f>
        <v>0.36249999999999999</v>
      </c>
      <c r="J569">
        <f>LOG10(F569+1)</f>
        <v>1.020498014154877</v>
      </c>
      <c r="K569">
        <f t="shared" si="24"/>
        <v>0</v>
      </c>
      <c r="L569">
        <f t="shared" si="25"/>
        <v>0</v>
      </c>
      <c r="M569">
        <f>IF(B569="S",1,0)</f>
        <v>1</v>
      </c>
      <c r="N569">
        <f>IF(B569="C",1,0)</f>
        <v>0</v>
      </c>
      <c r="O569">
        <f t="shared" si="26"/>
        <v>1</v>
      </c>
      <c r="P569">
        <v>1</v>
      </c>
      <c r="AC569" s="5">
        <f>SUMPRODUCT(Table1[[#This Row],[SibSp]:[Ones]],$R$4:$AA$4)</f>
        <v>0.10616387069802724</v>
      </c>
      <c r="AD569" s="5">
        <f>(AC569-Table1[[#This Row],[Survived]])^2</f>
        <v>1.1270767441587446E-2</v>
      </c>
    </row>
    <row r="570" spans="1:30" x14ac:dyDescent="0.2">
      <c r="A570">
        <v>0</v>
      </c>
      <c r="B570" t="s">
        <v>10</v>
      </c>
      <c r="C570">
        <v>2</v>
      </c>
      <c r="D570" t="s">
        <v>3</v>
      </c>
      <c r="E570">
        <v>52</v>
      </c>
      <c r="F570">
        <v>13</v>
      </c>
      <c r="G570">
        <v>0</v>
      </c>
      <c r="H570">
        <v>0</v>
      </c>
      <c r="I570">
        <f>E570/$E$1</f>
        <v>0.65</v>
      </c>
      <c r="J570">
        <f>LOG10(F570+1)</f>
        <v>1.146128035678238</v>
      </c>
      <c r="K570">
        <f t="shared" si="24"/>
        <v>0</v>
      </c>
      <c r="L570">
        <f t="shared" si="25"/>
        <v>1</v>
      </c>
      <c r="M570">
        <f>IF(B570="S",1,0)</f>
        <v>1</v>
      </c>
      <c r="N570">
        <f>IF(B570="C",1,0)</f>
        <v>0</v>
      </c>
      <c r="O570">
        <f t="shared" si="26"/>
        <v>1</v>
      </c>
      <c r="P570">
        <v>1</v>
      </c>
      <c r="AC570" s="5">
        <f>SUMPRODUCT(Table1[[#This Row],[SibSp]:[Ones]],$R$4:$AA$4)</f>
        <v>0.14789516447029827</v>
      </c>
      <c r="AD570" s="5">
        <f>(AC570-Table1[[#This Row],[Survived]])^2</f>
        <v>2.1872979673696575E-2</v>
      </c>
    </row>
    <row r="571" spans="1:30" x14ac:dyDescent="0.2">
      <c r="A571">
        <v>0</v>
      </c>
      <c r="B571" t="s">
        <v>10</v>
      </c>
      <c r="C571">
        <v>3</v>
      </c>
      <c r="D571" t="s">
        <v>3</v>
      </c>
      <c r="E571">
        <v>19</v>
      </c>
      <c r="F571">
        <v>7.65</v>
      </c>
      <c r="G571">
        <v>0</v>
      </c>
      <c r="H571">
        <v>0</v>
      </c>
      <c r="I571">
        <f>E571/$E$1</f>
        <v>0.23749999999999999</v>
      </c>
      <c r="J571">
        <f>LOG10(F571+1)</f>
        <v>0.93701610746481423</v>
      </c>
      <c r="K571">
        <f t="shared" si="24"/>
        <v>0</v>
      </c>
      <c r="L571">
        <f t="shared" si="25"/>
        <v>0</v>
      </c>
      <c r="M571">
        <f>IF(B571="S",1,0)</f>
        <v>1</v>
      </c>
      <c r="N571">
        <f>IF(B571="C",1,0)</f>
        <v>0</v>
      </c>
      <c r="O571">
        <f t="shared" si="26"/>
        <v>1</v>
      </c>
      <c r="P571">
        <v>1</v>
      </c>
      <c r="AC571" s="5">
        <f>SUMPRODUCT(Table1[[#This Row],[SibSp]:[Ones]],$R$4:$AA$4)</f>
        <v>0.16610845051883105</v>
      </c>
      <c r="AD571" s="5">
        <f>(AC571-Table1[[#This Row],[Survived]])^2</f>
        <v>2.7592017333766945E-2</v>
      </c>
    </row>
    <row r="572" spans="1:30" x14ac:dyDescent="0.2">
      <c r="A572">
        <v>1</v>
      </c>
      <c r="B572" t="s">
        <v>11</v>
      </c>
      <c r="C572">
        <v>1</v>
      </c>
      <c r="D572" t="s">
        <v>4</v>
      </c>
      <c r="E572">
        <v>38</v>
      </c>
      <c r="F572">
        <v>227.52500000000001</v>
      </c>
      <c r="G572">
        <v>0</v>
      </c>
      <c r="H572">
        <v>0</v>
      </c>
      <c r="I572">
        <f>E572/$E$1</f>
        <v>0.47499999999999998</v>
      </c>
      <c r="J572">
        <f>LOG10(F572+1)</f>
        <v>2.3589337176143736</v>
      </c>
      <c r="K572">
        <f t="shared" si="24"/>
        <v>1</v>
      </c>
      <c r="L572">
        <f t="shared" si="25"/>
        <v>0</v>
      </c>
      <c r="M572">
        <f>IF(B572="S",1,0)</f>
        <v>0</v>
      </c>
      <c r="N572">
        <f>IF(B572="C",1,0)</f>
        <v>1</v>
      </c>
      <c r="O572">
        <f t="shared" si="26"/>
        <v>0</v>
      </c>
      <c r="P572">
        <v>1</v>
      </c>
      <c r="AC572" s="5">
        <f>SUMPRODUCT(Table1[[#This Row],[SibSp]:[Ones]],$R$4:$AA$4)</f>
        <v>1.0155593449964813</v>
      </c>
      <c r="AD572" s="5">
        <f>(AC572-Table1[[#This Row],[Survived]])^2</f>
        <v>2.4209321671952647E-4</v>
      </c>
    </row>
    <row r="573" spans="1:30" x14ac:dyDescent="0.2">
      <c r="A573">
        <v>1</v>
      </c>
      <c r="B573" t="s">
        <v>10</v>
      </c>
      <c r="C573">
        <v>2</v>
      </c>
      <c r="D573" t="s">
        <v>4</v>
      </c>
      <c r="E573">
        <v>27</v>
      </c>
      <c r="F573">
        <v>10.5</v>
      </c>
      <c r="G573">
        <v>0</v>
      </c>
      <c r="H573">
        <v>0</v>
      </c>
      <c r="I573">
        <f>E573/$E$1</f>
        <v>0.33750000000000002</v>
      </c>
      <c r="J573">
        <f>LOG10(F573+1)</f>
        <v>1.0606978403536116</v>
      </c>
      <c r="K573">
        <f t="shared" si="24"/>
        <v>0</v>
      </c>
      <c r="L573">
        <f t="shared" si="25"/>
        <v>1</v>
      </c>
      <c r="M573">
        <f>IF(B573="S",1,0)</f>
        <v>1</v>
      </c>
      <c r="N573">
        <f>IF(B573="C",1,0)</f>
        <v>0</v>
      </c>
      <c r="O573">
        <f t="shared" si="26"/>
        <v>0</v>
      </c>
      <c r="P573">
        <v>1</v>
      </c>
      <c r="AC573" s="5">
        <f>SUMPRODUCT(Table1[[#This Row],[SibSp]:[Ones]],$R$4:$AA$4)</f>
        <v>0.78683036530186101</v>
      </c>
      <c r="AD573" s="5">
        <f>(AC573-Table1[[#This Row],[Survived]])^2</f>
        <v>4.5441293157338018E-2</v>
      </c>
    </row>
    <row r="574" spans="1:30" x14ac:dyDescent="0.2">
      <c r="A574">
        <v>0</v>
      </c>
      <c r="B574" t="s">
        <v>10</v>
      </c>
      <c r="C574">
        <v>3</v>
      </c>
      <c r="D574" t="s">
        <v>3</v>
      </c>
      <c r="E574">
        <v>33</v>
      </c>
      <c r="F574">
        <v>7.7750000000000004</v>
      </c>
      <c r="G574">
        <v>0</v>
      </c>
      <c r="H574">
        <v>0</v>
      </c>
      <c r="I574">
        <f>E574/$E$1</f>
        <v>0.41249999999999998</v>
      </c>
      <c r="J574">
        <f>LOG10(F574+1)</f>
        <v>0.94324712513786169</v>
      </c>
      <c r="K574">
        <f t="shared" si="24"/>
        <v>0</v>
      </c>
      <c r="L574">
        <f t="shared" si="25"/>
        <v>0</v>
      </c>
      <c r="M574">
        <f>IF(B574="S",1,0)</f>
        <v>1</v>
      </c>
      <c r="N574">
        <f>IF(B574="C",1,0)</f>
        <v>0</v>
      </c>
      <c r="O574">
        <f t="shared" si="26"/>
        <v>1</v>
      </c>
      <c r="P574">
        <v>1</v>
      </c>
      <c r="AC574" s="5">
        <f>SUMPRODUCT(Table1[[#This Row],[SibSp]:[Ones]],$R$4:$AA$4)</f>
        <v>7.6792422815170069E-2</v>
      </c>
      <c r="AD574" s="5">
        <f>(AC574-Table1[[#This Row],[Survived]])^2</f>
        <v>5.897076201823853E-3</v>
      </c>
    </row>
    <row r="575" spans="1:30" x14ac:dyDescent="0.2">
      <c r="A575">
        <v>1</v>
      </c>
      <c r="B575" t="s">
        <v>10</v>
      </c>
      <c r="C575">
        <v>2</v>
      </c>
      <c r="D575" t="s">
        <v>4</v>
      </c>
      <c r="E575">
        <v>6</v>
      </c>
      <c r="F575">
        <v>33</v>
      </c>
      <c r="G575">
        <v>0</v>
      </c>
      <c r="H575">
        <v>1</v>
      </c>
      <c r="I575">
        <f>E575/$E$1</f>
        <v>7.4999999999999997E-2</v>
      </c>
      <c r="J575">
        <f>LOG10(F575+1)</f>
        <v>1.5314789170422551</v>
      </c>
      <c r="K575">
        <f t="shared" si="24"/>
        <v>0</v>
      </c>
      <c r="L575">
        <f t="shared" si="25"/>
        <v>1</v>
      </c>
      <c r="M575">
        <f>IF(B575="S",1,0)</f>
        <v>1</v>
      </c>
      <c r="N575">
        <f>IF(B575="C",1,0)</f>
        <v>0</v>
      </c>
      <c r="O575">
        <f t="shared" si="26"/>
        <v>0</v>
      </c>
      <c r="P575">
        <v>1</v>
      </c>
      <c r="AC575" s="5">
        <f>SUMPRODUCT(Table1[[#This Row],[SibSp]:[Ones]],$R$4:$AA$4)</f>
        <v>0.93028285147339385</v>
      </c>
      <c r="AD575" s="5">
        <f>(AC575-Table1[[#This Row],[Survived]])^2</f>
        <v>4.8604807986808623E-3</v>
      </c>
    </row>
    <row r="576" spans="1:30" x14ac:dyDescent="0.2">
      <c r="A576">
        <v>0</v>
      </c>
      <c r="B576" t="s">
        <v>10</v>
      </c>
      <c r="C576">
        <v>3</v>
      </c>
      <c r="D576" t="s">
        <v>3</v>
      </c>
      <c r="E576">
        <v>17</v>
      </c>
      <c r="F576">
        <v>7.0541999999999998</v>
      </c>
      <c r="G576">
        <v>1</v>
      </c>
      <c r="H576">
        <v>0</v>
      </c>
      <c r="I576">
        <f>E576/$E$1</f>
        <v>0.21249999999999999</v>
      </c>
      <c r="J576">
        <f>LOG10(F576+1)</f>
        <v>0.90602240970373726</v>
      </c>
      <c r="K576">
        <f t="shared" si="24"/>
        <v>0</v>
      </c>
      <c r="L576">
        <f t="shared" si="25"/>
        <v>0</v>
      </c>
      <c r="M576">
        <f>IF(B576="S",1,0)</f>
        <v>1</v>
      </c>
      <c r="N576">
        <f>IF(B576="C",1,0)</f>
        <v>0</v>
      </c>
      <c r="O576">
        <f t="shared" si="26"/>
        <v>1</v>
      </c>
      <c r="P576">
        <v>1</v>
      </c>
      <c r="AC576" s="5">
        <f>SUMPRODUCT(Table1[[#This Row],[SibSp]:[Ones]],$R$4:$AA$4)</f>
        <v>0.12246551706561337</v>
      </c>
      <c r="AD576" s="5">
        <f>(AC576-Table1[[#This Row],[Survived]])^2</f>
        <v>1.499780287014804E-2</v>
      </c>
    </row>
    <row r="577" spans="1:30" x14ac:dyDescent="0.2">
      <c r="A577">
        <v>0</v>
      </c>
      <c r="B577" t="s">
        <v>10</v>
      </c>
      <c r="C577">
        <v>2</v>
      </c>
      <c r="D577" t="s">
        <v>3</v>
      </c>
      <c r="E577">
        <v>34</v>
      </c>
      <c r="F577">
        <v>13</v>
      </c>
      <c r="G577">
        <v>0</v>
      </c>
      <c r="H577">
        <v>0</v>
      </c>
      <c r="I577">
        <f>E577/$E$1</f>
        <v>0.42499999999999999</v>
      </c>
      <c r="J577">
        <f>LOG10(F577+1)</f>
        <v>1.146128035678238</v>
      </c>
      <c r="K577">
        <f t="shared" si="24"/>
        <v>0</v>
      </c>
      <c r="L577">
        <f t="shared" si="25"/>
        <v>1</v>
      </c>
      <c r="M577">
        <f>IF(B577="S",1,0)</f>
        <v>1</v>
      </c>
      <c r="N577">
        <f>IF(B577="C",1,0)</f>
        <v>0</v>
      </c>
      <c r="O577">
        <f t="shared" si="26"/>
        <v>1</v>
      </c>
      <c r="P577">
        <v>1</v>
      </c>
      <c r="AC577" s="5">
        <f>SUMPRODUCT(Table1[[#This Row],[SibSp]:[Ones]],$R$4:$AA$4)</f>
        <v>0.26312058954322176</v>
      </c>
      <c r="AD577" s="5">
        <f>(AC577-Table1[[#This Row],[Survived]])^2</f>
        <v>6.9232444641572577E-2</v>
      </c>
    </row>
    <row r="578" spans="1:30" x14ac:dyDescent="0.2">
      <c r="A578">
        <v>0</v>
      </c>
      <c r="B578" t="s">
        <v>10</v>
      </c>
      <c r="C578">
        <v>2</v>
      </c>
      <c r="D578" t="s">
        <v>3</v>
      </c>
      <c r="E578">
        <v>50</v>
      </c>
      <c r="F578">
        <v>13</v>
      </c>
      <c r="G578">
        <v>0</v>
      </c>
      <c r="H578">
        <v>0</v>
      </c>
      <c r="I578">
        <f>E578/$E$1</f>
        <v>0.625</v>
      </c>
      <c r="J578">
        <f>LOG10(F578+1)</f>
        <v>1.146128035678238</v>
      </c>
      <c r="K578">
        <f t="shared" si="24"/>
        <v>0</v>
      </c>
      <c r="L578">
        <f t="shared" si="25"/>
        <v>1</v>
      </c>
      <c r="M578">
        <f>IF(B578="S",1,0)</f>
        <v>1</v>
      </c>
      <c r="N578">
        <f>IF(B578="C",1,0)</f>
        <v>0</v>
      </c>
      <c r="O578">
        <f t="shared" si="26"/>
        <v>1</v>
      </c>
      <c r="P578">
        <v>1</v>
      </c>
      <c r="AC578" s="5">
        <f>SUMPRODUCT(Table1[[#This Row],[SibSp]:[Ones]],$R$4:$AA$4)</f>
        <v>0.16069798947840097</v>
      </c>
      <c r="AD578" s="5">
        <f>(AC578-Table1[[#This Row],[Survived]])^2</f>
        <v>2.5823843822400269E-2</v>
      </c>
    </row>
    <row r="579" spans="1:30" x14ac:dyDescent="0.2">
      <c r="A579">
        <v>1</v>
      </c>
      <c r="B579" t="s">
        <v>10</v>
      </c>
      <c r="C579">
        <v>1</v>
      </c>
      <c r="D579" t="s">
        <v>3</v>
      </c>
      <c r="E579">
        <v>27</v>
      </c>
      <c r="F579">
        <v>53.1</v>
      </c>
      <c r="G579">
        <v>1</v>
      </c>
      <c r="H579">
        <v>0</v>
      </c>
      <c r="I579">
        <f>E579/$E$1</f>
        <v>0.33750000000000002</v>
      </c>
      <c r="J579">
        <f>LOG10(F579+1)</f>
        <v>1.7331972651065695</v>
      </c>
      <c r="K579">
        <f t="shared" si="24"/>
        <v>1</v>
      </c>
      <c r="L579">
        <f t="shared" si="25"/>
        <v>0</v>
      </c>
      <c r="M579">
        <f>IF(B579="S",1,0)</f>
        <v>1</v>
      </c>
      <c r="N579">
        <f>IF(B579="C",1,0)</f>
        <v>0</v>
      </c>
      <c r="O579">
        <f t="shared" si="26"/>
        <v>1</v>
      </c>
      <c r="P579">
        <v>1</v>
      </c>
      <c r="AC579" s="5">
        <f>SUMPRODUCT(Table1[[#This Row],[SibSp]:[Ones]],$R$4:$AA$4)</f>
        <v>0.45137707918642567</v>
      </c>
      <c r="AD579" s="5">
        <f>(AC579-Table1[[#This Row],[Survived]])^2</f>
        <v>0.30098710924201744</v>
      </c>
    </row>
    <row r="580" spans="1:30" x14ac:dyDescent="0.2">
      <c r="A580">
        <v>0</v>
      </c>
      <c r="B580" t="s">
        <v>10</v>
      </c>
      <c r="C580">
        <v>3</v>
      </c>
      <c r="D580" t="s">
        <v>3</v>
      </c>
      <c r="E580">
        <v>20</v>
      </c>
      <c r="F580">
        <v>8.6624999999999996</v>
      </c>
      <c r="G580">
        <v>0</v>
      </c>
      <c r="H580">
        <v>0</v>
      </c>
      <c r="I580">
        <f>E580/$E$1</f>
        <v>0.25</v>
      </c>
      <c r="J580">
        <f>LOG10(F580+1)</f>
        <v>0.98508950692638131</v>
      </c>
      <c r="K580">
        <f t="shared" si="24"/>
        <v>0</v>
      </c>
      <c r="L580">
        <f t="shared" si="25"/>
        <v>0</v>
      </c>
      <c r="M580">
        <f>IF(B580="S",1,0)</f>
        <v>1</v>
      </c>
      <c r="N580">
        <f>IF(B580="C",1,0)</f>
        <v>0</v>
      </c>
      <c r="O580">
        <f t="shared" si="26"/>
        <v>1</v>
      </c>
      <c r="P580">
        <v>1</v>
      </c>
      <c r="AC580" s="5">
        <f>SUMPRODUCT(Table1[[#This Row],[SibSp]:[Ones]],$R$4:$AA$4)</f>
        <v>0.16205050237407281</v>
      </c>
      <c r="AD580" s="5">
        <f>(AC580-Table1[[#This Row],[Survived]])^2</f>
        <v>2.626036531968938E-2</v>
      </c>
    </row>
    <row r="581" spans="1:30" x14ac:dyDescent="0.2">
      <c r="A581">
        <v>1</v>
      </c>
      <c r="B581" t="s">
        <v>10</v>
      </c>
      <c r="C581">
        <v>2</v>
      </c>
      <c r="D581" t="s">
        <v>4</v>
      </c>
      <c r="E581">
        <v>30</v>
      </c>
      <c r="F581">
        <v>21</v>
      </c>
      <c r="G581">
        <v>3</v>
      </c>
      <c r="H581">
        <v>0</v>
      </c>
      <c r="I581">
        <f>E581/$E$1</f>
        <v>0.375</v>
      </c>
      <c r="J581">
        <f>LOG10(F581+1)</f>
        <v>1.3424226808222062</v>
      </c>
      <c r="K581">
        <f t="shared" ref="K581:K644" si="27">IF(C581=1,1,0)</f>
        <v>0</v>
      </c>
      <c r="L581">
        <f t="shared" ref="L581:L644" si="28">IF(C581=2,1,0)</f>
        <v>1</v>
      </c>
      <c r="M581">
        <f>IF(B581="S",1,0)</f>
        <v>1</v>
      </c>
      <c r="N581">
        <f>IF(B581="C",1,0)</f>
        <v>0</v>
      </c>
      <c r="O581">
        <f t="shared" ref="O581:O644" si="29">IF(D581="male",1,0)</f>
        <v>0</v>
      </c>
      <c r="P581">
        <v>1</v>
      </c>
      <c r="AC581" s="5">
        <f>SUMPRODUCT(Table1[[#This Row],[SibSp]:[Ones]],$R$4:$AA$4)</f>
        <v>0.6165548791647868</v>
      </c>
      <c r="AD581" s="5">
        <f>(AC581-Table1[[#This Row],[Survived]])^2</f>
        <v>0.14703016069233127</v>
      </c>
    </row>
    <row r="582" spans="1:30" x14ac:dyDescent="0.2">
      <c r="A582">
        <v>0</v>
      </c>
      <c r="B582" t="s">
        <v>10</v>
      </c>
      <c r="C582">
        <v>2</v>
      </c>
      <c r="D582" t="s">
        <v>3</v>
      </c>
      <c r="E582">
        <v>25</v>
      </c>
      <c r="F582">
        <v>26</v>
      </c>
      <c r="G582">
        <v>1</v>
      </c>
      <c r="H582">
        <v>0</v>
      </c>
      <c r="I582">
        <f>E582/$E$1</f>
        <v>0.3125</v>
      </c>
      <c r="J582">
        <f>LOG10(F582+1)</f>
        <v>1.4313637641589874</v>
      </c>
      <c r="K582">
        <f t="shared" si="27"/>
        <v>0</v>
      </c>
      <c r="L582">
        <f t="shared" si="28"/>
        <v>1</v>
      </c>
      <c r="M582">
        <f>IF(B582="S",1,0)</f>
        <v>1</v>
      </c>
      <c r="N582">
        <f>IF(B582="C",1,0)</f>
        <v>0</v>
      </c>
      <c r="O582">
        <f t="shared" si="29"/>
        <v>1</v>
      </c>
      <c r="P582">
        <v>1</v>
      </c>
      <c r="AC582" s="5">
        <f>SUMPRODUCT(Table1[[#This Row],[SibSp]:[Ones]],$R$4:$AA$4)</f>
        <v>0.27970297914107628</v>
      </c>
      <c r="AD582" s="5">
        <f>(AC582-Table1[[#This Row],[Survived]])^2</f>
        <v>7.8233756540393357E-2</v>
      </c>
    </row>
    <row r="583" spans="1:30" x14ac:dyDescent="0.2">
      <c r="A583">
        <v>0</v>
      </c>
      <c r="B583" t="s">
        <v>10</v>
      </c>
      <c r="C583">
        <v>3</v>
      </c>
      <c r="D583" t="s">
        <v>4</v>
      </c>
      <c r="E583">
        <v>25</v>
      </c>
      <c r="F583">
        <v>7.9249999999999998</v>
      </c>
      <c r="G583">
        <v>1</v>
      </c>
      <c r="H583">
        <v>0</v>
      </c>
      <c r="I583">
        <f>E583/$E$1</f>
        <v>0.3125</v>
      </c>
      <c r="J583">
        <f>LOG10(F583+1)</f>
        <v>0.95060822478423079</v>
      </c>
      <c r="K583">
        <f t="shared" si="27"/>
        <v>0</v>
      </c>
      <c r="L583">
        <f t="shared" si="28"/>
        <v>0</v>
      </c>
      <c r="M583">
        <f>IF(B583="S",1,0)</f>
        <v>1</v>
      </c>
      <c r="N583">
        <f>IF(B583="C",1,0)</f>
        <v>0</v>
      </c>
      <c r="O583">
        <f t="shared" si="29"/>
        <v>0</v>
      </c>
      <c r="P583">
        <v>1</v>
      </c>
      <c r="AC583" s="5">
        <f>SUMPRODUCT(Table1[[#This Row],[SibSp]:[Ones]],$R$4:$AA$4)</f>
        <v>0.55649207782074861</v>
      </c>
      <c r="AD583" s="5">
        <f>(AC583-Table1[[#This Row],[Survived]])^2</f>
        <v>0.30968343267725412</v>
      </c>
    </row>
    <row r="584" spans="1:30" x14ac:dyDescent="0.2">
      <c r="A584">
        <v>1</v>
      </c>
      <c r="B584" t="s">
        <v>10</v>
      </c>
      <c r="C584">
        <v>1</v>
      </c>
      <c r="D584" t="s">
        <v>4</v>
      </c>
      <c r="E584">
        <v>29</v>
      </c>
      <c r="F584">
        <v>211.33750000000001</v>
      </c>
      <c r="G584">
        <v>0</v>
      </c>
      <c r="H584">
        <v>0</v>
      </c>
      <c r="I584">
        <f>E584/$E$1</f>
        <v>0.36249999999999999</v>
      </c>
      <c r="J584">
        <f>LOG10(F584+1)</f>
        <v>2.3270266997942759</v>
      </c>
      <c r="K584">
        <f t="shared" si="27"/>
        <v>1</v>
      </c>
      <c r="L584">
        <f t="shared" si="28"/>
        <v>0</v>
      </c>
      <c r="M584">
        <f>IF(B584="S",1,0)</f>
        <v>1</v>
      </c>
      <c r="N584">
        <f>IF(B584="C",1,0)</f>
        <v>0</v>
      </c>
      <c r="O584">
        <f t="shared" si="29"/>
        <v>0</v>
      </c>
      <c r="P584">
        <v>1</v>
      </c>
      <c r="AC584" s="5">
        <f>SUMPRODUCT(Table1[[#This Row],[SibSp]:[Ones]],$R$4:$AA$4)</f>
        <v>1.0055213296140935</v>
      </c>
      <c r="AD584" s="5">
        <f>(AC584-Table1[[#This Row],[Survived]])^2</f>
        <v>3.0485080707465457E-5</v>
      </c>
    </row>
    <row r="585" spans="1:30" x14ac:dyDescent="0.2">
      <c r="A585">
        <v>0</v>
      </c>
      <c r="B585" t="s">
        <v>11</v>
      </c>
      <c r="C585">
        <v>3</v>
      </c>
      <c r="D585" t="s">
        <v>3</v>
      </c>
      <c r="E585">
        <v>11</v>
      </c>
      <c r="F585">
        <v>18.787500000000001</v>
      </c>
      <c r="G585">
        <v>0</v>
      </c>
      <c r="H585">
        <v>0</v>
      </c>
      <c r="I585">
        <f>E585/$E$1</f>
        <v>0.13750000000000001</v>
      </c>
      <c r="J585">
        <f>LOG10(F585+1)</f>
        <v>1.2963909278704124</v>
      </c>
      <c r="K585">
        <f t="shared" si="27"/>
        <v>0</v>
      </c>
      <c r="L585">
        <f t="shared" si="28"/>
        <v>0</v>
      </c>
      <c r="M585">
        <f>IF(B585="S",1,0)</f>
        <v>0</v>
      </c>
      <c r="N585">
        <f>IF(B585="C",1,0)</f>
        <v>1</v>
      </c>
      <c r="O585">
        <f t="shared" si="29"/>
        <v>1</v>
      </c>
      <c r="P585">
        <v>1</v>
      </c>
      <c r="AC585" s="5">
        <f>SUMPRODUCT(Table1[[#This Row],[SibSp]:[Ones]],$R$4:$AA$4)</f>
        <v>0.30093375822085344</v>
      </c>
      <c r="AD585" s="5">
        <f>(AC585-Table1[[#This Row],[Survived]])^2</f>
        <v>9.0561126836927075E-2</v>
      </c>
    </row>
    <row r="586" spans="1:30" x14ac:dyDescent="0.2">
      <c r="A586">
        <v>0</v>
      </c>
      <c r="B586" t="s">
        <v>10</v>
      </c>
      <c r="C586">
        <v>2</v>
      </c>
      <c r="D586" t="s">
        <v>3</v>
      </c>
      <c r="E586">
        <v>23</v>
      </c>
      <c r="F586">
        <v>13</v>
      </c>
      <c r="G586">
        <v>0</v>
      </c>
      <c r="H586">
        <v>0</v>
      </c>
      <c r="I586">
        <f>E586/$E$1</f>
        <v>0.28749999999999998</v>
      </c>
      <c r="J586">
        <f>LOG10(F586+1)</f>
        <v>1.146128035678238</v>
      </c>
      <c r="K586">
        <f t="shared" si="27"/>
        <v>0</v>
      </c>
      <c r="L586">
        <f t="shared" si="28"/>
        <v>1</v>
      </c>
      <c r="M586">
        <f>IF(B586="S",1,0)</f>
        <v>1</v>
      </c>
      <c r="N586">
        <f>IF(B586="C",1,0)</f>
        <v>0</v>
      </c>
      <c r="O586">
        <f t="shared" si="29"/>
        <v>1</v>
      </c>
      <c r="P586">
        <v>1</v>
      </c>
      <c r="AC586" s="5">
        <f>SUMPRODUCT(Table1[[#This Row],[SibSp]:[Ones]],$R$4:$AA$4)</f>
        <v>0.33353612708778613</v>
      </c>
      <c r="AD586" s="5">
        <f>(AC586-Table1[[#This Row],[Survived]])^2</f>
        <v>0.11124634807271983</v>
      </c>
    </row>
    <row r="587" spans="1:30" x14ac:dyDescent="0.2">
      <c r="A587">
        <v>0</v>
      </c>
      <c r="B587" t="s">
        <v>10</v>
      </c>
      <c r="C587">
        <v>2</v>
      </c>
      <c r="D587" t="s">
        <v>3</v>
      </c>
      <c r="E587">
        <v>23</v>
      </c>
      <c r="F587">
        <v>13</v>
      </c>
      <c r="G587">
        <v>0</v>
      </c>
      <c r="H587">
        <v>0</v>
      </c>
      <c r="I587">
        <f>E587/$E$1</f>
        <v>0.28749999999999998</v>
      </c>
      <c r="J587">
        <f>LOG10(F587+1)</f>
        <v>1.146128035678238</v>
      </c>
      <c r="K587">
        <f t="shared" si="27"/>
        <v>0</v>
      </c>
      <c r="L587">
        <f t="shared" si="28"/>
        <v>1</v>
      </c>
      <c r="M587">
        <f>IF(B587="S",1,0)</f>
        <v>1</v>
      </c>
      <c r="N587">
        <f>IF(B587="C",1,0)</f>
        <v>0</v>
      </c>
      <c r="O587">
        <f t="shared" si="29"/>
        <v>1</v>
      </c>
      <c r="P587">
        <v>1</v>
      </c>
      <c r="AC587" s="5">
        <f>SUMPRODUCT(Table1[[#This Row],[SibSp]:[Ones]],$R$4:$AA$4)</f>
        <v>0.33353612708778613</v>
      </c>
      <c r="AD587" s="5">
        <f>(AC587-Table1[[#This Row],[Survived]])^2</f>
        <v>0.11124634807271983</v>
      </c>
    </row>
    <row r="588" spans="1:30" x14ac:dyDescent="0.2">
      <c r="A588">
        <v>0</v>
      </c>
      <c r="B588" t="s">
        <v>10</v>
      </c>
      <c r="C588">
        <v>3</v>
      </c>
      <c r="D588" t="s">
        <v>3</v>
      </c>
      <c r="E588">
        <v>28.5</v>
      </c>
      <c r="F588">
        <v>16.100000000000001</v>
      </c>
      <c r="G588">
        <v>0</v>
      </c>
      <c r="H588">
        <v>0</v>
      </c>
      <c r="I588">
        <f>E588/$E$1</f>
        <v>0.35625000000000001</v>
      </c>
      <c r="J588">
        <f>LOG10(F588+1)</f>
        <v>1.2329961103921538</v>
      </c>
      <c r="K588">
        <f t="shared" si="27"/>
        <v>0</v>
      </c>
      <c r="L588">
        <f t="shared" si="28"/>
        <v>0</v>
      </c>
      <c r="M588">
        <f>IF(B588="S",1,0)</f>
        <v>1</v>
      </c>
      <c r="N588">
        <f>IF(B588="C",1,0)</f>
        <v>0</v>
      </c>
      <c r="O588">
        <f t="shared" si="29"/>
        <v>1</v>
      </c>
      <c r="P588">
        <v>1</v>
      </c>
      <c r="AC588" s="5">
        <f>SUMPRODUCT(Table1[[#This Row],[SibSp]:[Ones]],$R$4:$AA$4)</f>
        <v>0.11972335582833482</v>
      </c>
      <c r="AD588" s="5">
        <f>(AC588-Table1[[#This Row],[Survived]])^2</f>
        <v>1.4333681930798073E-2</v>
      </c>
    </row>
    <row r="589" spans="1:30" x14ac:dyDescent="0.2">
      <c r="A589">
        <v>0</v>
      </c>
      <c r="B589" t="s">
        <v>10</v>
      </c>
      <c r="C589">
        <v>3</v>
      </c>
      <c r="D589" t="s">
        <v>4</v>
      </c>
      <c r="E589">
        <v>48</v>
      </c>
      <c r="F589">
        <v>34.375</v>
      </c>
      <c r="G589">
        <v>1</v>
      </c>
      <c r="H589">
        <v>3</v>
      </c>
      <c r="I589">
        <f>E589/$E$1</f>
        <v>0.6</v>
      </c>
      <c r="J589">
        <f>LOG10(F589+1)</f>
        <v>1.5486964485323467</v>
      </c>
      <c r="K589">
        <f t="shared" si="27"/>
        <v>0</v>
      </c>
      <c r="L589">
        <f t="shared" si="28"/>
        <v>0</v>
      </c>
      <c r="M589">
        <f>IF(B589="S",1,0)</f>
        <v>1</v>
      </c>
      <c r="N589">
        <f>IF(B589="C",1,0)</f>
        <v>0</v>
      </c>
      <c r="O589">
        <f t="shared" si="29"/>
        <v>0</v>
      </c>
      <c r="P589">
        <v>1</v>
      </c>
      <c r="AC589" s="5">
        <f>SUMPRODUCT(Table1[[#This Row],[SibSp]:[Ones]],$R$4:$AA$4)</f>
        <v>0.39663505803615978</v>
      </c>
      <c r="AD589" s="5">
        <f>(AC589-Table1[[#This Row],[Survived]])^2</f>
        <v>0.15731936926334783</v>
      </c>
    </row>
    <row r="590" spans="1:30" x14ac:dyDescent="0.2">
      <c r="A590">
        <v>1</v>
      </c>
      <c r="B590" t="s">
        <v>11</v>
      </c>
      <c r="C590">
        <v>1</v>
      </c>
      <c r="D590" t="s">
        <v>3</v>
      </c>
      <c r="E590">
        <v>35</v>
      </c>
      <c r="F590">
        <v>512.32920000000001</v>
      </c>
      <c r="G590">
        <v>0</v>
      </c>
      <c r="H590">
        <v>0</v>
      </c>
      <c r="I590">
        <f>E590/$E$1</f>
        <v>0.4375</v>
      </c>
      <c r="J590">
        <f>LOG10(F590+1)</f>
        <v>2.7103959691861146</v>
      </c>
      <c r="K590">
        <f t="shared" si="27"/>
        <v>1</v>
      </c>
      <c r="L590">
        <f t="shared" si="28"/>
        <v>0</v>
      </c>
      <c r="M590">
        <f>IF(B590="S",1,0)</f>
        <v>0</v>
      </c>
      <c r="N590">
        <f>IF(B590="C",1,0)</f>
        <v>1</v>
      </c>
      <c r="O590">
        <f t="shared" si="29"/>
        <v>1</v>
      </c>
      <c r="P590">
        <v>1</v>
      </c>
      <c r="AC590" s="5">
        <f>SUMPRODUCT(Table1[[#This Row],[SibSp]:[Ones]],$R$4:$AA$4)</f>
        <v>0.56883212690902396</v>
      </c>
      <c r="AD590" s="5">
        <f>(AC590-Table1[[#This Row],[Survived]])^2</f>
        <v>0.18590573478579603</v>
      </c>
    </row>
    <row r="591" spans="1:30" x14ac:dyDescent="0.2">
      <c r="A591">
        <v>0</v>
      </c>
      <c r="B591" t="s">
        <v>10</v>
      </c>
      <c r="C591">
        <v>1</v>
      </c>
      <c r="D591" t="s">
        <v>3</v>
      </c>
      <c r="E591">
        <v>36</v>
      </c>
      <c r="F591">
        <v>78.849999999999994</v>
      </c>
      <c r="G591">
        <v>1</v>
      </c>
      <c r="H591">
        <v>0</v>
      </c>
      <c r="I591">
        <f>E591/$E$1</f>
        <v>0.45</v>
      </c>
      <c r="J591">
        <f>LOG10(F591+1)</f>
        <v>1.9022749204745018</v>
      </c>
      <c r="K591">
        <f t="shared" si="27"/>
        <v>1</v>
      </c>
      <c r="L591">
        <f t="shared" si="28"/>
        <v>0</v>
      </c>
      <c r="M591">
        <f>IF(B591="S",1,0)</f>
        <v>1</v>
      </c>
      <c r="N591">
        <f>IF(B591="C",1,0)</f>
        <v>0</v>
      </c>
      <c r="O591">
        <f t="shared" si="29"/>
        <v>1</v>
      </c>
      <c r="P591">
        <v>1</v>
      </c>
      <c r="AC591" s="5">
        <f>SUMPRODUCT(Table1[[#This Row],[SibSp]:[Ones]],$R$4:$AA$4)</f>
        <v>0.40200650187953846</v>
      </c>
      <c r="AD591" s="5">
        <f>(AC591-Table1[[#This Row],[Survived]])^2</f>
        <v>0.16160922755342336</v>
      </c>
    </row>
    <row r="592" spans="1:30" x14ac:dyDescent="0.2">
      <c r="A592">
        <v>1</v>
      </c>
      <c r="B592" t="s">
        <v>11</v>
      </c>
      <c r="C592">
        <v>1</v>
      </c>
      <c r="D592" t="s">
        <v>4</v>
      </c>
      <c r="E592">
        <v>21</v>
      </c>
      <c r="F592">
        <v>262.375</v>
      </c>
      <c r="G592">
        <v>2</v>
      </c>
      <c r="H592">
        <v>2</v>
      </c>
      <c r="I592">
        <f>E592/$E$1</f>
        <v>0.26250000000000001</v>
      </c>
      <c r="J592">
        <f>LOG10(F592+1)</f>
        <v>2.4205745486161567</v>
      </c>
      <c r="K592">
        <f t="shared" si="27"/>
        <v>1</v>
      </c>
      <c r="L592">
        <f t="shared" si="28"/>
        <v>0</v>
      </c>
      <c r="M592">
        <f>IF(B592="S",1,0)</f>
        <v>0</v>
      </c>
      <c r="N592">
        <f>IF(B592="C",1,0)</f>
        <v>1</v>
      </c>
      <c r="O592">
        <f t="shared" si="29"/>
        <v>0</v>
      </c>
      <c r="P592">
        <v>1</v>
      </c>
      <c r="AC592" s="5">
        <f>SUMPRODUCT(Table1[[#This Row],[SibSp]:[Ones]],$R$4:$AA$4)</f>
        <v>0.98966514620246426</v>
      </c>
      <c r="AD592" s="5">
        <f>(AC592-Table1[[#This Row],[Survived]])^2</f>
        <v>1.0680920301643884E-4</v>
      </c>
    </row>
    <row r="593" spans="1:30" x14ac:dyDescent="0.2">
      <c r="A593">
        <v>0</v>
      </c>
      <c r="B593" t="s">
        <v>10</v>
      </c>
      <c r="C593">
        <v>3</v>
      </c>
      <c r="D593" t="s">
        <v>3</v>
      </c>
      <c r="E593">
        <v>24</v>
      </c>
      <c r="F593">
        <v>16.100000000000001</v>
      </c>
      <c r="G593">
        <v>1</v>
      </c>
      <c r="H593">
        <v>0</v>
      </c>
      <c r="I593">
        <f>E593/$E$1</f>
        <v>0.3</v>
      </c>
      <c r="J593">
        <f>LOG10(F593+1)</f>
        <v>1.2329961103921538</v>
      </c>
      <c r="K593">
        <f t="shared" si="27"/>
        <v>0</v>
      </c>
      <c r="L593">
        <f t="shared" si="28"/>
        <v>0</v>
      </c>
      <c r="M593">
        <f>IF(B593="S",1,0)</f>
        <v>1</v>
      </c>
      <c r="N593">
        <f>IF(B593="C",1,0)</f>
        <v>0</v>
      </c>
      <c r="O593">
        <f t="shared" si="29"/>
        <v>1</v>
      </c>
      <c r="P593">
        <v>1</v>
      </c>
      <c r="AC593" s="5">
        <f>SUMPRODUCT(Table1[[#This Row],[SibSp]:[Ones]],$R$4:$AA$4)</f>
        <v>9.3594822990840876E-2</v>
      </c>
      <c r="AD593" s="5">
        <f>(AC593-Table1[[#This Row],[Survived]])^2</f>
        <v>8.7599908906868355E-3</v>
      </c>
    </row>
    <row r="594" spans="1:30" x14ac:dyDescent="0.2">
      <c r="A594">
        <v>1</v>
      </c>
      <c r="B594" t="s">
        <v>10</v>
      </c>
      <c r="C594">
        <v>3</v>
      </c>
      <c r="D594" t="s">
        <v>3</v>
      </c>
      <c r="E594">
        <v>31</v>
      </c>
      <c r="F594">
        <v>7.9249999999999998</v>
      </c>
      <c r="G594">
        <v>0</v>
      </c>
      <c r="H594">
        <v>0</v>
      </c>
      <c r="I594">
        <f>E594/$E$1</f>
        <v>0.38750000000000001</v>
      </c>
      <c r="J594">
        <f>LOG10(F594+1)</f>
        <v>0.95060822478423079</v>
      </c>
      <c r="K594">
        <f t="shared" si="27"/>
        <v>0</v>
      </c>
      <c r="L594">
        <f t="shared" si="28"/>
        <v>0</v>
      </c>
      <c r="M594">
        <f>IF(B594="S",1,0)</f>
        <v>1</v>
      </c>
      <c r="N594">
        <f>IF(B594="C",1,0)</f>
        <v>0</v>
      </c>
      <c r="O594">
        <f t="shared" si="29"/>
        <v>1</v>
      </c>
      <c r="P594">
        <v>1</v>
      </c>
      <c r="AC594" s="5">
        <f>SUMPRODUCT(Table1[[#This Row],[SibSp]:[Ones]],$R$4:$AA$4)</f>
        <v>8.9954083995868683E-2</v>
      </c>
      <c r="AD594" s="5">
        <f>(AC594-Table1[[#This Row],[Survived]])^2</f>
        <v>0.82818356923579839</v>
      </c>
    </row>
    <row r="595" spans="1:30" x14ac:dyDescent="0.2">
      <c r="A595">
        <v>0</v>
      </c>
      <c r="B595" t="s">
        <v>10</v>
      </c>
      <c r="C595">
        <v>1</v>
      </c>
      <c r="D595" t="s">
        <v>3</v>
      </c>
      <c r="E595">
        <v>70</v>
      </c>
      <c r="F595">
        <v>71</v>
      </c>
      <c r="G595">
        <v>1</v>
      </c>
      <c r="H595">
        <v>1</v>
      </c>
      <c r="I595">
        <f>E595/$E$1</f>
        <v>0.875</v>
      </c>
      <c r="J595">
        <f>LOG10(F595+1)</f>
        <v>1.8573324964312685</v>
      </c>
      <c r="K595">
        <f t="shared" si="27"/>
        <v>1</v>
      </c>
      <c r="L595">
        <f t="shared" si="28"/>
        <v>0</v>
      </c>
      <c r="M595">
        <f>IF(B595="S",1,0)</f>
        <v>1</v>
      </c>
      <c r="N595">
        <f>IF(B595="C",1,0)</f>
        <v>0</v>
      </c>
      <c r="O595">
        <f t="shared" si="29"/>
        <v>1</v>
      </c>
      <c r="P595">
        <v>1</v>
      </c>
      <c r="AC595" s="5">
        <f>SUMPRODUCT(Table1[[#This Row],[SibSp]:[Ones]],$R$4:$AA$4)</f>
        <v>0.16824100118669971</v>
      </c>
      <c r="AD595" s="5">
        <f>(AC595-Table1[[#This Row],[Survived]])^2</f>
        <v>2.8305034480303096E-2</v>
      </c>
    </row>
    <row r="596" spans="1:30" x14ac:dyDescent="0.2">
      <c r="A596">
        <v>0</v>
      </c>
      <c r="B596" t="s">
        <v>10</v>
      </c>
      <c r="C596">
        <v>3</v>
      </c>
      <c r="D596" t="s">
        <v>3</v>
      </c>
      <c r="E596">
        <v>16</v>
      </c>
      <c r="F596">
        <v>20.25</v>
      </c>
      <c r="G596">
        <v>1</v>
      </c>
      <c r="H596">
        <v>1</v>
      </c>
      <c r="I596">
        <f>E596/$E$1</f>
        <v>0.2</v>
      </c>
      <c r="J596">
        <f>LOG10(F596+1)</f>
        <v>1.3273589343863303</v>
      </c>
      <c r="K596">
        <f t="shared" si="27"/>
        <v>0</v>
      </c>
      <c r="L596">
        <f t="shared" si="28"/>
        <v>0</v>
      </c>
      <c r="M596">
        <f>IF(B596="S",1,0)</f>
        <v>1</v>
      </c>
      <c r="N596">
        <f>IF(B596="C",1,0)</f>
        <v>0</v>
      </c>
      <c r="O596">
        <f t="shared" si="29"/>
        <v>1</v>
      </c>
      <c r="P596">
        <v>1</v>
      </c>
      <c r="AC596" s="5">
        <f>SUMPRODUCT(Table1[[#This Row],[SibSp]:[Ones]],$R$4:$AA$4)</f>
        <v>0.13547944835793257</v>
      </c>
      <c r="AD596" s="5">
        <f>(AC596-Table1[[#This Row],[Survived]])^2</f>
        <v>1.8354680927369721E-2</v>
      </c>
    </row>
    <row r="597" spans="1:30" x14ac:dyDescent="0.2">
      <c r="A597">
        <v>1</v>
      </c>
      <c r="B597" t="s">
        <v>10</v>
      </c>
      <c r="C597">
        <v>2</v>
      </c>
      <c r="D597" t="s">
        <v>4</v>
      </c>
      <c r="E597">
        <v>30</v>
      </c>
      <c r="F597">
        <v>13</v>
      </c>
      <c r="G597">
        <v>0</v>
      </c>
      <c r="H597">
        <v>0</v>
      </c>
      <c r="I597">
        <f>E597/$E$1</f>
        <v>0.375</v>
      </c>
      <c r="J597">
        <f>LOG10(F597+1)</f>
        <v>1.146128035678238</v>
      </c>
      <c r="K597">
        <f t="shared" si="27"/>
        <v>0</v>
      </c>
      <c r="L597">
        <f t="shared" si="28"/>
        <v>1</v>
      </c>
      <c r="M597">
        <f>IF(B597="S",1,0)</f>
        <v>1</v>
      </c>
      <c r="N597">
        <f>IF(B597="C",1,0)</f>
        <v>0</v>
      </c>
      <c r="O597">
        <f t="shared" si="29"/>
        <v>0</v>
      </c>
      <c r="P597">
        <v>1</v>
      </c>
      <c r="AC597" s="5">
        <f>SUMPRODUCT(Table1[[#This Row],[SibSp]:[Ones]],$R$4:$AA$4)</f>
        <v>0.7717906474657239</v>
      </c>
      <c r="AD597" s="5">
        <f>(AC597-Table1[[#This Row],[Survived]])^2</f>
        <v>5.2079508584113511E-2</v>
      </c>
    </row>
    <row r="598" spans="1:30" x14ac:dyDescent="0.2">
      <c r="A598">
        <v>0</v>
      </c>
      <c r="B598" t="s">
        <v>10</v>
      </c>
      <c r="C598">
        <v>1</v>
      </c>
      <c r="D598" t="s">
        <v>3</v>
      </c>
      <c r="E598">
        <v>19</v>
      </c>
      <c r="F598">
        <v>53.1</v>
      </c>
      <c r="G598">
        <v>1</v>
      </c>
      <c r="H598">
        <v>0</v>
      </c>
      <c r="I598">
        <f>E598/$E$1</f>
        <v>0.23749999999999999</v>
      </c>
      <c r="J598">
        <f>LOG10(F598+1)</f>
        <v>1.7331972651065695</v>
      </c>
      <c r="K598">
        <f t="shared" si="27"/>
        <v>1</v>
      </c>
      <c r="L598">
        <f t="shared" si="28"/>
        <v>0</v>
      </c>
      <c r="M598">
        <f>IF(B598="S",1,0)</f>
        <v>1</v>
      </c>
      <c r="N598">
        <f>IF(B598="C",1,0)</f>
        <v>0</v>
      </c>
      <c r="O598">
        <f t="shared" si="29"/>
        <v>1</v>
      </c>
      <c r="P598">
        <v>1</v>
      </c>
      <c r="AC598" s="5">
        <f>SUMPRODUCT(Table1[[#This Row],[SibSp]:[Ones]],$R$4:$AA$4)</f>
        <v>0.50258837921883615</v>
      </c>
      <c r="AD598" s="5">
        <f>(AC598-Table1[[#This Row],[Survived]])^2</f>
        <v>0.25259507892581667</v>
      </c>
    </row>
    <row r="599" spans="1:30" x14ac:dyDescent="0.2">
      <c r="A599">
        <v>0</v>
      </c>
      <c r="B599" t="s">
        <v>12</v>
      </c>
      <c r="C599">
        <v>3</v>
      </c>
      <c r="D599" t="s">
        <v>3</v>
      </c>
      <c r="E599">
        <v>31</v>
      </c>
      <c r="F599">
        <v>7.75</v>
      </c>
      <c r="G599">
        <v>0</v>
      </c>
      <c r="H599">
        <v>0</v>
      </c>
      <c r="I599">
        <f>E599/$E$1</f>
        <v>0.38750000000000001</v>
      </c>
      <c r="J599">
        <f>LOG10(F599+1)</f>
        <v>0.94200805302231327</v>
      </c>
      <c r="K599">
        <f t="shared" si="27"/>
        <v>0</v>
      </c>
      <c r="L599">
        <f t="shared" si="28"/>
        <v>0</v>
      </c>
      <c r="M599">
        <f>IF(B599="S",1,0)</f>
        <v>0</v>
      </c>
      <c r="N599">
        <f>IF(B599="C",1,0)</f>
        <v>0</v>
      </c>
      <c r="O599">
        <f t="shared" si="29"/>
        <v>1</v>
      </c>
      <c r="P599">
        <v>1</v>
      </c>
      <c r="AC599" s="5">
        <f>SUMPRODUCT(Table1[[#This Row],[SibSp]:[Ones]],$R$4:$AA$4)</f>
        <v>5.8812922426656367E-2</v>
      </c>
      <c r="AD599" s="5">
        <f>(AC599-Table1[[#This Row],[Survived]])^2</f>
        <v>3.4589598443638993E-3</v>
      </c>
    </row>
    <row r="600" spans="1:30" x14ac:dyDescent="0.2">
      <c r="A600">
        <v>1</v>
      </c>
      <c r="B600" t="s">
        <v>10</v>
      </c>
      <c r="C600">
        <v>2</v>
      </c>
      <c r="D600" t="s">
        <v>4</v>
      </c>
      <c r="E600">
        <v>4</v>
      </c>
      <c r="F600">
        <v>23</v>
      </c>
      <c r="G600">
        <v>1</v>
      </c>
      <c r="H600">
        <v>1</v>
      </c>
      <c r="I600">
        <f>E600/$E$1</f>
        <v>0.05</v>
      </c>
      <c r="J600">
        <f>LOG10(F600+1)</f>
        <v>1.3802112417116059</v>
      </c>
      <c r="K600">
        <f t="shared" si="27"/>
        <v>0</v>
      </c>
      <c r="L600">
        <f t="shared" si="28"/>
        <v>1</v>
      </c>
      <c r="M600">
        <f>IF(B600="S",1,0)</f>
        <v>1</v>
      </c>
      <c r="N600">
        <f>IF(B600="C",1,0)</f>
        <v>0</v>
      </c>
      <c r="O600">
        <f t="shared" si="29"/>
        <v>0</v>
      </c>
      <c r="P600">
        <v>1</v>
      </c>
      <c r="AC600" s="5">
        <f>SUMPRODUCT(Table1[[#This Row],[SibSp]:[Ones]],$R$4:$AA$4)</f>
        <v>0.88077684648910937</v>
      </c>
      <c r="AD600" s="5">
        <f>(AC600-Table1[[#This Row],[Survived]])^2</f>
        <v>1.4214160333081394E-2</v>
      </c>
    </row>
    <row r="601" spans="1:30" x14ac:dyDescent="0.2">
      <c r="A601">
        <v>1</v>
      </c>
      <c r="B601" t="s">
        <v>10</v>
      </c>
      <c r="C601">
        <v>3</v>
      </c>
      <c r="D601" t="s">
        <v>3</v>
      </c>
      <c r="E601">
        <v>6</v>
      </c>
      <c r="F601">
        <v>12.475</v>
      </c>
      <c r="G601">
        <v>0</v>
      </c>
      <c r="H601">
        <v>1</v>
      </c>
      <c r="I601">
        <f>E601/$E$1</f>
        <v>7.4999999999999997E-2</v>
      </c>
      <c r="J601">
        <f>LOG10(F601+1)</f>
        <v>1.1295287738587763</v>
      </c>
      <c r="K601">
        <f t="shared" si="27"/>
        <v>0</v>
      </c>
      <c r="L601">
        <f t="shared" si="28"/>
        <v>0</v>
      </c>
      <c r="M601">
        <f>IF(B601="S",1,0)</f>
        <v>1</v>
      </c>
      <c r="N601">
        <f>IF(B601="C",1,0)</f>
        <v>0</v>
      </c>
      <c r="O601">
        <f t="shared" si="29"/>
        <v>1</v>
      </c>
      <c r="P601">
        <v>1</v>
      </c>
      <c r="AC601" s="5">
        <f>SUMPRODUCT(Table1[[#This Row],[SibSp]:[Ones]],$R$4:$AA$4)</f>
        <v>0.24478471074993491</v>
      </c>
      <c r="AD601" s="5">
        <f>(AC601-Table1[[#This Row],[Survived]])^2</f>
        <v>0.57035013311705951</v>
      </c>
    </row>
    <row r="602" spans="1:30" x14ac:dyDescent="0.2">
      <c r="A602">
        <v>0</v>
      </c>
      <c r="B602" t="s">
        <v>10</v>
      </c>
      <c r="C602">
        <v>3</v>
      </c>
      <c r="D602" t="s">
        <v>3</v>
      </c>
      <c r="E602">
        <v>33</v>
      </c>
      <c r="F602">
        <v>9.5</v>
      </c>
      <c r="G602">
        <v>0</v>
      </c>
      <c r="H602">
        <v>0</v>
      </c>
      <c r="I602">
        <f>E602/$E$1</f>
        <v>0.41249999999999998</v>
      </c>
      <c r="J602">
        <f>LOG10(F602+1)</f>
        <v>1.0211892990699381</v>
      </c>
      <c r="K602">
        <f t="shared" si="27"/>
        <v>0</v>
      </c>
      <c r="L602">
        <f t="shared" si="28"/>
        <v>0</v>
      </c>
      <c r="M602">
        <f>IF(B602="S",1,0)</f>
        <v>1</v>
      </c>
      <c r="N602">
        <f>IF(B602="C",1,0)</f>
        <v>0</v>
      </c>
      <c r="O602">
        <f t="shared" si="29"/>
        <v>1</v>
      </c>
      <c r="P602">
        <v>1</v>
      </c>
      <c r="AC602" s="5">
        <f>SUMPRODUCT(Table1[[#This Row],[SibSp]:[Ones]],$R$4:$AA$4)</f>
        <v>8.0591919184085481E-2</v>
      </c>
      <c r="AD602" s="5">
        <f>(AC602-Table1[[#This Row],[Survived]])^2</f>
        <v>6.4950574377741653E-3</v>
      </c>
    </row>
    <row r="603" spans="1:30" x14ac:dyDescent="0.2">
      <c r="A603">
        <v>0</v>
      </c>
      <c r="B603" t="s">
        <v>10</v>
      </c>
      <c r="C603">
        <v>3</v>
      </c>
      <c r="D603" t="s">
        <v>3</v>
      </c>
      <c r="E603">
        <v>23</v>
      </c>
      <c r="F603">
        <v>7.8958000000000004</v>
      </c>
      <c r="G603">
        <v>0</v>
      </c>
      <c r="H603">
        <v>0</v>
      </c>
      <c r="I603">
        <f>E603/$E$1</f>
        <v>0.28749999999999998</v>
      </c>
      <c r="J603">
        <f>LOG10(F603+1)</f>
        <v>0.94918501031343461</v>
      </c>
      <c r="K603">
        <f t="shared" si="27"/>
        <v>0</v>
      </c>
      <c r="L603">
        <f t="shared" si="28"/>
        <v>0</v>
      </c>
      <c r="M603">
        <f>IF(B603="S",1,0)</f>
        <v>1</v>
      </c>
      <c r="N603">
        <f>IF(B603="C",1,0)</f>
        <v>0</v>
      </c>
      <c r="O603">
        <f t="shared" si="29"/>
        <v>1</v>
      </c>
      <c r="P603">
        <v>1</v>
      </c>
      <c r="AC603" s="5">
        <f>SUMPRODUCT(Table1[[#This Row],[SibSp]:[Ones]],$R$4:$AA$4)</f>
        <v>0.14109600569378866</v>
      </c>
      <c r="AD603" s="5">
        <f>(AC603-Table1[[#This Row],[Survived]])^2</f>
        <v>1.9908082822741643E-2</v>
      </c>
    </row>
    <row r="604" spans="1:30" x14ac:dyDescent="0.2">
      <c r="A604">
        <v>1</v>
      </c>
      <c r="B604" t="s">
        <v>10</v>
      </c>
      <c r="C604">
        <v>2</v>
      </c>
      <c r="D604" t="s">
        <v>4</v>
      </c>
      <c r="E604">
        <v>48</v>
      </c>
      <c r="F604">
        <v>65</v>
      </c>
      <c r="G604">
        <v>1</v>
      </c>
      <c r="H604">
        <v>2</v>
      </c>
      <c r="I604">
        <f>E604/$E$1</f>
        <v>0.6</v>
      </c>
      <c r="J604">
        <f>LOG10(F604+1)</f>
        <v>1.8195439355418688</v>
      </c>
      <c r="K604">
        <f t="shared" si="27"/>
        <v>0</v>
      </c>
      <c r="L604">
        <f t="shared" si="28"/>
        <v>1</v>
      </c>
      <c r="M604">
        <f>IF(B604="S",1,0)</f>
        <v>1</v>
      </c>
      <c r="N604">
        <f>IF(B604="C",1,0)</f>
        <v>0</v>
      </c>
      <c r="O604">
        <f t="shared" si="29"/>
        <v>0</v>
      </c>
      <c r="P604">
        <v>1</v>
      </c>
      <c r="AC604" s="5">
        <f>SUMPRODUCT(Table1[[#This Row],[SibSp]:[Ones]],$R$4:$AA$4)</f>
        <v>0.60660448572016468</v>
      </c>
      <c r="AD604" s="5">
        <f>(AC604-Table1[[#This Row],[Survived]])^2</f>
        <v>0.15476003065549612</v>
      </c>
    </row>
    <row r="605" spans="1:30" x14ac:dyDescent="0.2">
      <c r="A605">
        <v>1</v>
      </c>
      <c r="B605" t="s">
        <v>10</v>
      </c>
      <c r="C605">
        <v>2</v>
      </c>
      <c r="D605" t="s">
        <v>3</v>
      </c>
      <c r="E605">
        <v>0.67</v>
      </c>
      <c r="F605">
        <v>14.5</v>
      </c>
      <c r="G605">
        <v>1</v>
      </c>
      <c r="H605">
        <v>1</v>
      </c>
      <c r="I605">
        <f>E605/$E$1</f>
        <v>8.3750000000000005E-3</v>
      </c>
      <c r="J605">
        <f>LOG10(F605+1)</f>
        <v>1.1903316981702914</v>
      </c>
      <c r="K605">
        <f t="shared" si="27"/>
        <v>0</v>
      </c>
      <c r="L605">
        <f t="shared" si="28"/>
        <v>1</v>
      </c>
      <c r="M605">
        <f>IF(B605="S",1,0)</f>
        <v>1</v>
      </c>
      <c r="N605">
        <f>IF(B605="C",1,0)</f>
        <v>0</v>
      </c>
      <c r="O605">
        <f t="shared" si="29"/>
        <v>1</v>
      </c>
      <c r="P605">
        <v>1</v>
      </c>
      <c r="AC605" s="5">
        <f>SUMPRODUCT(Table1[[#This Row],[SibSp]:[Ones]],$R$4:$AA$4)</f>
        <v>0.4097729642136787</v>
      </c>
      <c r="AD605" s="5">
        <f>(AC605-Table1[[#This Row],[Survived]])^2</f>
        <v>0.34836795377310742</v>
      </c>
    </row>
    <row r="606" spans="1:30" x14ac:dyDescent="0.2">
      <c r="A606">
        <v>0</v>
      </c>
      <c r="B606" t="s">
        <v>10</v>
      </c>
      <c r="C606">
        <v>3</v>
      </c>
      <c r="D606" t="s">
        <v>3</v>
      </c>
      <c r="E606">
        <v>28</v>
      </c>
      <c r="F606">
        <v>7.7957999999999998</v>
      </c>
      <c r="G606">
        <v>0</v>
      </c>
      <c r="H606">
        <v>0</v>
      </c>
      <c r="I606">
        <f>E606/$E$1</f>
        <v>0.35</v>
      </c>
      <c r="J606">
        <f>LOG10(F606+1)</f>
        <v>0.94427534575879857</v>
      </c>
      <c r="K606">
        <f t="shared" si="27"/>
        <v>0</v>
      </c>
      <c r="L606">
        <f t="shared" si="28"/>
        <v>0</v>
      </c>
      <c r="M606">
        <f>IF(B606="S",1,0)</f>
        <v>1</v>
      </c>
      <c r="N606">
        <f>IF(B606="C",1,0)</f>
        <v>0</v>
      </c>
      <c r="O606">
        <f t="shared" si="29"/>
        <v>1</v>
      </c>
      <c r="P606">
        <v>1</v>
      </c>
      <c r="AC606" s="5">
        <f>SUMPRODUCT(Table1[[#This Row],[SibSp]:[Ones]],$R$4:$AA$4)</f>
        <v>0.1088496086553008</v>
      </c>
      <c r="AD606" s="5">
        <f>(AC606-Table1[[#This Row],[Survived]])^2</f>
        <v>1.1848237304412135E-2</v>
      </c>
    </row>
    <row r="607" spans="1:30" x14ac:dyDescent="0.2">
      <c r="A607">
        <v>0</v>
      </c>
      <c r="B607" t="s">
        <v>10</v>
      </c>
      <c r="C607">
        <v>2</v>
      </c>
      <c r="D607" t="s">
        <v>3</v>
      </c>
      <c r="E607">
        <v>18</v>
      </c>
      <c r="F607">
        <v>11.5</v>
      </c>
      <c r="G607">
        <v>0</v>
      </c>
      <c r="H607">
        <v>0</v>
      </c>
      <c r="I607">
        <f>E607/$E$1</f>
        <v>0.22500000000000001</v>
      </c>
      <c r="J607">
        <f>LOG10(F607+1)</f>
        <v>1.0969100130080565</v>
      </c>
      <c r="K607">
        <f t="shared" si="27"/>
        <v>0</v>
      </c>
      <c r="L607">
        <f t="shared" si="28"/>
        <v>1</v>
      </c>
      <c r="M607">
        <f>IF(B607="S",1,0)</f>
        <v>1</v>
      </c>
      <c r="N607">
        <f>IF(B607="C",1,0)</f>
        <v>0</v>
      </c>
      <c r="O607">
        <f t="shared" si="29"/>
        <v>1</v>
      </c>
      <c r="P607">
        <v>1</v>
      </c>
      <c r="AC607" s="5">
        <f>SUMPRODUCT(Table1[[#This Row],[SibSp]:[Ones]],$R$4:$AA$4)</f>
        <v>0.36314392757843184</v>
      </c>
      <c r="AD607" s="5">
        <f>(AC607-Table1[[#This Row],[Survived]])^2</f>
        <v>0.13187351213708934</v>
      </c>
    </row>
    <row r="608" spans="1:30" x14ac:dyDescent="0.2">
      <c r="A608">
        <v>0</v>
      </c>
      <c r="B608" t="s">
        <v>10</v>
      </c>
      <c r="C608">
        <v>3</v>
      </c>
      <c r="D608" t="s">
        <v>3</v>
      </c>
      <c r="E608">
        <v>34</v>
      </c>
      <c r="F608">
        <v>8.0500000000000007</v>
      </c>
      <c r="G608">
        <v>0</v>
      </c>
      <c r="H608">
        <v>0</v>
      </c>
      <c r="I608">
        <f>E608/$E$1</f>
        <v>0.42499999999999999</v>
      </c>
      <c r="J608">
        <f>LOG10(F608+1)</f>
        <v>0.9566485792052033</v>
      </c>
      <c r="K608">
        <f t="shared" si="27"/>
        <v>0</v>
      </c>
      <c r="L608">
        <f t="shared" si="28"/>
        <v>0</v>
      </c>
      <c r="M608">
        <f>IF(B608="S",1,0)</f>
        <v>1</v>
      </c>
      <c r="N608">
        <f>IF(B608="C",1,0)</f>
        <v>0</v>
      </c>
      <c r="O608">
        <f t="shared" si="29"/>
        <v>1</v>
      </c>
      <c r="P608">
        <v>1</v>
      </c>
      <c r="AC608" s="5">
        <f>SUMPRODUCT(Table1[[#This Row],[SibSp]:[Ones]],$R$4:$AA$4)</f>
        <v>7.1044299454829596E-2</v>
      </c>
      <c r="AD608" s="5">
        <f>(AC608-Table1[[#This Row],[Survived]])^2</f>
        <v>5.0472924850275009E-3</v>
      </c>
    </row>
    <row r="609" spans="1:30" x14ac:dyDescent="0.2">
      <c r="A609">
        <v>1</v>
      </c>
      <c r="B609" t="s">
        <v>10</v>
      </c>
      <c r="C609">
        <v>1</v>
      </c>
      <c r="D609" t="s">
        <v>4</v>
      </c>
      <c r="E609">
        <v>33</v>
      </c>
      <c r="F609">
        <v>86.5</v>
      </c>
      <c r="G609">
        <v>0</v>
      </c>
      <c r="H609">
        <v>0</v>
      </c>
      <c r="I609">
        <f>E609/$E$1</f>
        <v>0.41249999999999998</v>
      </c>
      <c r="J609">
        <f>LOG10(F609+1)</f>
        <v>1.9420080530223132</v>
      </c>
      <c r="K609">
        <f t="shared" si="27"/>
        <v>1</v>
      </c>
      <c r="L609">
        <f t="shared" si="28"/>
        <v>0</v>
      </c>
      <c r="M609">
        <f>IF(B609="S",1,0)</f>
        <v>1</v>
      </c>
      <c r="N609">
        <f>IF(B609="C",1,0)</f>
        <v>0</v>
      </c>
      <c r="O609">
        <f t="shared" si="29"/>
        <v>0</v>
      </c>
      <c r="P609">
        <v>1</v>
      </c>
      <c r="AC609" s="5">
        <f>SUMPRODUCT(Table1[[#This Row],[SibSp]:[Ones]],$R$4:$AA$4)</f>
        <v>0.96114693250533678</v>
      </c>
      <c r="AD609" s="5">
        <f>(AC609-Table1[[#This Row],[Survived]])^2</f>
        <v>1.5095608537448555E-3</v>
      </c>
    </row>
    <row r="610" spans="1:30" x14ac:dyDescent="0.2">
      <c r="A610">
        <v>0</v>
      </c>
      <c r="B610" t="s">
        <v>10</v>
      </c>
      <c r="C610">
        <v>3</v>
      </c>
      <c r="D610" t="s">
        <v>3</v>
      </c>
      <c r="E610">
        <v>41</v>
      </c>
      <c r="F610">
        <v>7.125</v>
      </c>
      <c r="G610">
        <v>0</v>
      </c>
      <c r="H610">
        <v>0</v>
      </c>
      <c r="I610">
        <f>E610/$E$1</f>
        <v>0.51249999999999996</v>
      </c>
      <c r="J610">
        <f>LOG10(F610+1)</f>
        <v>0.90982336965091204</v>
      </c>
      <c r="K610">
        <f t="shared" si="27"/>
        <v>0</v>
      </c>
      <c r="L610">
        <f t="shared" si="28"/>
        <v>0</v>
      </c>
      <c r="M610">
        <f>IF(B610="S",1,0)</f>
        <v>1</v>
      </c>
      <c r="N610">
        <f>IF(B610="C",1,0)</f>
        <v>0</v>
      </c>
      <c r="O610">
        <f t="shared" si="29"/>
        <v>1</v>
      </c>
      <c r="P610">
        <v>1</v>
      </c>
      <c r="AC610" s="5">
        <f>SUMPRODUCT(Table1[[#This Row],[SibSp]:[Ones]],$R$4:$AA$4)</f>
        <v>2.395179386875157E-2</v>
      </c>
      <c r="AD610" s="5">
        <f>(AC610-Table1[[#This Row],[Survived]])^2</f>
        <v>5.7368842953116523E-4</v>
      </c>
    </row>
    <row r="611" spans="1:30" x14ac:dyDescent="0.2">
      <c r="A611">
        <v>1</v>
      </c>
      <c r="B611" t="s">
        <v>11</v>
      </c>
      <c r="C611">
        <v>3</v>
      </c>
      <c r="D611" t="s">
        <v>3</v>
      </c>
      <c r="E611">
        <v>20</v>
      </c>
      <c r="F611">
        <v>7.2291999999999996</v>
      </c>
      <c r="G611">
        <v>0</v>
      </c>
      <c r="H611">
        <v>0</v>
      </c>
      <c r="I611">
        <f>E611/$E$1</f>
        <v>0.25</v>
      </c>
      <c r="J611">
        <f>LOG10(F611+1)</f>
        <v>0.91535761741483168</v>
      </c>
      <c r="K611">
        <f t="shared" si="27"/>
        <v>0</v>
      </c>
      <c r="L611">
        <f t="shared" si="28"/>
        <v>0</v>
      </c>
      <c r="M611">
        <f>IF(B611="S",1,0)</f>
        <v>0</v>
      </c>
      <c r="N611">
        <f>IF(B611="C",1,0)</f>
        <v>1</v>
      </c>
      <c r="O611">
        <f t="shared" si="29"/>
        <v>1</v>
      </c>
      <c r="P611">
        <v>1</v>
      </c>
      <c r="AC611" s="5">
        <f>SUMPRODUCT(Table1[[#This Row],[SibSp]:[Ones]],$R$4:$AA$4)</f>
        <v>0.22474657429777839</v>
      </c>
      <c r="AD611" s="5">
        <f>(AC611-Table1[[#This Row],[Survived]])^2</f>
        <v>0.60101787406303009</v>
      </c>
    </row>
    <row r="612" spans="1:30" x14ac:dyDescent="0.2">
      <c r="A612">
        <v>1</v>
      </c>
      <c r="B612" t="s">
        <v>10</v>
      </c>
      <c r="C612">
        <v>1</v>
      </c>
      <c r="D612" t="s">
        <v>4</v>
      </c>
      <c r="E612">
        <v>36</v>
      </c>
      <c r="F612">
        <v>120</v>
      </c>
      <c r="G612">
        <v>1</v>
      </c>
      <c r="H612">
        <v>2</v>
      </c>
      <c r="I612">
        <f>E612/$E$1</f>
        <v>0.45</v>
      </c>
      <c r="J612">
        <f>LOG10(F612+1)</f>
        <v>2.0827853703164503</v>
      </c>
      <c r="K612">
        <f t="shared" si="27"/>
        <v>1</v>
      </c>
      <c r="L612">
        <f t="shared" si="28"/>
        <v>0</v>
      </c>
      <c r="M612">
        <f>IF(B612="S",1,0)</f>
        <v>1</v>
      </c>
      <c r="N612">
        <f>IF(B612="C",1,0)</f>
        <v>0</v>
      </c>
      <c r="O612">
        <f t="shared" si="29"/>
        <v>0</v>
      </c>
      <c r="P612">
        <v>1</v>
      </c>
      <c r="AC612" s="5">
        <f>SUMPRODUCT(Table1[[#This Row],[SibSp]:[Ones]],$R$4:$AA$4)</f>
        <v>0.86601708900370378</v>
      </c>
      <c r="AD612" s="5">
        <f>(AC612-Table1[[#This Row],[Survived]])^2</f>
        <v>1.7951420439041434E-2</v>
      </c>
    </row>
    <row r="613" spans="1:30" x14ac:dyDescent="0.2">
      <c r="A613">
        <v>0</v>
      </c>
      <c r="B613" t="s">
        <v>10</v>
      </c>
      <c r="C613">
        <v>3</v>
      </c>
      <c r="D613" t="s">
        <v>3</v>
      </c>
      <c r="E613">
        <v>16</v>
      </c>
      <c r="F613">
        <v>7.7750000000000004</v>
      </c>
      <c r="G613">
        <v>0</v>
      </c>
      <c r="H613">
        <v>0</v>
      </c>
      <c r="I613">
        <f>E613/$E$1</f>
        <v>0.2</v>
      </c>
      <c r="J613">
        <f>LOG10(F613+1)</f>
        <v>0.94324712513786169</v>
      </c>
      <c r="K613">
        <f t="shared" si="27"/>
        <v>0</v>
      </c>
      <c r="L613">
        <f t="shared" si="28"/>
        <v>0</v>
      </c>
      <c r="M613">
        <f>IF(B613="S",1,0)</f>
        <v>1</v>
      </c>
      <c r="N613">
        <f>IF(B613="C",1,0)</f>
        <v>0</v>
      </c>
      <c r="O613">
        <f t="shared" si="29"/>
        <v>1</v>
      </c>
      <c r="P613">
        <v>1</v>
      </c>
      <c r="AC613" s="5">
        <f>SUMPRODUCT(Table1[[#This Row],[SibSp]:[Ones]],$R$4:$AA$4)</f>
        <v>0.18561643538404216</v>
      </c>
      <c r="AD613" s="5">
        <f>(AC613-Table1[[#This Row],[Survived]])^2</f>
        <v>3.4453461084678297E-2</v>
      </c>
    </row>
    <row r="614" spans="1:30" x14ac:dyDescent="0.2">
      <c r="A614">
        <v>1</v>
      </c>
      <c r="B614" t="s">
        <v>10</v>
      </c>
      <c r="C614">
        <v>1</v>
      </c>
      <c r="D614" t="s">
        <v>4</v>
      </c>
      <c r="E614">
        <v>51</v>
      </c>
      <c r="F614">
        <v>77.958299999999994</v>
      </c>
      <c r="G614">
        <v>1</v>
      </c>
      <c r="H614">
        <v>0</v>
      </c>
      <c r="I614">
        <f>E614/$E$1</f>
        <v>0.63749999999999996</v>
      </c>
      <c r="J614">
        <f>LOG10(F614+1)</f>
        <v>1.8973977892491294</v>
      </c>
      <c r="K614">
        <f t="shared" si="27"/>
        <v>1</v>
      </c>
      <c r="L614">
        <f t="shared" si="28"/>
        <v>0</v>
      </c>
      <c r="M614">
        <f>IF(B614="S",1,0)</f>
        <v>1</v>
      </c>
      <c r="N614">
        <f>IF(B614="C",1,0)</f>
        <v>0</v>
      </c>
      <c r="O614">
        <f t="shared" si="29"/>
        <v>0</v>
      </c>
      <c r="P614">
        <v>1</v>
      </c>
      <c r="AC614" s="5">
        <f>SUMPRODUCT(Table1[[#This Row],[SibSp]:[Ones]],$R$4:$AA$4)</f>
        <v>0.78881197362957922</v>
      </c>
      <c r="AD614" s="5">
        <f>(AC614-Table1[[#This Row],[Survived]])^2</f>
        <v>4.4600382482233539E-2</v>
      </c>
    </row>
    <row r="615" spans="1:30" x14ac:dyDescent="0.2">
      <c r="A615">
        <v>0</v>
      </c>
      <c r="B615" t="s">
        <v>12</v>
      </c>
      <c r="C615">
        <v>3</v>
      </c>
      <c r="D615" t="s">
        <v>4</v>
      </c>
      <c r="E615">
        <v>30.5</v>
      </c>
      <c r="F615">
        <v>7.75</v>
      </c>
      <c r="G615">
        <v>0</v>
      </c>
      <c r="H615">
        <v>0</v>
      </c>
      <c r="I615">
        <f>E615/$E$1</f>
        <v>0.38124999999999998</v>
      </c>
      <c r="J615">
        <f>LOG10(F615+1)</f>
        <v>0.94200805302231327</v>
      </c>
      <c r="K615">
        <f t="shared" si="27"/>
        <v>0</v>
      </c>
      <c r="L615">
        <f t="shared" si="28"/>
        <v>0</v>
      </c>
      <c r="M615">
        <f>IF(B615="S",1,0)</f>
        <v>0</v>
      </c>
      <c r="N615">
        <f>IF(B615="C",1,0)</f>
        <v>0</v>
      </c>
      <c r="O615">
        <f t="shared" si="29"/>
        <v>0</v>
      </c>
      <c r="P615">
        <v>1</v>
      </c>
      <c r="AC615" s="5">
        <f>SUMPRODUCT(Table1[[#This Row],[SibSp]:[Ones]],$R$4:$AA$4)</f>
        <v>0.54507803658497889</v>
      </c>
      <c r="AD615" s="5">
        <f>(AC615-Table1[[#This Row],[Survived]])^2</f>
        <v>0.29711006596733558</v>
      </c>
    </row>
    <row r="616" spans="1:30" x14ac:dyDescent="0.2">
      <c r="A616">
        <v>0</v>
      </c>
      <c r="B616" t="s">
        <v>10</v>
      </c>
      <c r="C616">
        <v>3</v>
      </c>
      <c r="D616" t="s">
        <v>3</v>
      </c>
      <c r="E616">
        <v>32</v>
      </c>
      <c r="F616">
        <v>8.3625000000000007</v>
      </c>
      <c r="G616">
        <v>0</v>
      </c>
      <c r="H616">
        <v>0</v>
      </c>
      <c r="I616">
        <f>E616/$E$1</f>
        <v>0.4</v>
      </c>
      <c r="J616">
        <f>LOG10(F616+1)</f>
        <v>0.97139183070752289</v>
      </c>
      <c r="K616">
        <f t="shared" si="27"/>
        <v>0</v>
      </c>
      <c r="L616">
        <f t="shared" si="28"/>
        <v>0</v>
      </c>
      <c r="M616">
        <f>IF(B616="S",1,0)</f>
        <v>1</v>
      </c>
      <c r="N616">
        <f>IF(B616="C",1,0)</f>
        <v>0</v>
      </c>
      <c r="O616">
        <f t="shared" si="29"/>
        <v>1</v>
      </c>
      <c r="P616">
        <v>1</v>
      </c>
      <c r="AC616" s="5">
        <f>SUMPRODUCT(Table1[[#This Row],[SibSp]:[Ones]],$R$4:$AA$4)</f>
        <v>8.4565823053478151E-2</v>
      </c>
      <c r="AD616" s="5">
        <f>(AC616-Table1[[#This Row],[Survived]])^2</f>
        <v>7.1513784287121768E-3</v>
      </c>
    </row>
    <row r="617" spans="1:30" x14ac:dyDescent="0.2">
      <c r="A617">
        <v>0</v>
      </c>
      <c r="B617" t="s">
        <v>10</v>
      </c>
      <c r="C617">
        <v>3</v>
      </c>
      <c r="D617" t="s">
        <v>3</v>
      </c>
      <c r="E617">
        <v>24</v>
      </c>
      <c r="F617">
        <v>9.5</v>
      </c>
      <c r="G617">
        <v>0</v>
      </c>
      <c r="H617">
        <v>0</v>
      </c>
      <c r="I617">
        <f>E617/$E$1</f>
        <v>0.3</v>
      </c>
      <c r="J617">
        <f>LOG10(F617+1)</f>
        <v>1.0211892990699381</v>
      </c>
      <c r="K617">
        <f t="shared" si="27"/>
        <v>0</v>
      </c>
      <c r="L617">
        <f t="shared" si="28"/>
        <v>0</v>
      </c>
      <c r="M617">
        <f>IF(B617="S",1,0)</f>
        <v>1</v>
      </c>
      <c r="N617">
        <f>IF(B617="C",1,0)</f>
        <v>0</v>
      </c>
      <c r="O617">
        <f t="shared" si="29"/>
        <v>1</v>
      </c>
      <c r="P617">
        <v>1</v>
      </c>
      <c r="AC617" s="5">
        <f>SUMPRODUCT(Table1[[#This Row],[SibSp]:[Ones]],$R$4:$AA$4)</f>
        <v>0.1382046317205472</v>
      </c>
      <c r="AD617" s="5">
        <f>(AC617-Table1[[#This Row],[Survived]])^2</f>
        <v>1.9100520229012083E-2</v>
      </c>
    </row>
    <row r="618" spans="1:30" x14ac:dyDescent="0.2">
      <c r="A618">
        <v>0</v>
      </c>
      <c r="B618" t="s">
        <v>10</v>
      </c>
      <c r="C618">
        <v>3</v>
      </c>
      <c r="D618" t="s">
        <v>3</v>
      </c>
      <c r="E618">
        <v>48</v>
      </c>
      <c r="F618">
        <v>7.8541999999999996</v>
      </c>
      <c r="G618">
        <v>0</v>
      </c>
      <c r="H618">
        <v>0</v>
      </c>
      <c r="I618">
        <f>E618/$E$1</f>
        <v>0.6</v>
      </c>
      <c r="J618">
        <f>LOG10(F618+1)</f>
        <v>0.94714932766263737</v>
      </c>
      <c r="K618">
        <f t="shared" si="27"/>
        <v>0</v>
      </c>
      <c r="L618">
        <f t="shared" si="28"/>
        <v>0</v>
      </c>
      <c r="M618">
        <f>IF(B618="S",1,0)</f>
        <v>1</v>
      </c>
      <c r="N618">
        <f>IF(B618="C",1,0)</f>
        <v>0</v>
      </c>
      <c r="O618">
        <f t="shared" si="29"/>
        <v>1</v>
      </c>
      <c r="P618">
        <v>1</v>
      </c>
      <c r="AC618" s="5">
        <f>SUMPRODUCT(Table1[[#This Row],[SibSp]:[Ones]],$R$4:$AA$4)</f>
        <v>-1.9038541615095328E-2</v>
      </c>
      <c r="AD618" s="5">
        <f>(AC618-Table1[[#This Row],[Survived]])^2</f>
        <v>3.624660668297166E-4</v>
      </c>
    </row>
    <row r="619" spans="1:30" x14ac:dyDescent="0.2">
      <c r="A619">
        <v>0</v>
      </c>
      <c r="B619" t="s">
        <v>10</v>
      </c>
      <c r="C619">
        <v>2</v>
      </c>
      <c r="D619" t="s">
        <v>4</v>
      </c>
      <c r="E619">
        <v>57</v>
      </c>
      <c r="F619">
        <v>10.5</v>
      </c>
      <c r="G619">
        <v>0</v>
      </c>
      <c r="H619">
        <v>0</v>
      </c>
      <c r="I619">
        <f>E619/$E$1</f>
        <v>0.71250000000000002</v>
      </c>
      <c r="J619">
        <f>LOG10(F619+1)</f>
        <v>1.0606978403536116</v>
      </c>
      <c r="K619">
        <f t="shared" si="27"/>
        <v>0</v>
      </c>
      <c r="L619">
        <f t="shared" si="28"/>
        <v>1</v>
      </c>
      <c r="M619">
        <f>IF(B619="S",1,0)</f>
        <v>1</v>
      </c>
      <c r="N619">
        <f>IF(B619="C",1,0)</f>
        <v>0</v>
      </c>
      <c r="O619">
        <f t="shared" si="29"/>
        <v>0</v>
      </c>
      <c r="P619">
        <v>1</v>
      </c>
      <c r="AC619" s="5">
        <f>SUMPRODUCT(Table1[[#This Row],[SibSp]:[Ones]],$R$4:$AA$4)</f>
        <v>0.59478799018032202</v>
      </c>
      <c r="AD619" s="5">
        <f>(AC619-Table1[[#This Row],[Survived]])^2</f>
        <v>0.35377275326274688</v>
      </c>
    </row>
    <row r="620" spans="1:30" x14ac:dyDescent="0.2">
      <c r="A620">
        <v>1</v>
      </c>
      <c r="B620" t="s">
        <v>10</v>
      </c>
      <c r="C620">
        <v>2</v>
      </c>
      <c r="D620" t="s">
        <v>4</v>
      </c>
      <c r="E620">
        <v>54</v>
      </c>
      <c r="F620">
        <v>23</v>
      </c>
      <c r="G620">
        <v>1</v>
      </c>
      <c r="H620">
        <v>3</v>
      </c>
      <c r="I620">
        <f>E620/$E$1</f>
        <v>0.67500000000000004</v>
      </c>
      <c r="J620">
        <f>LOG10(F620+1)</f>
        <v>1.3802112417116059</v>
      </c>
      <c r="K620">
        <f t="shared" si="27"/>
        <v>0</v>
      </c>
      <c r="L620">
        <f t="shared" si="28"/>
        <v>1</v>
      </c>
      <c r="M620">
        <f>IF(B620="S",1,0)</f>
        <v>1</v>
      </c>
      <c r="N620">
        <f>IF(B620="C",1,0)</f>
        <v>0</v>
      </c>
      <c r="O620">
        <f t="shared" si="29"/>
        <v>0</v>
      </c>
      <c r="P620">
        <v>1</v>
      </c>
      <c r="AC620" s="5">
        <f>SUMPRODUCT(Table1[[#This Row],[SibSp]:[Ones]],$R$4:$AA$4)</f>
        <v>0.53285294362342461</v>
      </c>
      <c r="AD620" s="5">
        <f>(AC620-Table1[[#This Row],[Survived]])^2</f>
        <v>0.21822637228129929</v>
      </c>
    </row>
    <row r="621" spans="1:30" x14ac:dyDescent="0.2">
      <c r="A621">
        <v>0</v>
      </c>
      <c r="B621" t="s">
        <v>10</v>
      </c>
      <c r="C621">
        <v>3</v>
      </c>
      <c r="D621" t="s">
        <v>3</v>
      </c>
      <c r="E621">
        <v>18</v>
      </c>
      <c r="F621">
        <v>7.75</v>
      </c>
      <c r="G621">
        <v>0</v>
      </c>
      <c r="H621">
        <v>0</v>
      </c>
      <c r="I621">
        <f>E621/$E$1</f>
        <v>0.22500000000000001</v>
      </c>
      <c r="J621">
        <f>LOG10(F621+1)</f>
        <v>0.94200805302231327</v>
      </c>
      <c r="K621">
        <f t="shared" si="27"/>
        <v>0</v>
      </c>
      <c r="L621">
        <f t="shared" si="28"/>
        <v>0</v>
      </c>
      <c r="M621">
        <f>IF(B621="S",1,0)</f>
        <v>1</v>
      </c>
      <c r="N621">
        <f>IF(B621="C",1,0)</f>
        <v>0</v>
      </c>
      <c r="O621">
        <f t="shared" si="29"/>
        <v>1</v>
      </c>
      <c r="P621">
        <v>1</v>
      </c>
      <c r="AC621" s="5">
        <f>SUMPRODUCT(Table1[[#This Row],[SibSp]:[Ones]],$R$4:$AA$4)</f>
        <v>0.17275320854511622</v>
      </c>
      <c r="AD621" s="5">
        <f>(AC621-Table1[[#This Row],[Survived]])^2</f>
        <v>2.9843671062632415E-2</v>
      </c>
    </row>
    <row r="622" spans="1:30" x14ac:dyDescent="0.2">
      <c r="A622">
        <v>1</v>
      </c>
      <c r="B622" t="s">
        <v>10</v>
      </c>
      <c r="C622">
        <v>3</v>
      </c>
      <c r="D622" t="s">
        <v>4</v>
      </c>
      <c r="E622">
        <v>5</v>
      </c>
      <c r="F622">
        <v>12.475</v>
      </c>
      <c r="G622">
        <v>0</v>
      </c>
      <c r="H622">
        <v>0</v>
      </c>
      <c r="I622">
        <f>E622/$E$1</f>
        <v>6.25E-2</v>
      </c>
      <c r="J622">
        <f>LOG10(F622+1)</f>
        <v>1.1295287738587763</v>
      </c>
      <c r="K622">
        <f t="shared" si="27"/>
        <v>0</v>
      </c>
      <c r="L622">
        <f t="shared" si="28"/>
        <v>0</v>
      </c>
      <c r="M622">
        <f>IF(B622="S",1,0)</f>
        <v>1</v>
      </c>
      <c r="N622">
        <f>IF(B622="C",1,0)</f>
        <v>0</v>
      </c>
      <c r="O622">
        <f t="shared" si="29"/>
        <v>0</v>
      </c>
      <c r="P622">
        <v>1</v>
      </c>
      <c r="AC622" s="5">
        <f>SUMPRODUCT(Table1[[#This Row],[SibSp]:[Ones]],$R$4:$AA$4)</f>
        <v>0.74817716999184292</v>
      </c>
      <c r="AD622" s="5">
        <f>(AC622-Table1[[#This Row],[Survived]])^2</f>
        <v>6.3414737713317182E-2</v>
      </c>
    </row>
    <row r="623" spans="1:30" x14ac:dyDescent="0.2">
      <c r="A623">
        <v>1</v>
      </c>
      <c r="B623" t="s">
        <v>10</v>
      </c>
      <c r="C623">
        <v>1</v>
      </c>
      <c r="D623" t="s">
        <v>4</v>
      </c>
      <c r="E623">
        <v>43</v>
      </c>
      <c r="F623">
        <v>211.33750000000001</v>
      </c>
      <c r="G623">
        <v>0</v>
      </c>
      <c r="H623">
        <v>1</v>
      </c>
      <c r="I623">
        <f>E623/$E$1</f>
        <v>0.53749999999999998</v>
      </c>
      <c r="J623">
        <f>LOG10(F623+1)</f>
        <v>2.3270266997942759</v>
      </c>
      <c r="K623">
        <f t="shared" si="27"/>
        <v>1</v>
      </c>
      <c r="L623">
        <f t="shared" si="28"/>
        <v>0</v>
      </c>
      <c r="M623">
        <f>IF(B623="S",1,0)</f>
        <v>1</v>
      </c>
      <c r="N623">
        <f>IF(B623="C",1,0)</f>
        <v>0</v>
      </c>
      <c r="O623">
        <f t="shared" si="29"/>
        <v>0</v>
      </c>
      <c r="P623">
        <v>1</v>
      </c>
      <c r="AC623" s="5">
        <f>SUMPRODUCT(Table1[[#This Row],[SibSp]:[Ones]],$R$4:$AA$4)</f>
        <v>0.90197491572581545</v>
      </c>
      <c r="AD623" s="5">
        <f>(AC623-Table1[[#This Row],[Survived]])^2</f>
        <v>9.6089171469609831E-3</v>
      </c>
    </row>
    <row r="624" spans="1:30" x14ac:dyDescent="0.2">
      <c r="A624">
        <v>1</v>
      </c>
      <c r="B624" t="s">
        <v>11</v>
      </c>
      <c r="C624">
        <v>3</v>
      </c>
      <c r="D624" t="s">
        <v>4</v>
      </c>
      <c r="E624">
        <v>13</v>
      </c>
      <c r="F624">
        <v>7.2291999999999996</v>
      </c>
      <c r="G624">
        <v>0</v>
      </c>
      <c r="H624">
        <v>0</v>
      </c>
      <c r="I624">
        <f>E624/$E$1</f>
        <v>0.16250000000000001</v>
      </c>
      <c r="J624">
        <f>LOG10(F624+1)</f>
        <v>0.91535761741483168</v>
      </c>
      <c r="K624">
        <f t="shared" si="27"/>
        <v>0</v>
      </c>
      <c r="L624">
        <f t="shared" si="28"/>
        <v>0</v>
      </c>
      <c r="M624">
        <f>IF(B624="S",1,0)</f>
        <v>0</v>
      </c>
      <c r="N624">
        <f>IF(B624="C",1,0)</f>
        <v>1</v>
      </c>
      <c r="O624">
        <f t="shared" si="29"/>
        <v>0</v>
      </c>
      <c r="P624">
        <v>1</v>
      </c>
      <c r="AC624" s="5">
        <f>SUMPRODUCT(Table1[[#This Row],[SibSp]:[Ones]],$R$4:$AA$4)</f>
        <v>0.75262086973243436</v>
      </c>
      <c r="AD624" s="5">
        <f>(AC624-Table1[[#This Row],[Survived]])^2</f>
        <v>6.1196434091937209E-2</v>
      </c>
    </row>
    <row r="625" spans="1:30" x14ac:dyDescent="0.2">
      <c r="A625">
        <v>1</v>
      </c>
      <c r="B625" t="s">
        <v>10</v>
      </c>
      <c r="C625">
        <v>1</v>
      </c>
      <c r="D625" t="s">
        <v>4</v>
      </c>
      <c r="E625">
        <v>17</v>
      </c>
      <c r="F625">
        <v>57</v>
      </c>
      <c r="G625">
        <v>1</v>
      </c>
      <c r="H625">
        <v>0</v>
      </c>
      <c r="I625">
        <f>E625/$E$1</f>
        <v>0.21249999999999999</v>
      </c>
      <c r="J625">
        <f>LOG10(F625+1)</f>
        <v>1.7634279935629373</v>
      </c>
      <c r="K625">
        <f t="shared" si="27"/>
        <v>1</v>
      </c>
      <c r="L625">
        <f t="shared" si="28"/>
        <v>0</v>
      </c>
      <c r="M625">
        <f>IF(B625="S",1,0)</f>
        <v>1</v>
      </c>
      <c r="N625">
        <f>IF(B625="C",1,0)</f>
        <v>0</v>
      </c>
      <c r="O625">
        <f t="shared" si="29"/>
        <v>0</v>
      </c>
      <c r="P625">
        <v>1</v>
      </c>
      <c r="AC625" s="5">
        <f>SUMPRODUCT(Table1[[#This Row],[SibSp]:[Ones]],$R$4:$AA$4)</f>
        <v>0.99992928854236085</v>
      </c>
      <c r="AD625" s="5">
        <f>(AC625-Table1[[#This Row],[Survived]])^2</f>
        <v>5.0001102414532875E-9</v>
      </c>
    </row>
    <row r="626" spans="1:30" x14ac:dyDescent="0.2">
      <c r="A626">
        <v>0</v>
      </c>
      <c r="B626" t="s">
        <v>10</v>
      </c>
      <c r="C626">
        <v>1</v>
      </c>
      <c r="D626" t="s">
        <v>3</v>
      </c>
      <c r="E626">
        <v>29</v>
      </c>
      <c r="F626">
        <v>30</v>
      </c>
      <c r="G626">
        <v>0</v>
      </c>
      <c r="H626">
        <v>0</v>
      </c>
      <c r="I626">
        <f>E626/$E$1</f>
        <v>0.36249999999999999</v>
      </c>
      <c r="J626">
        <f>LOG10(F626+1)</f>
        <v>1.4913616938342726</v>
      </c>
      <c r="K626">
        <f t="shared" si="27"/>
        <v>1</v>
      </c>
      <c r="L626">
        <f t="shared" si="28"/>
        <v>0</v>
      </c>
      <c r="M626">
        <f>IF(B626="S",1,0)</f>
        <v>1</v>
      </c>
      <c r="N626">
        <f>IF(B626="C",1,0)</f>
        <v>0</v>
      </c>
      <c r="O626">
        <f t="shared" si="29"/>
        <v>1</v>
      </c>
      <c r="P626">
        <v>1</v>
      </c>
      <c r="AC626" s="5">
        <f>SUMPRODUCT(Table1[[#This Row],[SibSp]:[Ones]],$R$4:$AA$4)</f>
        <v>0.48172023198521219</v>
      </c>
      <c r="AD626" s="5">
        <f>(AC626-Table1[[#This Row],[Survived]])^2</f>
        <v>0.23205438190388664</v>
      </c>
    </row>
    <row r="627" spans="1:30" x14ac:dyDescent="0.2">
      <c r="A627">
        <v>0</v>
      </c>
      <c r="B627" t="s">
        <v>10</v>
      </c>
      <c r="C627">
        <v>3</v>
      </c>
      <c r="D627" t="s">
        <v>3</v>
      </c>
      <c r="E627">
        <v>25</v>
      </c>
      <c r="F627">
        <v>7.05</v>
      </c>
      <c r="G627">
        <v>0</v>
      </c>
      <c r="H627">
        <v>0</v>
      </c>
      <c r="I627">
        <f>E627/$E$1</f>
        <v>0.3125</v>
      </c>
      <c r="J627">
        <f>LOG10(F627+1)</f>
        <v>0.90579588036786851</v>
      </c>
      <c r="K627">
        <f t="shared" si="27"/>
        <v>0</v>
      </c>
      <c r="L627">
        <f t="shared" si="28"/>
        <v>0</v>
      </c>
      <c r="M627">
        <f>IF(B627="S",1,0)</f>
        <v>1</v>
      </c>
      <c r="N627">
        <f>IF(B627="C",1,0)</f>
        <v>0</v>
      </c>
      <c r="O627">
        <f t="shared" si="29"/>
        <v>1</v>
      </c>
      <c r="P627">
        <v>1</v>
      </c>
      <c r="AC627" s="5">
        <f>SUMPRODUCT(Table1[[#This Row],[SibSp]:[Ones]],$R$4:$AA$4)</f>
        <v>0.1261780633703512</v>
      </c>
      <c r="AD627" s="5">
        <f>(AC627-Table1[[#This Row],[Survived]])^2</f>
        <v>1.5920903675892363E-2</v>
      </c>
    </row>
    <row r="628" spans="1:30" x14ac:dyDescent="0.2">
      <c r="A628">
        <v>0</v>
      </c>
      <c r="B628" t="s">
        <v>10</v>
      </c>
      <c r="C628">
        <v>3</v>
      </c>
      <c r="D628" t="s">
        <v>3</v>
      </c>
      <c r="E628">
        <v>25</v>
      </c>
      <c r="F628">
        <v>7.25</v>
      </c>
      <c r="G628">
        <v>0</v>
      </c>
      <c r="H628">
        <v>0</v>
      </c>
      <c r="I628">
        <f>E628/$E$1</f>
        <v>0.3125</v>
      </c>
      <c r="J628">
        <f>LOG10(F628+1)</f>
        <v>0.91645394854992512</v>
      </c>
      <c r="K628">
        <f t="shared" si="27"/>
        <v>0</v>
      </c>
      <c r="L628">
        <f t="shared" si="28"/>
        <v>0</v>
      </c>
      <c r="M628">
        <f>IF(B628="S",1,0)</f>
        <v>1</v>
      </c>
      <c r="N628">
        <f>IF(B628="C",1,0)</f>
        <v>0</v>
      </c>
      <c r="O628">
        <f t="shared" si="29"/>
        <v>1</v>
      </c>
      <c r="P628">
        <v>1</v>
      </c>
      <c r="AC628" s="5">
        <f>SUMPRODUCT(Table1[[#This Row],[SibSp]:[Ones]],$R$4:$AA$4)</f>
        <v>0.12669761895001286</v>
      </c>
      <c r="AD628" s="5">
        <f>(AC628-Table1[[#This Row],[Survived]])^2</f>
        <v>1.6052286647602658E-2</v>
      </c>
    </row>
    <row r="629" spans="1:30" x14ac:dyDescent="0.2">
      <c r="A629">
        <v>1</v>
      </c>
      <c r="B629" t="s">
        <v>10</v>
      </c>
      <c r="C629">
        <v>3</v>
      </c>
      <c r="D629" t="s">
        <v>4</v>
      </c>
      <c r="E629">
        <v>18</v>
      </c>
      <c r="F629">
        <v>7.4958</v>
      </c>
      <c r="G629">
        <v>0</v>
      </c>
      <c r="H629">
        <v>0</v>
      </c>
      <c r="I629">
        <f>E629/$E$1</f>
        <v>0.22500000000000001</v>
      </c>
      <c r="J629">
        <f>LOG10(F629+1)</f>
        <v>0.92920428011230582</v>
      </c>
      <c r="K629">
        <f t="shared" si="27"/>
        <v>0</v>
      </c>
      <c r="L629">
        <f t="shared" si="28"/>
        <v>0</v>
      </c>
      <c r="M629">
        <f>IF(B629="S",1,0)</f>
        <v>1</v>
      </c>
      <c r="N629">
        <f>IF(B629="C",1,0)</f>
        <v>0</v>
      </c>
      <c r="O629">
        <f t="shared" si="29"/>
        <v>0</v>
      </c>
      <c r="P629">
        <v>1</v>
      </c>
      <c r="AC629" s="5">
        <f>SUMPRODUCT(Table1[[#This Row],[SibSp]:[Ones]],$R$4:$AA$4)</f>
        <v>0.65519346284848201</v>
      </c>
      <c r="AD629" s="5">
        <f>(AC629-Table1[[#This Row],[Survived]])^2</f>
        <v>0.11889154806242115</v>
      </c>
    </row>
    <row r="630" spans="1:30" x14ac:dyDescent="0.2">
      <c r="A630">
        <v>0</v>
      </c>
      <c r="B630" t="s">
        <v>12</v>
      </c>
      <c r="C630">
        <v>3</v>
      </c>
      <c r="D630" t="s">
        <v>3</v>
      </c>
      <c r="E630">
        <v>8</v>
      </c>
      <c r="F630">
        <v>29.125</v>
      </c>
      <c r="G630">
        <v>4</v>
      </c>
      <c r="H630">
        <v>1</v>
      </c>
      <c r="I630">
        <f>E630/$E$1</f>
        <v>0.1</v>
      </c>
      <c r="J630">
        <f>LOG10(F630+1)</f>
        <v>1.4789270555829248</v>
      </c>
      <c r="K630">
        <f t="shared" si="27"/>
        <v>0</v>
      </c>
      <c r="L630">
        <f t="shared" si="28"/>
        <v>0</v>
      </c>
      <c r="M630">
        <f>IF(B630="S",1,0)</f>
        <v>0</v>
      </c>
      <c r="N630">
        <f>IF(B630="C",1,0)</f>
        <v>0</v>
      </c>
      <c r="O630">
        <f t="shared" si="29"/>
        <v>1</v>
      </c>
      <c r="P630">
        <v>1</v>
      </c>
      <c r="AC630" s="5">
        <f>SUMPRODUCT(Table1[[#This Row],[SibSp]:[Ones]],$R$4:$AA$4)</f>
        <v>-1.447255581619622E-3</v>
      </c>
      <c r="AD630" s="5">
        <f>(AC630-Table1[[#This Row],[Survived]])^2</f>
        <v>2.0945487185291503E-6</v>
      </c>
    </row>
    <row r="631" spans="1:30" x14ac:dyDescent="0.2">
      <c r="A631">
        <v>1</v>
      </c>
      <c r="B631" t="s">
        <v>10</v>
      </c>
      <c r="C631">
        <v>3</v>
      </c>
      <c r="D631" t="s">
        <v>3</v>
      </c>
      <c r="E631">
        <v>1</v>
      </c>
      <c r="F631">
        <v>20.574999999999999</v>
      </c>
      <c r="G631">
        <v>1</v>
      </c>
      <c r="H631">
        <v>2</v>
      </c>
      <c r="I631">
        <f>E631/$E$1</f>
        <v>1.2500000000000001E-2</v>
      </c>
      <c r="J631">
        <f>LOG10(F631+1)</f>
        <v>1.3339508043872472</v>
      </c>
      <c r="K631">
        <f t="shared" si="27"/>
        <v>0</v>
      </c>
      <c r="L631">
        <f t="shared" si="28"/>
        <v>0</v>
      </c>
      <c r="M631">
        <f>IF(B631="S",1,0)</f>
        <v>1</v>
      </c>
      <c r="N631">
        <f>IF(B631="C",1,0)</f>
        <v>0</v>
      </c>
      <c r="O631">
        <f t="shared" si="29"/>
        <v>1</v>
      </c>
      <c r="P631">
        <v>1</v>
      </c>
      <c r="AC631" s="5">
        <f>SUMPRODUCT(Table1[[#This Row],[SibSp]:[Ones]],$R$4:$AA$4)</f>
        <v>0.2178953351364849</v>
      </c>
      <c r="AD631" s="5">
        <f>(AC631-Table1[[#This Row],[Survived]])^2</f>
        <v>0.61168770680127116</v>
      </c>
    </row>
    <row r="632" spans="1:30" x14ac:dyDescent="0.2">
      <c r="A632">
        <v>0</v>
      </c>
      <c r="B632" t="s">
        <v>11</v>
      </c>
      <c r="C632">
        <v>1</v>
      </c>
      <c r="D632" t="s">
        <v>3</v>
      </c>
      <c r="E632">
        <v>46</v>
      </c>
      <c r="F632">
        <v>79.2</v>
      </c>
      <c r="G632">
        <v>0</v>
      </c>
      <c r="H632">
        <v>0</v>
      </c>
      <c r="I632">
        <f>E632/$E$1</f>
        <v>0.57499999999999996</v>
      </c>
      <c r="J632">
        <f>LOG10(F632+1)</f>
        <v>1.9041743682841634</v>
      </c>
      <c r="K632">
        <f t="shared" si="27"/>
        <v>1</v>
      </c>
      <c r="L632">
        <f t="shared" si="28"/>
        <v>0</v>
      </c>
      <c r="M632">
        <f>IF(B632="S",1,0)</f>
        <v>0</v>
      </c>
      <c r="N632">
        <f>IF(B632="C",1,0)</f>
        <v>1</v>
      </c>
      <c r="O632">
        <f t="shared" si="29"/>
        <v>1</v>
      </c>
      <c r="P632">
        <v>1</v>
      </c>
      <c r="AC632" s="5">
        <f>SUMPRODUCT(Table1[[#This Row],[SibSp]:[Ones]],$R$4:$AA$4)</f>
        <v>0.45911519590015087</v>
      </c>
      <c r="AD632" s="5">
        <f>(AC632-Table1[[#This Row],[Survived]])^2</f>
        <v>0.21078676310643391</v>
      </c>
    </row>
    <row r="633" spans="1:30" x14ac:dyDescent="0.2">
      <c r="A633">
        <v>0</v>
      </c>
      <c r="B633" t="s">
        <v>10</v>
      </c>
      <c r="C633">
        <v>2</v>
      </c>
      <c r="D633" t="s">
        <v>3</v>
      </c>
      <c r="E633">
        <v>16</v>
      </c>
      <c r="F633">
        <v>26</v>
      </c>
      <c r="G633">
        <v>0</v>
      </c>
      <c r="H633">
        <v>0</v>
      </c>
      <c r="I633">
        <f>E633/$E$1</f>
        <v>0.2</v>
      </c>
      <c r="J633">
        <f>LOG10(F633+1)</f>
        <v>1.4313637641589874</v>
      </c>
      <c r="K633">
        <f t="shared" si="27"/>
        <v>0</v>
      </c>
      <c r="L633">
        <f t="shared" si="28"/>
        <v>1</v>
      </c>
      <c r="M633">
        <f>IF(B633="S",1,0)</f>
        <v>1</v>
      </c>
      <c r="N633">
        <f>IF(B633="C",1,0)</f>
        <v>0</v>
      </c>
      <c r="O633">
        <f t="shared" si="29"/>
        <v>1</v>
      </c>
      <c r="P633">
        <v>1</v>
      </c>
      <c r="AC633" s="5">
        <f>SUMPRODUCT(Table1[[#This Row],[SibSp]:[Ones]],$R$4:$AA$4)</f>
        <v>0.39225058078326286</v>
      </c>
      <c r="AD633" s="5">
        <f>(AC633-Table1[[#This Row],[Survived]])^2</f>
        <v>0.15386051812480703</v>
      </c>
    </row>
    <row r="634" spans="1:30" x14ac:dyDescent="0.2">
      <c r="A634">
        <v>0</v>
      </c>
      <c r="B634" t="s">
        <v>10</v>
      </c>
      <c r="C634">
        <v>3</v>
      </c>
      <c r="D634" t="s">
        <v>3</v>
      </c>
      <c r="E634">
        <v>25</v>
      </c>
      <c r="F634">
        <v>7.8958000000000004</v>
      </c>
      <c r="G634">
        <v>0</v>
      </c>
      <c r="H634">
        <v>0</v>
      </c>
      <c r="I634">
        <f>E634/$E$1</f>
        <v>0.3125</v>
      </c>
      <c r="J634">
        <f>LOG10(F634+1)</f>
        <v>0.94918501031343461</v>
      </c>
      <c r="K634">
        <f t="shared" si="27"/>
        <v>0</v>
      </c>
      <c r="L634">
        <f t="shared" si="28"/>
        <v>0</v>
      </c>
      <c r="M634">
        <f>IF(B634="S",1,0)</f>
        <v>1</v>
      </c>
      <c r="N634">
        <f>IF(B634="C",1,0)</f>
        <v>0</v>
      </c>
      <c r="O634">
        <f t="shared" si="29"/>
        <v>1</v>
      </c>
      <c r="P634">
        <v>1</v>
      </c>
      <c r="AC634" s="5">
        <f>SUMPRODUCT(Table1[[#This Row],[SibSp]:[Ones]],$R$4:$AA$4)</f>
        <v>0.12829318068568607</v>
      </c>
      <c r="AD634" s="5">
        <f>(AC634-Table1[[#This Row],[Survived]])^2</f>
        <v>1.6459140210450092E-2</v>
      </c>
    </row>
    <row r="635" spans="1:30" x14ac:dyDescent="0.2">
      <c r="A635">
        <v>0</v>
      </c>
      <c r="B635" t="s">
        <v>10</v>
      </c>
      <c r="C635">
        <v>2</v>
      </c>
      <c r="D635" t="s">
        <v>3</v>
      </c>
      <c r="E635">
        <v>39</v>
      </c>
      <c r="F635">
        <v>13</v>
      </c>
      <c r="G635">
        <v>0</v>
      </c>
      <c r="H635">
        <v>0</v>
      </c>
      <c r="I635">
        <f>E635/$E$1</f>
        <v>0.48749999999999999</v>
      </c>
      <c r="J635">
        <f>LOG10(F635+1)</f>
        <v>1.146128035678238</v>
      </c>
      <c r="K635">
        <f t="shared" si="27"/>
        <v>0</v>
      </c>
      <c r="L635">
        <f t="shared" si="28"/>
        <v>1</v>
      </c>
      <c r="M635">
        <f>IF(B635="S",1,0)</f>
        <v>1</v>
      </c>
      <c r="N635">
        <f>IF(B635="C",1,0)</f>
        <v>0</v>
      </c>
      <c r="O635">
        <f t="shared" si="29"/>
        <v>1</v>
      </c>
      <c r="P635">
        <v>1</v>
      </c>
      <c r="AC635" s="5">
        <f>SUMPRODUCT(Table1[[#This Row],[SibSp]:[Ones]],$R$4:$AA$4)</f>
        <v>0.23111352702296523</v>
      </c>
      <c r="AD635" s="5">
        <f>(AC635-Table1[[#This Row],[Survived]])^2</f>
        <v>5.341346237299488E-2</v>
      </c>
    </row>
    <row r="636" spans="1:30" x14ac:dyDescent="0.2">
      <c r="A636">
        <v>1</v>
      </c>
      <c r="B636" t="s">
        <v>10</v>
      </c>
      <c r="C636">
        <v>1</v>
      </c>
      <c r="D636" t="s">
        <v>4</v>
      </c>
      <c r="E636">
        <v>49</v>
      </c>
      <c r="F636">
        <v>25.929200000000002</v>
      </c>
      <c r="G636">
        <v>0</v>
      </c>
      <c r="H636">
        <v>0</v>
      </c>
      <c r="I636">
        <f>E636/$E$1</f>
        <v>0.61250000000000004</v>
      </c>
      <c r="J636">
        <f>LOG10(F636+1)</f>
        <v>1.4302234517870693</v>
      </c>
      <c r="K636">
        <f t="shared" si="27"/>
        <v>1</v>
      </c>
      <c r="L636">
        <f t="shared" si="28"/>
        <v>0</v>
      </c>
      <c r="M636">
        <f>IF(B636="S",1,0)</f>
        <v>1</v>
      </c>
      <c r="N636">
        <f>IF(B636="C",1,0)</f>
        <v>0</v>
      </c>
      <c r="O636">
        <f t="shared" si="29"/>
        <v>0</v>
      </c>
      <c r="P636">
        <v>1</v>
      </c>
      <c r="AC636" s="5">
        <f>SUMPRODUCT(Table1[[#This Row],[SibSp]:[Ones]],$R$4:$AA$4)</f>
        <v>0.83377604531992955</v>
      </c>
      <c r="AD636" s="5">
        <f>(AC636-Table1[[#This Row],[Survived]])^2</f>
        <v>2.7630403109482116E-2</v>
      </c>
    </row>
    <row r="637" spans="1:30" x14ac:dyDescent="0.2">
      <c r="A637">
        <v>1</v>
      </c>
      <c r="B637" t="s">
        <v>10</v>
      </c>
      <c r="C637">
        <v>3</v>
      </c>
      <c r="D637" t="s">
        <v>4</v>
      </c>
      <c r="E637">
        <v>31</v>
      </c>
      <c r="F637">
        <v>8.6832999999999991</v>
      </c>
      <c r="G637">
        <v>0</v>
      </c>
      <c r="H637">
        <v>0</v>
      </c>
      <c r="I637">
        <f>E637/$E$1</f>
        <v>0.38750000000000001</v>
      </c>
      <c r="J637">
        <f>LOG10(F637+1)</f>
        <v>0.98602338701450321</v>
      </c>
      <c r="K637">
        <f t="shared" si="27"/>
        <v>0</v>
      </c>
      <c r="L637">
        <f t="shared" si="28"/>
        <v>0</v>
      </c>
      <c r="M637">
        <f>IF(B637="S",1,0)</f>
        <v>1</v>
      </c>
      <c r="N637">
        <f>IF(B637="C",1,0)</f>
        <v>0</v>
      </c>
      <c r="O637">
        <f t="shared" si="29"/>
        <v>0</v>
      </c>
      <c r="P637">
        <v>1</v>
      </c>
      <c r="AC637" s="5">
        <f>SUMPRODUCT(Table1[[#This Row],[SibSp]:[Ones]],$R$4:$AA$4)</f>
        <v>0.57474489717815569</v>
      </c>
      <c r="AD637" s="5">
        <f>(AC637-Table1[[#This Row],[Survived]])^2</f>
        <v>0.18084190247601736</v>
      </c>
    </row>
    <row r="638" spans="1:30" x14ac:dyDescent="0.2">
      <c r="A638">
        <v>0</v>
      </c>
      <c r="B638" t="s">
        <v>11</v>
      </c>
      <c r="C638">
        <v>3</v>
      </c>
      <c r="D638" t="s">
        <v>3</v>
      </c>
      <c r="E638">
        <v>30</v>
      </c>
      <c r="F638">
        <v>7.2291999999999996</v>
      </c>
      <c r="G638">
        <v>0</v>
      </c>
      <c r="H638">
        <v>0</v>
      </c>
      <c r="I638">
        <f>E638/$E$1</f>
        <v>0.375</v>
      </c>
      <c r="J638">
        <f>LOG10(F638+1)</f>
        <v>0.91535761741483168</v>
      </c>
      <c r="K638">
        <f t="shared" si="27"/>
        <v>0</v>
      </c>
      <c r="L638">
        <f t="shared" si="28"/>
        <v>0</v>
      </c>
      <c r="M638">
        <f>IF(B638="S",1,0)</f>
        <v>0</v>
      </c>
      <c r="N638">
        <f>IF(B638="C",1,0)</f>
        <v>1</v>
      </c>
      <c r="O638">
        <f t="shared" si="29"/>
        <v>1</v>
      </c>
      <c r="P638">
        <v>1</v>
      </c>
      <c r="AC638" s="5">
        <f>SUMPRODUCT(Table1[[#This Row],[SibSp]:[Ones]],$R$4:$AA$4)</f>
        <v>0.16073244925726538</v>
      </c>
      <c r="AD638" s="5">
        <f>(AC638-Table1[[#This Row],[Survived]])^2</f>
        <v>2.583492024423939E-2</v>
      </c>
    </row>
    <row r="639" spans="1:30" x14ac:dyDescent="0.2">
      <c r="A639">
        <v>0</v>
      </c>
      <c r="B639" t="s">
        <v>10</v>
      </c>
      <c r="C639">
        <v>3</v>
      </c>
      <c r="D639" t="s">
        <v>4</v>
      </c>
      <c r="E639">
        <v>30</v>
      </c>
      <c r="F639">
        <v>24.15</v>
      </c>
      <c r="G639">
        <v>1</v>
      </c>
      <c r="H639">
        <v>1</v>
      </c>
      <c r="I639">
        <f>E639/$E$1</f>
        <v>0.375</v>
      </c>
      <c r="J639">
        <f>LOG10(F639+1)</f>
        <v>1.4005379893919461</v>
      </c>
      <c r="K639">
        <f t="shared" si="27"/>
        <v>0</v>
      </c>
      <c r="L639">
        <f t="shared" si="28"/>
        <v>0</v>
      </c>
      <c r="M639">
        <f>IF(B639="S",1,0)</f>
        <v>1</v>
      </c>
      <c r="N639">
        <f>IF(B639="C",1,0)</f>
        <v>0</v>
      </c>
      <c r="O639">
        <f t="shared" si="29"/>
        <v>0</v>
      </c>
      <c r="P639">
        <v>1</v>
      </c>
      <c r="AC639" s="5">
        <f>SUMPRODUCT(Table1[[#This Row],[SibSp]:[Ones]],$R$4:$AA$4)</f>
        <v>0.5324913868104677</v>
      </c>
      <c r="AD639" s="5">
        <f>(AC639-Table1[[#This Row],[Survived]])^2</f>
        <v>0.28354707702733511</v>
      </c>
    </row>
    <row r="640" spans="1:30" x14ac:dyDescent="0.2">
      <c r="A640">
        <v>0</v>
      </c>
      <c r="B640" t="s">
        <v>10</v>
      </c>
      <c r="C640">
        <v>2</v>
      </c>
      <c r="D640" t="s">
        <v>3</v>
      </c>
      <c r="E640">
        <v>34</v>
      </c>
      <c r="F640">
        <v>13</v>
      </c>
      <c r="G640">
        <v>0</v>
      </c>
      <c r="H640">
        <v>0</v>
      </c>
      <c r="I640">
        <f>E640/$E$1</f>
        <v>0.42499999999999999</v>
      </c>
      <c r="J640">
        <f>LOG10(F640+1)</f>
        <v>1.146128035678238</v>
      </c>
      <c r="K640">
        <f t="shared" si="27"/>
        <v>0</v>
      </c>
      <c r="L640">
        <f t="shared" si="28"/>
        <v>1</v>
      </c>
      <c r="M640">
        <f>IF(B640="S",1,0)</f>
        <v>1</v>
      </c>
      <c r="N640">
        <f>IF(B640="C",1,0)</f>
        <v>0</v>
      </c>
      <c r="O640">
        <f t="shared" si="29"/>
        <v>1</v>
      </c>
      <c r="P640">
        <v>1</v>
      </c>
      <c r="AC640" s="5">
        <f>SUMPRODUCT(Table1[[#This Row],[SibSp]:[Ones]],$R$4:$AA$4)</f>
        <v>0.26312058954322176</v>
      </c>
      <c r="AD640" s="5">
        <f>(AC640-Table1[[#This Row],[Survived]])^2</f>
        <v>6.9232444641572577E-2</v>
      </c>
    </row>
    <row r="641" spans="1:30" x14ac:dyDescent="0.2">
      <c r="A641">
        <v>1</v>
      </c>
      <c r="B641" t="s">
        <v>10</v>
      </c>
      <c r="C641">
        <v>2</v>
      </c>
      <c r="D641" t="s">
        <v>4</v>
      </c>
      <c r="E641">
        <v>31</v>
      </c>
      <c r="F641">
        <v>26.25</v>
      </c>
      <c r="G641">
        <v>1</v>
      </c>
      <c r="H641">
        <v>1</v>
      </c>
      <c r="I641">
        <f>E641/$E$1</f>
        <v>0.38750000000000001</v>
      </c>
      <c r="J641">
        <f>LOG10(F641+1)</f>
        <v>1.4353665066126613</v>
      </c>
      <c r="K641">
        <f t="shared" si="27"/>
        <v>0</v>
      </c>
      <c r="L641">
        <f t="shared" si="28"/>
        <v>1</v>
      </c>
      <c r="M641">
        <f>IF(B641="S",1,0)</f>
        <v>1</v>
      </c>
      <c r="N641">
        <f>IF(B641="C",1,0)</f>
        <v>0</v>
      </c>
      <c r="O641">
        <f t="shared" si="29"/>
        <v>0</v>
      </c>
      <c r="P641">
        <v>1</v>
      </c>
      <c r="AC641" s="5">
        <f>SUMPRODUCT(Table1[[#This Row],[SibSp]:[Ones]],$R$4:$AA$4)</f>
        <v>0.71062739740540926</v>
      </c>
      <c r="AD641" s="5">
        <f>(AC641-Table1[[#This Row],[Survived]])^2</f>
        <v>8.3736503132366941E-2</v>
      </c>
    </row>
    <row r="642" spans="1:30" x14ac:dyDescent="0.2">
      <c r="A642">
        <v>1</v>
      </c>
      <c r="B642" t="s">
        <v>10</v>
      </c>
      <c r="C642">
        <v>1</v>
      </c>
      <c r="D642" t="s">
        <v>3</v>
      </c>
      <c r="E642">
        <v>11</v>
      </c>
      <c r="F642">
        <v>120</v>
      </c>
      <c r="G642">
        <v>1</v>
      </c>
      <c r="H642">
        <v>2</v>
      </c>
      <c r="I642">
        <f>E642/$E$1</f>
        <v>0.13750000000000001</v>
      </c>
      <c r="J642">
        <f>LOG10(F642+1)</f>
        <v>2.0827853703164503</v>
      </c>
      <c r="K642">
        <f t="shared" si="27"/>
        <v>1</v>
      </c>
      <c r="L642">
        <f t="shared" si="28"/>
        <v>0</v>
      </c>
      <c r="M642">
        <f>IF(B642="S",1,0)</f>
        <v>1</v>
      </c>
      <c r="N642">
        <f>IF(B642="C",1,0)</f>
        <v>0</v>
      </c>
      <c r="O642">
        <f t="shared" si="29"/>
        <v>1</v>
      </c>
      <c r="P642">
        <v>1</v>
      </c>
      <c r="AC642" s="5">
        <f>SUMPRODUCT(Table1[[#This Row],[SibSp]:[Ones]],$R$4:$AA$4)</f>
        <v>0.54298799369868944</v>
      </c>
      <c r="AD642" s="5">
        <f>(AC642-Table1[[#This Row],[Survived]])^2</f>
        <v>0.20885997390354913</v>
      </c>
    </row>
    <row r="643" spans="1:30" x14ac:dyDescent="0.2">
      <c r="A643">
        <v>1</v>
      </c>
      <c r="B643" t="s">
        <v>11</v>
      </c>
      <c r="C643">
        <v>3</v>
      </c>
      <c r="D643" t="s">
        <v>3</v>
      </c>
      <c r="E643">
        <v>0.42</v>
      </c>
      <c r="F643">
        <v>8.5167000000000002</v>
      </c>
      <c r="G643">
        <v>0</v>
      </c>
      <c r="H643">
        <v>1</v>
      </c>
      <c r="I643">
        <f>E643/$E$1</f>
        <v>5.2499999999999995E-3</v>
      </c>
      <c r="J643">
        <f>LOG10(F643+1)</f>
        <v>0.97848637903110569</v>
      </c>
      <c r="K643">
        <f t="shared" si="27"/>
        <v>0</v>
      </c>
      <c r="L643">
        <f t="shared" si="28"/>
        <v>0</v>
      </c>
      <c r="M643">
        <f>IF(B643="S",1,0)</f>
        <v>0</v>
      </c>
      <c r="N643">
        <f>IF(B643="C",1,0)</f>
        <v>1</v>
      </c>
      <c r="O643">
        <f t="shared" si="29"/>
        <v>1</v>
      </c>
      <c r="P643">
        <v>1</v>
      </c>
      <c r="AC643" s="5">
        <f>SUMPRODUCT(Table1[[#This Row],[SibSp]:[Ones]],$R$4:$AA$4)</f>
        <v>0.339236969900435</v>
      </c>
      <c r="AD643" s="5">
        <f>(AC643-Table1[[#This Row],[Survived]])^2</f>
        <v>0.43660778194635869</v>
      </c>
    </row>
    <row r="644" spans="1:30" x14ac:dyDescent="0.2">
      <c r="A644">
        <v>1</v>
      </c>
      <c r="B644" t="s">
        <v>10</v>
      </c>
      <c r="C644">
        <v>3</v>
      </c>
      <c r="D644" t="s">
        <v>3</v>
      </c>
      <c r="E644">
        <v>27</v>
      </c>
      <c r="F644">
        <v>6.9749999999999996</v>
      </c>
      <c r="G644">
        <v>0</v>
      </c>
      <c r="H644">
        <v>0</v>
      </c>
      <c r="I644">
        <f>E644/$E$1</f>
        <v>0.33750000000000002</v>
      </c>
      <c r="J644">
        <f>LOG10(F644+1)</f>
        <v>0.90173069172921871</v>
      </c>
      <c r="K644">
        <f t="shared" si="27"/>
        <v>0</v>
      </c>
      <c r="L644">
        <f t="shared" si="28"/>
        <v>0</v>
      </c>
      <c r="M644">
        <f>IF(B644="S",1,0)</f>
        <v>1</v>
      </c>
      <c r="N644">
        <f>IF(B644="C",1,0)</f>
        <v>0</v>
      </c>
      <c r="O644">
        <f t="shared" si="29"/>
        <v>1</v>
      </c>
      <c r="P644">
        <v>1</v>
      </c>
      <c r="AC644" s="5">
        <f>SUMPRODUCT(Table1[[#This Row],[SibSp]:[Ones]],$R$4:$AA$4)</f>
        <v>0.11317707004473454</v>
      </c>
      <c r="AD644" s="5">
        <f>(AC644-Table1[[#This Row],[Survived]])^2</f>
        <v>0.78645490909444171</v>
      </c>
    </row>
    <row r="645" spans="1:30" x14ac:dyDescent="0.2">
      <c r="A645">
        <v>0</v>
      </c>
      <c r="B645" t="s">
        <v>10</v>
      </c>
      <c r="C645">
        <v>3</v>
      </c>
      <c r="D645" t="s">
        <v>3</v>
      </c>
      <c r="E645">
        <v>31</v>
      </c>
      <c r="F645">
        <v>7.7750000000000004</v>
      </c>
      <c r="G645">
        <v>0</v>
      </c>
      <c r="H645">
        <v>0</v>
      </c>
      <c r="I645">
        <f>E645/$E$1</f>
        <v>0.38750000000000001</v>
      </c>
      <c r="J645">
        <f>LOG10(F645+1)</f>
        <v>0.94324712513786169</v>
      </c>
      <c r="K645">
        <f t="shared" ref="K645:K708" si="30">IF(C645=1,1,0)</f>
        <v>0</v>
      </c>
      <c r="L645">
        <f t="shared" ref="L645:L708" si="31">IF(C645=2,1,0)</f>
        <v>0</v>
      </c>
      <c r="M645">
        <f>IF(B645="S",1,0)</f>
        <v>1</v>
      </c>
      <c r="N645">
        <f>IF(B645="C",1,0)</f>
        <v>0</v>
      </c>
      <c r="O645">
        <f t="shared" ref="O645:O708" si="32">IF(D645="male",1,0)</f>
        <v>1</v>
      </c>
      <c r="P645">
        <v>1</v>
      </c>
      <c r="AC645" s="5">
        <f>SUMPRODUCT(Table1[[#This Row],[SibSp]:[Ones]],$R$4:$AA$4)</f>
        <v>8.9595247823272661E-2</v>
      </c>
      <c r="AD645" s="5">
        <f>(AC645-Table1[[#This Row],[Survived]])^2</f>
        <v>8.0273084325136451E-3</v>
      </c>
    </row>
    <row r="646" spans="1:30" x14ac:dyDescent="0.2">
      <c r="A646">
        <v>0</v>
      </c>
      <c r="B646" t="s">
        <v>10</v>
      </c>
      <c r="C646">
        <v>1</v>
      </c>
      <c r="D646" t="s">
        <v>3</v>
      </c>
      <c r="E646">
        <v>39</v>
      </c>
      <c r="F646">
        <v>0</v>
      </c>
      <c r="G646">
        <v>0</v>
      </c>
      <c r="H646">
        <v>0</v>
      </c>
      <c r="I646">
        <f>E646/$E$1</f>
        <v>0.48749999999999999</v>
      </c>
      <c r="J646">
        <f>LOG10(F646+1)</f>
        <v>0</v>
      </c>
      <c r="K646">
        <f t="shared" si="30"/>
        <v>1</v>
      </c>
      <c r="L646">
        <f t="shared" si="31"/>
        <v>0</v>
      </c>
      <c r="M646">
        <f>IF(B646="S",1,0)</f>
        <v>1</v>
      </c>
      <c r="N646">
        <f>IF(B646="C",1,0)</f>
        <v>0</v>
      </c>
      <c r="O646">
        <f t="shared" si="32"/>
        <v>1</v>
      </c>
      <c r="P646">
        <v>1</v>
      </c>
      <c r="AC646" s="5">
        <f>SUMPRODUCT(Table1[[#This Row],[SibSp]:[Ones]],$R$4:$AA$4)</f>
        <v>0.34500575674147149</v>
      </c>
      <c r="AD646" s="5">
        <f>(AC646-Table1[[#This Row],[Survived]])^2</f>
        <v>0.1190289721847554</v>
      </c>
    </row>
    <row r="647" spans="1:30" x14ac:dyDescent="0.2">
      <c r="A647">
        <v>0</v>
      </c>
      <c r="B647" t="s">
        <v>10</v>
      </c>
      <c r="C647">
        <v>3</v>
      </c>
      <c r="D647" t="s">
        <v>4</v>
      </c>
      <c r="E647">
        <v>18</v>
      </c>
      <c r="F647">
        <v>7.7750000000000004</v>
      </c>
      <c r="G647">
        <v>0</v>
      </c>
      <c r="H647">
        <v>0</v>
      </c>
      <c r="I647">
        <f>E647/$E$1</f>
        <v>0.22500000000000001</v>
      </c>
      <c r="J647">
        <f>LOG10(F647+1)</f>
        <v>0.94324712513786169</v>
      </c>
      <c r="K647">
        <f t="shared" si="30"/>
        <v>0</v>
      </c>
      <c r="L647">
        <f t="shared" si="31"/>
        <v>0</v>
      </c>
      <c r="M647">
        <f>IF(B647="S",1,0)</f>
        <v>1</v>
      </c>
      <c r="N647">
        <f>IF(B647="C",1,0)</f>
        <v>0</v>
      </c>
      <c r="O647">
        <f t="shared" si="32"/>
        <v>0</v>
      </c>
      <c r="P647">
        <v>1</v>
      </c>
      <c r="AC647" s="5">
        <f>SUMPRODUCT(Table1[[#This Row],[SibSp]:[Ones]],$R$4:$AA$4)</f>
        <v>0.65587801828223646</v>
      </c>
      <c r="AD647" s="5">
        <f>(AC647-Table1[[#This Row],[Survived]])^2</f>
        <v>0.4301759748658337</v>
      </c>
    </row>
    <row r="648" spans="1:30" x14ac:dyDescent="0.2">
      <c r="A648">
        <v>0</v>
      </c>
      <c r="B648" t="s">
        <v>10</v>
      </c>
      <c r="C648">
        <v>2</v>
      </c>
      <c r="D648" t="s">
        <v>3</v>
      </c>
      <c r="E648">
        <v>39</v>
      </c>
      <c r="F648">
        <v>13</v>
      </c>
      <c r="G648">
        <v>0</v>
      </c>
      <c r="H648">
        <v>0</v>
      </c>
      <c r="I648">
        <f>E648/$E$1</f>
        <v>0.48749999999999999</v>
      </c>
      <c r="J648">
        <f>LOG10(F648+1)</f>
        <v>1.146128035678238</v>
      </c>
      <c r="K648">
        <f t="shared" si="30"/>
        <v>0</v>
      </c>
      <c r="L648">
        <f t="shared" si="31"/>
        <v>1</v>
      </c>
      <c r="M648">
        <f>IF(B648="S",1,0)</f>
        <v>1</v>
      </c>
      <c r="N648">
        <f>IF(B648="C",1,0)</f>
        <v>0</v>
      </c>
      <c r="O648">
        <f t="shared" si="32"/>
        <v>1</v>
      </c>
      <c r="P648">
        <v>1</v>
      </c>
      <c r="AC648" s="5">
        <f>SUMPRODUCT(Table1[[#This Row],[SibSp]:[Ones]],$R$4:$AA$4)</f>
        <v>0.23111352702296523</v>
      </c>
      <c r="AD648" s="5">
        <f>(AC648-Table1[[#This Row],[Survived]])^2</f>
        <v>5.341346237299488E-2</v>
      </c>
    </row>
    <row r="649" spans="1:30" x14ac:dyDescent="0.2">
      <c r="A649">
        <v>1</v>
      </c>
      <c r="B649" t="s">
        <v>10</v>
      </c>
      <c r="C649">
        <v>1</v>
      </c>
      <c r="D649" t="s">
        <v>4</v>
      </c>
      <c r="E649">
        <v>33</v>
      </c>
      <c r="F649">
        <v>53.1</v>
      </c>
      <c r="G649">
        <v>1</v>
      </c>
      <c r="H649">
        <v>0</v>
      </c>
      <c r="I649">
        <f>E649/$E$1</f>
        <v>0.41249999999999998</v>
      </c>
      <c r="J649">
        <f>LOG10(F649+1)</f>
        <v>1.7331972651065695</v>
      </c>
      <c r="K649">
        <f t="shared" si="30"/>
        <v>1</v>
      </c>
      <c r="L649">
        <f t="shared" si="31"/>
        <v>0</v>
      </c>
      <c r="M649">
        <f>IF(B649="S",1,0)</f>
        <v>1</v>
      </c>
      <c r="N649">
        <f>IF(B649="C",1,0)</f>
        <v>0</v>
      </c>
      <c r="O649">
        <f t="shared" si="32"/>
        <v>0</v>
      </c>
      <c r="P649">
        <v>1</v>
      </c>
      <c r="AC649" s="5">
        <f>SUMPRODUCT(Table1[[#This Row],[SibSp]:[Ones]],$R$4:$AA$4)</f>
        <v>0.89603301206841479</v>
      </c>
      <c r="AD649" s="5">
        <f>(AC649-Table1[[#This Row],[Survived]])^2</f>
        <v>1.0809134579566384E-2</v>
      </c>
    </row>
    <row r="650" spans="1:30" x14ac:dyDescent="0.2">
      <c r="A650">
        <v>0</v>
      </c>
      <c r="B650" t="s">
        <v>10</v>
      </c>
      <c r="C650">
        <v>3</v>
      </c>
      <c r="D650" t="s">
        <v>3</v>
      </c>
      <c r="E650">
        <v>26</v>
      </c>
      <c r="F650">
        <v>7.8875000000000002</v>
      </c>
      <c r="G650">
        <v>0</v>
      </c>
      <c r="H650">
        <v>0</v>
      </c>
      <c r="I650">
        <f>E650/$E$1</f>
        <v>0.32500000000000001</v>
      </c>
      <c r="J650">
        <f>LOG10(F650+1)</f>
        <v>0.94877961373782271</v>
      </c>
      <c r="K650">
        <f t="shared" si="30"/>
        <v>0</v>
      </c>
      <c r="L650">
        <f t="shared" si="31"/>
        <v>0</v>
      </c>
      <c r="M650">
        <f>IF(B650="S",1,0)</f>
        <v>1</v>
      </c>
      <c r="N650">
        <f>IF(B650="C",1,0)</f>
        <v>0</v>
      </c>
      <c r="O650">
        <f t="shared" si="32"/>
        <v>1</v>
      </c>
      <c r="P650">
        <v>1</v>
      </c>
      <c r="AC650" s="5">
        <f>SUMPRODUCT(Table1[[#This Row],[SibSp]:[Ones]],$R$4:$AA$4)</f>
        <v>0.12187200605877746</v>
      </c>
      <c r="AD650" s="5">
        <f>(AC650-Table1[[#This Row],[Survived]])^2</f>
        <v>1.4852785860790691E-2</v>
      </c>
    </row>
    <row r="651" spans="1:30" x14ac:dyDescent="0.2">
      <c r="A651">
        <v>0</v>
      </c>
      <c r="B651" t="s">
        <v>10</v>
      </c>
      <c r="C651">
        <v>3</v>
      </c>
      <c r="D651" t="s">
        <v>3</v>
      </c>
      <c r="E651">
        <v>39</v>
      </c>
      <c r="F651">
        <v>24.15</v>
      </c>
      <c r="G651">
        <v>0</v>
      </c>
      <c r="H651">
        <v>0</v>
      </c>
      <c r="I651">
        <f>E651/$E$1</f>
        <v>0.48749999999999999</v>
      </c>
      <c r="J651">
        <f>LOG10(F651+1)</f>
        <v>1.4005379893919461</v>
      </c>
      <c r="K651">
        <f t="shared" si="30"/>
        <v>0</v>
      </c>
      <c r="L651">
        <f t="shared" si="31"/>
        <v>0</v>
      </c>
      <c r="M651">
        <f>IF(B651="S",1,0)</f>
        <v>1</v>
      </c>
      <c r="N651">
        <f>IF(B651="C",1,0)</f>
        <v>0</v>
      </c>
      <c r="O651">
        <f t="shared" si="32"/>
        <v>1</v>
      </c>
      <c r="P651">
        <v>1</v>
      </c>
      <c r="AC651" s="5">
        <f>SUMPRODUCT(Table1[[#This Row],[SibSp]:[Ones]],$R$4:$AA$4)</f>
        <v>6.0675794304993591E-2</v>
      </c>
      <c r="AD651" s="5">
        <f>(AC651-Table1[[#This Row],[Survived]])^2</f>
        <v>3.6815520145418927E-3</v>
      </c>
    </row>
    <row r="652" spans="1:30" x14ac:dyDescent="0.2">
      <c r="A652">
        <v>0</v>
      </c>
      <c r="B652" t="s">
        <v>10</v>
      </c>
      <c r="C652">
        <v>2</v>
      </c>
      <c r="D652" t="s">
        <v>3</v>
      </c>
      <c r="E652">
        <v>35</v>
      </c>
      <c r="F652">
        <v>10.5</v>
      </c>
      <c r="G652">
        <v>0</v>
      </c>
      <c r="H652">
        <v>0</v>
      </c>
      <c r="I652">
        <f>E652/$E$1</f>
        <v>0.4375</v>
      </c>
      <c r="J652">
        <f>LOG10(F652+1)</f>
        <v>1.0606978403536116</v>
      </c>
      <c r="K652">
        <f t="shared" si="30"/>
        <v>0</v>
      </c>
      <c r="L652">
        <f t="shared" si="31"/>
        <v>1</v>
      </c>
      <c r="M652">
        <f>IF(B652="S",1,0)</f>
        <v>1</v>
      </c>
      <c r="N652">
        <f>IF(B652="C",1,0)</f>
        <v>0</v>
      </c>
      <c r="O652">
        <f t="shared" si="32"/>
        <v>1</v>
      </c>
      <c r="P652">
        <v>1</v>
      </c>
      <c r="AC652" s="5">
        <f>SUMPRODUCT(Table1[[#This Row],[SibSp]:[Ones]],$R$4:$AA$4)</f>
        <v>0.25255465736315369</v>
      </c>
      <c r="AD652" s="5">
        <f>(AC652-Table1[[#This Row],[Survived]])^2</f>
        <v>6.3783854955819966E-2</v>
      </c>
    </row>
    <row r="653" spans="1:30" x14ac:dyDescent="0.2">
      <c r="A653">
        <v>0</v>
      </c>
      <c r="B653" t="s">
        <v>10</v>
      </c>
      <c r="C653">
        <v>3</v>
      </c>
      <c r="D653" t="s">
        <v>4</v>
      </c>
      <c r="E653">
        <v>6</v>
      </c>
      <c r="F653">
        <v>31.274999999999999</v>
      </c>
      <c r="G653">
        <v>4</v>
      </c>
      <c r="H653">
        <v>2</v>
      </c>
      <c r="I653">
        <f>E653/$E$1</f>
        <v>7.4999999999999997E-2</v>
      </c>
      <c r="J653">
        <f>LOG10(F653+1)</f>
        <v>1.5088662509384578</v>
      </c>
      <c r="K653">
        <f t="shared" si="30"/>
        <v>0</v>
      </c>
      <c r="L653">
        <f t="shared" si="31"/>
        <v>0</v>
      </c>
      <c r="M653">
        <f>IF(B653="S",1,0)</f>
        <v>1</v>
      </c>
      <c r="N653">
        <f>IF(B653="C",1,0)</f>
        <v>0</v>
      </c>
      <c r="O653">
        <f t="shared" si="32"/>
        <v>0</v>
      </c>
      <c r="P653">
        <v>1</v>
      </c>
      <c r="AC653" s="5">
        <f>SUMPRODUCT(Table1[[#This Row],[SibSp]:[Ones]],$R$4:$AA$4)</f>
        <v>0.51267472692798455</v>
      </c>
      <c r="AD653" s="5">
        <f>(AC653-Table1[[#This Row],[Survived]])^2</f>
        <v>0.26283537563068354</v>
      </c>
    </row>
    <row r="654" spans="1:30" x14ac:dyDescent="0.2">
      <c r="A654">
        <v>0</v>
      </c>
      <c r="B654" t="s">
        <v>10</v>
      </c>
      <c r="C654">
        <v>3</v>
      </c>
      <c r="D654" t="s">
        <v>3</v>
      </c>
      <c r="E654">
        <v>30.5</v>
      </c>
      <c r="F654">
        <v>8.0500000000000007</v>
      </c>
      <c r="G654">
        <v>0</v>
      </c>
      <c r="H654">
        <v>0</v>
      </c>
      <c r="I654">
        <f>E654/$E$1</f>
        <v>0.38124999999999998</v>
      </c>
      <c r="J654">
        <f>LOG10(F654+1)</f>
        <v>0.9566485792052033</v>
      </c>
      <c r="K654">
        <f t="shared" si="30"/>
        <v>0</v>
      </c>
      <c r="L654">
        <f t="shared" si="31"/>
        <v>0</v>
      </c>
      <c r="M654">
        <f>IF(B654="S",1,0)</f>
        <v>1</v>
      </c>
      <c r="N654">
        <f>IF(B654="C",1,0)</f>
        <v>0</v>
      </c>
      <c r="O654">
        <f t="shared" si="32"/>
        <v>1</v>
      </c>
      <c r="P654">
        <v>1</v>
      </c>
      <c r="AC654" s="5">
        <f>SUMPRODUCT(Table1[[#This Row],[SibSp]:[Ones]],$R$4:$AA$4)</f>
        <v>9.3449243219009159E-2</v>
      </c>
      <c r="AD654" s="5">
        <f>(AC654-Table1[[#This Row],[Survived]])^2</f>
        <v>8.7327610582055293E-3</v>
      </c>
    </row>
    <row r="655" spans="1:30" x14ac:dyDescent="0.2">
      <c r="A655">
        <v>0</v>
      </c>
      <c r="B655" t="s">
        <v>10</v>
      </c>
      <c r="C655">
        <v>3</v>
      </c>
      <c r="D655" t="s">
        <v>4</v>
      </c>
      <c r="E655">
        <v>23</v>
      </c>
      <c r="F655">
        <v>7.9249999999999998</v>
      </c>
      <c r="G655">
        <v>0</v>
      </c>
      <c r="H655">
        <v>0</v>
      </c>
      <c r="I655">
        <f>E655/$E$1</f>
        <v>0.28749999999999998</v>
      </c>
      <c r="J655">
        <f>LOG10(F655+1)</f>
        <v>0.95060822478423079</v>
      </c>
      <c r="K655">
        <f t="shared" si="30"/>
        <v>0</v>
      </c>
      <c r="L655">
        <f t="shared" si="31"/>
        <v>0</v>
      </c>
      <c r="M655">
        <f>IF(B655="S",1,0)</f>
        <v>1</v>
      </c>
      <c r="N655">
        <f>IF(B655="C",1,0)</f>
        <v>0</v>
      </c>
      <c r="O655">
        <f t="shared" si="32"/>
        <v>0</v>
      </c>
      <c r="P655">
        <v>1</v>
      </c>
      <c r="AC655" s="5">
        <f>SUMPRODUCT(Table1[[#This Row],[SibSp]:[Ones]],$R$4:$AA$4)</f>
        <v>0.62422979193457606</v>
      </c>
      <c r="AD655" s="5">
        <f>(AC655-Table1[[#This Row],[Survived]])^2</f>
        <v>0.38966283313868411</v>
      </c>
    </row>
    <row r="656" spans="1:30" x14ac:dyDescent="0.2">
      <c r="A656">
        <v>0</v>
      </c>
      <c r="B656" t="s">
        <v>11</v>
      </c>
      <c r="C656">
        <v>2</v>
      </c>
      <c r="D656" t="s">
        <v>3</v>
      </c>
      <c r="E656">
        <v>31</v>
      </c>
      <c r="F656">
        <v>37.004199999999997</v>
      </c>
      <c r="G656">
        <v>1</v>
      </c>
      <c r="H656">
        <v>1</v>
      </c>
      <c r="I656">
        <f>E656/$E$1</f>
        <v>0.38750000000000001</v>
      </c>
      <c r="J656">
        <f>LOG10(F656+1)</f>
        <v>1.579831594933373</v>
      </c>
      <c r="K656">
        <f t="shared" si="30"/>
        <v>0</v>
      </c>
      <c r="L656">
        <f t="shared" si="31"/>
        <v>1</v>
      </c>
      <c r="M656">
        <f>IF(B656="S",1,0)</f>
        <v>0</v>
      </c>
      <c r="N656">
        <f>IF(B656="C",1,0)</f>
        <v>1</v>
      </c>
      <c r="O656">
        <f t="shared" si="32"/>
        <v>1</v>
      </c>
      <c r="P656">
        <v>1</v>
      </c>
      <c r="AC656" s="5">
        <f>SUMPRODUCT(Table1[[#This Row],[SibSp]:[Ones]],$R$4:$AA$4)</f>
        <v>0.30070065675496194</v>
      </c>
      <c r="AD656" s="5">
        <f>(AC656-Table1[[#This Row],[Survived]])^2</f>
        <v>9.0420884972865434E-2</v>
      </c>
    </row>
    <row r="657" spans="1:30" x14ac:dyDescent="0.2">
      <c r="A657">
        <v>0</v>
      </c>
      <c r="B657" t="s">
        <v>10</v>
      </c>
      <c r="C657">
        <v>3</v>
      </c>
      <c r="D657" t="s">
        <v>3</v>
      </c>
      <c r="E657">
        <v>43</v>
      </c>
      <c r="F657">
        <v>6.45</v>
      </c>
      <c r="G657">
        <v>0</v>
      </c>
      <c r="H657">
        <v>0</v>
      </c>
      <c r="I657">
        <f>E657/$E$1</f>
        <v>0.53749999999999998</v>
      </c>
      <c r="J657">
        <f>LOG10(F657+1)</f>
        <v>0.87215627274829288</v>
      </c>
      <c r="K657">
        <f t="shared" si="30"/>
        <v>0</v>
      </c>
      <c r="L657">
        <f t="shared" si="31"/>
        <v>0</v>
      </c>
      <c r="M657">
        <f>IF(B657="S",1,0)</f>
        <v>1</v>
      </c>
      <c r="N657">
        <f>IF(B657="C",1,0)</f>
        <v>0</v>
      </c>
      <c r="O657">
        <f t="shared" si="32"/>
        <v>1</v>
      </c>
      <c r="P657">
        <v>1</v>
      </c>
      <c r="AC657" s="5">
        <f>SUMPRODUCT(Table1[[#This Row],[SibSp]:[Ones]],$R$4:$AA$4)</f>
        <v>9.312787103211595E-3</v>
      </c>
      <c r="AD657" s="5">
        <f>(AC657-Table1[[#This Row],[Survived]])^2</f>
        <v>8.6728003629744211E-5</v>
      </c>
    </row>
    <row r="658" spans="1:30" x14ac:dyDescent="0.2">
      <c r="A658">
        <v>0</v>
      </c>
      <c r="B658" t="s">
        <v>10</v>
      </c>
      <c r="C658">
        <v>3</v>
      </c>
      <c r="D658" t="s">
        <v>3</v>
      </c>
      <c r="E658">
        <v>10</v>
      </c>
      <c r="F658">
        <v>27.9</v>
      </c>
      <c r="G658">
        <v>3</v>
      </c>
      <c r="H658">
        <v>2</v>
      </c>
      <c r="I658">
        <f>E658/$E$1</f>
        <v>0.125</v>
      </c>
      <c r="J658">
        <f>LOG10(F658+1)</f>
        <v>1.4608978427565478</v>
      </c>
      <c r="K658">
        <f t="shared" si="30"/>
        <v>0</v>
      </c>
      <c r="L658">
        <f t="shared" si="31"/>
        <v>0</v>
      </c>
      <c r="M658">
        <f>IF(B658="S",1,0)</f>
        <v>1</v>
      </c>
      <c r="N658">
        <f>IF(B658="C",1,0)</f>
        <v>0</v>
      </c>
      <c r="O658">
        <f t="shared" si="32"/>
        <v>1</v>
      </c>
      <c r="P658">
        <v>1</v>
      </c>
      <c r="AC658" s="5">
        <f>SUMPRODUCT(Table1[[#This Row],[SibSp]:[Ones]],$R$4:$AA$4)</f>
        <v>5.6601211828119946E-2</v>
      </c>
      <c r="AD658" s="5">
        <f>(AC658-Table1[[#This Row],[Survived]])^2</f>
        <v>3.2036971804117052E-3</v>
      </c>
    </row>
    <row r="659" spans="1:30" x14ac:dyDescent="0.2">
      <c r="A659">
        <v>1</v>
      </c>
      <c r="B659" t="s">
        <v>10</v>
      </c>
      <c r="C659">
        <v>1</v>
      </c>
      <c r="D659" t="s">
        <v>4</v>
      </c>
      <c r="E659">
        <v>52</v>
      </c>
      <c r="F659">
        <v>93.5</v>
      </c>
      <c r="G659">
        <v>1</v>
      </c>
      <c r="H659">
        <v>1</v>
      </c>
      <c r="I659">
        <f>E659/$E$1</f>
        <v>0.65</v>
      </c>
      <c r="J659">
        <f>LOG10(F659+1)</f>
        <v>1.975431808509263</v>
      </c>
      <c r="K659">
        <f t="shared" si="30"/>
        <v>1</v>
      </c>
      <c r="L659">
        <f t="shared" si="31"/>
        <v>0</v>
      </c>
      <c r="M659">
        <f>IF(B659="S",1,0)</f>
        <v>1</v>
      </c>
      <c r="N659">
        <f>IF(B659="C",1,0)</f>
        <v>0</v>
      </c>
      <c r="O659">
        <f t="shared" si="32"/>
        <v>0</v>
      </c>
      <c r="P659">
        <v>1</v>
      </c>
      <c r="AC659" s="5">
        <f>SUMPRODUCT(Table1[[#This Row],[SibSp]:[Ones]],$R$4:$AA$4)</f>
        <v>0.77228789590508562</v>
      </c>
      <c r="AD659" s="5">
        <f>(AC659-Table1[[#This Row],[Survived]])^2</f>
        <v>5.1852802351333126E-2</v>
      </c>
    </row>
    <row r="660" spans="1:30" x14ac:dyDescent="0.2">
      <c r="A660">
        <v>1</v>
      </c>
      <c r="B660" t="s">
        <v>10</v>
      </c>
      <c r="C660">
        <v>3</v>
      </c>
      <c r="D660" t="s">
        <v>3</v>
      </c>
      <c r="E660">
        <v>27</v>
      </c>
      <c r="F660">
        <v>8.6624999999999996</v>
      </c>
      <c r="G660">
        <v>0</v>
      </c>
      <c r="H660">
        <v>0</v>
      </c>
      <c r="I660">
        <f>E660/$E$1</f>
        <v>0.33750000000000002</v>
      </c>
      <c r="J660">
        <f>LOG10(F660+1)</f>
        <v>0.98508950692638131</v>
      </c>
      <c r="K660">
        <f t="shared" si="30"/>
        <v>0</v>
      </c>
      <c r="L660">
        <f t="shared" si="31"/>
        <v>0</v>
      </c>
      <c r="M660">
        <f>IF(B660="S",1,0)</f>
        <v>1</v>
      </c>
      <c r="N660">
        <f>IF(B660="C",1,0)</f>
        <v>0</v>
      </c>
      <c r="O660">
        <f t="shared" si="32"/>
        <v>1</v>
      </c>
      <c r="P660">
        <v>1</v>
      </c>
      <c r="AC660" s="5">
        <f>SUMPRODUCT(Table1[[#This Row],[SibSp]:[Ones]],$R$4:$AA$4)</f>
        <v>0.11724061484571369</v>
      </c>
      <c r="AD660" s="5">
        <f>(AC660-Table1[[#This Row],[Survived]])^2</f>
        <v>0.77926413207797363</v>
      </c>
    </row>
    <row r="661" spans="1:30" x14ac:dyDescent="0.2">
      <c r="A661">
        <v>0</v>
      </c>
      <c r="B661" t="s">
        <v>10</v>
      </c>
      <c r="C661">
        <v>1</v>
      </c>
      <c r="D661" t="s">
        <v>3</v>
      </c>
      <c r="E661">
        <v>38</v>
      </c>
      <c r="F661">
        <v>0</v>
      </c>
      <c r="G661">
        <v>0</v>
      </c>
      <c r="H661">
        <v>0</v>
      </c>
      <c r="I661">
        <f>E661/$E$1</f>
        <v>0.47499999999999998</v>
      </c>
      <c r="J661">
        <f>LOG10(F661+1)</f>
        <v>0</v>
      </c>
      <c r="K661">
        <f t="shared" si="30"/>
        <v>1</v>
      </c>
      <c r="L661">
        <f t="shared" si="31"/>
        <v>0</v>
      </c>
      <c r="M661">
        <f>IF(B661="S",1,0)</f>
        <v>1</v>
      </c>
      <c r="N661">
        <f>IF(B661="C",1,0)</f>
        <v>0</v>
      </c>
      <c r="O661">
        <f t="shared" si="32"/>
        <v>1</v>
      </c>
      <c r="P661">
        <v>1</v>
      </c>
      <c r="AC661" s="5">
        <f>SUMPRODUCT(Table1[[#This Row],[SibSp]:[Ones]],$R$4:$AA$4)</f>
        <v>0.35140716924552279</v>
      </c>
      <c r="AD661" s="5">
        <f>(AC661-Table1[[#This Row],[Survived]])^2</f>
        <v>0.1234869985971515</v>
      </c>
    </row>
    <row r="662" spans="1:30" x14ac:dyDescent="0.2">
      <c r="A662">
        <v>1</v>
      </c>
      <c r="B662" t="s">
        <v>10</v>
      </c>
      <c r="C662">
        <v>3</v>
      </c>
      <c r="D662" t="s">
        <v>4</v>
      </c>
      <c r="E662">
        <v>27</v>
      </c>
      <c r="F662">
        <v>12.475</v>
      </c>
      <c r="G662">
        <v>0</v>
      </c>
      <c r="H662">
        <v>1</v>
      </c>
      <c r="I662">
        <f>E662/$E$1</f>
        <v>0.33750000000000002</v>
      </c>
      <c r="J662">
        <f>LOG10(F662+1)</f>
        <v>1.1295287738587763</v>
      </c>
      <c r="K662">
        <f t="shared" si="30"/>
        <v>0</v>
      </c>
      <c r="L662">
        <f t="shared" si="31"/>
        <v>0</v>
      </c>
      <c r="M662">
        <f>IF(B662="S",1,0)</f>
        <v>1</v>
      </c>
      <c r="N662">
        <f>IF(B662="C",1,0)</f>
        <v>0</v>
      </c>
      <c r="O662">
        <f t="shared" si="32"/>
        <v>0</v>
      </c>
      <c r="P662">
        <v>1</v>
      </c>
      <c r="AC662" s="5">
        <f>SUMPRODUCT(Table1[[#This Row],[SibSp]:[Ones]],$R$4:$AA$4)</f>
        <v>0.59341945607115443</v>
      </c>
      <c r="AD662" s="5">
        <f>(AC662-Table1[[#This Row],[Survived]])^2</f>
        <v>0.16530773870147591</v>
      </c>
    </row>
    <row r="663" spans="1:30" x14ac:dyDescent="0.2">
      <c r="A663">
        <v>0</v>
      </c>
      <c r="B663" t="s">
        <v>10</v>
      </c>
      <c r="C663">
        <v>3</v>
      </c>
      <c r="D663" t="s">
        <v>3</v>
      </c>
      <c r="E663">
        <v>2</v>
      </c>
      <c r="F663">
        <v>39.6875</v>
      </c>
      <c r="G663">
        <v>4</v>
      </c>
      <c r="H663">
        <v>1</v>
      </c>
      <c r="I663">
        <f>E663/$E$1</f>
        <v>2.5000000000000001E-2</v>
      </c>
      <c r="J663">
        <f>LOG10(F663+1)</f>
        <v>1.6094610059122672</v>
      </c>
      <c r="K663">
        <f t="shared" si="30"/>
        <v>0</v>
      </c>
      <c r="L663">
        <f t="shared" si="31"/>
        <v>0</v>
      </c>
      <c r="M663">
        <f>IF(B663="S",1,0)</f>
        <v>1</v>
      </c>
      <c r="N663">
        <f>IF(B663="C",1,0)</f>
        <v>0</v>
      </c>
      <c r="O663">
        <f t="shared" si="32"/>
        <v>1</v>
      </c>
      <c r="P663">
        <v>1</v>
      </c>
      <c r="AC663" s="5">
        <f>SUMPRODUCT(Table1[[#This Row],[SibSp]:[Ones]],$R$4:$AA$4)</f>
        <v>7.404636391028363E-2</v>
      </c>
      <c r="AD663" s="5">
        <f>(AC663-Table1[[#This Row],[Survived]])^2</f>
        <v>5.4828640083341542E-3</v>
      </c>
    </row>
    <row r="664" spans="1:30" x14ac:dyDescent="0.2">
      <c r="A664">
        <v>1</v>
      </c>
      <c r="B664" t="s">
        <v>11</v>
      </c>
      <c r="C664">
        <v>2</v>
      </c>
      <c r="D664" t="s">
        <v>3</v>
      </c>
      <c r="E664">
        <v>1</v>
      </c>
      <c r="F664">
        <v>37.004199999999997</v>
      </c>
      <c r="G664">
        <v>0</v>
      </c>
      <c r="H664">
        <v>2</v>
      </c>
      <c r="I664">
        <f>E664/$E$1</f>
        <v>1.2500000000000001E-2</v>
      </c>
      <c r="J664">
        <f>LOG10(F664+1)</f>
        <v>1.579831594933373</v>
      </c>
      <c r="K664">
        <f t="shared" si="30"/>
        <v>0</v>
      </c>
      <c r="L664">
        <f t="shared" si="31"/>
        <v>1</v>
      </c>
      <c r="M664">
        <f>IF(B664="S",1,0)</f>
        <v>0</v>
      </c>
      <c r="N664">
        <f>IF(B664="C",1,0)</f>
        <v>1</v>
      </c>
      <c r="O664">
        <f t="shared" si="32"/>
        <v>1</v>
      </c>
      <c r="P664">
        <v>1</v>
      </c>
      <c r="AC664" s="5">
        <f>SUMPRODUCT(Table1[[#This Row],[SibSp]:[Ones]],$R$4:$AA$4)</f>
        <v>0.53375128215066603</v>
      </c>
      <c r="AD664" s="5">
        <f>(AC664-Table1[[#This Row],[Survived]])^2</f>
        <v>0.21738786689614784</v>
      </c>
    </row>
    <row r="665" spans="1:30" x14ac:dyDescent="0.2">
      <c r="A665">
        <v>1</v>
      </c>
      <c r="B665" t="s">
        <v>11</v>
      </c>
      <c r="C665">
        <v>3</v>
      </c>
      <c r="D665" t="s">
        <v>4</v>
      </c>
      <c r="E665">
        <v>15</v>
      </c>
      <c r="F665">
        <v>14.4542</v>
      </c>
      <c r="G665">
        <v>1</v>
      </c>
      <c r="H665">
        <v>0</v>
      </c>
      <c r="I665">
        <f>E665/$E$1</f>
        <v>0.1875</v>
      </c>
      <c r="J665">
        <f>LOG10(F665+1)</f>
        <v>1.1890465283525415</v>
      </c>
      <c r="K665">
        <f t="shared" si="30"/>
        <v>0</v>
      </c>
      <c r="L665">
        <f t="shared" si="31"/>
        <v>0</v>
      </c>
      <c r="M665">
        <f>IF(B665="S",1,0)</f>
        <v>0</v>
      </c>
      <c r="N665">
        <f>IF(B665="C",1,0)</f>
        <v>1</v>
      </c>
      <c r="O665">
        <f t="shared" si="32"/>
        <v>0</v>
      </c>
      <c r="P665">
        <v>1</v>
      </c>
      <c r="AC665" s="5">
        <f>SUMPRODUCT(Table1[[#This Row],[SibSp]:[Ones]],$R$4:$AA$4)</f>
        <v>0.69822484177976607</v>
      </c>
      <c r="AD665" s="5">
        <f>(AC665-Table1[[#This Row],[Survived]])^2</f>
        <v>9.1068246118847215E-2</v>
      </c>
    </row>
    <row r="666" spans="1:30" x14ac:dyDescent="0.2">
      <c r="A666">
        <v>1</v>
      </c>
      <c r="B666" t="s">
        <v>10</v>
      </c>
      <c r="C666">
        <v>2</v>
      </c>
      <c r="D666" t="s">
        <v>3</v>
      </c>
      <c r="E666">
        <v>0.83</v>
      </c>
      <c r="F666">
        <v>18.75</v>
      </c>
      <c r="G666">
        <v>1</v>
      </c>
      <c r="H666">
        <v>1</v>
      </c>
      <c r="I666">
        <f>E666/$E$1</f>
        <v>1.0374999999999999E-2</v>
      </c>
      <c r="J666">
        <f>LOG10(F666+1)</f>
        <v>1.2955670999624791</v>
      </c>
      <c r="K666">
        <f t="shared" si="30"/>
        <v>0</v>
      </c>
      <c r="L666">
        <f t="shared" si="31"/>
        <v>1</v>
      </c>
      <c r="M666">
        <f>IF(B666="S",1,0)</f>
        <v>1</v>
      </c>
      <c r="N666">
        <f>IF(B666="C",1,0)</f>
        <v>0</v>
      </c>
      <c r="O666">
        <f t="shared" si="32"/>
        <v>1</v>
      </c>
      <c r="P666">
        <v>1</v>
      </c>
      <c r="AC666" s="5">
        <f>SUMPRODUCT(Table1[[#This Row],[SibSp]:[Ones]],$R$4:$AA$4)</f>
        <v>0.41387871479463334</v>
      </c>
      <c r="AD666" s="5">
        <f>(AC666-Table1[[#This Row],[Survived]])^2</f>
        <v>0.34353816097079076</v>
      </c>
    </row>
    <row r="667" spans="1:30" x14ac:dyDescent="0.2">
      <c r="A667">
        <v>0</v>
      </c>
      <c r="B667" t="s">
        <v>10</v>
      </c>
      <c r="C667">
        <v>3</v>
      </c>
      <c r="D667" t="s">
        <v>3</v>
      </c>
      <c r="E667">
        <v>23</v>
      </c>
      <c r="F667">
        <v>7.8541999999999996</v>
      </c>
      <c r="G667">
        <v>0</v>
      </c>
      <c r="H667">
        <v>0</v>
      </c>
      <c r="I667">
        <f>E667/$E$1</f>
        <v>0.28749999999999998</v>
      </c>
      <c r="J667">
        <f>LOG10(F667+1)</f>
        <v>0.94714932766263737</v>
      </c>
      <c r="K667">
        <f t="shared" si="30"/>
        <v>0</v>
      </c>
      <c r="L667">
        <f t="shared" si="31"/>
        <v>0</v>
      </c>
      <c r="M667">
        <f>IF(B667="S",1,0)</f>
        <v>1</v>
      </c>
      <c r="N667">
        <f>IF(B667="C",1,0)</f>
        <v>0</v>
      </c>
      <c r="O667">
        <f t="shared" si="32"/>
        <v>1</v>
      </c>
      <c r="P667">
        <v>1</v>
      </c>
      <c r="AC667" s="5">
        <f>SUMPRODUCT(Table1[[#This Row],[SibSp]:[Ones]],$R$4:$AA$4)</f>
        <v>0.14099677098618724</v>
      </c>
      <c r="AD667" s="5">
        <f>(AC667-Table1[[#This Row],[Survived]])^2</f>
        <v>1.9880089428531332E-2</v>
      </c>
    </row>
    <row r="668" spans="1:30" x14ac:dyDescent="0.2">
      <c r="A668">
        <v>0</v>
      </c>
      <c r="B668" t="s">
        <v>10</v>
      </c>
      <c r="C668">
        <v>3</v>
      </c>
      <c r="D668" t="s">
        <v>3</v>
      </c>
      <c r="E668">
        <v>18</v>
      </c>
      <c r="F668">
        <v>8.3000000000000007</v>
      </c>
      <c r="G668">
        <v>0</v>
      </c>
      <c r="H668">
        <v>0</v>
      </c>
      <c r="I668">
        <f>E668/$E$1</f>
        <v>0.22500000000000001</v>
      </c>
      <c r="J668">
        <f>LOG10(F668+1)</f>
        <v>0.96848294855393513</v>
      </c>
      <c r="K668">
        <f t="shared" si="30"/>
        <v>0</v>
      </c>
      <c r="L668">
        <f t="shared" si="31"/>
        <v>0</v>
      </c>
      <c r="M668">
        <f>IF(B668="S",1,0)</f>
        <v>1</v>
      </c>
      <c r="N668">
        <f>IF(B668="C",1,0)</f>
        <v>0</v>
      </c>
      <c r="O668">
        <f t="shared" si="32"/>
        <v>1</v>
      </c>
      <c r="P668">
        <v>1</v>
      </c>
      <c r="AC668" s="5">
        <f>SUMPRODUCT(Table1[[#This Row],[SibSp]:[Ones]],$R$4:$AA$4)</f>
        <v>0.17404379699505446</v>
      </c>
      <c r="AD668" s="5">
        <f>(AC668-Table1[[#This Row],[Survived]])^2</f>
        <v>3.0291243272455727E-2</v>
      </c>
    </row>
    <row r="669" spans="1:30" x14ac:dyDescent="0.2">
      <c r="A669">
        <v>1</v>
      </c>
      <c r="B669" t="s">
        <v>11</v>
      </c>
      <c r="C669">
        <v>1</v>
      </c>
      <c r="D669" t="s">
        <v>4</v>
      </c>
      <c r="E669">
        <v>39</v>
      </c>
      <c r="F669">
        <v>83.158299999999997</v>
      </c>
      <c r="G669">
        <v>1</v>
      </c>
      <c r="H669">
        <v>1</v>
      </c>
      <c r="I669">
        <f>E669/$E$1</f>
        <v>0.48749999999999999</v>
      </c>
      <c r="J669">
        <f>LOG10(F669+1)</f>
        <v>1.9250969541376577</v>
      </c>
      <c r="K669">
        <f t="shared" si="30"/>
        <v>1</v>
      </c>
      <c r="L669">
        <f t="shared" si="31"/>
        <v>0</v>
      </c>
      <c r="M669">
        <f>IF(B669="S",1,0)</f>
        <v>0</v>
      </c>
      <c r="N669">
        <f>IF(B669="C",1,0)</f>
        <v>1</v>
      </c>
      <c r="O669">
        <f t="shared" si="32"/>
        <v>0</v>
      </c>
      <c r="P669">
        <v>1</v>
      </c>
      <c r="AC669" s="5">
        <f>SUMPRODUCT(Table1[[#This Row],[SibSp]:[Ones]],$R$4:$AA$4)</f>
        <v>0.91914788990159879</v>
      </c>
      <c r="AD669" s="5">
        <f>(AC669-Table1[[#This Row],[Survived]])^2</f>
        <v>6.5370637073639904E-3</v>
      </c>
    </row>
    <row r="670" spans="1:30" x14ac:dyDescent="0.2">
      <c r="A670">
        <v>0</v>
      </c>
      <c r="B670" t="s">
        <v>10</v>
      </c>
      <c r="C670">
        <v>3</v>
      </c>
      <c r="D670" t="s">
        <v>3</v>
      </c>
      <c r="E670">
        <v>21</v>
      </c>
      <c r="F670">
        <v>8.6624999999999996</v>
      </c>
      <c r="G670">
        <v>0</v>
      </c>
      <c r="H670">
        <v>0</v>
      </c>
      <c r="I670">
        <f>E670/$E$1</f>
        <v>0.26250000000000001</v>
      </c>
      <c r="J670">
        <f>LOG10(F670+1)</f>
        <v>0.98508950692638131</v>
      </c>
      <c r="K670">
        <f t="shared" si="30"/>
        <v>0</v>
      </c>
      <c r="L670">
        <f t="shared" si="31"/>
        <v>0</v>
      </c>
      <c r="M670">
        <f>IF(B670="S",1,0)</f>
        <v>1</v>
      </c>
      <c r="N670">
        <f>IF(B670="C",1,0)</f>
        <v>0</v>
      </c>
      <c r="O670">
        <f t="shared" si="32"/>
        <v>1</v>
      </c>
      <c r="P670">
        <v>1</v>
      </c>
      <c r="AC670" s="5">
        <f>SUMPRODUCT(Table1[[#This Row],[SibSp]:[Ones]],$R$4:$AA$4)</f>
        <v>0.15564908987002157</v>
      </c>
      <c r="AD670" s="5">
        <f>(AC670-Table1[[#This Row],[Survived]])^2</f>
        <v>2.4226639177366054E-2</v>
      </c>
    </row>
    <row r="671" spans="1:30" x14ac:dyDescent="0.2">
      <c r="A671">
        <v>1</v>
      </c>
      <c r="B671" t="s">
        <v>10</v>
      </c>
      <c r="C671">
        <v>3</v>
      </c>
      <c r="D671" t="s">
        <v>3</v>
      </c>
      <c r="E671">
        <v>32</v>
      </c>
      <c r="F671">
        <v>56.495800000000003</v>
      </c>
      <c r="G671">
        <v>0</v>
      </c>
      <c r="H671">
        <v>0</v>
      </c>
      <c r="I671">
        <f>E671/$E$1</f>
        <v>0.4</v>
      </c>
      <c r="J671">
        <f>LOG10(F671+1)</f>
        <v>1.7596361211514699</v>
      </c>
      <c r="K671">
        <f t="shared" si="30"/>
        <v>0</v>
      </c>
      <c r="L671">
        <f t="shared" si="31"/>
        <v>0</v>
      </c>
      <c r="M671">
        <f>IF(B671="S",1,0)</f>
        <v>1</v>
      </c>
      <c r="N671">
        <f>IF(B671="C",1,0)</f>
        <v>0</v>
      </c>
      <c r="O671">
        <f t="shared" si="32"/>
        <v>1</v>
      </c>
      <c r="P671">
        <v>1</v>
      </c>
      <c r="AC671" s="5">
        <f>SUMPRODUCT(Table1[[#This Row],[SibSp]:[Ones]],$R$4:$AA$4)</f>
        <v>0.12299086521319569</v>
      </c>
      <c r="AD671" s="5">
        <f>(AC671-Table1[[#This Row],[Survived]])^2</f>
        <v>0.76914502249949912</v>
      </c>
    </row>
    <row r="672" spans="1:30" x14ac:dyDescent="0.2">
      <c r="A672">
        <v>0</v>
      </c>
      <c r="B672" t="s">
        <v>10</v>
      </c>
      <c r="C672">
        <v>3</v>
      </c>
      <c r="D672" t="s">
        <v>3</v>
      </c>
      <c r="E672">
        <v>20</v>
      </c>
      <c r="F672">
        <v>7.9249999999999998</v>
      </c>
      <c r="G672">
        <v>0</v>
      </c>
      <c r="H672">
        <v>0</v>
      </c>
      <c r="I672">
        <f>E672/$E$1</f>
        <v>0.25</v>
      </c>
      <c r="J672">
        <f>LOG10(F672+1)</f>
        <v>0.95060822478423079</v>
      </c>
      <c r="K672">
        <f t="shared" si="30"/>
        <v>0</v>
      </c>
      <c r="L672">
        <f t="shared" si="31"/>
        <v>0</v>
      </c>
      <c r="M672">
        <f>IF(B672="S",1,0)</f>
        <v>1</v>
      </c>
      <c r="N672">
        <f>IF(B672="C",1,0)</f>
        <v>0</v>
      </c>
      <c r="O672">
        <f t="shared" si="32"/>
        <v>1</v>
      </c>
      <c r="P672">
        <v>1</v>
      </c>
      <c r="AC672" s="5">
        <f>SUMPRODUCT(Table1[[#This Row],[SibSp]:[Ones]],$R$4:$AA$4)</f>
        <v>0.16036962154043299</v>
      </c>
      <c r="AD672" s="5">
        <f>(AC672-Table1[[#This Row],[Survived]])^2</f>
        <v>2.571841551302171E-2</v>
      </c>
    </row>
    <row r="673" spans="1:30" x14ac:dyDescent="0.2">
      <c r="A673">
        <v>0</v>
      </c>
      <c r="B673" t="s">
        <v>10</v>
      </c>
      <c r="C673">
        <v>2</v>
      </c>
      <c r="D673" t="s">
        <v>3</v>
      </c>
      <c r="E673">
        <v>16</v>
      </c>
      <c r="F673">
        <v>10.5</v>
      </c>
      <c r="G673">
        <v>0</v>
      </c>
      <c r="H673">
        <v>0</v>
      </c>
      <c r="I673">
        <f>E673/$E$1</f>
        <v>0.2</v>
      </c>
      <c r="J673">
        <f>LOG10(F673+1)</f>
        <v>1.0606978403536116</v>
      </c>
      <c r="K673">
        <f t="shared" si="30"/>
        <v>0</v>
      </c>
      <c r="L673">
        <f t="shared" si="31"/>
        <v>1</v>
      </c>
      <c r="M673">
        <f>IF(B673="S",1,0)</f>
        <v>1</v>
      </c>
      <c r="N673">
        <f>IF(B673="C",1,0)</f>
        <v>0</v>
      </c>
      <c r="O673">
        <f t="shared" si="32"/>
        <v>1</v>
      </c>
      <c r="P673">
        <v>1</v>
      </c>
      <c r="AC673" s="5">
        <f>SUMPRODUCT(Table1[[#This Row],[SibSp]:[Ones]],$R$4:$AA$4)</f>
        <v>0.37418149494012848</v>
      </c>
      <c r="AD673" s="5">
        <f>(AC673-Table1[[#This Row],[Survived]])^2</f>
        <v>0.14001179115562939</v>
      </c>
    </row>
    <row r="674" spans="1:30" x14ac:dyDescent="0.2">
      <c r="A674">
        <v>1</v>
      </c>
      <c r="B674" t="s">
        <v>11</v>
      </c>
      <c r="C674">
        <v>1</v>
      </c>
      <c r="D674" t="s">
        <v>4</v>
      </c>
      <c r="E674">
        <v>30</v>
      </c>
      <c r="F674">
        <v>31</v>
      </c>
      <c r="G674">
        <v>0</v>
      </c>
      <c r="H674">
        <v>0</v>
      </c>
      <c r="I674">
        <f>E674/$E$1</f>
        <v>0.375</v>
      </c>
      <c r="J674">
        <f>LOG10(F674+1)</f>
        <v>1.505149978319906</v>
      </c>
      <c r="K674">
        <f t="shared" si="30"/>
        <v>1</v>
      </c>
      <c r="L674">
        <f t="shared" si="31"/>
        <v>0</v>
      </c>
      <c r="M674">
        <f>IF(B674="S",1,0)</f>
        <v>0</v>
      </c>
      <c r="N674">
        <f>IF(B674="C",1,0)</f>
        <v>1</v>
      </c>
      <c r="O674">
        <f t="shared" si="32"/>
        <v>0</v>
      </c>
      <c r="P674">
        <v>1</v>
      </c>
      <c r="AC674" s="5">
        <f>SUMPRODUCT(Table1[[#This Row],[SibSp]:[Ones]],$R$4:$AA$4)</f>
        <v>1.0251507099714565</v>
      </c>
      <c r="AD674" s="5">
        <f>(AC674-Table1[[#This Row],[Survived]])^2</f>
        <v>6.325582120683224E-4</v>
      </c>
    </row>
    <row r="675" spans="1:30" x14ac:dyDescent="0.2">
      <c r="A675">
        <v>0</v>
      </c>
      <c r="B675" t="s">
        <v>11</v>
      </c>
      <c r="C675">
        <v>3</v>
      </c>
      <c r="D675" t="s">
        <v>3</v>
      </c>
      <c r="E675">
        <v>34.5</v>
      </c>
      <c r="F675">
        <v>6.4375</v>
      </c>
      <c r="G675">
        <v>0</v>
      </c>
      <c r="H675">
        <v>0</v>
      </c>
      <c r="I675">
        <f>E675/$E$1</f>
        <v>0.43125000000000002</v>
      </c>
      <c r="J675">
        <f>LOG10(F675+1)</f>
        <v>0.87142697873660602</v>
      </c>
      <c r="K675">
        <f t="shared" si="30"/>
        <v>0</v>
      </c>
      <c r="L675">
        <f t="shared" si="31"/>
        <v>0</v>
      </c>
      <c r="M675">
        <f>IF(B675="S",1,0)</f>
        <v>0</v>
      </c>
      <c r="N675">
        <f>IF(B675="C",1,0)</f>
        <v>1</v>
      </c>
      <c r="O675">
        <f t="shared" si="32"/>
        <v>1</v>
      </c>
      <c r="P675">
        <v>1</v>
      </c>
      <c r="AC675" s="5">
        <f>SUMPRODUCT(Table1[[#This Row],[SibSp]:[Ones]],$R$4:$AA$4)</f>
        <v>0.12978457840557533</v>
      </c>
      <c r="AD675" s="5">
        <f>(AC675-Table1[[#This Row],[Survived]])^2</f>
        <v>1.6844036791912931E-2</v>
      </c>
    </row>
    <row r="676" spans="1:30" x14ac:dyDescent="0.2">
      <c r="A676">
        <v>0</v>
      </c>
      <c r="B676" t="s">
        <v>10</v>
      </c>
      <c r="C676">
        <v>3</v>
      </c>
      <c r="D676" t="s">
        <v>3</v>
      </c>
      <c r="E676">
        <v>17</v>
      </c>
      <c r="F676">
        <v>8.6624999999999996</v>
      </c>
      <c r="G676">
        <v>0</v>
      </c>
      <c r="H676">
        <v>0</v>
      </c>
      <c r="I676">
        <f>E676/$E$1</f>
        <v>0.21249999999999999</v>
      </c>
      <c r="J676">
        <f>LOG10(F676+1)</f>
        <v>0.98508950692638131</v>
      </c>
      <c r="K676">
        <f t="shared" si="30"/>
        <v>0</v>
      </c>
      <c r="L676">
        <f t="shared" si="31"/>
        <v>0</v>
      </c>
      <c r="M676">
        <f>IF(B676="S",1,0)</f>
        <v>1</v>
      </c>
      <c r="N676">
        <f>IF(B676="C",1,0)</f>
        <v>0</v>
      </c>
      <c r="O676">
        <f t="shared" si="32"/>
        <v>1</v>
      </c>
      <c r="P676">
        <v>1</v>
      </c>
      <c r="AC676" s="5">
        <f>SUMPRODUCT(Table1[[#This Row],[SibSp]:[Ones]],$R$4:$AA$4)</f>
        <v>0.18125473988622676</v>
      </c>
      <c r="AD676" s="5">
        <f>(AC676-Table1[[#This Row],[Survived]])^2</f>
        <v>3.2853280731223719E-2</v>
      </c>
    </row>
    <row r="677" spans="1:30" x14ac:dyDescent="0.2">
      <c r="A677">
        <v>0</v>
      </c>
      <c r="B677" t="s">
        <v>10</v>
      </c>
      <c r="C677">
        <v>3</v>
      </c>
      <c r="D677" t="s">
        <v>3</v>
      </c>
      <c r="E677">
        <v>42</v>
      </c>
      <c r="F677">
        <v>7.55</v>
      </c>
      <c r="G677">
        <v>0</v>
      </c>
      <c r="H677">
        <v>0</v>
      </c>
      <c r="I677">
        <f>E677/$E$1</f>
        <v>0.52500000000000002</v>
      </c>
      <c r="J677">
        <f>LOG10(F677+1)</f>
        <v>0.9319661147281727</v>
      </c>
      <c r="K677">
        <f t="shared" si="30"/>
        <v>0</v>
      </c>
      <c r="L677">
        <f t="shared" si="31"/>
        <v>0</v>
      </c>
      <c r="M677">
        <f>IF(B677="S",1,0)</f>
        <v>1</v>
      </c>
      <c r="N677">
        <f>IF(B677="C",1,0)</f>
        <v>0</v>
      </c>
      <c r="O677">
        <f t="shared" si="32"/>
        <v>1</v>
      </c>
      <c r="P677">
        <v>1</v>
      </c>
      <c r="AC677" s="5">
        <f>SUMPRODUCT(Table1[[#This Row],[SibSp]:[Ones]],$R$4:$AA$4)</f>
        <v>1.8629787740921944E-2</v>
      </c>
      <c r="AD677" s="5">
        <f>(AC677-Table1[[#This Row],[Survived]])^2</f>
        <v>3.4706899127180554E-4</v>
      </c>
    </row>
    <row r="678" spans="1:30" x14ac:dyDescent="0.2">
      <c r="A678">
        <v>0</v>
      </c>
      <c r="B678" t="s">
        <v>11</v>
      </c>
      <c r="C678">
        <v>3</v>
      </c>
      <c r="D678" t="s">
        <v>3</v>
      </c>
      <c r="E678">
        <v>35</v>
      </c>
      <c r="F678">
        <v>7.8958000000000004</v>
      </c>
      <c r="G678">
        <v>0</v>
      </c>
      <c r="H678">
        <v>0</v>
      </c>
      <c r="I678">
        <f>E678/$E$1</f>
        <v>0.4375</v>
      </c>
      <c r="J678">
        <f>LOG10(F678+1)</f>
        <v>0.94918501031343461</v>
      </c>
      <c r="K678">
        <f t="shared" si="30"/>
        <v>0</v>
      </c>
      <c r="L678">
        <f t="shared" si="31"/>
        <v>0</v>
      </c>
      <c r="M678">
        <f>IF(B678="S",1,0)</f>
        <v>0</v>
      </c>
      <c r="N678">
        <f>IF(B678="C",1,0)</f>
        <v>1</v>
      </c>
      <c r="O678">
        <f t="shared" si="32"/>
        <v>1</v>
      </c>
      <c r="P678">
        <v>1</v>
      </c>
      <c r="AC678" s="5">
        <f>SUMPRODUCT(Table1[[#This Row],[SibSp]:[Ones]],$R$4:$AA$4)</f>
        <v>0.13037439201879786</v>
      </c>
      <c r="AD678" s="5">
        <f>(AC678-Table1[[#This Row],[Survived]])^2</f>
        <v>1.6997482094271182E-2</v>
      </c>
    </row>
    <row r="679" spans="1:30" x14ac:dyDescent="0.2">
      <c r="A679">
        <v>0</v>
      </c>
      <c r="B679" t="s">
        <v>10</v>
      </c>
      <c r="C679">
        <v>2</v>
      </c>
      <c r="D679" t="s">
        <v>3</v>
      </c>
      <c r="E679">
        <v>28</v>
      </c>
      <c r="F679">
        <v>33</v>
      </c>
      <c r="G679">
        <v>0</v>
      </c>
      <c r="H679">
        <v>1</v>
      </c>
      <c r="I679">
        <f>E679/$E$1</f>
        <v>0.35</v>
      </c>
      <c r="J679">
        <f>LOG10(F679+1)</f>
        <v>1.5314789170422551</v>
      </c>
      <c r="K679">
        <f t="shared" si="30"/>
        <v>0</v>
      </c>
      <c r="L679">
        <f t="shared" si="31"/>
        <v>1</v>
      </c>
      <c r="M679">
        <f>IF(B679="S",1,0)</f>
        <v>1</v>
      </c>
      <c r="N679">
        <f>IF(B679="C",1,0)</f>
        <v>0</v>
      </c>
      <c r="O679">
        <f t="shared" si="32"/>
        <v>1</v>
      </c>
      <c r="P679">
        <v>1</v>
      </c>
      <c r="AC679" s="5">
        <f>SUMPRODUCT(Table1[[#This Row],[SibSp]:[Ones]],$R$4:$AA$4)</f>
        <v>0.30638736847796821</v>
      </c>
      <c r="AD679" s="5">
        <f>(AC679-Table1[[#This Row],[Survived]])^2</f>
        <v>9.3873219562854271E-2</v>
      </c>
    </row>
    <row r="680" spans="1:30" x14ac:dyDescent="0.2">
      <c r="A680">
        <v>0</v>
      </c>
      <c r="B680" t="s">
        <v>10</v>
      </c>
      <c r="C680">
        <v>3</v>
      </c>
      <c r="D680" t="s">
        <v>3</v>
      </c>
      <c r="E680">
        <v>4</v>
      </c>
      <c r="F680">
        <v>31.274999999999999</v>
      </c>
      <c r="G680">
        <v>4</v>
      </c>
      <c r="H680">
        <v>2</v>
      </c>
      <c r="I680">
        <f>E680/$E$1</f>
        <v>0.05</v>
      </c>
      <c r="J680">
        <f>LOG10(F680+1)</f>
        <v>1.5088662509384578</v>
      </c>
      <c r="K680">
        <f t="shared" si="30"/>
        <v>0</v>
      </c>
      <c r="L680">
        <f t="shared" si="31"/>
        <v>0</v>
      </c>
      <c r="M680">
        <f>IF(B680="S",1,0)</f>
        <v>1</v>
      </c>
      <c r="N680">
        <f>IF(B680="C",1,0)</f>
        <v>0</v>
      </c>
      <c r="O680">
        <f t="shared" si="32"/>
        <v>1</v>
      </c>
      <c r="P680">
        <v>1</v>
      </c>
      <c r="AC680" s="5">
        <f>SUMPRODUCT(Table1[[#This Row],[SibSp]:[Ones]],$R$4:$AA$4)</f>
        <v>4.241314402979024E-2</v>
      </c>
      <c r="AD680" s="5">
        <f>(AC680-Table1[[#This Row],[Survived]])^2</f>
        <v>1.7988747864917313E-3</v>
      </c>
    </row>
    <row r="681" spans="1:30" x14ac:dyDescent="0.2">
      <c r="A681">
        <v>0</v>
      </c>
      <c r="B681" t="s">
        <v>10</v>
      </c>
      <c r="C681">
        <v>3</v>
      </c>
      <c r="D681" t="s">
        <v>3</v>
      </c>
      <c r="E681">
        <v>74</v>
      </c>
      <c r="F681">
        <v>7.7750000000000004</v>
      </c>
      <c r="G681">
        <v>0</v>
      </c>
      <c r="H681">
        <v>0</v>
      </c>
      <c r="I681">
        <f>E681/$E$1</f>
        <v>0.92500000000000004</v>
      </c>
      <c r="J681">
        <f>LOG10(F681+1)</f>
        <v>0.94324712513786169</v>
      </c>
      <c r="K681">
        <f t="shared" si="30"/>
        <v>0</v>
      </c>
      <c r="L681">
        <f t="shared" si="31"/>
        <v>0</v>
      </c>
      <c r="M681">
        <f>IF(B681="S",1,0)</f>
        <v>1</v>
      </c>
      <c r="N681">
        <f>IF(B681="C",1,0)</f>
        <v>0</v>
      </c>
      <c r="O681">
        <f t="shared" si="32"/>
        <v>1</v>
      </c>
      <c r="P681">
        <v>1</v>
      </c>
      <c r="AC681" s="5">
        <f>SUMPRODUCT(Table1[[#This Row],[SibSp]:[Ones]],$R$4:$AA$4)</f>
        <v>-0.18566548985093345</v>
      </c>
      <c r="AD681" s="5">
        <f>(AC681-Table1[[#This Row],[Survived]])^2</f>
        <v>3.4471674121587075E-2</v>
      </c>
    </row>
    <row r="682" spans="1:30" x14ac:dyDescent="0.2">
      <c r="A682">
        <v>0</v>
      </c>
      <c r="B682" t="s">
        <v>11</v>
      </c>
      <c r="C682">
        <v>3</v>
      </c>
      <c r="D682" t="s">
        <v>4</v>
      </c>
      <c r="E682">
        <v>9</v>
      </c>
      <c r="F682">
        <v>15.245799999999999</v>
      </c>
      <c r="G682">
        <v>1</v>
      </c>
      <c r="H682">
        <v>1</v>
      </c>
      <c r="I682">
        <f>E682/$E$1</f>
        <v>0.1125</v>
      </c>
      <c r="J682">
        <f>LOG10(F682+1)</f>
        <v>1.2107411023865056</v>
      </c>
      <c r="K682">
        <f t="shared" si="30"/>
        <v>0</v>
      </c>
      <c r="L682">
        <f t="shared" si="31"/>
        <v>0</v>
      </c>
      <c r="M682">
        <f>IF(B682="S",1,0)</f>
        <v>0</v>
      </c>
      <c r="N682">
        <f>IF(B682="C",1,0)</f>
        <v>1</v>
      </c>
      <c r="O682">
        <f t="shared" si="32"/>
        <v>0</v>
      </c>
      <c r="P682">
        <v>1</v>
      </c>
      <c r="AC682" s="5">
        <f>SUMPRODUCT(Table1[[#This Row],[SibSp]:[Ones]],$R$4:$AA$4)</f>
        <v>0.72376423707189264</v>
      </c>
      <c r="AD682" s="5">
        <f>(AC682-Table1[[#This Row],[Survived]])^2</f>
        <v>0.52383467086425883</v>
      </c>
    </row>
    <row r="683" spans="1:30" x14ac:dyDescent="0.2">
      <c r="A683">
        <v>1</v>
      </c>
      <c r="B683" t="s">
        <v>10</v>
      </c>
      <c r="C683">
        <v>1</v>
      </c>
      <c r="D683" t="s">
        <v>4</v>
      </c>
      <c r="E683">
        <v>16</v>
      </c>
      <c r="F683">
        <v>39.4</v>
      </c>
      <c r="G683">
        <v>0</v>
      </c>
      <c r="H683">
        <v>1</v>
      </c>
      <c r="I683">
        <f>E683/$E$1</f>
        <v>0.2</v>
      </c>
      <c r="J683">
        <f>LOG10(F683+1)</f>
        <v>1.6063813651106049</v>
      </c>
      <c r="K683">
        <f t="shared" si="30"/>
        <v>1</v>
      </c>
      <c r="L683">
        <f t="shared" si="31"/>
        <v>0</v>
      </c>
      <c r="M683">
        <f>IF(B683="S",1,0)</f>
        <v>1</v>
      </c>
      <c r="N683">
        <f>IF(B683="C",1,0)</f>
        <v>0</v>
      </c>
      <c r="O683">
        <f t="shared" si="32"/>
        <v>0</v>
      </c>
      <c r="P683">
        <v>1</v>
      </c>
      <c r="AC683" s="5">
        <f>SUMPRODUCT(Table1[[#This Row],[SibSp]:[Ones]],$R$4:$AA$4)</f>
        <v>1.0396833001569974</v>
      </c>
      <c r="AD683" s="5">
        <f>(AC683-Table1[[#This Row],[Survived]])^2</f>
        <v>1.5747643113503491E-3</v>
      </c>
    </row>
    <row r="684" spans="1:30" x14ac:dyDescent="0.2">
      <c r="A684">
        <v>0</v>
      </c>
      <c r="B684" t="s">
        <v>10</v>
      </c>
      <c r="C684">
        <v>2</v>
      </c>
      <c r="D684" t="s">
        <v>4</v>
      </c>
      <c r="E684">
        <v>44</v>
      </c>
      <c r="F684">
        <v>26</v>
      </c>
      <c r="G684">
        <v>1</v>
      </c>
      <c r="H684">
        <v>0</v>
      </c>
      <c r="I684">
        <f>E684/$E$1</f>
        <v>0.55000000000000004</v>
      </c>
      <c r="J684">
        <f>LOG10(F684+1)</f>
        <v>1.4313637641589874</v>
      </c>
      <c r="K684">
        <f t="shared" si="30"/>
        <v>0</v>
      </c>
      <c r="L684">
        <f t="shared" si="31"/>
        <v>1</v>
      </c>
      <c r="M684">
        <f>IF(B684="S",1,0)</f>
        <v>1</v>
      </c>
      <c r="N684">
        <f>IF(B684="C",1,0)</f>
        <v>0</v>
      </c>
      <c r="O684">
        <f t="shared" si="32"/>
        <v>0</v>
      </c>
      <c r="P684">
        <v>1</v>
      </c>
      <c r="AC684" s="5">
        <f>SUMPRODUCT(Table1[[#This Row],[SibSp]:[Ones]],$R$4:$AA$4)</f>
        <v>0.64114054947039845</v>
      </c>
      <c r="AD684" s="5">
        <f>(AC684-Table1[[#This Row],[Survived]])^2</f>
        <v>0.41106120417520442</v>
      </c>
    </row>
    <row r="685" spans="1:30" x14ac:dyDescent="0.2">
      <c r="A685">
        <v>1</v>
      </c>
      <c r="B685" t="s">
        <v>10</v>
      </c>
      <c r="C685">
        <v>3</v>
      </c>
      <c r="D685" t="s">
        <v>4</v>
      </c>
      <c r="E685">
        <v>18</v>
      </c>
      <c r="F685">
        <v>9.35</v>
      </c>
      <c r="G685">
        <v>0</v>
      </c>
      <c r="H685">
        <v>1</v>
      </c>
      <c r="I685">
        <f>E685/$E$1</f>
        <v>0.22500000000000001</v>
      </c>
      <c r="J685">
        <f>LOG10(F685+1)</f>
        <v>1.0149403497929366</v>
      </c>
      <c r="K685">
        <f t="shared" si="30"/>
        <v>0</v>
      </c>
      <c r="L685">
        <f t="shared" si="31"/>
        <v>0</v>
      </c>
      <c r="M685">
        <f>IF(B685="S",1,0)</f>
        <v>1</v>
      </c>
      <c r="N685">
        <f>IF(B685="C",1,0)</f>
        <v>0</v>
      </c>
      <c r="O685">
        <f t="shared" si="32"/>
        <v>0</v>
      </c>
      <c r="P685">
        <v>1</v>
      </c>
      <c r="AC685" s="5">
        <f>SUMPRODUCT(Table1[[#This Row],[SibSp]:[Ones]],$R$4:$AA$4)</f>
        <v>0.64544625434331415</v>
      </c>
      <c r="AD685" s="5">
        <f>(AC685-Table1[[#This Row],[Survived]])^2</f>
        <v>0.12570835855918588</v>
      </c>
    </row>
    <row r="686" spans="1:30" x14ac:dyDescent="0.2">
      <c r="A686">
        <v>1</v>
      </c>
      <c r="B686" t="s">
        <v>10</v>
      </c>
      <c r="C686">
        <v>1</v>
      </c>
      <c r="D686" t="s">
        <v>4</v>
      </c>
      <c r="E686">
        <v>45</v>
      </c>
      <c r="F686">
        <v>164.86670000000001</v>
      </c>
      <c r="G686">
        <v>1</v>
      </c>
      <c r="H686">
        <v>1</v>
      </c>
      <c r="I686">
        <f>E686/$E$1</f>
        <v>0.5625</v>
      </c>
      <c r="J686">
        <f>LOG10(F686+1)</f>
        <v>2.2197592042409209</v>
      </c>
      <c r="K686">
        <f t="shared" si="30"/>
        <v>1</v>
      </c>
      <c r="L686">
        <f t="shared" si="31"/>
        <v>0</v>
      </c>
      <c r="M686">
        <f>IF(B686="S",1,0)</f>
        <v>1</v>
      </c>
      <c r="N686">
        <f>IF(B686="C",1,0)</f>
        <v>0</v>
      </c>
      <c r="O686">
        <f t="shared" si="32"/>
        <v>0</v>
      </c>
      <c r="P686">
        <v>1</v>
      </c>
      <c r="AC686" s="5">
        <f>SUMPRODUCT(Table1[[#This Row],[SibSp]:[Ones]],$R$4:$AA$4)</f>
        <v>0.82900816527265264</v>
      </c>
      <c r="AD686" s="5">
        <f>(AC686-Table1[[#This Row],[Survived]])^2</f>
        <v>2.9238207543424474E-2</v>
      </c>
    </row>
    <row r="687" spans="1:30" x14ac:dyDescent="0.2">
      <c r="A687">
        <v>1</v>
      </c>
      <c r="B687" t="s">
        <v>10</v>
      </c>
      <c r="C687">
        <v>1</v>
      </c>
      <c r="D687" t="s">
        <v>3</v>
      </c>
      <c r="E687">
        <v>51</v>
      </c>
      <c r="F687">
        <v>26.55</v>
      </c>
      <c r="G687">
        <v>0</v>
      </c>
      <c r="H687">
        <v>0</v>
      </c>
      <c r="I687">
        <f>E687/$E$1</f>
        <v>0.63749999999999996</v>
      </c>
      <c r="J687">
        <f>LOG10(F687+1)</f>
        <v>1.4401216031878039</v>
      </c>
      <c r="K687">
        <f t="shared" si="30"/>
        <v>1</v>
      </c>
      <c r="L687">
        <f t="shared" si="31"/>
        <v>0</v>
      </c>
      <c r="M687">
        <f>IF(B687="S",1,0)</f>
        <v>1</v>
      </c>
      <c r="N687">
        <f>IF(B687="C",1,0)</f>
        <v>0</v>
      </c>
      <c r="O687">
        <f t="shared" si="32"/>
        <v>1</v>
      </c>
      <c r="P687">
        <v>1</v>
      </c>
      <c r="AC687" s="5">
        <f>SUMPRODUCT(Table1[[#This Row],[SibSp]:[Ones]],$R$4:$AA$4)</f>
        <v>0.33839132384200665</v>
      </c>
      <c r="AD687" s="5">
        <f>(AC687-Table1[[#This Row],[Survived]])^2</f>
        <v>0.43772604036753249</v>
      </c>
    </row>
    <row r="688" spans="1:30" x14ac:dyDescent="0.2">
      <c r="A688">
        <v>1</v>
      </c>
      <c r="B688" t="s">
        <v>11</v>
      </c>
      <c r="C688">
        <v>3</v>
      </c>
      <c r="D688" t="s">
        <v>4</v>
      </c>
      <c r="E688">
        <v>24</v>
      </c>
      <c r="F688">
        <v>19.258299999999998</v>
      </c>
      <c r="G688">
        <v>0</v>
      </c>
      <c r="H688">
        <v>3</v>
      </c>
      <c r="I688">
        <f>E688/$E$1</f>
        <v>0.3</v>
      </c>
      <c r="J688">
        <f>LOG10(F688+1)</f>
        <v>1.3066029982011584</v>
      </c>
      <c r="K688">
        <f t="shared" si="30"/>
        <v>0</v>
      </c>
      <c r="L688">
        <f t="shared" si="31"/>
        <v>0</v>
      </c>
      <c r="M688">
        <f>IF(B688="S",1,0)</f>
        <v>0</v>
      </c>
      <c r="N688">
        <f>IF(B688="C",1,0)</f>
        <v>1</v>
      </c>
      <c r="O688">
        <f t="shared" si="32"/>
        <v>0</v>
      </c>
      <c r="P688">
        <v>1</v>
      </c>
      <c r="AC688" s="5">
        <f>SUMPRODUCT(Table1[[#This Row],[SibSp]:[Ones]],$R$4:$AA$4)</f>
        <v>0.65949770132058461</v>
      </c>
      <c r="AD688" s="5">
        <f>(AC688-Table1[[#This Row],[Survived]])^2</f>
        <v>0.11594181540596581</v>
      </c>
    </row>
    <row r="689" spans="1:30" x14ac:dyDescent="0.2">
      <c r="A689">
        <v>0</v>
      </c>
      <c r="B689" t="s">
        <v>10</v>
      </c>
      <c r="C689">
        <v>3</v>
      </c>
      <c r="D689" t="s">
        <v>3</v>
      </c>
      <c r="E689">
        <v>41</v>
      </c>
      <c r="F689">
        <v>14.1083</v>
      </c>
      <c r="G689">
        <v>2</v>
      </c>
      <c r="H689">
        <v>0</v>
      </c>
      <c r="I689">
        <f>E689/$E$1</f>
        <v>0.51249999999999996</v>
      </c>
      <c r="J689">
        <f>LOG10(F689+1)</f>
        <v>1.1792155998681575</v>
      </c>
      <c r="K689">
        <f t="shared" si="30"/>
        <v>0</v>
      </c>
      <c r="L689">
        <f t="shared" si="31"/>
        <v>0</v>
      </c>
      <c r="M689">
        <f>IF(B689="S",1,0)</f>
        <v>1</v>
      </c>
      <c r="N689">
        <f>IF(B689="C",1,0)</f>
        <v>0</v>
      </c>
      <c r="O689">
        <f t="shared" si="32"/>
        <v>1</v>
      </c>
      <c r="P689">
        <v>1</v>
      </c>
      <c r="AC689" s="5">
        <f>SUMPRODUCT(Table1[[#This Row],[SibSp]:[Ones]],$R$4:$AA$4)</f>
        <v>-7.2785751189739956E-2</v>
      </c>
      <c r="AD689" s="5">
        <f>(AC689-Table1[[#This Row],[Survived]])^2</f>
        <v>5.2977655762547317E-3</v>
      </c>
    </row>
    <row r="690" spans="1:30" x14ac:dyDescent="0.2">
      <c r="A690">
        <v>0</v>
      </c>
      <c r="B690" t="s">
        <v>10</v>
      </c>
      <c r="C690">
        <v>2</v>
      </c>
      <c r="D690" t="s">
        <v>3</v>
      </c>
      <c r="E690">
        <v>21</v>
      </c>
      <c r="F690">
        <v>11.5</v>
      </c>
      <c r="G690">
        <v>1</v>
      </c>
      <c r="H690">
        <v>0</v>
      </c>
      <c r="I690">
        <f>E690/$E$1</f>
        <v>0.26250000000000001</v>
      </c>
      <c r="J690">
        <f>LOG10(F690+1)</f>
        <v>1.0969100130080565</v>
      </c>
      <c r="K690">
        <f t="shared" si="30"/>
        <v>0</v>
      </c>
      <c r="L690">
        <f t="shared" si="31"/>
        <v>1</v>
      </c>
      <c r="M690">
        <f>IF(B690="S",1,0)</f>
        <v>1</v>
      </c>
      <c r="N690">
        <f>IF(B690="C",1,0)</f>
        <v>0</v>
      </c>
      <c r="O690">
        <f t="shared" si="32"/>
        <v>1</v>
      </c>
      <c r="P690">
        <v>1</v>
      </c>
      <c r="AC690" s="5">
        <f>SUMPRODUCT(Table1[[#This Row],[SibSp]:[Ones]],$R$4:$AA$4)</f>
        <v>0.28900480096055314</v>
      </c>
      <c r="AD690" s="5">
        <f>(AC690-Table1[[#This Row],[Survived]])^2</f>
        <v>8.3523774978248935E-2</v>
      </c>
    </row>
    <row r="691" spans="1:30" x14ac:dyDescent="0.2">
      <c r="A691">
        <v>1</v>
      </c>
      <c r="B691" t="s">
        <v>10</v>
      </c>
      <c r="C691">
        <v>1</v>
      </c>
      <c r="D691" t="s">
        <v>4</v>
      </c>
      <c r="E691">
        <v>48</v>
      </c>
      <c r="F691">
        <v>25.929200000000002</v>
      </c>
      <c r="G691">
        <v>0</v>
      </c>
      <c r="H691">
        <v>0</v>
      </c>
      <c r="I691">
        <f>E691/$E$1</f>
        <v>0.6</v>
      </c>
      <c r="J691">
        <f>LOG10(F691+1)</f>
        <v>1.4302234517870693</v>
      </c>
      <c r="K691">
        <f t="shared" si="30"/>
        <v>1</v>
      </c>
      <c r="L691">
        <f t="shared" si="31"/>
        <v>0</v>
      </c>
      <c r="M691">
        <f>IF(B691="S",1,0)</f>
        <v>1</v>
      </c>
      <c r="N691">
        <f>IF(B691="C",1,0)</f>
        <v>0</v>
      </c>
      <c r="O691">
        <f t="shared" si="32"/>
        <v>0</v>
      </c>
      <c r="P691">
        <v>1</v>
      </c>
      <c r="AC691" s="5">
        <f>SUMPRODUCT(Table1[[#This Row],[SibSp]:[Ones]],$R$4:$AA$4)</f>
        <v>0.8401774578239809</v>
      </c>
      <c r="AD691" s="5">
        <f>(AC691-Table1[[#This Row],[Survived]])^2</f>
        <v>2.5543244987605403E-2</v>
      </c>
    </row>
    <row r="692" spans="1:30" x14ac:dyDescent="0.2">
      <c r="A692">
        <v>0</v>
      </c>
      <c r="B692" t="s">
        <v>10</v>
      </c>
      <c r="C692">
        <v>2</v>
      </c>
      <c r="D692" t="s">
        <v>3</v>
      </c>
      <c r="E692">
        <v>24</v>
      </c>
      <c r="F692">
        <v>13</v>
      </c>
      <c r="G692">
        <v>0</v>
      </c>
      <c r="H692">
        <v>0</v>
      </c>
      <c r="I692">
        <f>E692/$E$1</f>
        <v>0.3</v>
      </c>
      <c r="J692">
        <f>LOG10(F692+1)</f>
        <v>1.146128035678238</v>
      </c>
      <c r="K692">
        <f t="shared" si="30"/>
        <v>0</v>
      </c>
      <c r="L692">
        <f t="shared" si="31"/>
        <v>1</v>
      </c>
      <c r="M692">
        <f>IF(B692="S",1,0)</f>
        <v>1</v>
      </c>
      <c r="N692">
        <f>IF(B692="C",1,0)</f>
        <v>0</v>
      </c>
      <c r="O692">
        <f t="shared" si="32"/>
        <v>1</v>
      </c>
      <c r="P692">
        <v>1</v>
      </c>
      <c r="AC692" s="5">
        <f>SUMPRODUCT(Table1[[#This Row],[SibSp]:[Ones]],$R$4:$AA$4)</f>
        <v>0.32713471458373478</v>
      </c>
      <c r="AD692" s="5">
        <f>(AC692-Table1[[#This Row],[Survived]])^2</f>
        <v>0.10701712148578162</v>
      </c>
    </row>
    <row r="693" spans="1:30" x14ac:dyDescent="0.2">
      <c r="A693">
        <v>1</v>
      </c>
      <c r="B693" t="s">
        <v>10</v>
      </c>
      <c r="C693">
        <v>2</v>
      </c>
      <c r="D693" t="s">
        <v>4</v>
      </c>
      <c r="E693">
        <v>42</v>
      </c>
      <c r="F693">
        <v>13</v>
      </c>
      <c r="G693">
        <v>0</v>
      </c>
      <c r="H693">
        <v>0</v>
      </c>
      <c r="I693">
        <f>E693/$E$1</f>
        <v>0.52500000000000002</v>
      </c>
      <c r="J693">
        <f>LOG10(F693+1)</f>
        <v>1.146128035678238</v>
      </c>
      <c r="K693">
        <f t="shared" si="30"/>
        <v>0</v>
      </c>
      <c r="L693">
        <f t="shared" si="31"/>
        <v>1</v>
      </c>
      <c r="M693">
        <f>IF(B693="S",1,0)</f>
        <v>1</v>
      </c>
      <c r="N693">
        <f>IF(B693="C",1,0)</f>
        <v>0</v>
      </c>
      <c r="O693">
        <f t="shared" si="32"/>
        <v>0</v>
      </c>
      <c r="P693">
        <v>1</v>
      </c>
      <c r="AC693" s="5">
        <f>SUMPRODUCT(Table1[[#This Row],[SibSp]:[Ones]],$R$4:$AA$4)</f>
        <v>0.69497369741710824</v>
      </c>
      <c r="AD693" s="5">
        <f>(AC693-Table1[[#This Row],[Survived]])^2</f>
        <v>9.3041045267389835E-2</v>
      </c>
    </row>
    <row r="694" spans="1:30" x14ac:dyDescent="0.2">
      <c r="A694">
        <v>1</v>
      </c>
      <c r="B694" t="s">
        <v>11</v>
      </c>
      <c r="C694">
        <v>2</v>
      </c>
      <c r="D694" t="s">
        <v>4</v>
      </c>
      <c r="E694">
        <v>27</v>
      </c>
      <c r="F694">
        <v>13.8583</v>
      </c>
      <c r="G694">
        <v>1</v>
      </c>
      <c r="H694">
        <v>0</v>
      </c>
      <c r="I694">
        <f>E694/$E$1</f>
        <v>0.33750000000000002</v>
      </c>
      <c r="J694">
        <f>LOG10(F694+1)</f>
        <v>1.1719691228260605</v>
      </c>
      <c r="K694">
        <f t="shared" si="30"/>
        <v>0</v>
      </c>
      <c r="L694">
        <f t="shared" si="31"/>
        <v>1</v>
      </c>
      <c r="M694">
        <f>IF(B694="S",1,0)</f>
        <v>0</v>
      </c>
      <c r="N694">
        <f>IF(B694="C",1,0)</f>
        <v>1</v>
      </c>
      <c r="O694">
        <f t="shared" si="32"/>
        <v>0</v>
      </c>
      <c r="P694">
        <v>1</v>
      </c>
      <c r="AC694" s="5">
        <f>SUMPRODUCT(Table1[[#This Row],[SibSp]:[Ones]],$R$4:$AA$4)</f>
        <v>0.80341502403821541</v>
      </c>
      <c r="AD694" s="5">
        <f>(AC694-Table1[[#This Row],[Survived]])^2</f>
        <v>3.8645652773895423E-2</v>
      </c>
    </row>
    <row r="695" spans="1:30" x14ac:dyDescent="0.2">
      <c r="A695">
        <v>0</v>
      </c>
      <c r="B695" t="s">
        <v>10</v>
      </c>
      <c r="C695">
        <v>1</v>
      </c>
      <c r="D695" t="s">
        <v>3</v>
      </c>
      <c r="E695">
        <v>31</v>
      </c>
      <c r="F695">
        <v>50.495800000000003</v>
      </c>
      <c r="G695">
        <v>0</v>
      </c>
      <c r="H695">
        <v>0</v>
      </c>
      <c r="I695">
        <f>E695/$E$1</f>
        <v>0.38750000000000001</v>
      </c>
      <c r="J695">
        <f>LOG10(F695+1)</f>
        <v>1.7117718094061185</v>
      </c>
      <c r="K695">
        <f t="shared" si="30"/>
        <v>1</v>
      </c>
      <c r="L695">
        <f t="shared" si="31"/>
        <v>0</v>
      </c>
      <c r="M695">
        <f>IF(B695="S",1,0)</f>
        <v>1</v>
      </c>
      <c r="N695">
        <f>IF(B695="C",1,0)</f>
        <v>0</v>
      </c>
      <c r="O695">
        <f t="shared" si="32"/>
        <v>1</v>
      </c>
      <c r="P695">
        <v>1</v>
      </c>
      <c r="AC695" s="5">
        <f>SUMPRODUCT(Table1[[#This Row],[SibSp]:[Ones]],$R$4:$AA$4)</f>
        <v>0.47966187805790411</v>
      </c>
      <c r="AD695" s="5">
        <f>(AC695-Table1[[#This Row],[Survived]])^2</f>
        <v>0.23007551726203568</v>
      </c>
    </row>
    <row r="696" spans="1:30" x14ac:dyDescent="0.2">
      <c r="A696">
        <v>1</v>
      </c>
      <c r="B696" t="s">
        <v>10</v>
      </c>
      <c r="C696">
        <v>3</v>
      </c>
      <c r="D696" t="s">
        <v>3</v>
      </c>
      <c r="E696">
        <v>4</v>
      </c>
      <c r="F696">
        <v>11.1333</v>
      </c>
      <c r="G696">
        <v>1</v>
      </c>
      <c r="H696">
        <v>1</v>
      </c>
      <c r="I696">
        <f>E696/$E$1</f>
        <v>0.05</v>
      </c>
      <c r="J696">
        <f>LOG10(F696+1)</f>
        <v>1.0839789358110461</v>
      </c>
      <c r="K696">
        <f t="shared" si="30"/>
        <v>0</v>
      </c>
      <c r="L696">
        <f t="shared" si="31"/>
        <v>0</v>
      </c>
      <c r="M696">
        <f>IF(B696="S",1,0)</f>
        <v>1</v>
      </c>
      <c r="N696">
        <f>IF(B696="C",1,0)</f>
        <v>0</v>
      </c>
      <c r="O696">
        <f t="shared" si="32"/>
        <v>1</v>
      </c>
      <c r="P696">
        <v>1</v>
      </c>
      <c r="AC696" s="5">
        <f>SUMPRODUCT(Table1[[#This Row],[SibSp]:[Ones]],$R$4:$AA$4)</f>
        <v>0.20043219993475186</v>
      </c>
      <c r="AD696" s="5">
        <f>(AC696-Table1[[#This Row],[Survived]])^2</f>
        <v>0.63930866690118071</v>
      </c>
    </row>
    <row r="697" spans="1:30" x14ac:dyDescent="0.2">
      <c r="A697">
        <v>0</v>
      </c>
      <c r="B697" t="s">
        <v>10</v>
      </c>
      <c r="C697">
        <v>3</v>
      </c>
      <c r="D697" t="s">
        <v>3</v>
      </c>
      <c r="E697">
        <v>26</v>
      </c>
      <c r="F697">
        <v>7.8958000000000004</v>
      </c>
      <c r="G697">
        <v>0</v>
      </c>
      <c r="H697">
        <v>0</v>
      </c>
      <c r="I697">
        <f>E697/$E$1</f>
        <v>0.32500000000000001</v>
      </c>
      <c r="J697">
        <f>LOG10(F697+1)</f>
        <v>0.94918501031343461</v>
      </c>
      <c r="K697">
        <f t="shared" si="30"/>
        <v>0</v>
      </c>
      <c r="L697">
        <f t="shared" si="31"/>
        <v>0</v>
      </c>
      <c r="M697">
        <f>IF(B697="S",1,0)</f>
        <v>1</v>
      </c>
      <c r="N697">
        <f>IF(B697="C",1,0)</f>
        <v>0</v>
      </c>
      <c r="O697">
        <f t="shared" si="32"/>
        <v>1</v>
      </c>
      <c r="P697">
        <v>1</v>
      </c>
      <c r="AC697" s="5">
        <f>SUMPRODUCT(Table1[[#This Row],[SibSp]:[Ones]],$R$4:$AA$4)</f>
        <v>0.12189176818163472</v>
      </c>
      <c r="AD697" s="5">
        <f>(AC697-Table1[[#This Row],[Survived]])^2</f>
        <v>1.4857603150445379E-2</v>
      </c>
    </row>
    <row r="698" spans="1:30" x14ac:dyDescent="0.2">
      <c r="A698">
        <v>1</v>
      </c>
      <c r="B698" t="s">
        <v>10</v>
      </c>
      <c r="C698">
        <v>1</v>
      </c>
      <c r="D698" t="s">
        <v>4</v>
      </c>
      <c r="E698">
        <v>47</v>
      </c>
      <c r="F698">
        <v>52.554200000000002</v>
      </c>
      <c r="G698">
        <v>1</v>
      </c>
      <c r="H698">
        <v>1</v>
      </c>
      <c r="I698">
        <f>E698/$E$1</f>
        <v>0.58750000000000002</v>
      </c>
      <c r="J698">
        <f>LOG10(F698+1)</f>
        <v>1.7287935361444735</v>
      </c>
      <c r="K698">
        <f t="shared" si="30"/>
        <v>1</v>
      </c>
      <c r="L698">
        <f t="shared" si="31"/>
        <v>0</v>
      </c>
      <c r="M698">
        <f>IF(B698="S",1,0)</f>
        <v>1</v>
      </c>
      <c r="N698">
        <f>IF(B698="C",1,0)</f>
        <v>0</v>
      </c>
      <c r="O698">
        <f t="shared" si="32"/>
        <v>0</v>
      </c>
      <c r="P698">
        <v>1</v>
      </c>
      <c r="AC698" s="5">
        <f>SUMPRODUCT(Table1[[#This Row],[SibSp]:[Ones]],$R$4:$AA$4)</f>
        <v>0.79227192682370584</v>
      </c>
      <c r="AD698" s="5">
        <f>(AC698-Table1[[#This Row],[Survived]])^2</f>
        <v>4.3150952385535818E-2</v>
      </c>
    </row>
    <row r="699" spans="1:30" x14ac:dyDescent="0.2">
      <c r="A699">
        <v>0</v>
      </c>
      <c r="B699" t="s">
        <v>10</v>
      </c>
      <c r="C699">
        <v>1</v>
      </c>
      <c r="D699" t="s">
        <v>3</v>
      </c>
      <c r="E699">
        <v>33</v>
      </c>
      <c r="F699">
        <v>5</v>
      </c>
      <c r="G699">
        <v>0</v>
      </c>
      <c r="H699">
        <v>0</v>
      </c>
      <c r="I699">
        <f>E699/$E$1</f>
        <v>0.41249999999999998</v>
      </c>
      <c r="J699">
        <f>LOG10(F699+1)</f>
        <v>0.77815125038364363</v>
      </c>
      <c r="K699">
        <f t="shared" si="30"/>
        <v>1</v>
      </c>
      <c r="L699">
        <f t="shared" si="31"/>
        <v>0</v>
      </c>
      <c r="M699">
        <f>IF(B699="S",1,0)</f>
        <v>1</v>
      </c>
      <c r="N699">
        <f>IF(B699="C",1,0)</f>
        <v>0</v>
      </c>
      <c r="O699">
        <f t="shared" si="32"/>
        <v>1</v>
      </c>
      <c r="P699">
        <v>1</v>
      </c>
      <c r="AC699" s="5">
        <f>SUMPRODUCT(Table1[[#This Row],[SibSp]:[Ones]],$R$4:$AA$4)</f>
        <v>0.42134726212847073</v>
      </c>
      <c r="AD699" s="5">
        <f>(AC699-Table1[[#This Row],[Survived]])^2</f>
        <v>0.17753351530315822</v>
      </c>
    </row>
    <row r="700" spans="1:30" x14ac:dyDescent="0.2">
      <c r="A700">
        <v>0</v>
      </c>
      <c r="B700" t="s">
        <v>10</v>
      </c>
      <c r="C700">
        <v>3</v>
      </c>
      <c r="D700" t="s">
        <v>3</v>
      </c>
      <c r="E700">
        <v>47</v>
      </c>
      <c r="F700">
        <v>9</v>
      </c>
      <c r="G700">
        <v>0</v>
      </c>
      <c r="H700">
        <v>0</v>
      </c>
      <c r="I700">
        <f>E700/$E$1</f>
        <v>0.58750000000000002</v>
      </c>
      <c r="J700">
        <f>LOG10(F700+1)</f>
        <v>1</v>
      </c>
      <c r="K700">
        <f t="shared" si="30"/>
        <v>0</v>
      </c>
      <c r="L700">
        <f t="shared" si="31"/>
        <v>0</v>
      </c>
      <c r="M700">
        <f>IF(B700="S",1,0)</f>
        <v>1</v>
      </c>
      <c r="N700">
        <f>IF(B700="C",1,0)</f>
        <v>0</v>
      </c>
      <c r="O700">
        <f t="shared" si="32"/>
        <v>1</v>
      </c>
      <c r="P700">
        <v>1</v>
      </c>
      <c r="AC700" s="5">
        <f>SUMPRODUCT(Table1[[#This Row],[SibSp]:[Ones]],$R$4:$AA$4)</f>
        <v>-1.0060784014286228E-2</v>
      </c>
      <c r="AD700" s="5">
        <f>(AC700-Table1[[#This Row],[Survived]])^2</f>
        <v>1.0121937498211731E-4</v>
      </c>
    </row>
    <row r="701" spans="1:30" x14ac:dyDescent="0.2">
      <c r="A701">
        <v>1</v>
      </c>
      <c r="B701" t="s">
        <v>11</v>
      </c>
      <c r="C701">
        <v>2</v>
      </c>
      <c r="D701" t="s">
        <v>4</v>
      </c>
      <c r="E701">
        <v>28</v>
      </c>
      <c r="F701">
        <v>24</v>
      </c>
      <c r="G701">
        <v>1</v>
      </c>
      <c r="H701">
        <v>0</v>
      </c>
      <c r="I701">
        <f>E701/$E$1</f>
        <v>0.35</v>
      </c>
      <c r="J701">
        <f>LOG10(F701+1)</f>
        <v>1.3979400086720377</v>
      </c>
      <c r="K701">
        <f t="shared" si="30"/>
        <v>0</v>
      </c>
      <c r="L701">
        <f t="shared" si="31"/>
        <v>1</v>
      </c>
      <c r="M701">
        <f>IF(B701="S",1,0)</f>
        <v>0</v>
      </c>
      <c r="N701">
        <f>IF(B701="C",1,0)</f>
        <v>1</v>
      </c>
      <c r="O701">
        <f t="shared" si="32"/>
        <v>0</v>
      </c>
      <c r="P701">
        <v>1</v>
      </c>
      <c r="AC701" s="5">
        <f>SUMPRODUCT(Table1[[#This Row],[SibSp]:[Ones]],$R$4:$AA$4)</f>
        <v>0.80802915699483613</v>
      </c>
      <c r="AD701" s="5">
        <f>(AC701-Table1[[#This Row],[Survived]])^2</f>
        <v>3.6852804564113273E-2</v>
      </c>
    </row>
    <row r="702" spans="1:30" x14ac:dyDescent="0.2">
      <c r="A702">
        <v>1</v>
      </c>
      <c r="B702" t="s">
        <v>11</v>
      </c>
      <c r="C702">
        <v>3</v>
      </c>
      <c r="D702" t="s">
        <v>4</v>
      </c>
      <c r="E702">
        <v>15</v>
      </c>
      <c r="F702">
        <v>7.2249999999999996</v>
      </c>
      <c r="G702">
        <v>0</v>
      </c>
      <c r="H702">
        <v>0</v>
      </c>
      <c r="I702">
        <f>E702/$E$1</f>
        <v>0.1875</v>
      </c>
      <c r="J702">
        <f>LOG10(F702+1)</f>
        <v>0.91513590662201194</v>
      </c>
      <c r="K702">
        <f t="shared" si="30"/>
        <v>0</v>
      </c>
      <c r="L702">
        <f t="shared" si="31"/>
        <v>0</v>
      </c>
      <c r="M702">
        <f>IF(B702="S",1,0)</f>
        <v>0</v>
      </c>
      <c r="N702">
        <f>IF(B702="C",1,0)</f>
        <v>1</v>
      </c>
      <c r="O702">
        <f t="shared" si="32"/>
        <v>0</v>
      </c>
      <c r="P702">
        <v>1</v>
      </c>
      <c r="AC702" s="5">
        <f>SUMPRODUCT(Table1[[#This Row],[SibSp]:[Ones]],$R$4:$AA$4)</f>
        <v>0.73980723684831584</v>
      </c>
      <c r="AD702" s="5">
        <f>(AC702-Table1[[#This Row],[Survived]])^2</f>
        <v>6.7700273996508409E-2</v>
      </c>
    </row>
    <row r="703" spans="1:30" x14ac:dyDescent="0.2">
      <c r="A703">
        <v>0</v>
      </c>
      <c r="B703" t="s">
        <v>10</v>
      </c>
      <c r="C703">
        <v>3</v>
      </c>
      <c r="D703" t="s">
        <v>3</v>
      </c>
      <c r="E703">
        <v>20</v>
      </c>
      <c r="F703">
        <v>9.8458000000000006</v>
      </c>
      <c r="G703">
        <v>0</v>
      </c>
      <c r="H703">
        <v>0</v>
      </c>
      <c r="I703">
        <f>E703/$E$1</f>
        <v>0.25</v>
      </c>
      <c r="J703">
        <f>LOG10(F703+1)</f>
        <v>1.0352615916449619</v>
      </c>
      <c r="K703">
        <f t="shared" si="30"/>
        <v>0</v>
      </c>
      <c r="L703">
        <f t="shared" si="31"/>
        <v>0</v>
      </c>
      <c r="M703">
        <f>IF(B703="S",1,0)</f>
        <v>1</v>
      </c>
      <c r="N703">
        <f>IF(B703="C",1,0)</f>
        <v>0</v>
      </c>
      <c r="O703">
        <f t="shared" si="32"/>
        <v>1</v>
      </c>
      <c r="P703">
        <v>1</v>
      </c>
      <c r="AC703" s="5">
        <f>SUMPRODUCT(Table1[[#This Row],[SibSp]:[Ones]],$R$4:$AA$4)</f>
        <v>0.1644962726687953</v>
      </c>
      <c r="AD703" s="5">
        <f>(AC703-Table1[[#This Row],[Survived]])^2</f>
        <v>2.7059023721926652E-2</v>
      </c>
    </row>
    <row r="704" spans="1:30" x14ac:dyDescent="0.2">
      <c r="A704">
        <v>0</v>
      </c>
      <c r="B704" t="s">
        <v>10</v>
      </c>
      <c r="C704">
        <v>3</v>
      </c>
      <c r="D704" t="s">
        <v>3</v>
      </c>
      <c r="E704">
        <v>19</v>
      </c>
      <c r="F704">
        <v>7.8958000000000004</v>
      </c>
      <c r="G704">
        <v>0</v>
      </c>
      <c r="H704">
        <v>0</v>
      </c>
      <c r="I704">
        <f>E704/$E$1</f>
        <v>0.23749999999999999</v>
      </c>
      <c r="J704">
        <f>LOG10(F704+1)</f>
        <v>0.94918501031343461</v>
      </c>
      <c r="K704">
        <f t="shared" si="30"/>
        <v>0</v>
      </c>
      <c r="L704">
        <f t="shared" si="31"/>
        <v>0</v>
      </c>
      <c r="M704">
        <f>IF(B704="S",1,0)</f>
        <v>1</v>
      </c>
      <c r="N704">
        <f>IF(B704="C",1,0)</f>
        <v>0</v>
      </c>
      <c r="O704">
        <f t="shared" si="32"/>
        <v>1</v>
      </c>
      <c r="P704">
        <v>1</v>
      </c>
      <c r="AC704" s="5">
        <f>SUMPRODUCT(Table1[[#This Row],[SibSp]:[Ones]],$R$4:$AA$4)</f>
        <v>0.16670165570999385</v>
      </c>
      <c r="AD704" s="5">
        <f>(AC704-Table1[[#This Row],[Survived]])^2</f>
        <v>2.7789442016453322E-2</v>
      </c>
    </row>
    <row r="705" spans="1:30" x14ac:dyDescent="0.2">
      <c r="A705">
        <v>1</v>
      </c>
      <c r="B705" t="s">
        <v>11</v>
      </c>
      <c r="C705">
        <v>1</v>
      </c>
      <c r="D705" t="s">
        <v>4</v>
      </c>
      <c r="E705">
        <v>56</v>
      </c>
      <c r="F705">
        <v>83.158299999999997</v>
      </c>
      <c r="G705">
        <v>0</v>
      </c>
      <c r="H705">
        <v>1</v>
      </c>
      <c r="I705">
        <f>E705/$E$1</f>
        <v>0.7</v>
      </c>
      <c r="J705">
        <f>LOG10(F705+1)</f>
        <v>1.9250969541376577</v>
      </c>
      <c r="K705">
        <f t="shared" si="30"/>
        <v>1</v>
      </c>
      <c r="L705">
        <f t="shared" si="31"/>
        <v>0</v>
      </c>
      <c r="M705">
        <f>IF(B705="S",1,0)</f>
        <v>0</v>
      </c>
      <c r="N705">
        <f>IF(B705="C",1,0)</f>
        <v>1</v>
      </c>
      <c r="O705">
        <f t="shared" si="32"/>
        <v>0</v>
      </c>
      <c r="P705">
        <v>1</v>
      </c>
      <c r="AC705" s="5">
        <f>SUMPRODUCT(Table1[[#This Row],[SibSp]:[Ones]],$R$4:$AA$4)</f>
        <v>0.86525876643845145</v>
      </c>
      <c r="AD705" s="5">
        <f>(AC705-Table1[[#This Row],[Survived]])^2</f>
        <v>1.8155200021687776E-2</v>
      </c>
    </row>
    <row r="706" spans="1:30" x14ac:dyDescent="0.2">
      <c r="A706">
        <v>1</v>
      </c>
      <c r="B706" t="s">
        <v>10</v>
      </c>
      <c r="C706">
        <v>2</v>
      </c>
      <c r="D706" t="s">
        <v>4</v>
      </c>
      <c r="E706">
        <v>25</v>
      </c>
      <c r="F706">
        <v>26</v>
      </c>
      <c r="G706">
        <v>0</v>
      </c>
      <c r="H706">
        <v>1</v>
      </c>
      <c r="I706">
        <f>E706/$E$1</f>
        <v>0.3125</v>
      </c>
      <c r="J706">
        <f>LOG10(F706+1)</f>
        <v>1.4313637641589874</v>
      </c>
      <c r="K706">
        <f t="shared" si="30"/>
        <v>0</v>
      </c>
      <c r="L706">
        <f t="shared" si="31"/>
        <v>1</v>
      </c>
      <c r="M706">
        <f>IF(B706="S",1,0)</f>
        <v>1</v>
      </c>
      <c r="N706">
        <f>IF(B706="C",1,0)</f>
        <v>0</v>
      </c>
      <c r="O706">
        <f t="shared" si="32"/>
        <v>0</v>
      </c>
      <c r="P706">
        <v>1</v>
      </c>
      <c r="AC706" s="5">
        <f>SUMPRODUCT(Table1[[#This Row],[SibSp]:[Ones]],$R$4:$AA$4)</f>
        <v>0.80377563732153823</v>
      </c>
      <c r="AD706" s="5">
        <f>(AC706-Table1[[#This Row],[Survived]])^2</f>
        <v>3.8504000508568503E-2</v>
      </c>
    </row>
    <row r="707" spans="1:30" x14ac:dyDescent="0.2">
      <c r="A707">
        <v>0</v>
      </c>
      <c r="B707" t="s">
        <v>10</v>
      </c>
      <c r="C707">
        <v>3</v>
      </c>
      <c r="D707" t="s">
        <v>3</v>
      </c>
      <c r="E707">
        <v>33</v>
      </c>
      <c r="F707">
        <v>7.8958000000000004</v>
      </c>
      <c r="G707">
        <v>0</v>
      </c>
      <c r="H707">
        <v>0</v>
      </c>
      <c r="I707">
        <f>E707/$E$1</f>
        <v>0.41249999999999998</v>
      </c>
      <c r="J707">
        <f>LOG10(F707+1)</f>
        <v>0.94918501031343461</v>
      </c>
      <c r="K707">
        <f t="shared" si="30"/>
        <v>0</v>
      </c>
      <c r="L707">
        <f t="shared" si="31"/>
        <v>0</v>
      </c>
      <c r="M707">
        <f>IF(B707="S",1,0)</f>
        <v>1</v>
      </c>
      <c r="N707">
        <f>IF(B707="C",1,0)</f>
        <v>0</v>
      </c>
      <c r="O707">
        <f t="shared" si="32"/>
        <v>1</v>
      </c>
      <c r="P707">
        <v>1</v>
      </c>
      <c r="AC707" s="5">
        <f>SUMPRODUCT(Table1[[#This Row],[SibSp]:[Ones]],$R$4:$AA$4)</f>
        <v>7.7081880653275592E-2</v>
      </c>
      <c r="AD707" s="5">
        <f>(AC707-Table1[[#This Row],[Survived]])^2</f>
        <v>5.9416163250458221E-3</v>
      </c>
    </row>
    <row r="708" spans="1:30" x14ac:dyDescent="0.2">
      <c r="A708">
        <v>0</v>
      </c>
      <c r="B708" t="s">
        <v>10</v>
      </c>
      <c r="C708">
        <v>3</v>
      </c>
      <c r="D708" t="s">
        <v>4</v>
      </c>
      <c r="E708">
        <v>22</v>
      </c>
      <c r="F708">
        <v>10.5167</v>
      </c>
      <c r="G708">
        <v>0</v>
      </c>
      <c r="H708">
        <v>0</v>
      </c>
      <c r="I708">
        <f>E708/$E$1</f>
        <v>0.27500000000000002</v>
      </c>
      <c r="J708">
        <f>LOG10(F708+1)</f>
        <v>1.0613280539915777</v>
      </c>
      <c r="K708">
        <f t="shared" si="30"/>
        <v>0</v>
      </c>
      <c r="L708">
        <f t="shared" si="31"/>
        <v>0</v>
      </c>
      <c r="M708">
        <f>IF(B708="S",1,0)</f>
        <v>1</v>
      </c>
      <c r="N708">
        <f>IF(B708="C",1,0)</f>
        <v>0</v>
      </c>
      <c r="O708">
        <f t="shared" si="32"/>
        <v>0</v>
      </c>
      <c r="P708">
        <v>1</v>
      </c>
      <c r="AC708" s="5">
        <f>SUMPRODUCT(Table1[[#This Row],[SibSp]:[Ones]],$R$4:$AA$4)</f>
        <v>0.63602853386655489</v>
      </c>
      <c r="AD708" s="5">
        <f>(AC708-Table1[[#This Row],[Survived]])^2</f>
        <v>0.40453229589243939</v>
      </c>
    </row>
    <row r="709" spans="1:30" x14ac:dyDescent="0.2">
      <c r="A709">
        <v>0</v>
      </c>
      <c r="B709" t="s">
        <v>10</v>
      </c>
      <c r="C709">
        <v>2</v>
      </c>
      <c r="D709" t="s">
        <v>3</v>
      </c>
      <c r="E709">
        <v>28</v>
      </c>
      <c r="F709">
        <v>10.5</v>
      </c>
      <c r="G709">
        <v>0</v>
      </c>
      <c r="H709">
        <v>0</v>
      </c>
      <c r="I709">
        <f>E709/$E$1</f>
        <v>0.35</v>
      </c>
      <c r="J709">
        <f>LOG10(F709+1)</f>
        <v>1.0606978403536116</v>
      </c>
      <c r="K709">
        <f t="shared" ref="K709:K715" si="33">IF(C709=1,1,0)</f>
        <v>0</v>
      </c>
      <c r="L709">
        <f t="shared" ref="L709:L715" si="34">IF(C709=2,1,0)</f>
        <v>1</v>
      </c>
      <c r="M709">
        <f>IF(B709="S",1,0)</f>
        <v>1</v>
      </c>
      <c r="N709">
        <f>IF(B709="C",1,0)</f>
        <v>0</v>
      </c>
      <c r="O709">
        <f t="shared" ref="O709:O715" si="35">IF(D709="male",1,0)</f>
        <v>1</v>
      </c>
      <c r="P709">
        <v>1</v>
      </c>
      <c r="AC709" s="5">
        <f>SUMPRODUCT(Table1[[#This Row],[SibSp]:[Ones]],$R$4:$AA$4)</f>
        <v>0.29736454489151282</v>
      </c>
      <c r="AD709" s="5">
        <f>(AC709-Table1[[#This Row],[Survived]])^2</f>
        <v>8.8425672558536547E-2</v>
      </c>
    </row>
    <row r="710" spans="1:30" x14ac:dyDescent="0.2">
      <c r="A710">
        <v>0</v>
      </c>
      <c r="B710" t="s">
        <v>10</v>
      </c>
      <c r="C710">
        <v>3</v>
      </c>
      <c r="D710" t="s">
        <v>3</v>
      </c>
      <c r="E710">
        <v>25</v>
      </c>
      <c r="F710">
        <v>7.05</v>
      </c>
      <c r="G710">
        <v>0</v>
      </c>
      <c r="H710">
        <v>0</v>
      </c>
      <c r="I710">
        <f>E710/$E$1</f>
        <v>0.3125</v>
      </c>
      <c r="J710">
        <f>LOG10(F710+1)</f>
        <v>0.90579588036786851</v>
      </c>
      <c r="K710">
        <f t="shared" si="33"/>
        <v>0</v>
      </c>
      <c r="L710">
        <f t="shared" si="34"/>
        <v>0</v>
      </c>
      <c r="M710">
        <f>IF(B710="S",1,0)</f>
        <v>1</v>
      </c>
      <c r="N710">
        <f>IF(B710="C",1,0)</f>
        <v>0</v>
      </c>
      <c r="O710">
        <f t="shared" si="35"/>
        <v>1</v>
      </c>
      <c r="P710">
        <v>1</v>
      </c>
      <c r="AC710" s="5">
        <f>SUMPRODUCT(Table1[[#This Row],[SibSp]:[Ones]],$R$4:$AA$4)</f>
        <v>0.1261780633703512</v>
      </c>
      <c r="AD710" s="5">
        <f>(AC710-Table1[[#This Row],[Survived]])^2</f>
        <v>1.5920903675892363E-2</v>
      </c>
    </row>
    <row r="711" spans="1:30" x14ac:dyDescent="0.2">
      <c r="A711">
        <v>0</v>
      </c>
      <c r="B711" t="s">
        <v>12</v>
      </c>
      <c r="C711">
        <v>3</v>
      </c>
      <c r="D711" t="s">
        <v>4</v>
      </c>
      <c r="E711">
        <v>39</v>
      </c>
      <c r="F711">
        <v>29.125</v>
      </c>
      <c r="G711">
        <v>0</v>
      </c>
      <c r="H711">
        <v>5</v>
      </c>
      <c r="I711">
        <f>E711/$E$1</f>
        <v>0.48749999999999999</v>
      </c>
      <c r="J711">
        <f>LOG10(F711+1)</f>
        <v>1.4789270555829248</v>
      </c>
      <c r="K711">
        <f t="shared" si="33"/>
        <v>0</v>
      </c>
      <c r="L711">
        <f t="shared" si="34"/>
        <v>0</v>
      </c>
      <c r="M711">
        <f>IF(B711="S",1,0)</f>
        <v>0</v>
      </c>
      <c r="N711">
        <f>IF(B711="C",1,0)</f>
        <v>0</v>
      </c>
      <c r="O711">
        <f t="shared" si="35"/>
        <v>0</v>
      </c>
      <c r="P711">
        <v>1</v>
      </c>
      <c r="AC711" s="5">
        <f>SUMPRODUCT(Table1[[#This Row],[SibSp]:[Ones]],$R$4:$AA$4)</f>
        <v>0.44720636579574713</v>
      </c>
      <c r="AD711" s="5">
        <f>(AC711-Table1[[#This Row],[Survived]])^2</f>
        <v>0.1999935336082396</v>
      </c>
    </row>
    <row r="712" spans="1:30" x14ac:dyDescent="0.2">
      <c r="A712">
        <v>0</v>
      </c>
      <c r="B712" t="s">
        <v>10</v>
      </c>
      <c r="C712">
        <v>2</v>
      </c>
      <c r="D712" t="s">
        <v>3</v>
      </c>
      <c r="E712">
        <v>27</v>
      </c>
      <c r="F712">
        <v>13</v>
      </c>
      <c r="G712">
        <v>0</v>
      </c>
      <c r="H712">
        <v>0</v>
      </c>
      <c r="I712">
        <f>E712/$E$1</f>
        <v>0.33750000000000002</v>
      </c>
      <c r="J712">
        <f>LOG10(F712+1)</f>
        <v>1.146128035678238</v>
      </c>
      <c r="K712">
        <f t="shared" si="33"/>
        <v>0</v>
      </c>
      <c r="L712">
        <f t="shared" si="34"/>
        <v>1</v>
      </c>
      <c r="M712">
        <f>IF(B712="S",1,0)</f>
        <v>1</v>
      </c>
      <c r="N712">
        <f>IF(B712="C",1,0)</f>
        <v>0</v>
      </c>
      <c r="O712">
        <f t="shared" si="35"/>
        <v>1</v>
      </c>
      <c r="P712">
        <v>1</v>
      </c>
      <c r="AC712" s="5">
        <f>SUMPRODUCT(Table1[[#This Row],[SibSp]:[Ones]],$R$4:$AA$4)</f>
        <v>0.30793047707158089</v>
      </c>
      <c r="AD712" s="5">
        <f>(AC712-Table1[[#This Row],[Survived]])^2</f>
        <v>9.4821178709531398E-2</v>
      </c>
    </row>
    <row r="713" spans="1:30" x14ac:dyDescent="0.2">
      <c r="A713">
        <v>1</v>
      </c>
      <c r="B713" t="s">
        <v>10</v>
      </c>
      <c r="C713">
        <v>1</v>
      </c>
      <c r="D713" t="s">
        <v>4</v>
      </c>
      <c r="E713">
        <v>19</v>
      </c>
      <c r="F713">
        <v>30</v>
      </c>
      <c r="G713">
        <v>0</v>
      </c>
      <c r="H713">
        <v>0</v>
      </c>
      <c r="I713">
        <f>E713/$E$1</f>
        <v>0.23749999999999999</v>
      </c>
      <c r="J713">
        <f>LOG10(F713+1)</f>
        <v>1.4913616938342726</v>
      </c>
      <c r="K713">
        <f t="shared" si="33"/>
        <v>1</v>
      </c>
      <c r="L713">
        <f t="shared" si="34"/>
        <v>0</v>
      </c>
      <c r="M713">
        <f>IF(B713="S",1,0)</f>
        <v>1</v>
      </c>
      <c r="N713">
        <f>IF(B713="C",1,0)</f>
        <v>0</v>
      </c>
      <c r="O713">
        <f t="shared" si="35"/>
        <v>0</v>
      </c>
      <c r="P713">
        <v>1</v>
      </c>
      <c r="AC713" s="5">
        <f>SUMPRODUCT(Table1[[#This Row],[SibSp]:[Ones]],$R$4:$AA$4)</f>
        <v>1.0287987649320223</v>
      </c>
      <c r="AD713" s="5">
        <f>(AC713-Table1[[#This Row],[Survived]])^2</f>
        <v>8.293688616098756E-4</v>
      </c>
    </row>
    <row r="714" spans="1:30" x14ac:dyDescent="0.2">
      <c r="A714">
        <v>1</v>
      </c>
      <c r="B714" t="s">
        <v>11</v>
      </c>
      <c r="C714">
        <v>1</v>
      </c>
      <c r="D714" t="s">
        <v>3</v>
      </c>
      <c r="E714">
        <v>26</v>
      </c>
      <c r="F714">
        <v>30</v>
      </c>
      <c r="G714">
        <v>0</v>
      </c>
      <c r="H714">
        <v>0</v>
      </c>
      <c r="I714">
        <f>E714/$E$1</f>
        <v>0.32500000000000001</v>
      </c>
      <c r="J714">
        <f>LOG10(F714+1)</f>
        <v>1.4913616938342726</v>
      </c>
      <c r="K714">
        <f t="shared" si="33"/>
        <v>1</v>
      </c>
      <c r="L714">
        <f t="shared" si="34"/>
        <v>0</v>
      </c>
      <c r="M714">
        <f>IF(B714="S",1,0)</f>
        <v>0</v>
      </c>
      <c r="N714">
        <f>IF(B714="C",1,0)</f>
        <v>1</v>
      </c>
      <c r="O714">
        <f t="shared" si="35"/>
        <v>1</v>
      </c>
      <c r="P714">
        <v>1</v>
      </c>
      <c r="AC714" s="5">
        <f>SUMPRODUCT(Table1[[#This Row],[SibSp]:[Ones]],$R$4:$AA$4)</f>
        <v>0.56701980587099099</v>
      </c>
      <c r="AD714" s="5">
        <f>(AC714-Table1[[#This Row],[Survived]])^2</f>
        <v>0.18747184850799434</v>
      </c>
    </row>
    <row r="715" spans="1:30" x14ac:dyDescent="0.2">
      <c r="A715">
        <v>0</v>
      </c>
      <c r="B715" t="s">
        <v>12</v>
      </c>
      <c r="C715">
        <v>3</v>
      </c>
      <c r="D715" t="s">
        <v>3</v>
      </c>
      <c r="E715">
        <v>32</v>
      </c>
      <c r="F715">
        <v>7.75</v>
      </c>
      <c r="G715">
        <v>0</v>
      </c>
      <c r="H715">
        <v>0</v>
      </c>
      <c r="I715">
        <f>E715/$E$1</f>
        <v>0.4</v>
      </c>
      <c r="J715">
        <f>LOG10(F715+1)</f>
        <v>0.94200805302231327</v>
      </c>
      <c r="K715">
        <f t="shared" si="33"/>
        <v>0</v>
      </c>
      <c r="L715">
        <f t="shared" si="34"/>
        <v>0</v>
      </c>
      <c r="M715">
        <f>IF(B715="S",1,0)</f>
        <v>0</v>
      </c>
      <c r="N715">
        <f>IF(B715="C",1,0)</f>
        <v>0</v>
      </c>
      <c r="O715">
        <f t="shared" si="35"/>
        <v>1</v>
      </c>
      <c r="P715">
        <v>1</v>
      </c>
      <c r="AC715" s="5">
        <f>SUMPRODUCT(Table1[[#This Row],[SibSp]:[Ones]],$R$4:$AA$4)</f>
        <v>5.2411509922605015E-2</v>
      </c>
      <c r="AD715" s="5">
        <f>(AC715-Table1[[#This Row],[Survived]])^2</f>
        <v>2.746966372367324E-3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mmult</vt:lpstr>
      <vt:lpstr>nnet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Bakshi</dc:creator>
  <cp:lastModifiedBy>Vishal Bakshi</cp:lastModifiedBy>
  <dcterms:created xsi:type="dcterms:W3CDTF">2023-07-17T16:42:52Z</dcterms:created>
  <dcterms:modified xsi:type="dcterms:W3CDTF">2023-07-17T17:21:34Z</dcterms:modified>
</cp:coreProperties>
</file>