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vishalbakshi/Documents/"/>
    </mc:Choice>
  </mc:AlternateContent>
  <xr:revisionPtr revIDLastSave="0" documentId="13_ncr:1_{24FBA1B9-85DD-F34F-9584-0B014977C90D}" xr6:coauthVersionLast="47" xr6:coauthVersionMax="47" xr10:uidLastSave="{00000000-0000-0000-0000-000000000000}"/>
  <bookViews>
    <workbookView xWindow="620" yWindow="500" windowWidth="37780" windowHeight="19660" xr2:uid="{78C29734-5A3A-654A-A4BB-F8497F94F73C}"/>
  </bookViews>
  <sheets>
    <sheet name="#4" sheetId="1" r:id="rId1"/>
    <sheet name="#5" sheetId="3" r:id="rId2"/>
    <sheet name="#6 - Solution 1" sheetId="4" r:id="rId3"/>
    <sheet name="#6 - Solution 2" sheetId="6" r:id="rId4"/>
    <sheet name="#6 - Solution 3" sheetId="7" r:id="rId5"/>
    <sheet name="#7 - Solutions 1 &amp; 2" sheetId="11" r:id="rId6"/>
    <sheet name="#7 - Official Solution" sheetId="26" r:id="rId7"/>
    <sheet name="#8 - Case 1" sheetId="13" r:id="rId8"/>
    <sheet name="#8 - Case 2" sheetId="14" r:id="rId9"/>
    <sheet name="#9" sheetId="16" r:id="rId10"/>
    <sheet name="#10" sheetId="17" r:id="rId11"/>
    <sheet name="#11" sheetId="18" r:id="rId12"/>
    <sheet name="#12" sheetId="20" r:id="rId13"/>
    <sheet name="#13" sheetId="22" r:id="rId14"/>
    <sheet name="#14" sheetId="23" r:id="rId15"/>
    <sheet name="#14 Official Solution Case 1" sheetId="28" r:id="rId16"/>
    <sheet name="#14 Official Solution Case 2" sheetId="30" r:id="rId17"/>
    <sheet name="#14 Official Solution Case 3" sheetId="29" r:id="rId18"/>
    <sheet name="#14 Official Solution Case 4" sheetId="32" r:id="rId19"/>
    <sheet name="#14 Official Solution Case 5" sheetId="33" r:id="rId20"/>
    <sheet name="Empty Template" sheetId="31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89" i="18" l="1"/>
  <c r="AT94" i="18" s="1"/>
  <c r="AU89" i="18"/>
  <c r="AV89" i="18"/>
  <c r="AW89" i="18"/>
  <c r="AX89" i="18"/>
  <c r="AX94" i="18" s="1"/>
  <c r="AY89" i="18"/>
  <c r="AZ89" i="18"/>
  <c r="AS89" i="18"/>
  <c r="AS94" i="18" s="1"/>
  <c r="AY94" i="18"/>
  <c r="AT106" i="18"/>
  <c r="AT111" i="18" s="1"/>
  <c r="AT116" i="18" s="1"/>
  <c r="AU106" i="18"/>
  <c r="AU111" i="18" s="1"/>
  <c r="AU116" i="18" s="1"/>
  <c r="AV106" i="18"/>
  <c r="AV111" i="18" s="1"/>
  <c r="AV116" i="18" s="1"/>
  <c r="AW106" i="18"/>
  <c r="AW111" i="18" s="1"/>
  <c r="AW116" i="18" s="1"/>
  <c r="AX106" i="18"/>
  <c r="AX111" i="18" s="1"/>
  <c r="AY106" i="18"/>
  <c r="AY111" i="18" s="1"/>
  <c r="AY116" i="18" s="1"/>
  <c r="AZ106" i="18"/>
  <c r="AZ111" i="18" s="1"/>
  <c r="AZ116" i="18" s="1"/>
  <c r="AS106" i="18"/>
  <c r="AS111" i="18" s="1"/>
  <c r="AS116" i="18" s="1"/>
  <c r="AU94" i="18"/>
  <c r="AV94" i="18"/>
  <c r="BS87" i="32"/>
  <c r="BP87" i="32"/>
  <c r="BT86" i="32"/>
  <c r="BT84" i="32"/>
  <c r="BT83" i="32"/>
  <c r="BT71" i="32"/>
  <c r="BT79" i="32" s="1"/>
  <c r="BS71" i="32"/>
  <c r="BS79" i="32" s="1"/>
  <c r="BQ71" i="32"/>
  <c r="BQ79" i="32" s="1"/>
  <c r="BP71" i="32"/>
  <c r="BP79" i="32" s="1"/>
  <c r="BT70" i="32"/>
  <c r="BT78" i="32" s="1"/>
  <c r="BS70" i="32"/>
  <c r="BQ70" i="32"/>
  <c r="BP70" i="32"/>
  <c r="BT68" i="32"/>
  <c r="BT76" i="32" s="1"/>
  <c r="BS68" i="32"/>
  <c r="BQ68" i="32"/>
  <c r="BP68" i="32"/>
  <c r="BT67" i="32"/>
  <c r="BT75" i="32" s="1"/>
  <c r="BS67" i="32"/>
  <c r="BQ67" i="32"/>
  <c r="BP67" i="32"/>
  <c r="M65" i="33"/>
  <c r="L65" i="33"/>
  <c r="M64" i="33"/>
  <c r="L64" i="33"/>
  <c r="J65" i="33"/>
  <c r="I65" i="33"/>
  <c r="J64" i="33"/>
  <c r="I64" i="33"/>
  <c r="M62" i="33"/>
  <c r="L62" i="33"/>
  <c r="M61" i="33"/>
  <c r="L61" i="33"/>
  <c r="J62" i="33"/>
  <c r="I62" i="33"/>
  <c r="J61" i="33"/>
  <c r="I61" i="33"/>
  <c r="F65" i="33"/>
  <c r="E65" i="33"/>
  <c r="F64" i="33"/>
  <c r="E64" i="33"/>
  <c r="C65" i="33"/>
  <c r="B65" i="33"/>
  <c r="C64" i="33"/>
  <c r="B64" i="33"/>
  <c r="F62" i="33"/>
  <c r="E62" i="33"/>
  <c r="F61" i="33"/>
  <c r="E61" i="33"/>
  <c r="C62" i="33"/>
  <c r="B62" i="33"/>
  <c r="C61" i="33"/>
  <c r="B61" i="33"/>
  <c r="B9" i="33"/>
  <c r="M56" i="33"/>
  <c r="L56" i="33"/>
  <c r="J56" i="33"/>
  <c r="I56" i="33"/>
  <c r="F56" i="33"/>
  <c r="E56" i="33"/>
  <c r="C56" i="33"/>
  <c r="B56" i="33"/>
  <c r="M55" i="33"/>
  <c r="L55" i="33"/>
  <c r="J55" i="33"/>
  <c r="I55" i="33"/>
  <c r="F55" i="33"/>
  <c r="E55" i="33"/>
  <c r="C55" i="33"/>
  <c r="B55" i="33"/>
  <c r="M53" i="33"/>
  <c r="L53" i="33"/>
  <c r="J53" i="33"/>
  <c r="I53" i="33"/>
  <c r="F53" i="33"/>
  <c r="E53" i="33"/>
  <c r="C53" i="33"/>
  <c r="B53" i="33"/>
  <c r="M52" i="33"/>
  <c r="L52" i="33"/>
  <c r="J52" i="33"/>
  <c r="I52" i="33"/>
  <c r="F52" i="33"/>
  <c r="E52" i="33"/>
  <c r="C52" i="33"/>
  <c r="B52" i="33"/>
  <c r="F46" i="33"/>
  <c r="E46" i="33"/>
  <c r="C46" i="33"/>
  <c r="B46" i="33"/>
  <c r="F45" i="33"/>
  <c r="E45" i="33"/>
  <c r="C45" i="33"/>
  <c r="B45" i="33"/>
  <c r="F43" i="33"/>
  <c r="E43" i="33"/>
  <c r="C43" i="33"/>
  <c r="B43" i="33"/>
  <c r="F42" i="33"/>
  <c r="E42" i="33"/>
  <c r="C42" i="33"/>
  <c r="B42" i="33"/>
  <c r="M37" i="33"/>
  <c r="L37" i="33"/>
  <c r="J37" i="33"/>
  <c r="I37" i="33"/>
  <c r="F37" i="33"/>
  <c r="E37" i="33"/>
  <c r="C37" i="33"/>
  <c r="B37" i="33"/>
  <c r="M36" i="33"/>
  <c r="L36" i="33"/>
  <c r="J36" i="33"/>
  <c r="I36" i="33"/>
  <c r="F36" i="33"/>
  <c r="E36" i="33"/>
  <c r="C36" i="33"/>
  <c r="B36" i="33"/>
  <c r="M34" i="33"/>
  <c r="L34" i="33"/>
  <c r="J34" i="33"/>
  <c r="I34" i="33"/>
  <c r="F34" i="33"/>
  <c r="E34" i="33"/>
  <c r="C34" i="33"/>
  <c r="B34" i="33"/>
  <c r="M33" i="33"/>
  <c r="L33" i="33"/>
  <c r="J33" i="33"/>
  <c r="I33" i="33"/>
  <c r="F33" i="33"/>
  <c r="E33" i="33"/>
  <c r="C33" i="33"/>
  <c r="B33" i="33"/>
  <c r="AH28" i="33"/>
  <c r="AH37" i="33" s="1"/>
  <c r="AH56" i="33" s="1"/>
  <c r="AH65" i="33" s="1"/>
  <c r="AG28" i="33"/>
  <c r="AG37" i="33" s="1"/>
  <c r="AG56" i="33" s="1"/>
  <c r="AG65" i="33" s="1"/>
  <c r="AE28" i="33"/>
  <c r="AE37" i="33" s="1"/>
  <c r="AE56" i="33" s="1"/>
  <c r="AE65" i="33" s="1"/>
  <c r="AD28" i="33"/>
  <c r="AD37" i="33" s="1"/>
  <c r="AD56" i="33" s="1"/>
  <c r="AD65" i="33" s="1"/>
  <c r="M28" i="33"/>
  <c r="L28" i="33"/>
  <c r="J28" i="33"/>
  <c r="I28" i="33"/>
  <c r="F28" i="33"/>
  <c r="E28" i="33"/>
  <c r="C28" i="33"/>
  <c r="B28" i="33"/>
  <c r="AH27" i="33"/>
  <c r="AH36" i="33" s="1"/>
  <c r="AH55" i="33" s="1"/>
  <c r="AH64" i="33" s="1"/>
  <c r="AG27" i="33"/>
  <c r="AG36" i="33" s="1"/>
  <c r="AG55" i="33" s="1"/>
  <c r="AG64" i="33" s="1"/>
  <c r="AE27" i="33"/>
  <c r="AE36" i="33" s="1"/>
  <c r="AE55" i="33" s="1"/>
  <c r="AE64" i="33" s="1"/>
  <c r="AD27" i="33"/>
  <c r="AD36" i="33" s="1"/>
  <c r="AD55" i="33" s="1"/>
  <c r="AD64" i="33" s="1"/>
  <c r="M27" i="33"/>
  <c r="L27" i="33"/>
  <c r="J27" i="33"/>
  <c r="I27" i="33"/>
  <c r="F27" i="33"/>
  <c r="E27" i="33"/>
  <c r="C27" i="33"/>
  <c r="B27" i="33"/>
  <c r="AH25" i="33"/>
  <c r="AH34" i="33" s="1"/>
  <c r="AH53" i="33" s="1"/>
  <c r="AH62" i="33" s="1"/>
  <c r="AG25" i="33"/>
  <c r="AG34" i="33" s="1"/>
  <c r="AG53" i="33" s="1"/>
  <c r="AG62" i="33" s="1"/>
  <c r="AE25" i="33"/>
  <c r="AE34" i="33" s="1"/>
  <c r="AE53" i="33" s="1"/>
  <c r="AE62" i="33" s="1"/>
  <c r="AD25" i="33"/>
  <c r="AD34" i="33" s="1"/>
  <c r="AD53" i="33" s="1"/>
  <c r="AD62" i="33" s="1"/>
  <c r="M25" i="33"/>
  <c r="L25" i="33"/>
  <c r="J25" i="33"/>
  <c r="I25" i="33"/>
  <c r="F25" i="33"/>
  <c r="E25" i="33"/>
  <c r="C25" i="33"/>
  <c r="B25" i="33"/>
  <c r="AH24" i="33"/>
  <c r="AH33" i="33" s="1"/>
  <c r="AH52" i="33" s="1"/>
  <c r="AH61" i="33" s="1"/>
  <c r="AG24" i="33"/>
  <c r="AG33" i="33" s="1"/>
  <c r="AG52" i="33" s="1"/>
  <c r="AG61" i="33" s="1"/>
  <c r="AE24" i="33"/>
  <c r="AE33" i="33" s="1"/>
  <c r="AE52" i="33" s="1"/>
  <c r="AE61" i="33" s="1"/>
  <c r="AD24" i="33"/>
  <c r="AD33" i="33" s="1"/>
  <c r="AD52" i="33" s="1"/>
  <c r="AD61" i="33" s="1"/>
  <c r="M24" i="33"/>
  <c r="L24" i="33"/>
  <c r="J24" i="33"/>
  <c r="I24" i="33"/>
  <c r="F24" i="33"/>
  <c r="E24" i="33"/>
  <c r="C24" i="33"/>
  <c r="B24" i="33"/>
  <c r="F18" i="33"/>
  <c r="E18" i="33"/>
  <c r="C18" i="33"/>
  <c r="B18" i="33"/>
  <c r="F17" i="33"/>
  <c r="E17" i="33"/>
  <c r="C17" i="33"/>
  <c r="B17" i="33"/>
  <c r="F15" i="33"/>
  <c r="E15" i="33"/>
  <c r="C15" i="33"/>
  <c r="B15" i="33"/>
  <c r="F14" i="33"/>
  <c r="E14" i="33"/>
  <c r="C14" i="33"/>
  <c r="B14" i="33"/>
  <c r="AF8" i="33"/>
  <c r="M46" i="33" s="1"/>
  <c r="AE8" i="33"/>
  <c r="L46" i="33" s="1"/>
  <c r="AC8" i="33"/>
  <c r="J46" i="33" s="1"/>
  <c r="AB8" i="33"/>
  <c r="I18" i="33" s="1"/>
  <c r="X8" i="33"/>
  <c r="T46" i="33" s="1"/>
  <c r="W8" i="33"/>
  <c r="S18" i="33" s="1"/>
  <c r="U8" i="33"/>
  <c r="Q46" i="33" s="1"/>
  <c r="T8" i="33"/>
  <c r="P18" i="33" s="1"/>
  <c r="E8" i="33"/>
  <c r="D8" i="33"/>
  <c r="C8" i="33"/>
  <c r="AF7" i="33"/>
  <c r="M45" i="33" s="1"/>
  <c r="AE7" i="33"/>
  <c r="L45" i="33" s="1"/>
  <c r="AC7" i="33"/>
  <c r="J45" i="33" s="1"/>
  <c r="AB7" i="33"/>
  <c r="I45" i="33" s="1"/>
  <c r="X7" i="33"/>
  <c r="T45" i="33" s="1"/>
  <c r="W7" i="33"/>
  <c r="S45" i="33" s="1"/>
  <c r="U7" i="33"/>
  <c r="Q45" i="33" s="1"/>
  <c r="T7" i="33"/>
  <c r="P45" i="33" s="1"/>
  <c r="AF5" i="33"/>
  <c r="M43" i="33" s="1"/>
  <c r="AE5" i="33"/>
  <c r="L15" i="33" s="1"/>
  <c r="AC5" i="33"/>
  <c r="J15" i="33" s="1"/>
  <c r="AB5" i="33"/>
  <c r="I43" i="33" s="1"/>
  <c r="X5" i="33"/>
  <c r="T43" i="33" s="1"/>
  <c r="W5" i="33"/>
  <c r="S15" i="33" s="1"/>
  <c r="U5" i="33"/>
  <c r="Q15" i="33" s="1"/>
  <c r="T5" i="33"/>
  <c r="P43" i="33" s="1"/>
  <c r="AF4" i="33"/>
  <c r="M42" i="33" s="1"/>
  <c r="AE4" i="33"/>
  <c r="L42" i="33" s="1"/>
  <c r="AC4" i="33"/>
  <c r="J42" i="33" s="1"/>
  <c r="AB4" i="33"/>
  <c r="I42" i="33" s="1"/>
  <c r="X4" i="33"/>
  <c r="T42" i="33" s="1"/>
  <c r="W4" i="33"/>
  <c r="S42" i="33" s="1"/>
  <c r="U4" i="33"/>
  <c r="Q42" i="33" s="1"/>
  <c r="T4" i="33"/>
  <c r="P42" i="33" s="1"/>
  <c r="B42" i="32"/>
  <c r="AD24" i="32"/>
  <c r="AD33" i="32" s="1"/>
  <c r="AD52" i="32" s="1"/>
  <c r="I24" i="32"/>
  <c r="B24" i="32"/>
  <c r="B9" i="32"/>
  <c r="M56" i="32"/>
  <c r="L56" i="32"/>
  <c r="M55" i="32"/>
  <c r="L55" i="32"/>
  <c r="J56" i="32"/>
  <c r="I56" i="32"/>
  <c r="J55" i="32"/>
  <c r="I55" i="32"/>
  <c r="M53" i="32"/>
  <c r="L53" i="32"/>
  <c r="M52" i="32"/>
  <c r="L52" i="32"/>
  <c r="J53" i="32"/>
  <c r="I53" i="32"/>
  <c r="J52" i="32"/>
  <c r="I52" i="32"/>
  <c r="F56" i="32"/>
  <c r="E56" i="32"/>
  <c r="F55" i="32"/>
  <c r="E55" i="32"/>
  <c r="C56" i="32"/>
  <c r="B56" i="32"/>
  <c r="C55" i="32"/>
  <c r="B55" i="32"/>
  <c r="F53" i="32"/>
  <c r="E53" i="32"/>
  <c r="F52" i="32"/>
  <c r="E52" i="32"/>
  <c r="C53" i="32"/>
  <c r="B53" i="32"/>
  <c r="C52" i="32"/>
  <c r="B52" i="32"/>
  <c r="F46" i="32"/>
  <c r="E46" i="32"/>
  <c r="F45" i="32"/>
  <c r="E45" i="32"/>
  <c r="C46" i="32"/>
  <c r="B46" i="32"/>
  <c r="C45" i="32"/>
  <c r="B45" i="32"/>
  <c r="F43" i="32"/>
  <c r="E43" i="32"/>
  <c r="F42" i="32"/>
  <c r="E42" i="32"/>
  <c r="C43" i="32"/>
  <c r="B43" i="32"/>
  <c r="C42" i="32"/>
  <c r="M37" i="32"/>
  <c r="L37" i="32"/>
  <c r="M36" i="32"/>
  <c r="L36" i="32"/>
  <c r="J37" i="32"/>
  <c r="I37" i="32"/>
  <c r="J36" i="32"/>
  <c r="I36" i="32"/>
  <c r="M34" i="32"/>
  <c r="L34" i="32"/>
  <c r="M33" i="32"/>
  <c r="L33" i="32"/>
  <c r="J34" i="32"/>
  <c r="I34" i="32"/>
  <c r="J33" i="32"/>
  <c r="I33" i="32"/>
  <c r="F37" i="32"/>
  <c r="E37" i="32"/>
  <c r="F36" i="32"/>
  <c r="E36" i="32"/>
  <c r="C37" i="32"/>
  <c r="B37" i="32"/>
  <c r="C36" i="32"/>
  <c r="B36" i="32"/>
  <c r="F34" i="32"/>
  <c r="E34" i="32"/>
  <c r="F33" i="32"/>
  <c r="E33" i="32"/>
  <c r="C34" i="32"/>
  <c r="B34" i="32"/>
  <c r="C33" i="32"/>
  <c r="B33" i="32"/>
  <c r="AH28" i="32"/>
  <c r="AH37" i="32" s="1"/>
  <c r="AH56" i="32" s="1"/>
  <c r="AG28" i="32"/>
  <c r="AG37" i="32" s="1"/>
  <c r="AG56" i="32" s="1"/>
  <c r="AH27" i="32"/>
  <c r="AH36" i="32" s="1"/>
  <c r="AH55" i="32" s="1"/>
  <c r="AG27" i="32"/>
  <c r="AG36" i="32" s="1"/>
  <c r="AG55" i="32" s="1"/>
  <c r="AE28" i="32"/>
  <c r="AE37" i="32" s="1"/>
  <c r="AE56" i="32" s="1"/>
  <c r="AD28" i="32"/>
  <c r="AD37" i="32" s="1"/>
  <c r="AD56" i="32" s="1"/>
  <c r="AE27" i="32"/>
  <c r="AE36" i="32" s="1"/>
  <c r="AE55" i="32" s="1"/>
  <c r="AD27" i="32"/>
  <c r="AD36" i="32" s="1"/>
  <c r="AD55" i="32" s="1"/>
  <c r="AH25" i="32"/>
  <c r="AH34" i="32" s="1"/>
  <c r="AH53" i="32" s="1"/>
  <c r="AG25" i="32"/>
  <c r="AG34" i="32" s="1"/>
  <c r="AG53" i="32" s="1"/>
  <c r="AH24" i="32"/>
  <c r="AH33" i="32" s="1"/>
  <c r="AH52" i="32" s="1"/>
  <c r="AG24" i="32"/>
  <c r="AG33" i="32" s="1"/>
  <c r="AG52" i="32" s="1"/>
  <c r="AE25" i="32"/>
  <c r="AE34" i="32" s="1"/>
  <c r="AE53" i="32" s="1"/>
  <c r="AD25" i="32"/>
  <c r="AD34" i="32" s="1"/>
  <c r="AD53" i="32" s="1"/>
  <c r="AE24" i="32"/>
  <c r="AE33" i="32" s="1"/>
  <c r="AE52" i="32" s="1"/>
  <c r="M28" i="32"/>
  <c r="L28" i="32"/>
  <c r="M27" i="32"/>
  <c r="L27" i="32"/>
  <c r="J28" i="32"/>
  <c r="I28" i="32"/>
  <c r="J27" i="32"/>
  <c r="I27" i="32"/>
  <c r="M25" i="32"/>
  <c r="L25" i="32"/>
  <c r="M24" i="32"/>
  <c r="L24" i="32"/>
  <c r="J25" i="32"/>
  <c r="I25" i="32"/>
  <c r="J24" i="32"/>
  <c r="F28" i="32"/>
  <c r="E28" i="32"/>
  <c r="F27" i="32"/>
  <c r="E27" i="32"/>
  <c r="C28" i="32"/>
  <c r="B28" i="32"/>
  <c r="C27" i="32"/>
  <c r="B27" i="32"/>
  <c r="F25" i="32"/>
  <c r="E25" i="32"/>
  <c r="F24" i="32"/>
  <c r="E24" i="32"/>
  <c r="C25" i="32"/>
  <c r="B25" i="32"/>
  <c r="C24" i="32"/>
  <c r="F18" i="32"/>
  <c r="E18" i="32"/>
  <c r="F17" i="32"/>
  <c r="E17" i="32"/>
  <c r="C18" i="32"/>
  <c r="B18" i="32"/>
  <c r="C17" i="32"/>
  <c r="B17" i="32"/>
  <c r="F15" i="32"/>
  <c r="E15" i="32"/>
  <c r="F14" i="32"/>
  <c r="E14" i="32"/>
  <c r="C15" i="32"/>
  <c r="B15" i="32"/>
  <c r="C14" i="32"/>
  <c r="B14" i="32"/>
  <c r="Y8" i="32"/>
  <c r="M46" i="32" s="1"/>
  <c r="X8" i="32"/>
  <c r="L46" i="32" s="1"/>
  <c r="Y7" i="32"/>
  <c r="M45" i="32" s="1"/>
  <c r="X7" i="32"/>
  <c r="L45" i="32" s="1"/>
  <c r="U8" i="32"/>
  <c r="I46" i="32" s="1"/>
  <c r="V8" i="32"/>
  <c r="J46" i="32" s="1"/>
  <c r="V7" i="32"/>
  <c r="J45" i="32" s="1"/>
  <c r="U7" i="32"/>
  <c r="I45" i="32" s="1"/>
  <c r="Y5" i="32"/>
  <c r="M43" i="32" s="1"/>
  <c r="X5" i="32"/>
  <c r="L43" i="32" s="1"/>
  <c r="Y4" i="32"/>
  <c r="M42" i="32" s="1"/>
  <c r="X4" i="32"/>
  <c r="L42" i="32" s="1"/>
  <c r="U5" i="32"/>
  <c r="I43" i="32" s="1"/>
  <c r="V5" i="32"/>
  <c r="J43" i="32" s="1"/>
  <c r="V4" i="32"/>
  <c r="J42" i="32" s="1"/>
  <c r="U4" i="32"/>
  <c r="I42" i="32" s="1"/>
  <c r="Q8" i="32"/>
  <c r="T46" i="32" s="1"/>
  <c r="P8" i="32"/>
  <c r="S46" i="32" s="1"/>
  <c r="Q7" i="32"/>
  <c r="T45" i="32" s="1"/>
  <c r="P7" i="32"/>
  <c r="S45" i="32" s="1"/>
  <c r="N8" i="32"/>
  <c r="Q46" i="32" s="1"/>
  <c r="M8" i="32"/>
  <c r="P46" i="32" s="1"/>
  <c r="N7" i="32"/>
  <c r="Q45" i="32" s="1"/>
  <c r="M7" i="32"/>
  <c r="P45" i="32" s="1"/>
  <c r="P5" i="32"/>
  <c r="S43" i="32" s="1"/>
  <c r="Q5" i="32"/>
  <c r="T43" i="32" s="1"/>
  <c r="Q4" i="32"/>
  <c r="T42" i="32" s="1"/>
  <c r="P4" i="32"/>
  <c r="S42" i="32" s="1"/>
  <c r="M5" i="32"/>
  <c r="P43" i="32" s="1"/>
  <c r="N5" i="32"/>
  <c r="Q43" i="32" s="1"/>
  <c r="N4" i="32"/>
  <c r="Q42" i="32" s="1"/>
  <c r="M4" i="32"/>
  <c r="P42" i="32" s="1"/>
  <c r="E8" i="32"/>
  <c r="D8" i="32"/>
  <c r="C8" i="32"/>
  <c r="J45" i="29"/>
  <c r="J46" i="29"/>
  <c r="J47" i="29"/>
  <c r="J48" i="29"/>
  <c r="K45" i="29"/>
  <c r="K46" i="29"/>
  <c r="K47" i="29"/>
  <c r="K48" i="29"/>
  <c r="L45" i="29"/>
  <c r="L46" i="29"/>
  <c r="L47" i="29"/>
  <c r="L48" i="29"/>
  <c r="M45" i="29"/>
  <c r="M46" i="29"/>
  <c r="M47" i="29"/>
  <c r="M48" i="29"/>
  <c r="C27" i="29"/>
  <c r="C28" i="29"/>
  <c r="C29" i="29"/>
  <c r="C30" i="29"/>
  <c r="D27" i="29"/>
  <c r="D28" i="29"/>
  <c r="D29" i="29"/>
  <c r="J36" i="29"/>
  <c r="C46" i="29"/>
  <c r="D46" i="29"/>
  <c r="E46" i="29"/>
  <c r="F46" i="29"/>
  <c r="C47" i="29"/>
  <c r="D47" i="29"/>
  <c r="E47" i="29"/>
  <c r="F47" i="29"/>
  <c r="C48" i="29"/>
  <c r="D48" i="29"/>
  <c r="E48" i="29"/>
  <c r="F48" i="29"/>
  <c r="D45" i="29"/>
  <c r="E45" i="29"/>
  <c r="F45" i="29"/>
  <c r="C45" i="29"/>
  <c r="C36" i="29"/>
  <c r="T48" i="29"/>
  <c r="S48" i="29"/>
  <c r="R48" i="29"/>
  <c r="Q48" i="29"/>
  <c r="J37" i="29"/>
  <c r="K37" i="29"/>
  <c r="L37" i="29"/>
  <c r="M37" i="29"/>
  <c r="J38" i="29"/>
  <c r="K38" i="29"/>
  <c r="L38" i="29"/>
  <c r="M38" i="29"/>
  <c r="J39" i="29"/>
  <c r="K39" i="29"/>
  <c r="L39" i="29"/>
  <c r="M39" i="29"/>
  <c r="K36" i="29"/>
  <c r="L36" i="29"/>
  <c r="M36" i="29"/>
  <c r="J27" i="29"/>
  <c r="C37" i="29"/>
  <c r="D37" i="29"/>
  <c r="E37" i="29"/>
  <c r="F37" i="29"/>
  <c r="C38" i="29"/>
  <c r="D38" i="29"/>
  <c r="E38" i="29"/>
  <c r="F38" i="29"/>
  <c r="C39" i="29"/>
  <c r="D39" i="29"/>
  <c r="E39" i="29"/>
  <c r="F39" i="29"/>
  <c r="D36" i="29"/>
  <c r="E36" i="29"/>
  <c r="F36" i="29"/>
  <c r="T39" i="29"/>
  <c r="S39" i="29"/>
  <c r="R39" i="29"/>
  <c r="Q39" i="29"/>
  <c r="AE28" i="29"/>
  <c r="AE37" i="29" s="1"/>
  <c r="AE46" i="29" s="1"/>
  <c r="AF28" i="29"/>
  <c r="AF37" i="29" s="1"/>
  <c r="AF46" i="29" s="1"/>
  <c r="AG28" i="29"/>
  <c r="AG37" i="29" s="1"/>
  <c r="AG46" i="29" s="1"/>
  <c r="AH28" i="29"/>
  <c r="AH37" i="29" s="1"/>
  <c r="AH46" i="29" s="1"/>
  <c r="AE29" i="29"/>
  <c r="AE38" i="29" s="1"/>
  <c r="AE47" i="29" s="1"/>
  <c r="AF29" i="29"/>
  <c r="AF38" i="29" s="1"/>
  <c r="AF47" i="29" s="1"/>
  <c r="AG29" i="29"/>
  <c r="AG38" i="29" s="1"/>
  <c r="AG47" i="29" s="1"/>
  <c r="AH29" i="29"/>
  <c r="AH38" i="29" s="1"/>
  <c r="AH47" i="29" s="1"/>
  <c r="AE30" i="29"/>
  <c r="AE39" i="29" s="1"/>
  <c r="AF30" i="29"/>
  <c r="AF39" i="29" s="1"/>
  <c r="AF48" i="29" s="1"/>
  <c r="AG30" i="29"/>
  <c r="AG39" i="29" s="1"/>
  <c r="AH30" i="29"/>
  <c r="AH39" i="29" s="1"/>
  <c r="AF27" i="29"/>
  <c r="AF36" i="29" s="1"/>
  <c r="AF45" i="29" s="1"/>
  <c r="AG27" i="29"/>
  <c r="AG36" i="29" s="1"/>
  <c r="AG45" i="29" s="1"/>
  <c r="AH27" i="29"/>
  <c r="AH36" i="29" s="1"/>
  <c r="AH45" i="29" s="1"/>
  <c r="AE27" i="29"/>
  <c r="AE36" i="29" s="1"/>
  <c r="AE45" i="29" s="1"/>
  <c r="AE19" i="29"/>
  <c r="T30" i="29"/>
  <c r="S30" i="29"/>
  <c r="R30" i="29"/>
  <c r="Q30" i="29"/>
  <c r="T27" i="29"/>
  <c r="S27" i="29"/>
  <c r="J28" i="29"/>
  <c r="K28" i="29"/>
  <c r="L28" i="29"/>
  <c r="M28" i="29"/>
  <c r="J29" i="29"/>
  <c r="K29" i="29"/>
  <c r="L29" i="29"/>
  <c r="M29" i="29"/>
  <c r="J30" i="29"/>
  <c r="K30" i="29"/>
  <c r="L30" i="29"/>
  <c r="M30" i="29"/>
  <c r="K27" i="29"/>
  <c r="L27" i="29"/>
  <c r="M27" i="29"/>
  <c r="E28" i="29"/>
  <c r="F28" i="29"/>
  <c r="E29" i="29"/>
  <c r="F29" i="29"/>
  <c r="D30" i="29"/>
  <c r="E30" i="29"/>
  <c r="F30" i="29"/>
  <c r="E27" i="29"/>
  <c r="F27" i="29"/>
  <c r="Q17" i="29"/>
  <c r="R17" i="29"/>
  <c r="S17" i="29"/>
  <c r="T17" i="29"/>
  <c r="Q18" i="29"/>
  <c r="R18" i="29"/>
  <c r="S18" i="29"/>
  <c r="T18" i="29"/>
  <c r="Q19" i="29"/>
  <c r="R19" i="29"/>
  <c r="S19" i="29"/>
  <c r="T19" i="29"/>
  <c r="R16" i="29"/>
  <c r="S16" i="29"/>
  <c r="T16" i="29"/>
  <c r="Q16" i="29"/>
  <c r="J17" i="29"/>
  <c r="K17" i="29"/>
  <c r="L17" i="29"/>
  <c r="M17" i="29"/>
  <c r="J18" i="29"/>
  <c r="K18" i="29"/>
  <c r="L18" i="29"/>
  <c r="M18" i="29"/>
  <c r="J19" i="29"/>
  <c r="K19" i="29"/>
  <c r="L19" i="29"/>
  <c r="M19" i="29"/>
  <c r="K16" i="29"/>
  <c r="L16" i="29"/>
  <c r="M16" i="29"/>
  <c r="J16" i="29"/>
  <c r="C17" i="29"/>
  <c r="D17" i="29"/>
  <c r="E17" i="29"/>
  <c r="F17" i="29"/>
  <c r="C18" i="29"/>
  <c r="D18" i="29"/>
  <c r="E18" i="29"/>
  <c r="F18" i="29"/>
  <c r="C19" i="29"/>
  <c r="D19" i="29"/>
  <c r="E19" i="29"/>
  <c r="F19" i="29"/>
  <c r="D16" i="29"/>
  <c r="E16" i="29"/>
  <c r="F16" i="29"/>
  <c r="C16" i="29"/>
  <c r="AJ6" i="29"/>
  <c r="AK6" i="29"/>
  <c r="AL6" i="29"/>
  <c r="AJ7" i="29"/>
  <c r="AK7" i="29"/>
  <c r="AL7" i="29"/>
  <c r="AJ8" i="29"/>
  <c r="AK8" i="29"/>
  <c r="AL8" i="29"/>
  <c r="AJ9" i="29"/>
  <c r="AK9" i="29"/>
  <c r="AL9" i="29"/>
  <c r="AI7" i="29"/>
  <c r="AI8" i="29"/>
  <c r="AI9" i="29"/>
  <c r="AI6" i="29"/>
  <c r="AC6" i="29"/>
  <c r="AD6" i="29"/>
  <c r="AE6" i="29"/>
  <c r="AC7" i="29"/>
  <c r="AD7" i="29"/>
  <c r="AE7" i="29"/>
  <c r="AC8" i="29"/>
  <c r="AD8" i="29"/>
  <c r="AE8" i="29"/>
  <c r="AC9" i="29"/>
  <c r="AD9" i="29"/>
  <c r="AE9" i="29"/>
  <c r="AB7" i="29"/>
  <c r="AB8" i="29"/>
  <c r="AB9" i="29"/>
  <c r="AB6" i="29"/>
  <c r="U7" i="29"/>
  <c r="V7" i="29" s="1"/>
  <c r="W7" i="29" s="1"/>
  <c r="X7" i="29" s="1"/>
  <c r="U8" i="29"/>
  <c r="V8" i="29" s="1"/>
  <c r="W8" i="29" s="1"/>
  <c r="X8" i="29" s="1"/>
  <c r="U9" i="29"/>
  <c r="V9" i="29" s="1"/>
  <c r="W9" i="29" s="1"/>
  <c r="X9" i="29" s="1"/>
  <c r="U6" i="29"/>
  <c r="V6" i="29" s="1"/>
  <c r="W6" i="29" s="1"/>
  <c r="X6" i="29" s="1"/>
  <c r="O6" i="29"/>
  <c r="O7" i="29" s="1"/>
  <c r="O8" i="29" s="1"/>
  <c r="O9" i="29" s="1"/>
  <c r="P6" i="29"/>
  <c r="P7" i="29" s="1"/>
  <c r="P8" i="29" s="1"/>
  <c r="P9" i="29" s="1"/>
  <c r="Q6" i="29"/>
  <c r="Q7" i="29" s="1"/>
  <c r="Q8" i="29" s="1"/>
  <c r="Q9" i="29" s="1"/>
  <c r="N6" i="29"/>
  <c r="N7" i="29" s="1"/>
  <c r="N8" i="29" s="1"/>
  <c r="N9" i="29" s="1"/>
  <c r="B9" i="29"/>
  <c r="E8" i="29"/>
  <c r="D8" i="29"/>
  <c r="C8" i="29"/>
  <c r="AA31" i="30"/>
  <c r="AA51" i="30" s="1"/>
  <c r="L54" i="30"/>
  <c r="L51" i="30"/>
  <c r="F54" i="30"/>
  <c r="C54" i="30"/>
  <c r="AD34" i="30"/>
  <c r="AD54" i="30" s="1"/>
  <c r="AA34" i="30"/>
  <c r="AA54" i="30" s="1"/>
  <c r="AD31" i="30"/>
  <c r="AD51" i="30" s="1"/>
  <c r="T7" i="30"/>
  <c r="L44" i="30" s="1"/>
  <c r="Q7" i="30"/>
  <c r="T4" i="30"/>
  <c r="L41" i="30" s="1"/>
  <c r="Q4" i="30"/>
  <c r="N7" i="30"/>
  <c r="R44" i="30" s="1"/>
  <c r="K7" i="30"/>
  <c r="O44" i="30" s="1"/>
  <c r="N4" i="30"/>
  <c r="K4" i="30"/>
  <c r="F34" i="30"/>
  <c r="C34" i="30"/>
  <c r="AF4" i="30"/>
  <c r="F31" i="30" s="1"/>
  <c r="AC4" i="30"/>
  <c r="C31" i="30" s="1"/>
  <c r="F24" i="30"/>
  <c r="W7" i="30"/>
  <c r="C24" i="30" s="1"/>
  <c r="F21" i="30"/>
  <c r="W4" i="30"/>
  <c r="C21" i="30" s="1"/>
  <c r="B9" i="30"/>
  <c r="E8" i="30"/>
  <c r="D8" i="30"/>
  <c r="C8" i="30"/>
  <c r="AP43" i="28"/>
  <c r="AP51" i="28" s="1"/>
  <c r="AO43" i="28"/>
  <c r="AO51" i="28" s="1"/>
  <c r="AP42" i="28"/>
  <c r="AP50" i="28" s="1"/>
  <c r="AO42" i="28"/>
  <c r="AO50" i="28" s="1"/>
  <c r="C51" i="28"/>
  <c r="D51" i="28"/>
  <c r="D50" i="28"/>
  <c r="C50" i="28"/>
  <c r="C43" i="28"/>
  <c r="D43" i="28"/>
  <c r="D42" i="28"/>
  <c r="C42" i="28"/>
  <c r="O24" i="28"/>
  <c r="P24" i="28"/>
  <c r="Q24" i="28"/>
  <c r="O25" i="28"/>
  <c r="P25" i="28"/>
  <c r="Q25" i="28"/>
  <c r="P23" i="28"/>
  <c r="Q23" i="28"/>
  <c r="O23" i="28"/>
  <c r="F16" i="28"/>
  <c r="G16" i="28"/>
  <c r="H16" i="28"/>
  <c r="F17" i="28"/>
  <c r="G17" i="28"/>
  <c r="H17" i="28"/>
  <c r="H15" i="28"/>
  <c r="G15" i="28"/>
  <c r="F15" i="28"/>
  <c r="L6" i="28"/>
  <c r="L7" i="28" s="1"/>
  <c r="L8" i="28" s="1"/>
  <c r="X8" i="28" s="1"/>
  <c r="K6" i="28"/>
  <c r="K7" i="28" s="1"/>
  <c r="K8" i="28" s="1"/>
  <c r="J6" i="28"/>
  <c r="J7" i="28" s="1"/>
  <c r="J8" i="28" s="1"/>
  <c r="C25" i="28" s="1"/>
  <c r="S15" i="28"/>
  <c r="S16" i="28" s="1"/>
  <c r="S17" i="28" s="1"/>
  <c r="T15" i="28"/>
  <c r="T16" i="28" s="1"/>
  <c r="T17" i="28" s="1"/>
  <c r="R15" i="28"/>
  <c r="R16" i="28" s="1"/>
  <c r="R17" i="28" s="1"/>
  <c r="V5" i="18"/>
  <c r="U19" i="26"/>
  <c r="R17" i="26"/>
  <c r="AC17" i="26" s="1"/>
  <c r="O16" i="26"/>
  <c r="Z16" i="26" s="1"/>
  <c r="U13" i="26"/>
  <c r="AF13" i="26" s="1"/>
  <c r="D8" i="26"/>
  <c r="Q20" i="26" s="1"/>
  <c r="F143" i="23"/>
  <c r="G143" i="23"/>
  <c r="G142" i="23"/>
  <c r="F142" i="23"/>
  <c r="C143" i="23"/>
  <c r="D143" i="23"/>
  <c r="D142" i="23"/>
  <c r="C142" i="23"/>
  <c r="F140" i="23"/>
  <c r="G140" i="23"/>
  <c r="G139" i="23"/>
  <c r="F139" i="23"/>
  <c r="C140" i="23"/>
  <c r="D140" i="23"/>
  <c r="D139" i="23"/>
  <c r="C139" i="23"/>
  <c r="C130" i="23"/>
  <c r="F134" i="23"/>
  <c r="G134" i="23"/>
  <c r="G133" i="23"/>
  <c r="F133" i="23"/>
  <c r="C134" i="23"/>
  <c r="D134" i="23"/>
  <c r="D133" i="23"/>
  <c r="C133" i="23"/>
  <c r="F131" i="23"/>
  <c r="G131" i="23"/>
  <c r="G130" i="23"/>
  <c r="F130" i="23"/>
  <c r="C131" i="23"/>
  <c r="D131" i="23"/>
  <c r="D130" i="23"/>
  <c r="F125" i="23"/>
  <c r="G125" i="23"/>
  <c r="G124" i="23"/>
  <c r="F124" i="23"/>
  <c r="C125" i="23"/>
  <c r="D125" i="23"/>
  <c r="D124" i="23"/>
  <c r="C124" i="23"/>
  <c r="F122" i="23"/>
  <c r="G122" i="23"/>
  <c r="G121" i="23"/>
  <c r="F121" i="23"/>
  <c r="C122" i="23"/>
  <c r="D122" i="23"/>
  <c r="D121" i="23"/>
  <c r="C121" i="23"/>
  <c r="D80" i="23"/>
  <c r="N89" i="23" s="1"/>
  <c r="U103" i="23"/>
  <c r="W105" i="23"/>
  <c r="V105" i="23"/>
  <c r="U105" i="23"/>
  <c r="W104" i="23"/>
  <c r="V104" i="23"/>
  <c r="U104" i="23"/>
  <c r="W103" i="23"/>
  <c r="V103" i="23"/>
  <c r="F107" i="23"/>
  <c r="G107" i="23"/>
  <c r="G106" i="23"/>
  <c r="F106" i="23"/>
  <c r="C107" i="23"/>
  <c r="D107" i="23"/>
  <c r="D106" i="23"/>
  <c r="C106" i="23"/>
  <c r="F104" i="23"/>
  <c r="G104" i="23"/>
  <c r="G103" i="23"/>
  <c r="F103" i="23"/>
  <c r="C104" i="23"/>
  <c r="D104" i="23"/>
  <c r="D103" i="23"/>
  <c r="C103" i="23"/>
  <c r="N86" i="23"/>
  <c r="L86" i="23"/>
  <c r="C69" i="23"/>
  <c r="D69" i="23"/>
  <c r="C70" i="23"/>
  <c r="D70" i="23"/>
  <c r="B75" i="22"/>
  <c r="C75" i="22"/>
  <c r="C78" i="22" s="1"/>
  <c r="L72" i="22" s="1"/>
  <c r="D75" i="22"/>
  <c r="D78" i="22" s="1"/>
  <c r="M72" i="22" s="1"/>
  <c r="E75" i="22"/>
  <c r="E78" i="22" s="1"/>
  <c r="N72" i="22" s="1"/>
  <c r="A75" i="22"/>
  <c r="A78" i="22" s="1"/>
  <c r="J72" i="22" s="1"/>
  <c r="B64" i="22"/>
  <c r="B67" i="22" s="1"/>
  <c r="K61" i="22" s="1"/>
  <c r="C64" i="22"/>
  <c r="C67" i="22" s="1"/>
  <c r="L61" i="22" s="1"/>
  <c r="D64" i="22"/>
  <c r="E64" i="22"/>
  <c r="E67" i="22" s="1"/>
  <c r="N61" i="22" s="1"/>
  <c r="A64" i="22"/>
  <c r="A67" i="22" s="1"/>
  <c r="J61" i="22" s="1"/>
  <c r="B42" i="22"/>
  <c r="B45" i="22" s="1"/>
  <c r="K39" i="22" s="1"/>
  <c r="C42" i="22"/>
  <c r="C45" i="22" s="1"/>
  <c r="L39" i="22" s="1"/>
  <c r="D42" i="22"/>
  <c r="D45" i="22" s="1"/>
  <c r="M39" i="22" s="1"/>
  <c r="E42" i="22"/>
  <c r="E45" i="22" s="1"/>
  <c r="N39" i="22" s="1"/>
  <c r="A42" i="22"/>
  <c r="A45" i="22" s="1"/>
  <c r="J39" i="22" s="1"/>
  <c r="B53" i="22"/>
  <c r="B56" i="22" s="1"/>
  <c r="K50" i="22" s="1"/>
  <c r="C53" i="22"/>
  <c r="C56" i="22" s="1"/>
  <c r="L50" i="22" s="1"/>
  <c r="J53" i="22" s="1"/>
  <c r="D53" i="22"/>
  <c r="D56" i="22" s="1"/>
  <c r="M50" i="22" s="1"/>
  <c r="K53" i="22" s="1"/>
  <c r="E53" i="22"/>
  <c r="E56" i="22" s="1"/>
  <c r="N50" i="22" s="1"/>
  <c r="A53" i="22"/>
  <c r="A56" i="22" s="1"/>
  <c r="J50" i="22" s="1"/>
  <c r="H78" i="22"/>
  <c r="Q72" i="22" s="1"/>
  <c r="Q78" i="22" s="1"/>
  <c r="Z72" i="22" s="1"/>
  <c r="Z78" i="22" s="1"/>
  <c r="G78" i="22"/>
  <c r="P72" i="22" s="1"/>
  <c r="P78" i="22" s="1"/>
  <c r="Y72" i="22" s="1"/>
  <c r="Y78" i="22" s="1"/>
  <c r="F78" i="22"/>
  <c r="O72" i="22" s="1"/>
  <c r="B78" i="22"/>
  <c r="K72" i="22" s="1"/>
  <c r="H67" i="22"/>
  <c r="Q61" i="22" s="1"/>
  <c r="Q67" i="22" s="1"/>
  <c r="Z61" i="22" s="1"/>
  <c r="Z67" i="22" s="1"/>
  <c r="G67" i="22"/>
  <c r="P61" i="22" s="1"/>
  <c r="P67" i="22" s="1"/>
  <c r="Y61" i="22" s="1"/>
  <c r="Y67" i="22" s="1"/>
  <c r="F67" i="22"/>
  <c r="O61" i="22" s="1"/>
  <c r="D67" i="22"/>
  <c r="M61" i="22" s="1"/>
  <c r="H56" i="22"/>
  <c r="Q50" i="22" s="1"/>
  <c r="Q56" i="22" s="1"/>
  <c r="Z50" i="22" s="1"/>
  <c r="Z56" i="22" s="1"/>
  <c r="G56" i="22"/>
  <c r="P50" i="22" s="1"/>
  <c r="P56" i="22" s="1"/>
  <c r="Y50" i="22" s="1"/>
  <c r="Y56" i="22" s="1"/>
  <c r="F56" i="22"/>
  <c r="O50" i="22" s="1"/>
  <c r="H45" i="22"/>
  <c r="Q39" i="22" s="1"/>
  <c r="Q45" i="22" s="1"/>
  <c r="Z39" i="22" s="1"/>
  <c r="Z45" i="22" s="1"/>
  <c r="G45" i="22"/>
  <c r="P39" i="22" s="1"/>
  <c r="P45" i="22" s="1"/>
  <c r="Y39" i="22" s="1"/>
  <c r="Y45" i="22" s="1"/>
  <c r="F45" i="22"/>
  <c r="O39" i="22" s="1"/>
  <c r="U32" i="20"/>
  <c r="T32" i="20"/>
  <c r="S32" i="20"/>
  <c r="R32" i="20"/>
  <c r="Q32" i="20"/>
  <c r="P32" i="20"/>
  <c r="O32" i="20"/>
  <c r="N32" i="20"/>
  <c r="AF21" i="20"/>
  <c r="AA21" i="20"/>
  <c r="Y21" i="20"/>
  <c r="W21" i="20"/>
  <c r="O21" i="20"/>
  <c r="P21" i="20"/>
  <c r="Q21" i="20"/>
  <c r="R21" i="20"/>
  <c r="S21" i="20"/>
  <c r="T21" i="20"/>
  <c r="N21" i="20"/>
  <c r="AH35" i="18"/>
  <c r="AI35" i="18"/>
  <c r="AJ35" i="18"/>
  <c r="AG35" i="18"/>
  <c r="AH31" i="18"/>
  <c r="AI31" i="18"/>
  <c r="AJ31" i="18"/>
  <c r="AG31" i="18"/>
  <c r="AH24" i="18"/>
  <c r="AI24" i="18"/>
  <c r="AJ24" i="18"/>
  <c r="AG24" i="18"/>
  <c r="AG20" i="18"/>
  <c r="AH20" i="18"/>
  <c r="AI20" i="18"/>
  <c r="AJ20" i="18"/>
  <c r="H5" i="18"/>
  <c r="U5" i="18"/>
  <c r="T5" i="18"/>
  <c r="I5" i="18"/>
  <c r="J5" i="18"/>
  <c r="K5" i="18"/>
  <c r="L5" i="18"/>
  <c r="M5" i="18"/>
  <c r="N5" i="18"/>
  <c r="O5" i="18"/>
  <c r="P5" i="18"/>
  <c r="Q5" i="18"/>
  <c r="R5" i="18"/>
  <c r="S5" i="18"/>
  <c r="I14" i="32" l="1"/>
  <c r="I15" i="32"/>
  <c r="F51" i="30"/>
  <c r="C51" i="30"/>
  <c r="I51" i="30"/>
  <c r="I44" i="30"/>
  <c r="I31" i="30"/>
  <c r="I41" i="30"/>
  <c r="O41" i="30"/>
  <c r="R41" i="30"/>
  <c r="I54" i="30"/>
  <c r="AZ94" i="18"/>
  <c r="AW94" i="18"/>
  <c r="AX116" i="18"/>
  <c r="L18" i="33"/>
  <c r="S46" i="33"/>
  <c r="T15" i="33"/>
  <c r="J43" i="33"/>
  <c r="P46" i="33"/>
  <c r="Q14" i="33"/>
  <c r="Q17" i="33"/>
  <c r="I46" i="33"/>
  <c r="P15" i="33"/>
  <c r="Q18" i="33"/>
  <c r="T14" i="33"/>
  <c r="T17" i="33"/>
  <c r="Q43" i="33"/>
  <c r="T18" i="33"/>
  <c r="L43" i="33"/>
  <c r="I15" i="33"/>
  <c r="M15" i="33"/>
  <c r="J18" i="33"/>
  <c r="M18" i="33"/>
  <c r="S14" i="33"/>
  <c r="P17" i="33"/>
  <c r="S17" i="33"/>
  <c r="P14" i="33"/>
  <c r="S43" i="33"/>
  <c r="I14" i="33"/>
  <c r="L14" i="33"/>
  <c r="I17" i="33"/>
  <c r="L17" i="33"/>
  <c r="J14" i="33"/>
  <c r="M14" i="33"/>
  <c r="J17" i="33"/>
  <c r="M17" i="33"/>
  <c r="I18" i="32"/>
  <c r="L14" i="32"/>
  <c r="I17" i="32"/>
  <c r="L17" i="32"/>
  <c r="P14" i="32"/>
  <c r="S14" i="32"/>
  <c r="P17" i="32"/>
  <c r="S17" i="32"/>
  <c r="J14" i="32"/>
  <c r="M14" i="32"/>
  <c r="J17" i="32"/>
  <c r="M17" i="32"/>
  <c r="Q14" i="32"/>
  <c r="T14" i="32"/>
  <c r="Q17" i="32"/>
  <c r="T17" i="32"/>
  <c r="L15" i="32"/>
  <c r="L18" i="32"/>
  <c r="P15" i="32"/>
  <c r="S15" i="32"/>
  <c r="P18" i="32"/>
  <c r="S18" i="32"/>
  <c r="J15" i="32"/>
  <c r="M15" i="32"/>
  <c r="J18" i="32"/>
  <c r="M18" i="32"/>
  <c r="Q15" i="32"/>
  <c r="T15" i="32"/>
  <c r="Q18" i="32"/>
  <c r="T18" i="32"/>
  <c r="AH48" i="29"/>
  <c r="AE48" i="29"/>
  <c r="AG48" i="29"/>
  <c r="L31" i="30"/>
  <c r="I34" i="30"/>
  <c r="L34" i="30"/>
  <c r="R21" i="30"/>
  <c r="L24" i="30"/>
  <c r="R24" i="30"/>
  <c r="O24" i="30"/>
  <c r="I24" i="30"/>
  <c r="L21" i="30"/>
  <c r="O21" i="30"/>
  <c r="I21" i="30"/>
  <c r="W8" i="28"/>
  <c r="V6" i="28"/>
  <c r="W23" i="28"/>
  <c r="U25" i="28"/>
  <c r="V23" i="28"/>
  <c r="W24" i="28"/>
  <c r="W25" i="28"/>
  <c r="V24" i="28"/>
  <c r="U23" i="28"/>
  <c r="V25" i="28"/>
  <c r="U24" i="28"/>
  <c r="L50" i="28"/>
  <c r="L51" i="28"/>
  <c r="L42" i="28"/>
  <c r="V8" i="28"/>
  <c r="L43" i="28"/>
  <c r="V7" i="28"/>
  <c r="X6" i="28"/>
  <c r="K43" i="28"/>
  <c r="K51" i="28"/>
  <c r="W6" i="28"/>
  <c r="X7" i="28"/>
  <c r="K42" i="28"/>
  <c r="K50" i="28"/>
  <c r="W7" i="28"/>
  <c r="J25" i="28"/>
  <c r="I23" i="28"/>
  <c r="I24" i="28"/>
  <c r="J24" i="28"/>
  <c r="C23" i="28"/>
  <c r="E24" i="28"/>
  <c r="K25" i="28"/>
  <c r="I25" i="28"/>
  <c r="C24" i="28"/>
  <c r="D23" i="28"/>
  <c r="J23" i="28"/>
  <c r="K24" i="28"/>
  <c r="E25" i="28"/>
  <c r="D24" i="28"/>
  <c r="K23" i="28"/>
  <c r="D25" i="28"/>
  <c r="E23" i="28"/>
  <c r="L53" i="22"/>
  <c r="L56" i="22" s="1"/>
  <c r="U50" i="22" s="1"/>
  <c r="U56" i="22" s="1"/>
  <c r="N56" i="22"/>
  <c r="W50" i="22" s="1"/>
  <c r="W56" i="22" s="1"/>
  <c r="O56" i="22"/>
  <c r="X50" i="22" s="1"/>
  <c r="X56" i="22" s="1"/>
  <c r="M53" i="22"/>
  <c r="M56" i="22" s="1"/>
  <c r="V50" i="22" s="1"/>
  <c r="V56" i="22" s="1"/>
  <c r="M42" i="22"/>
  <c r="O45" i="22"/>
  <c r="X39" i="22" s="1"/>
  <c r="T42" i="22" s="1"/>
  <c r="K56" i="22"/>
  <c r="T50" i="22" s="1"/>
  <c r="J56" i="22"/>
  <c r="S50" i="22" s="1"/>
  <c r="N14" i="26"/>
  <c r="Y14" i="26" s="1"/>
  <c r="Q16" i="26"/>
  <c r="AB16" i="26" s="1"/>
  <c r="T17" i="26"/>
  <c r="AE17" i="26" s="1"/>
  <c r="N20" i="26"/>
  <c r="O13" i="26"/>
  <c r="Z13" i="26" s="1"/>
  <c r="R14" i="26"/>
  <c r="AC14" i="26" s="1"/>
  <c r="U16" i="26"/>
  <c r="AF16" i="26" s="1"/>
  <c r="O19" i="26"/>
  <c r="R20" i="26"/>
  <c r="Q13" i="26"/>
  <c r="AB13" i="26" s="1"/>
  <c r="T14" i="26"/>
  <c r="AE14" i="26" s="1"/>
  <c r="N17" i="26"/>
  <c r="Y17" i="26" s="1"/>
  <c r="Q19" i="26"/>
  <c r="T20" i="26"/>
  <c r="R13" i="26"/>
  <c r="AC13" i="26" s="1"/>
  <c r="O14" i="26"/>
  <c r="Z14" i="26" s="1"/>
  <c r="U14" i="26"/>
  <c r="AF14" i="26" s="1"/>
  <c r="R16" i="26"/>
  <c r="AC16" i="26" s="1"/>
  <c r="O17" i="26"/>
  <c r="Z17" i="26" s="1"/>
  <c r="U17" i="26"/>
  <c r="AF17" i="26" s="1"/>
  <c r="R19" i="26"/>
  <c r="O20" i="26"/>
  <c r="U20" i="26"/>
  <c r="N13" i="26"/>
  <c r="Y13" i="26" s="1"/>
  <c r="T13" i="26"/>
  <c r="AE13" i="26" s="1"/>
  <c r="Q14" i="26"/>
  <c r="AB14" i="26" s="1"/>
  <c r="N16" i="26"/>
  <c r="Y16" i="26" s="1"/>
  <c r="T16" i="26"/>
  <c r="AE16" i="26" s="1"/>
  <c r="Q17" i="26"/>
  <c r="AB17" i="26" s="1"/>
  <c r="N19" i="26"/>
  <c r="Y19" i="26" s="1"/>
  <c r="T19" i="26"/>
  <c r="L85" i="23"/>
  <c r="K88" i="23"/>
  <c r="L89" i="23"/>
  <c r="N85" i="23"/>
  <c r="O85" i="23"/>
  <c r="K89" i="23"/>
  <c r="K86" i="23"/>
  <c r="O86" i="23"/>
  <c r="O88" i="23"/>
  <c r="L88" i="23"/>
  <c r="O89" i="23"/>
  <c r="K85" i="23"/>
  <c r="N88" i="23"/>
  <c r="N78" i="22"/>
  <c r="W72" i="22" s="1"/>
  <c r="L75" i="22"/>
  <c r="M75" i="22"/>
  <c r="M78" i="22" s="1"/>
  <c r="V72" i="22" s="1"/>
  <c r="V78" i="22" s="1"/>
  <c r="O78" i="22"/>
  <c r="X72" i="22" s="1"/>
  <c r="K75" i="22"/>
  <c r="K78" i="22" s="1"/>
  <c r="T72" i="22" s="1"/>
  <c r="L78" i="22"/>
  <c r="U72" i="22" s="1"/>
  <c r="U78" i="22" s="1"/>
  <c r="J75" i="22"/>
  <c r="J78" i="22" s="1"/>
  <c r="S72" i="22" s="1"/>
  <c r="K64" i="22"/>
  <c r="K67" i="22" s="1"/>
  <c r="T61" i="22" s="1"/>
  <c r="N67" i="22"/>
  <c r="W61" i="22" s="1"/>
  <c r="L64" i="22"/>
  <c r="L67" i="22" s="1"/>
  <c r="U61" i="22" s="1"/>
  <c r="U67" i="22" s="1"/>
  <c r="J64" i="22"/>
  <c r="J67" i="22" s="1"/>
  <c r="S61" i="22" s="1"/>
  <c r="M64" i="22"/>
  <c r="M67" i="22" s="1"/>
  <c r="V61" i="22" s="1"/>
  <c r="V67" i="22" s="1"/>
  <c r="O67" i="22"/>
  <c r="X61" i="22" s="1"/>
  <c r="J42" i="22"/>
  <c r="J45" i="22" s="1"/>
  <c r="S39" i="22" s="1"/>
  <c r="K42" i="22"/>
  <c r="K45" i="22" s="1"/>
  <c r="T39" i="22" s="1"/>
  <c r="M45" i="22"/>
  <c r="V39" i="22" s="1"/>
  <c r="V45" i="22" s="1"/>
  <c r="L42" i="22"/>
  <c r="L45" i="22" s="1"/>
  <c r="U39" i="22" s="1"/>
  <c r="U45" i="22" s="1"/>
  <c r="N45" i="22"/>
  <c r="W39" i="22" s="1"/>
  <c r="AB16" i="16"/>
  <c r="AC16" i="16"/>
  <c r="AD16" i="16"/>
  <c r="AE16" i="16"/>
  <c r="AF16" i="16"/>
  <c r="AA16" i="16"/>
  <c r="O4" i="7"/>
  <c r="N4" i="7"/>
  <c r="X4" i="6"/>
  <c r="S4" i="6"/>
  <c r="O4" i="6"/>
  <c r="N4" i="6"/>
  <c r="Y4" i="4"/>
  <c r="X4" i="4"/>
  <c r="T4" i="4"/>
  <c r="S4" i="4"/>
  <c r="O4" i="4"/>
  <c r="N4" i="4"/>
  <c r="J12" i="4"/>
  <c r="I12" i="4"/>
  <c r="J8" i="4"/>
  <c r="I8" i="4"/>
  <c r="J4" i="4"/>
  <c r="I4" i="4"/>
  <c r="AC5" i="3"/>
  <c r="AD5" i="3"/>
  <c r="AE5" i="3"/>
  <c r="AF5" i="3"/>
  <c r="AC6" i="3"/>
  <c r="AD6" i="3"/>
  <c r="AE6" i="3"/>
  <c r="AF6" i="3"/>
  <c r="AC7" i="3"/>
  <c r="AD7" i="3"/>
  <c r="AE7" i="3"/>
  <c r="AF7" i="3"/>
  <c r="R4" i="3"/>
  <c r="AF4" i="3" s="1"/>
  <c r="Q4" i="3"/>
  <c r="AE4" i="3" s="1"/>
  <c r="P4" i="3"/>
  <c r="AD4" i="3" s="1"/>
  <c r="O4" i="3"/>
  <c r="AC4" i="3" s="1"/>
  <c r="K7" i="3"/>
  <c r="J7" i="3"/>
  <c r="I7" i="3"/>
  <c r="H7" i="3"/>
  <c r="K6" i="3"/>
  <c r="J6" i="3"/>
  <c r="I6" i="3"/>
  <c r="H6" i="3"/>
  <c r="K5" i="3"/>
  <c r="J5" i="3"/>
  <c r="I5" i="3"/>
  <c r="H5" i="3"/>
  <c r="K4" i="3"/>
  <c r="J4" i="3"/>
  <c r="I4" i="3"/>
  <c r="H4" i="3"/>
  <c r="V5" i="1"/>
  <c r="W5" i="1"/>
  <c r="X5" i="1"/>
  <c r="Y5" i="1"/>
  <c r="V6" i="1"/>
  <c r="W6" i="1"/>
  <c r="X6" i="1"/>
  <c r="Y6" i="1"/>
  <c r="V7" i="1"/>
  <c r="W7" i="1"/>
  <c r="X7" i="1"/>
  <c r="Y7" i="1"/>
  <c r="W4" i="1"/>
  <c r="X4" i="1"/>
  <c r="Y4" i="1"/>
  <c r="V4" i="1"/>
  <c r="L5" i="1"/>
  <c r="M5" i="1"/>
  <c r="N5" i="1"/>
  <c r="O5" i="1"/>
  <c r="L6" i="1"/>
  <c r="M6" i="1"/>
  <c r="N6" i="1"/>
  <c r="O6" i="1"/>
  <c r="L7" i="1"/>
  <c r="M7" i="1"/>
  <c r="N7" i="1"/>
  <c r="O7" i="1"/>
  <c r="M4" i="1"/>
  <c r="N4" i="1"/>
  <c r="O4" i="1"/>
  <c r="L4" i="1"/>
  <c r="T53" i="22" l="1"/>
  <c r="T56" i="22" s="1"/>
  <c r="S53" i="22"/>
  <c r="X45" i="22"/>
  <c r="S56" i="22"/>
  <c r="B83" i="22" s="1"/>
  <c r="T75" i="22"/>
  <c r="T78" i="22" s="1"/>
  <c r="X78" i="22"/>
  <c r="S75" i="22"/>
  <c r="S78" i="22" s="1"/>
  <c r="D83" i="22" s="1"/>
  <c r="W78" i="22"/>
  <c r="S64" i="22"/>
  <c r="S67" i="22" s="1"/>
  <c r="C83" i="22" s="1"/>
  <c r="W67" i="22"/>
  <c r="T64" i="22"/>
  <c r="T67" i="22" s="1"/>
  <c r="X67" i="22"/>
  <c r="T45" i="22"/>
  <c r="S42" i="22"/>
  <c r="S45" i="22" s="1"/>
  <c r="A83" i="22" s="1"/>
  <c r="W45" i="22"/>
</calcChain>
</file>

<file path=xl/sharedStrings.xml><?xml version="1.0" encoding="utf-8"?>
<sst xmlns="http://schemas.openxmlformats.org/spreadsheetml/2006/main" count="1158" uniqueCount="258">
  <si>
    <t>lid.x</t>
  </si>
  <si>
    <t>lid.y</t>
  </si>
  <si>
    <t>idx = lid.x + lid.y</t>
  </si>
  <si>
    <t>idx = lid.x + lid.y * wgs.x</t>
  </si>
  <si>
    <t>← lid.x + 0 x 4</t>
  </si>
  <si>
    <t>←  lid.x + 1 x 4</t>
  </si>
  <si>
    <t>←  lid.x + 2 x 4</t>
  </si>
  <si>
    <t>←  lid.x + 3 x 4</t>
  </si>
  <si>
    <t>idx = lid.x</t>
  </si>
  <si>
    <t>← lid.x + 0</t>
  </si>
  <si>
    <t>←  lid.x + 1</t>
  </si>
  <si>
    <t>←  lid.x + 2</t>
  </si>
  <si>
    <t>←  lid.x + 3</t>
  </si>
  <si>
    <t>a</t>
  </si>
  <si>
    <t>b</t>
  </si>
  <si>
    <t>out[idx] = a[lid.x]</t>
  </si>
  <si>
    <t>out[idx] = b[lid.y]</t>
  </si>
  <si>
    <t>out[idx] = a[lid.x] + b[lid.y]</t>
  </si>
  <si>
    <t>idx = lid.x + wid.x</t>
  </si>
  <si>
    <t>idx = lid.x + wid.x * wgs.x</t>
  </si>
  <si>
    <t>out[idx] = a[idx]</t>
  </si>
  <si>
    <t>out[idx] = a[idx] + 10</t>
  </si>
  <si>
    <t>wgs</t>
  </si>
  <si>
    <t>twg</t>
  </si>
  <si>
    <t>idx = wid.x</t>
  </si>
  <si>
    <t>idx = wid.x + lid.x</t>
  </si>
  <si>
    <t>idx = wid.x + lid.x * twg.x</t>
  </si>
  <si>
    <t>idx = gid.x</t>
  </si>
  <si>
    <t>wid.x = 0</t>
  </si>
  <si>
    <t>wid.x = 1</t>
  </si>
  <si>
    <t>wid.x = 2</t>
  </si>
  <si>
    <t>idx = gid.x + gid.y</t>
  </si>
  <si>
    <t>idx = gid.x + gid.y * wgs.x</t>
  </si>
  <si>
    <t>x</t>
  </si>
  <si>
    <t>y</t>
  </si>
  <si>
    <t>z</t>
  </si>
  <si>
    <t>gid.x</t>
  </si>
  <si>
    <t>gid.y</t>
  </si>
  <si>
    <t>idx = gid.x + gid.y * wgs.x * twg.x</t>
  </si>
  <si>
    <t>out</t>
  </si>
  <si>
    <t>sms</t>
  </si>
  <si>
    <t>out[lid.x] = a[gid.x]</t>
  </si>
  <si>
    <t>out[gid.x] = a[gid.x]</t>
  </si>
  <si>
    <t>out[gid.x] = a[lid.x]</t>
  </si>
  <si>
    <t>out[lid.x] = a[lid.x]</t>
  </si>
  <si>
    <t>smem[lid.x] = a[gid.x]</t>
  </si>
  <si>
    <t>I think `out` is initialized with 0s</t>
  </si>
  <si>
    <t>Each element of `out` is assigned the corresponding element in `a`</t>
  </si>
  <si>
    <t>lid.x is always 0, 1, 2, 3 so only the first four elements of `out` are assigned values in each Workgroup</t>
  </si>
  <si>
    <t>"Each workgroup has its own portion of shared memory that is not accessible by threads in other workgroups."</t>
  </si>
  <si>
    <t>out[lid.x] = smem[gid.x]</t>
  </si>
  <si>
    <t>lid.x is always 0, 1, 2, 3 so even though the shared memory has a size of 8, only the first four elements of it are populated in each Workgroup</t>
  </si>
  <si>
    <t>out[gid.x] = smem[gid.x]</t>
  </si>
  <si>
    <t>out[gid.x] = smem[lid.x]</t>
  </si>
  <si>
    <t>out[lid.x] = smem[lid.x]</t>
  </si>
  <si>
    <t>If wid.x = 0's result is stored then lid.x = 0, 1, 2, 3 of `out` is assigned gid.x = 0, 1, 2, 3 of `smem` which is the first 4 elements of `a`. smem is 0 for gid.x of 4, 5, 6, 7.</t>
  </si>
  <si>
    <t>If wid.x = 1's result is stored then lid.x = 0, 1, 2, 3 of `out` is assigned lid.x = 0, 1, 2, 3 of `smem` which is the last 4 elements of `a` for Workgroup 1.</t>
  </si>
  <si>
    <t>If wid.x = 0's result is stored then lid.x = 0, 1, 2, 3 of `out` is assigned lid.x = 0, 1, 2, 3 of `smem` which is the first 4 elements of `a` for Workgroup 0.</t>
  </si>
  <si>
    <t>out[gid.x] = smem[lid.x] + 10</t>
  </si>
  <si>
    <t>This solution passes both tests.</t>
  </si>
  <si>
    <t>The first 8 elements of `a` fill up the entire shared memory smem in Workgroup 0. The second 8 elements of `a` fully fill up smem in Workgroup 1.</t>
  </si>
  <si>
    <t>If wid.x = 0's result is stored then lid.x = 0, 1, 2, 3 of `out` is assigned gid.x = 0, 1, 2, 3 of `a`. lid.x is always 0, 1, 2, 3 so only the first four elements of `out` are populated.</t>
  </si>
  <si>
    <t>If wid.x = 1's result is stored then lid.x = 0, 1, 2, 3 of `out` is assigned gid.x = 4, 5, 6, 7 of `a`. lid.x is always 0, 1, 2, 3 so only the first four elements of `out` are populated.</t>
  </si>
  <si>
    <t>If wid.x = 0's result is stored then lid.x = 0, 1, 2, 3, 4, 5, 6, 7 of `out` is assigned gid.x = 0, 1, 2, 3, 4, 5, 6, 7 of `a`.
lid.x is always 0, 1, 2, 3, 4, 5, 6, 7 so only the first 8 elements of `out` are populated.</t>
  </si>
  <si>
    <t>If wid.x = 1's result is stored then lid.x = 0, 1, 2, 3, 4, 5, 6, 7 of `out` is assigned gid.x = 8, 9, 10, 11, 12, 13, 14, 15 of `a`. 
lid.x is always 0, 1, 2, 3, 4, 5, 6, 7 so only the first 8 elements of `out` are populated.</t>
  </si>
  <si>
    <t>lid.x is always 0, 1, 2, 3, 4, 5, 6, 7 so `out` is assigned those first 8 elements of `a` in each Workgroup for gid.x = 0, 1, 2, 3, 4, 5, 6, 7, and gid.x = 8, 9, 10, 11, 12, 13, 14, 15.</t>
  </si>
  <si>
    <t>lid.x is always 0, 1, 2, 3, 4, 5, 6, 7 so only the first 8 elements of `out` are assigned values in each Workgroup.</t>
  </si>
  <si>
    <t>If wid.x = 0's result is stored then lid.x = 0, 1, 2, 3, 4, 5, 6, 7 of `out` is assigned gid.x = 0, 1, 2, 3, 4, 5, 6, 7 of smem.
lid.x is always 0, 1, 2, 3, 4, 5, 6, 7 so only the first 8 elements of `out` are populated.</t>
  </si>
  <si>
    <t>wid.0 = 1</t>
  </si>
  <si>
    <t>wid.0 = 0</t>
  </si>
  <si>
    <t>If wid.x = 1's result is stored then lid.x = 0, 1, 2, 3, 4, 5, 6, 7 of `out` is assigned gid.x = 8, 9, 10, 11, 12, 13, 14, 15 of smem. 
smem is only 8-elements long so 
gid.x will be out of bounds which is why the last element of smem is repeated.</t>
  </si>
  <si>
    <t xml:space="preserve">The first 8 elements of `out` are populated with the 8 elements of smem in Workgroup 0 and the last 8 elements of `out` with the 8 elements of smem in Workgroup 1.				</t>
  </si>
  <si>
    <t xml:space="preserve">The first four elements of `out` are populated with the first four elements of smem in Workgroup 0 and the last four elements of `out` with the first 4 elements of smem in Workgroup 1.				</t>
  </si>
  <si>
    <t>If wid.x = 1's result is stored then lid.x = 0, 1, 2, 3, 4, 5, 6, 7 of `out` is assigned lid.x = 0, 1, 2, 3, 4, 5, 6, 7 of `smem` corresponding to Workgroup 1.</t>
  </si>
  <si>
    <t>If wid.x = 0's result is stored then lid.x = 0, 1, 2, 3, 4, 5, 6, 7 of `out` is assigned lid.x = 0, 1, 2, 3, 4, 5, 6, 7 of `smem` corresponding to Workgroup 0.</t>
  </si>
  <si>
    <t xml:space="preserve">If wid.x = 1's result is stored, lid.x is always 0, 1, 2, 3. smem is empty (0s) when gid.x is 4, 5, 6, 7 so `out` ends up being all 0s. </t>
  </si>
  <si>
    <t>The first four elements of `out` (gid.x = 0, 1, 2, 3) are filled with the first four elements of smem (0, 1, 2, 3) from Workgroup 0. smem is empty for gid.x = 4, 5, 6, 7 so the last four elements of `out` are 0s.</t>
  </si>
  <si>
    <t>out[gid.x] = a[gid.x] + 10</t>
  </si>
  <si>
    <t>This passes both tests</t>
  </si>
  <si>
    <t>The first 8 elements of `out` (gid.x = 0, 1, 2, 3, 4, 5, 6, 7) are filled with the first 8 elements of smem for Workgroup 0. smem is out of bounds for gid.x = 8, 9, 10, 11, 12, 13, 14, 15 (Workgroup 1).</t>
  </si>
  <si>
    <t>lid.x is always 0, 1, 2, 3 so `out` is assigned those first four elements of `a` (0, 1, 2, 3) for gid.x = 0, 1, 2, 3 (Workgroup 0) and gid.x = 4 ,5, 6, 7 (Workgroup 1).</t>
  </si>
  <si>
    <t>smem[gid.x - 2]</t>
  </si>
  <si>
    <t>smem[gid.x]</t>
  </si>
  <si>
    <t>+</t>
  </si>
  <si>
    <t>=</t>
  </si>
  <si>
    <t>if (gid.x &gt;= 2) { … }</t>
  </si>
  <si>
    <t>I think this is more generally applicable to multiple workgroups since `i` is defined as `lid.x + lid.y * wgs.x`</t>
  </si>
  <si>
    <t>smem[lid.x] = a[i]</t>
  </si>
  <si>
    <t>out[lid.x] = smem[lid.x];</t>
  </si>
  <si>
    <t>smem[gid.x - 1]</t>
  </si>
  <si>
    <t>i = lid.x+ lid.y * wgs.x</t>
  </si>
  <si>
    <t>smem[i] = a[i] * b[i]</t>
  </si>
  <si>
    <t>for (var j = 0u; j &lt; arrayLength(&amp;a); j++) {
    out[0] += smem[j];
  }</t>
  </si>
  <si>
    <t>j = 0</t>
  </si>
  <si>
    <t>out[0]</t>
  </si>
  <si>
    <t>j = 1</t>
  </si>
  <si>
    <t>j = 2</t>
  </si>
  <si>
    <t>j = 3</t>
  </si>
  <si>
    <t>i = 0</t>
  </si>
  <si>
    <t>i = 1</t>
  </si>
  <si>
    <t>For each i, loop through k = 0 to 4; b is always 0,1,2,3</t>
  </si>
  <si>
    <t>a[k + 0]</t>
  </si>
  <si>
    <t>a[k + 1]</t>
  </si>
  <si>
    <t>a[k + 2]</t>
  </si>
  <si>
    <t>i = 2</t>
  </si>
  <si>
    <t>If k+i is greater than the length of the input array a, the smemB[k] is set to 0</t>
  </si>
  <si>
    <t>i = 13</t>
  </si>
  <si>
    <t>a[k + 13]</t>
  </si>
  <si>
    <t>smemB[k]=a[k + 0] * b[k]</t>
  </si>
  <si>
    <t>smemB[k] = a[k + 1] * b[k]</t>
  </si>
  <si>
    <t>smemB[k] = a[k + 2] * b[k]</t>
  </si>
  <si>
    <t>smemB[k]=a[k + 13] * b[k]</t>
  </si>
  <si>
    <t>i = 3</t>
  </si>
  <si>
    <t>a[k + 3]</t>
  </si>
  <si>
    <t>smemB[k] = a[k + 3] * b[k]</t>
  </si>
  <si>
    <t>i = 14</t>
  </si>
  <si>
    <t>a[k + 14]</t>
  </si>
  <si>
    <t>smemB[k]=a[k + 14] * b[k]</t>
  </si>
  <si>
    <t>SUMPRODUCT(next four elements of a,b)</t>
  </si>
  <si>
    <t>idx = wid.x * wgSize + wgSize + lid.x</t>
  </si>
  <si>
    <t>wid.x =</t>
  </si>
  <si>
    <t>idx = wgSize + lid.x</t>
  </si>
  <si>
    <t>smemA[lid.x] = a[gid.x]</t>
  </si>
  <si>
    <t>wgSize =</t>
  </si>
  <si>
    <t>smemB[lid.x] = b[lid.x]</t>
  </si>
  <si>
    <t>if (lid.x &lt; 4) {…</t>
  </si>
  <si>
    <t>wgSize + lid.x</t>
  </si>
  <si>
    <t>smemA</t>
  </si>
  <si>
    <t>After each loop finishes for each gid.x: out[gid.x] = sum</t>
  </si>
  <si>
    <t>Official Solution</t>
  </si>
  <si>
    <t>smem[lid.x]</t>
  </si>
  <si>
    <t>skip = 1</t>
  </si>
  <si>
    <t>skip = 2</t>
  </si>
  <si>
    <t>smem[lid.x + skip]</t>
  </si>
  <si>
    <t>smem[lid.x] + smem[lid.x + skip]</t>
  </si>
  <si>
    <t>skip = 4</t>
  </si>
  <si>
    <t>I'm going to walk through the value of smem for each iteration of a for-loop, working through multiple for-loops using different conditions, building up to the final for-loop which you can scroll down to the bottom to see.</t>
  </si>
  <si>
    <t>smemA[wgSize + lid.x] = 
      a[wid.x * wgSize + wgSize + lid.x]</t>
  </si>
  <si>
    <t>const nRows =</t>
  </si>
  <si>
    <t>let nCols = arrayLength(&amp;a) / nRows;</t>
  </si>
  <si>
    <t xml:space="preserve">nCols = </t>
  </si>
  <si>
    <t>smem[lid.x] = a[wid.y * nCols + lid.x];</t>
  </si>
  <si>
    <t>wid.y = 0</t>
  </si>
  <si>
    <t>wid.y = 1</t>
  </si>
  <si>
    <t>wid.y = 2</t>
  </si>
  <si>
    <t>wid.y = 3</t>
  </si>
  <si>
    <t>IIUC, this is assigning each "row" of input array `a` to each workgroup. Note the first element in each smem is the first element in each "row" of `a`.</t>
  </si>
  <si>
    <t>for (var skip: u32 = 1; lid.x + skip &lt; nCols; skip *= 2) {
        smem[lid.x] += smem[lid.x+skip];
    }</t>
  </si>
  <si>
    <t>IIUC, the loop iterates a different number of times based on which thread index it's in. This is because of the loop condition `lid.x + skip &lt; nCols`</t>
  </si>
  <si>
    <t>if (lid.x % nCols == 0) {
        out[wid.y] = smem[0];
    }</t>
  </si>
  <si>
    <t>out[wid.y]</t>
  </si>
  <si>
    <t>wid.y</t>
  </si>
  <si>
    <t xml:space="preserve">nRows = </t>
  </si>
  <si>
    <t>let idx = lid.y * nCols + lid.x;
  a_shared[idx] = a[idx];
  b_shared[idx2] = b[idx];
output[idx] = a_shared[idx] * b_shared[idx];</t>
  </si>
  <si>
    <t>a_shared[idx] = a[idx];</t>
  </si>
  <si>
    <t>b_shared[idx2] = b[idx];</t>
  </si>
  <si>
    <t>a_shared[idx] * b_shared[idx];</t>
  </si>
  <si>
    <t xml:space="preserve">wgSize = </t>
  </si>
  <si>
    <t>wg = wid.x + wid.y * twg.x;</t>
  </si>
  <si>
    <t>wid.x</t>
  </si>
  <si>
    <t>i = lid.x + lid.y * wgs.x + wg * wgSize;</t>
  </si>
  <si>
    <t>out[i] = a[i] + 10;</t>
  </si>
  <si>
    <t>i = gid.x + gid.y *3;</t>
  </si>
  <si>
    <t>i = lid.x + lid.y * 2 + 3 * wg</t>
  </si>
  <si>
    <t>k = 0</t>
  </si>
  <si>
    <t>k = 1</t>
  </si>
  <si>
    <t>j = wg * 3 + lid.x + lid.y * 2</t>
  </si>
  <si>
    <t>k = wg + lid.x*3 + lid.y * 6</t>
  </si>
  <si>
    <t>if ((lid.y &lt; square_dim) &amp; (lid.x &lt; square_dim))</t>
  </si>
  <si>
    <t>idx = lid.y * square_dim + lid.x</t>
  </si>
  <si>
    <t>idx2 = lid.x * square_dim + lid.y</t>
  </si>
  <si>
    <t>Test Case 1</t>
  </si>
  <si>
    <t>Test Case 3</t>
  </si>
  <si>
    <t>Test Case 2</t>
  </si>
  <si>
    <t>idx = wid.y * square_dim + wid.x;</t>
  </si>
  <si>
    <t>i = lid.x + lid.y * wgs.x + square_dim * wg;</t>
  </si>
  <si>
    <t>Solution 1:</t>
  </si>
  <si>
    <t>Solution 2:</t>
  </si>
  <si>
    <t>idx = gid.y</t>
  </si>
  <si>
    <t>idx = gid.y + gid.x</t>
  </si>
  <si>
    <t>idx = gid.y + gid.x * wgs.x</t>
  </si>
  <si>
    <t>idx = gid.y + gid.x * wgs.x * twg.x</t>
  </si>
  <si>
    <t>if (gid.x &lt; 2) { ... }</t>
  </si>
  <si>
    <t>for k = 0 to 4: out[i] += smemB[k]</t>
  </si>
  <si>
    <t>My solution:</t>
  </si>
  <si>
    <t>rowIdx = wid.y * cols;</t>
  </si>
  <si>
    <t>cols = 6</t>
  </si>
  <si>
    <t>smem[lid.x] = a[rowIdx + lid.x];</t>
  </si>
  <si>
    <t>if (lid.x &lt; cols) {</t>
  </si>
  <si>
    <t>0+0</t>
  </si>
  <si>
    <t>0+1</t>
  </si>
  <si>
    <t>1+4</t>
  </si>
  <si>
    <t>5+9</t>
  </si>
  <si>
    <t>j = wid.y * wgs.y + lid.y</t>
  </si>
  <si>
    <t>i = wid.x * wgs.x + lid.x</t>
  </si>
  <si>
    <t>local_i = lid.x</t>
  </si>
  <si>
    <t>local_j = lid.y</t>
  </si>
  <si>
    <t xml:space="preserve">N = </t>
  </si>
  <si>
    <t>if (j &lt; N &amp;&amp; k + local_i &lt; N) {
        a_shared[local_j * tileSize.x + local_i] 
        = a[j * N + (k + local_i)];
      } else {
        a_shared[local_j * tileSize.x + local_i] = 0.0;
      }</t>
  </si>
  <si>
    <t>tileSize</t>
  </si>
  <si>
    <t>local_j * tileSize.x + local_i</t>
  </si>
  <si>
    <t>j * N + (k + local_i)</t>
  </si>
  <si>
    <t>k + local_i</t>
  </si>
  <si>
    <t>a_shared</t>
  </si>
  <si>
    <t>if (i &lt; N &amp;&amp; k + local_j &lt; N) {
        b_shared[local_j * tileSize.x + local_i] 
        = b[i + (k + local_j) * N];
      } else {
        b_shared[local_j * tileSize.x + local_i] = 0.0;
      }</t>
  </si>
  <si>
    <t>b_shared</t>
  </si>
  <si>
    <t>k + local_j</t>
  </si>
  <si>
    <t xml:space="preserve">local_k_max = </t>
  </si>
  <si>
    <t>local_j * tileSize.x + local_k</t>
  </si>
  <si>
    <t>local_k  = 0</t>
  </si>
  <si>
    <t>local_k * tileSize.x + local_i</t>
  </si>
  <si>
    <t>local_k  = 1</t>
  </si>
  <si>
    <t>acc</t>
  </si>
  <si>
    <t>a_shared[local_j * tileSize.x + local_k]</t>
  </si>
  <si>
    <t>b_shared[local_k * tileSize.x + local_i]</t>
  </si>
  <si>
    <t>j=wid.y*wgs.y+lid.y</t>
  </si>
  <si>
    <t>local_j*tileSize.x+local_i</t>
  </si>
  <si>
    <t>i=wid.x*wgs.x+lid.x</t>
  </si>
  <si>
    <t>b_shared index</t>
  </si>
  <si>
    <t>b_shared values</t>
  </si>
  <si>
    <t>i + (k + local_j) * N</t>
  </si>
  <si>
    <t>local_j</t>
  </si>
  <si>
    <t>local_i</t>
  </si>
  <si>
    <t>local_k_max = 1</t>
  </si>
  <si>
    <t>local_k = 0</t>
  </si>
  <si>
    <t>j*N+(k+local_i)</t>
  </si>
  <si>
    <t>i+(k+local_j)*N</t>
  </si>
  <si>
    <t>local_k_max = 3</t>
  </si>
  <si>
    <t>local_k = 1</t>
  </si>
  <si>
    <t>local_k = 2</t>
  </si>
  <si>
    <t>Test Case 4</t>
  </si>
  <si>
    <t>local_k_max = 2</t>
  </si>
  <si>
    <t>k = 2</t>
  </si>
  <si>
    <t>if (lid.x &gt; 1) { out[lid.x] += smem[lid.x  - 2];}</t>
  </si>
  <si>
    <t>if (lid.x &gt; 0) { out[lid.x] += smem[lid.x - 1];}</t>
  </si>
  <si>
    <t>smem[lid.x - 1]</t>
  </si>
  <si>
    <t>smem[lid.x - 2]</t>
  </si>
  <si>
    <t>i = lid.x + lid.y * wgs.x</t>
  </si>
  <si>
    <t>out[lid.x]</t>
  </si>
  <si>
    <t>a[gid.x]</t>
  </si>
  <si>
    <t>b[gid.x]</t>
  </si>
  <si>
    <t>smem[lid.x] = a[gid.x]*b[gid.x]</t>
  </si>
  <si>
    <t>if (gid.x == 0) {
        for (var i: u32=0; i&lt;arrayLength(&amp;a); i+=1) {
            out[0] += smem[i];
        }
    }</t>
  </si>
  <si>
    <t>for (var i: u32 = 0; i &lt; 4; i += 1) {
        if (gid.x + i &lt; arrayLength(&amp;a)) {
            sum = sum + smemA[lid.x + i] * smemB[i];
        }
    }</t>
  </si>
  <si>
    <t>smemA[lid.x + 0]</t>
  </si>
  <si>
    <t>smemA[lid.x + 1]</t>
  </si>
  <si>
    <t>smemB[0]</t>
  </si>
  <si>
    <t>smemB[1]</t>
  </si>
  <si>
    <t>smemA[lid.x + 2]</t>
  </si>
  <si>
    <t>smemB[2]</t>
  </si>
  <si>
    <t>smemA[lid.x + 3]</t>
  </si>
  <si>
    <t>smemB[3]</t>
  </si>
  <si>
    <t>sum = sum + smemA[lid.x + 0] * smemB[0]</t>
  </si>
  <si>
    <t>sum = sum + smemA[lid.x + 1] * smemB[1]</t>
  </si>
  <si>
    <t>sum = sum + smemA[lid.x + 2] * smemB[2]</t>
  </si>
  <si>
    <t>sum = sum + smemA[lid.x + 3] * smemB[3]</t>
  </si>
  <si>
    <r>
      <t xml:space="preserve">if (
            lid.x % skip == 0 
            &amp;&amp; lid.x + skip &lt; wgs.x 
            &amp;&amp; gid.x + skip &lt; arrayLength(&amp;a) </t>
    </r>
    <r>
      <rPr>
        <sz val="26"/>
        <color theme="0" tint="-0.34998626667073579"/>
        <rFont val="Calibri (Body)"/>
      </rPr>
      <t xml:space="preserve"> </t>
    </r>
    <r>
      <rPr>
        <sz val="26"/>
        <rFont val="Calibri"/>
        <family val="2"/>
        <scheme val="minor"/>
      </rPr>
      <t xml:space="preserve">
    ) {
            smem[lid.x] = smem[lid.x] + smem[lid.x + skip];
}</t>
    </r>
  </si>
  <si>
    <t>As an aside, visualizing the prefix sum as below helped solidy my understanding. Green-highlighted cells are pairwise sums corresponding to the given `skip`. At the bottom I've listed out within which pairwise sums the given original array element is included.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</si>
</sst>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20"/>
      <name val="Calibri"/>
      <family val="2"/>
      <scheme val="minor"/>
    </font>
    <font>
      <sz val="18"/>
      <name val="Calibri"/>
      <family val="2"/>
      <scheme val="minor"/>
    </font>
    <font>
      <sz val="14"/>
      <name val="Calibri"/>
      <family val="2"/>
      <scheme val="minor"/>
    </font>
    <font>
      <sz val="19"/>
      <name val="Calibri"/>
      <family val="2"/>
      <scheme val="minor"/>
    </font>
    <font>
      <i/>
      <sz val="20"/>
      <name val="Calibri"/>
      <family val="2"/>
      <scheme val="minor"/>
    </font>
    <font>
      <sz val="16"/>
      <name val="Calibri"/>
      <family val="2"/>
      <scheme val="minor"/>
    </font>
    <font>
      <i/>
      <sz val="16"/>
      <name val="Calibri"/>
      <family val="2"/>
      <scheme val="minor"/>
    </font>
    <font>
      <i/>
      <sz val="14"/>
      <name val="Calibri"/>
      <family val="2"/>
      <scheme val="minor"/>
    </font>
    <font>
      <sz val="20"/>
      <name val="Calibri (Body)"/>
    </font>
    <font>
      <b/>
      <sz val="16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9"/>
      <name val="Calibri"/>
      <family val="2"/>
      <scheme val="minor"/>
    </font>
    <font>
      <sz val="19"/>
      <color theme="0"/>
      <name val="Calibri"/>
      <family val="2"/>
      <scheme val="minor"/>
    </font>
    <font>
      <sz val="17"/>
      <name val="Calibri"/>
      <family val="2"/>
      <scheme val="minor"/>
    </font>
    <font>
      <sz val="11"/>
      <name val="Calibri"/>
      <family val="2"/>
      <scheme val="minor"/>
    </font>
    <font>
      <sz val="13"/>
      <name val="Calibri"/>
      <family val="2"/>
      <scheme val="minor"/>
    </font>
    <font>
      <sz val="18"/>
      <color theme="0"/>
      <name val="Calibri"/>
      <family val="2"/>
      <scheme val="minor"/>
    </font>
    <font>
      <sz val="17"/>
      <color theme="0"/>
      <name val="Calibri"/>
      <family val="2"/>
      <scheme val="minor"/>
    </font>
    <font>
      <sz val="19"/>
      <color theme="1"/>
      <name val="Calibri"/>
      <family val="2"/>
      <scheme val="minor"/>
    </font>
    <font>
      <i/>
      <sz val="18"/>
      <name val="Calibri"/>
      <family val="2"/>
      <scheme val="minor"/>
    </font>
    <font>
      <sz val="26"/>
      <name val="Calibri"/>
      <family val="2"/>
      <scheme val="minor"/>
    </font>
    <font>
      <sz val="26"/>
      <color theme="0" tint="-0.34998626667073579"/>
      <name val="Calibri (Body)"/>
    </font>
    <font>
      <sz val="20"/>
      <color theme="0" tint="-0.34998626667073579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7">
    <xf numFmtId="0" fontId="0" fillId="0" borderId="0" xfId="0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4" xfId="0" quotePrefix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 textRotation="90"/>
    </xf>
    <xf numFmtId="0" fontId="0" fillId="0" borderId="0" xfId="0" applyAlignment="1">
      <alignment vertical="center" textRotation="90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5" borderId="0" xfId="0" applyFont="1" applyFill="1" applyAlignment="1">
      <alignment horizontal="center" vertical="center"/>
    </xf>
    <xf numFmtId="0" fontId="8" fillId="0" borderId="0" xfId="0" applyFont="1" applyAlignment="1">
      <alignment vertical="center" textRotation="90"/>
    </xf>
    <xf numFmtId="0" fontId="1" fillId="2" borderId="0" xfId="0" applyFont="1" applyFill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textRotation="90"/>
    </xf>
    <xf numFmtId="0" fontId="10" fillId="0" borderId="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5" fillId="3" borderId="22" xfId="0" applyFont="1" applyFill="1" applyBorder="1" applyAlignment="1">
      <alignment horizontal="center" vertical="center"/>
    </xf>
    <xf numFmtId="0" fontId="15" fillId="3" borderId="23" xfId="0" applyFont="1" applyFill="1" applyBorder="1" applyAlignment="1">
      <alignment horizontal="center" vertical="center"/>
    </xf>
    <xf numFmtId="0" fontId="15" fillId="3" borderId="24" xfId="0" applyFont="1" applyFill="1" applyBorder="1" applyAlignment="1">
      <alignment horizontal="center" vertical="center"/>
    </xf>
    <xf numFmtId="0" fontId="15" fillId="5" borderId="22" xfId="0" applyFont="1" applyFill="1" applyBorder="1" applyAlignment="1">
      <alignment horizontal="center" vertical="center"/>
    </xf>
    <xf numFmtId="0" fontId="15" fillId="5" borderId="23" xfId="0" applyFont="1" applyFill="1" applyBorder="1" applyAlignment="1">
      <alignment horizontal="center" vertical="center"/>
    </xf>
    <xf numFmtId="0" fontId="15" fillId="5" borderId="24" xfId="0" applyFont="1" applyFill="1" applyBorder="1" applyAlignment="1">
      <alignment horizontal="center" vertical="center"/>
    </xf>
    <xf numFmtId="0" fontId="15" fillId="5" borderId="26" xfId="0" applyFont="1" applyFill="1" applyBorder="1" applyAlignment="1">
      <alignment horizontal="center" vertical="center"/>
    </xf>
    <xf numFmtId="0" fontId="15" fillId="5" borderId="27" xfId="0" applyFont="1" applyFill="1" applyBorder="1" applyAlignment="1">
      <alignment horizontal="center" vertical="center"/>
    </xf>
    <xf numFmtId="0" fontId="15" fillId="5" borderId="28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 textRotation="90"/>
    </xf>
    <xf numFmtId="0" fontId="12" fillId="0" borderId="0" xfId="0" applyFont="1" applyAlignment="1">
      <alignment horizontal="center" vertical="center" textRotation="90"/>
    </xf>
    <xf numFmtId="0" fontId="11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5" fillId="3" borderId="25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3" borderId="29" xfId="0" applyFont="1" applyFill="1" applyBorder="1" applyAlignment="1">
      <alignment horizontal="center" vertical="center"/>
    </xf>
    <xf numFmtId="0" fontId="15" fillId="3" borderId="30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8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 textRotation="90"/>
    </xf>
    <xf numFmtId="0" fontId="11" fillId="8" borderId="0" xfId="0" applyFont="1" applyFill="1" applyAlignment="1">
      <alignment horizontal="center" vertical="center" textRotation="90"/>
    </xf>
    <xf numFmtId="0" fontId="3" fillId="8" borderId="0" xfId="0" applyFont="1" applyFill="1" applyAlignment="1">
      <alignment vertical="center"/>
    </xf>
    <xf numFmtId="0" fontId="15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0" fillId="8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7" fillId="2" borderId="0" xfId="0" applyFont="1" applyFill="1" applyAlignment="1">
      <alignment vertical="center"/>
    </xf>
    <xf numFmtId="0" fontId="10" fillId="0" borderId="31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6" fillId="8" borderId="0" xfId="0" applyFont="1" applyFill="1" applyAlignment="1">
      <alignment vertical="center" wrapText="1"/>
    </xf>
    <xf numFmtId="0" fontId="15" fillId="8" borderId="0" xfId="0" applyFont="1" applyFill="1" applyAlignment="1">
      <alignment vertical="center" wrapText="1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7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3" fillId="10" borderId="0" xfId="0" applyFont="1" applyFill="1" applyAlignment="1">
      <alignment horizontal="center" vertical="center" wrapText="1"/>
    </xf>
    <xf numFmtId="0" fontId="3" fillId="10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 wrapText="1"/>
    </xf>
    <xf numFmtId="0" fontId="15" fillId="13" borderId="9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3" fillId="7" borderId="2" xfId="0" applyFont="1" applyFill="1" applyBorder="1" applyAlignment="1">
      <alignment horizontal="center" vertical="center"/>
    </xf>
    <xf numFmtId="0" fontId="13" fillId="7" borderId="4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1" fillId="7" borderId="15" xfId="0" applyFont="1" applyFill="1" applyBorder="1" applyAlignment="1">
      <alignment horizontal="center" vertical="center"/>
    </xf>
    <xf numFmtId="0" fontId="1" fillId="7" borderId="16" xfId="0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horizontal="center" vertical="center"/>
    </xf>
    <xf numFmtId="0" fontId="1" fillId="7" borderId="18" xfId="0" applyFont="1" applyFill="1" applyBorder="1" applyAlignment="1">
      <alignment horizontal="center" vertical="center"/>
    </xf>
    <xf numFmtId="0" fontId="13" fillId="8" borderId="0" xfId="0" applyFont="1" applyFill="1" applyAlignment="1">
      <alignment vertical="center"/>
    </xf>
    <xf numFmtId="0" fontId="8" fillId="7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3" fillId="0" borderId="1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13" fillId="0" borderId="3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13" fillId="0" borderId="6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3" fillId="0" borderId="8" xfId="0" applyFont="1" applyBorder="1" applyAlignment="1">
      <alignment vertical="center"/>
    </xf>
    <xf numFmtId="0" fontId="13" fillId="0" borderId="0" xfId="0" applyFont="1" applyAlignment="1">
      <alignment vertical="center" textRotation="90"/>
    </xf>
    <xf numFmtId="0" fontId="13" fillId="0" borderId="31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20" fillId="8" borderId="0" xfId="0" applyFont="1" applyFill="1" applyAlignment="1">
      <alignment horizontal="left" vertical="center"/>
    </xf>
    <xf numFmtId="0" fontId="15" fillId="8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 vertical="top"/>
    </xf>
    <xf numFmtId="0" fontId="15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13" fillId="11" borderId="0" xfId="0" applyFont="1" applyFill="1" applyAlignment="1">
      <alignment horizontal="center" vertical="center"/>
    </xf>
    <xf numFmtId="0" fontId="13" fillId="7" borderId="3" xfId="0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horizontal="center" vertical="center"/>
    </xf>
    <xf numFmtId="0" fontId="13" fillId="7" borderId="6" xfId="0" applyFont="1" applyFill="1" applyBorder="1" applyAlignment="1">
      <alignment horizontal="center" vertical="center"/>
    </xf>
    <xf numFmtId="0" fontId="13" fillId="7" borderId="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32" xfId="0" applyFont="1" applyBorder="1" applyAlignment="1">
      <alignment horizontal="left" vertical="center"/>
    </xf>
    <xf numFmtId="0" fontId="13" fillId="11" borderId="33" xfId="0" applyFont="1" applyFill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3" fillId="0" borderId="32" xfId="0" applyFont="1" applyBorder="1" applyAlignment="1">
      <alignment vertical="center"/>
    </xf>
    <xf numFmtId="0" fontId="13" fillId="0" borderId="26" xfId="0" applyFont="1" applyBorder="1" applyAlignment="1">
      <alignment vertical="center"/>
    </xf>
    <xf numFmtId="0" fontId="13" fillId="0" borderId="27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13" borderId="1" xfId="0" applyFont="1" applyFill="1" applyBorder="1" applyAlignment="1">
      <alignment horizontal="center" vertical="center"/>
    </xf>
    <xf numFmtId="0" fontId="13" fillId="13" borderId="2" xfId="0" applyFont="1" applyFill="1" applyBorder="1" applyAlignment="1">
      <alignment horizontal="center" vertical="center"/>
    </xf>
    <xf numFmtId="0" fontId="13" fillId="13" borderId="4" xfId="0" applyFont="1" applyFill="1" applyBorder="1" applyAlignment="1">
      <alignment horizontal="center" vertical="center"/>
    </xf>
    <xf numFmtId="0" fontId="13" fillId="13" borderId="0" xfId="0" applyFont="1" applyFill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13" fillId="10" borderId="0" xfId="0" applyFont="1" applyFill="1" applyAlignment="1">
      <alignment vertical="center"/>
    </xf>
    <xf numFmtId="0" fontId="13" fillId="13" borderId="3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13" borderId="1" xfId="0" applyFont="1" applyFill="1" applyBorder="1" applyAlignment="1">
      <alignment horizontal="center" vertical="center"/>
    </xf>
    <xf numFmtId="0" fontId="15" fillId="13" borderId="2" xfId="0" applyFont="1" applyFill="1" applyBorder="1" applyAlignment="1">
      <alignment horizontal="center" vertical="center"/>
    </xf>
    <xf numFmtId="0" fontId="15" fillId="13" borderId="4" xfId="0" applyFont="1" applyFill="1" applyBorder="1" applyAlignment="1">
      <alignment horizontal="center" vertical="center"/>
    </xf>
    <xf numFmtId="0" fontId="15" fillId="13" borderId="0" xfId="0" applyFont="1" applyFill="1" applyAlignment="1">
      <alignment horizontal="center" vertical="center"/>
    </xf>
    <xf numFmtId="0" fontId="13" fillId="2" borderId="0" xfId="0" applyFont="1" applyFill="1" applyAlignment="1">
      <alignment vertical="center"/>
    </xf>
    <xf numFmtId="0" fontId="11" fillId="13" borderId="3" xfId="0" applyFont="1" applyFill="1" applyBorder="1" applyAlignment="1">
      <alignment horizontal="center" vertical="center"/>
    </xf>
    <xf numFmtId="0" fontId="11" fillId="13" borderId="6" xfId="0" applyFont="1" applyFill="1" applyBorder="1" applyAlignment="1">
      <alignment horizontal="center" vertical="center"/>
    </xf>
    <xf numFmtId="0" fontId="11" fillId="13" borderId="8" xfId="0" applyFont="1" applyFill="1" applyBorder="1" applyAlignment="1">
      <alignment horizontal="center" vertical="center"/>
    </xf>
    <xf numFmtId="0" fontId="23" fillId="14" borderId="1" xfId="0" applyFont="1" applyFill="1" applyBorder="1" applyAlignment="1">
      <alignment horizontal="center" vertical="center"/>
    </xf>
    <xf numFmtId="0" fontId="27" fillId="14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4" fillId="13" borderId="1" xfId="0" applyFont="1" applyFill="1" applyBorder="1" applyAlignment="1">
      <alignment horizontal="center" vertical="center"/>
    </xf>
    <xf numFmtId="0" fontId="24" fillId="13" borderId="3" xfId="0" applyFont="1" applyFill="1" applyBorder="1" applyAlignment="1">
      <alignment horizontal="center" vertical="center"/>
    </xf>
    <xf numFmtId="0" fontId="24" fillId="13" borderId="6" xfId="0" applyFont="1" applyFill="1" applyBorder="1" applyAlignment="1">
      <alignment horizontal="center" vertical="center"/>
    </xf>
    <xf numFmtId="0" fontId="24" fillId="13" borderId="8" xfId="0" applyFont="1" applyFill="1" applyBorder="1" applyAlignment="1">
      <alignment horizontal="center" vertical="center"/>
    </xf>
    <xf numFmtId="0" fontId="23" fillId="14" borderId="3" xfId="0" applyFont="1" applyFill="1" applyBorder="1" applyAlignment="1">
      <alignment horizontal="center" vertical="center"/>
    </xf>
    <xf numFmtId="0" fontId="28" fillId="14" borderId="3" xfId="0" applyFont="1" applyFill="1" applyBorder="1" applyAlignment="1">
      <alignment horizontal="center" vertical="center"/>
    </xf>
    <xf numFmtId="0" fontId="23" fillId="15" borderId="1" xfId="0" applyFont="1" applyFill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9" fillId="13" borderId="3" xfId="0" applyFont="1" applyFill="1" applyBorder="1" applyAlignment="1">
      <alignment horizontal="center" vertical="center"/>
    </xf>
    <xf numFmtId="0" fontId="23" fillId="15" borderId="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 textRotation="90"/>
    </xf>
    <xf numFmtId="0" fontId="0" fillId="0" borderId="4" xfId="0" quotePrefix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 textRotation="90"/>
    </xf>
    <xf numFmtId="0" fontId="1" fillId="2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4" fillId="2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0" fillId="6" borderId="25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30" fillId="2" borderId="0" xfId="0" applyFont="1" applyFill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0" fillId="6" borderId="0" xfId="0" applyFont="1" applyFill="1" applyAlignment="1">
      <alignment horizontal="center" vertical="center"/>
    </xf>
    <xf numFmtId="0" fontId="15" fillId="0" borderId="0" xfId="0" applyFont="1" applyAlignment="1">
      <alignment horizontal="left" vertical="center" wrapText="1"/>
    </xf>
    <xf numFmtId="0" fontId="15" fillId="7" borderId="0" xfId="0" applyFont="1" applyFill="1" applyAlignment="1">
      <alignment horizontal="center" vertical="center" wrapText="1"/>
    </xf>
    <xf numFmtId="0" fontId="15" fillId="4" borderId="0" xfId="0" applyFont="1" applyFill="1" applyAlignment="1">
      <alignment horizontal="center" vertical="center" wrapText="1"/>
    </xf>
    <xf numFmtId="0" fontId="15" fillId="6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5" fillId="9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center" vertical="center" wrapText="1"/>
    </xf>
    <xf numFmtId="0" fontId="18" fillId="7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15" fillId="11" borderId="0" xfId="0" applyFont="1" applyFill="1" applyAlignment="1">
      <alignment horizontal="center" vertical="center" wrapText="1"/>
    </xf>
    <xf numFmtId="0" fontId="15" fillId="2" borderId="7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20" fillId="8" borderId="0" xfId="0" applyFont="1" applyFill="1" applyAlignment="1">
      <alignment horizontal="center" vertical="center" wrapText="1"/>
    </xf>
    <xf numFmtId="0" fontId="15" fillId="4" borderId="0" xfId="0" applyFont="1" applyFill="1" applyAlignment="1">
      <alignment horizontal="left" vertical="center"/>
    </xf>
    <xf numFmtId="0" fontId="15" fillId="4" borderId="5" xfId="0" applyFont="1" applyFill="1" applyBorder="1" applyAlignment="1">
      <alignment horizontal="left" vertical="center"/>
    </xf>
    <xf numFmtId="0" fontId="15" fillId="12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textRotation="90"/>
    </xf>
    <xf numFmtId="0" fontId="13" fillId="6" borderId="0" xfId="0" applyFont="1" applyFill="1" applyAlignment="1">
      <alignment horizontal="center" vertical="center" textRotation="90"/>
    </xf>
    <xf numFmtId="0" fontId="13" fillId="0" borderId="0" xfId="0" applyFont="1" applyAlignment="1">
      <alignment horizontal="center" vertical="center" wrapText="1"/>
    </xf>
    <xf numFmtId="0" fontId="13" fillId="4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3" fillId="12" borderId="0" xfId="0" applyFont="1" applyFill="1" applyAlignment="1">
      <alignment horizontal="center" vertical="center"/>
    </xf>
    <xf numFmtId="0" fontId="13" fillId="12" borderId="0" xfId="0" applyFont="1" applyFill="1" applyAlignment="1">
      <alignment horizontal="center" vertical="center" textRotation="90"/>
    </xf>
    <xf numFmtId="0" fontId="13" fillId="0" borderId="32" xfId="0" applyFont="1" applyBorder="1" applyAlignment="1">
      <alignment horizontal="center" vertical="center"/>
    </xf>
    <xf numFmtId="0" fontId="13" fillId="2" borderId="33" xfId="0" applyFont="1" applyFill="1" applyBorder="1" applyAlignment="1">
      <alignment horizontal="center" vertical="center"/>
    </xf>
    <xf numFmtId="0" fontId="13" fillId="0" borderId="32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3" fillId="0" borderId="33" xfId="0" applyFont="1" applyBorder="1" applyAlignment="1">
      <alignment horizontal="left" vertical="center" wrapText="1"/>
    </xf>
    <xf numFmtId="0" fontId="13" fillId="2" borderId="32" xfId="0" applyFont="1" applyFill="1" applyBorder="1" applyAlignment="1">
      <alignment horizontal="center" vertical="center"/>
    </xf>
    <xf numFmtId="0" fontId="13" fillId="12" borderId="33" xfId="0" applyFont="1" applyFill="1" applyBorder="1" applyAlignment="1">
      <alignment horizontal="center" vertical="center"/>
    </xf>
    <xf numFmtId="0" fontId="13" fillId="12" borderId="32" xfId="0" applyFont="1" applyFill="1" applyBorder="1" applyAlignment="1">
      <alignment horizontal="center" vertical="center" textRotation="90"/>
    </xf>
    <xf numFmtId="0" fontId="13" fillId="2" borderId="0" xfId="0" applyFont="1" applyFill="1" applyAlignment="1">
      <alignment horizontal="left" vertical="center"/>
    </xf>
    <xf numFmtId="0" fontId="13" fillId="2" borderId="25" xfId="0" applyFont="1" applyFill="1" applyBorder="1" applyAlignment="1">
      <alignment horizontal="center" vertical="center"/>
    </xf>
    <xf numFmtId="0" fontId="23" fillId="8" borderId="0" xfId="0" applyFont="1" applyFill="1" applyAlignment="1">
      <alignment vertical="center"/>
    </xf>
    <xf numFmtId="0" fontId="24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25" fillId="2" borderId="0" xfId="0" applyFont="1" applyFill="1" applyAlignment="1">
      <alignment horizontal="center" vertical="center"/>
    </xf>
    <xf numFmtId="0" fontId="26" fillId="2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center" vertical="center" wrapText="1"/>
    </xf>
    <xf numFmtId="0" fontId="15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5" fillId="0" borderId="5" xfId="0" applyFont="1" applyBorder="1" applyAlignment="1">
      <alignment vertical="center" wrapText="1"/>
    </xf>
    <xf numFmtId="0" fontId="15" fillId="7" borderId="9" xfId="0" applyFont="1" applyFill="1" applyBorder="1" applyAlignment="1">
      <alignment horizontal="center" vertical="center" wrapText="1"/>
    </xf>
    <xf numFmtId="0" fontId="31" fillId="0" borderId="0" xfId="0" applyFont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3" borderId="0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 wrapText="1"/>
    </xf>
    <xf numFmtId="0" fontId="10" fillId="7" borderId="10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0" fillId="0" borderId="5" xfId="0" applyFont="1" applyBorder="1" applyAlignment="1">
      <alignment vertical="center" wrapText="1"/>
    </xf>
    <xf numFmtId="0" fontId="10" fillId="0" borderId="10" xfId="0" applyFont="1" applyFill="1" applyBorder="1" applyAlignment="1">
      <alignment horizontal="center" vertical="center" wrapText="1"/>
    </xf>
    <xf numFmtId="0" fontId="10" fillId="7" borderId="0" xfId="0" applyFont="1" applyFill="1" applyAlignment="1">
      <alignment horizontal="center" vertical="center" wrapText="1"/>
    </xf>
    <xf numFmtId="0" fontId="10" fillId="7" borderId="38" xfId="0" applyFont="1" applyFill="1" applyBorder="1" applyAlignment="1">
      <alignment horizontal="center" vertical="center" wrapText="1"/>
    </xf>
    <xf numFmtId="0" fontId="33" fillId="0" borderId="0" xfId="0" applyFont="1" applyAlignment="1">
      <alignment horizontal="center" vertical="center" wrapText="1"/>
    </xf>
    <xf numFmtId="0" fontId="10" fillId="0" borderId="38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15" fillId="0" borderId="10" xfId="0" applyFont="1" applyFill="1" applyBorder="1" applyAlignment="1">
      <alignment horizontal="center" vertical="center" wrapText="1"/>
    </xf>
    <xf numFmtId="0" fontId="15" fillId="8" borderId="0" xfId="0" applyFont="1" applyFill="1" applyBorder="1" applyAlignment="1">
      <alignment horizontal="center" vertical="center" wrapText="1"/>
    </xf>
    <xf numFmtId="0" fontId="15" fillId="8" borderId="0" xfId="0" applyFont="1" applyFill="1" applyBorder="1" applyAlignment="1">
      <alignment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vertical="center" wrapText="1"/>
    </xf>
    <xf numFmtId="0" fontId="10" fillId="8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/>
    </xf>
    <xf numFmtId="0" fontId="15" fillId="2" borderId="32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6649</xdr:colOff>
      <xdr:row>7</xdr:row>
      <xdr:rowOff>206125</xdr:rowOff>
    </xdr:from>
    <xdr:to>
      <xdr:col>55</xdr:col>
      <xdr:colOff>6649</xdr:colOff>
      <xdr:row>8</xdr:row>
      <xdr:rowOff>226073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ECAE1B63-1507-5643-BC6C-B8B6F1730BFA}"/>
            </a:ext>
          </a:extLst>
        </xdr:cNvPr>
        <xdr:cNvCxnSpPr/>
      </xdr:nvCxnSpPr>
      <xdr:spPr>
        <a:xfrm flipH="1" flipV="1">
          <a:off x="24063508" y="3324607"/>
          <a:ext cx="445497" cy="46544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11043</xdr:colOff>
      <xdr:row>42</xdr:row>
      <xdr:rowOff>220870</xdr:rowOff>
    </xdr:from>
    <xdr:to>
      <xdr:col>24</xdr:col>
      <xdr:colOff>445420</xdr:colOff>
      <xdr:row>43</xdr:row>
      <xdr:rowOff>266700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6B0C9B96-32AC-3A4A-A1B6-2423214A9010}"/>
            </a:ext>
          </a:extLst>
        </xdr:cNvPr>
        <xdr:cNvCxnSpPr/>
      </xdr:nvCxnSpPr>
      <xdr:spPr>
        <a:xfrm flipH="1" flipV="1">
          <a:off x="10701130" y="18928522"/>
          <a:ext cx="434377" cy="49125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100</xdr:col>
      <xdr:colOff>21345</xdr:colOff>
      <xdr:row>7</xdr:row>
      <xdr:rowOff>224118</xdr:rowOff>
    </xdr:from>
    <xdr:to>
      <xdr:col>101</xdr:col>
      <xdr:colOff>0</xdr:colOff>
      <xdr:row>8</xdr:row>
      <xdr:rowOff>266700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9B8D77F-AE7E-1513-9412-2B80066C7946}"/>
            </a:ext>
          </a:extLst>
        </xdr:cNvPr>
        <xdr:cNvCxnSpPr/>
      </xdr:nvCxnSpPr>
      <xdr:spPr>
        <a:xfrm flipH="1" flipV="1">
          <a:off x="44844874" y="3361765"/>
          <a:ext cx="426891" cy="490817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16178</xdr:colOff>
      <xdr:row>42</xdr:row>
      <xdr:rowOff>206274</xdr:rowOff>
    </xdr:from>
    <xdr:to>
      <xdr:col>46</xdr:col>
      <xdr:colOff>431800</xdr:colOff>
      <xdr:row>43</xdr:row>
      <xdr:rowOff>254000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42F9CF6A-41AE-F149-A4C5-45617EEB37EA}"/>
            </a:ext>
          </a:extLst>
        </xdr:cNvPr>
        <xdr:cNvCxnSpPr/>
      </xdr:nvCxnSpPr>
      <xdr:spPr>
        <a:xfrm flipH="1" flipV="1">
          <a:off x="20481783" y="18892261"/>
          <a:ext cx="415622" cy="49263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10673</xdr:colOff>
      <xdr:row>42</xdr:row>
      <xdr:rowOff>202773</xdr:rowOff>
    </xdr:from>
    <xdr:to>
      <xdr:col>101</xdr:col>
      <xdr:colOff>0</xdr:colOff>
      <xdr:row>43</xdr:row>
      <xdr:rowOff>266806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7C60715E-0E13-924D-89DA-EC10A71D21D7}"/>
            </a:ext>
          </a:extLst>
        </xdr:cNvPr>
        <xdr:cNvCxnSpPr/>
      </xdr:nvCxnSpPr>
      <xdr:spPr>
        <a:xfrm flipH="1" flipV="1">
          <a:off x="44834202" y="19028655"/>
          <a:ext cx="437563" cy="512269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16178</xdr:colOff>
      <xdr:row>43</xdr:row>
      <xdr:rowOff>206274</xdr:rowOff>
    </xdr:from>
    <xdr:to>
      <xdr:col>30</xdr:col>
      <xdr:colOff>431800</xdr:colOff>
      <xdr:row>44</xdr:row>
      <xdr:rowOff>254000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4424760-1B1F-A042-A6B0-2D0329250A09}"/>
            </a:ext>
          </a:extLst>
        </xdr:cNvPr>
        <xdr:cNvCxnSpPr/>
      </xdr:nvCxnSpPr>
      <xdr:spPr>
        <a:xfrm flipH="1" flipV="1">
          <a:off x="16907178" y="18875274"/>
          <a:ext cx="415622" cy="492226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211665</xdr:colOff>
      <xdr:row>18</xdr:row>
      <xdr:rowOff>225777</xdr:rowOff>
    </xdr:from>
    <xdr:to>
      <xdr:col>42</xdr:col>
      <xdr:colOff>147297</xdr:colOff>
      <xdr:row>30</xdr:row>
      <xdr:rowOff>28221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2A928B-E51D-0C36-2672-4933708989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97443" y="8353777"/>
          <a:ext cx="8515187" cy="5221111"/>
        </a:xfrm>
        <a:prstGeom prst="rect">
          <a:avLst/>
        </a:prstGeom>
      </xdr:spPr>
    </xdr:pic>
    <xdr:clientData/>
  </xdr:twoCellAnchor>
  <xdr:twoCellAnchor editAs="oneCell">
    <xdr:from>
      <xdr:col>23</xdr:col>
      <xdr:colOff>241323</xdr:colOff>
      <xdr:row>26</xdr:row>
      <xdr:rowOff>282939</xdr:rowOff>
    </xdr:from>
    <xdr:to>
      <xdr:col>42</xdr:col>
      <xdr:colOff>139723</xdr:colOff>
      <xdr:row>33</xdr:row>
      <xdr:rowOff>432168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E3857F-C2B2-A754-ED7C-0C0C90BD68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90560" y="11755990"/>
          <a:ext cx="8282553" cy="323812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39</xdr:col>
      <xdr:colOff>327212</xdr:colOff>
      <xdr:row>64</xdr:row>
      <xdr:rowOff>379506</xdr:rowOff>
    </xdr:from>
    <xdr:to>
      <xdr:col>50</xdr:col>
      <xdr:colOff>434789</xdr:colOff>
      <xdr:row>74</xdr:row>
      <xdr:rowOff>202452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AB61E4-9CCB-B2A0-7AC4-965C27CE76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08812" y="31011906"/>
          <a:ext cx="5136777" cy="439494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69</xdr:col>
      <xdr:colOff>18143</xdr:colOff>
      <xdr:row>74</xdr:row>
      <xdr:rowOff>235857</xdr:rowOff>
    </xdr:from>
    <xdr:to>
      <xdr:col>87</xdr:col>
      <xdr:colOff>344714</xdr:colOff>
      <xdr:row>102</xdr:row>
      <xdr:rowOff>68595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D86DF62-BD3B-B3B6-8819-EFB2130E5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350857" y="20193000"/>
          <a:ext cx="8490857" cy="12532738"/>
        </a:xfrm>
        <a:prstGeom prst="rect">
          <a:avLst/>
        </a:prstGeom>
      </xdr:spPr>
    </xdr:pic>
    <xdr:clientData/>
  </xdr:twoCellAnchor>
  <xdr:twoCellAnchor editAs="oneCell">
    <xdr:from>
      <xdr:col>35</xdr:col>
      <xdr:colOff>308428</xdr:colOff>
      <xdr:row>80</xdr:row>
      <xdr:rowOff>72572</xdr:rowOff>
    </xdr:from>
    <xdr:to>
      <xdr:col>46</xdr:col>
      <xdr:colOff>335643</xdr:colOff>
      <xdr:row>89</xdr:row>
      <xdr:rowOff>219529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457C75-1B98-48FC-09EB-B409AC7729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219714" y="22751143"/>
          <a:ext cx="5016500" cy="4229100"/>
        </a:xfrm>
        <a:prstGeom prst="rect">
          <a:avLst/>
        </a:prstGeom>
      </xdr:spPr>
    </xdr:pic>
    <xdr:clientData/>
  </xdr:twoCellAnchor>
  <xdr:twoCellAnchor>
    <xdr:from>
      <xdr:col>74</xdr:col>
      <xdr:colOff>290286</xdr:colOff>
      <xdr:row>76</xdr:row>
      <xdr:rowOff>217713</xdr:rowOff>
    </xdr:from>
    <xdr:to>
      <xdr:col>87</xdr:col>
      <xdr:colOff>254000</xdr:colOff>
      <xdr:row>78</xdr:row>
      <xdr:rowOff>18142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44EAF19E-3BF1-8EBB-3C2C-CDF43686B379}"/>
            </a:ext>
          </a:extLst>
        </xdr:cNvPr>
        <xdr:cNvSpPr/>
      </xdr:nvSpPr>
      <xdr:spPr>
        <a:xfrm>
          <a:off x="33890857" y="21081999"/>
          <a:ext cx="5860143" cy="707572"/>
        </a:xfrm>
        <a:prstGeom prst="rect">
          <a:avLst/>
        </a:prstGeom>
        <a:noFill/>
        <a:ln w="76200">
          <a:solidFill>
            <a:srgbClr val="7030A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74</xdr:col>
      <xdr:colOff>297544</xdr:colOff>
      <xdr:row>85</xdr:row>
      <xdr:rowOff>152400</xdr:rowOff>
    </xdr:from>
    <xdr:to>
      <xdr:col>76</xdr:col>
      <xdr:colOff>97973</xdr:colOff>
      <xdr:row>91</xdr:row>
      <xdr:rowOff>217717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B988BCA-E3EA-F642-83A7-2A866A54C4EE}"/>
            </a:ext>
          </a:extLst>
        </xdr:cNvPr>
        <xdr:cNvSpPr/>
      </xdr:nvSpPr>
      <xdr:spPr>
        <a:xfrm rot="5400000">
          <a:off x="32858528" y="26138416"/>
          <a:ext cx="2786745" cy="707572"/>
        </a:xfrm>
        <a:prstGeom prst="rect">
          <a:avLst/>
        </a:prstGeom>
        <a:noFill/>
        <a:ln w="76200"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74</xdr:col>
      <xdr:colOff>232230</xdr:colOff>
      <xdr:row>95</xdr:row>
      <xdr:rowOff>286660</xdr:rowOff>
    </xdr:from>
    <xdr:to>
      <xdr:col>76</xdr:col>
      <xdr:colOff>32659</xdr:colOff>
      <xdr:row>97</xdr:row>
      <xdr:rowOff>108861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FC3684F3-8DFB-534C-9583-2274AE44CA58}"/>
            </a:ext>
          </a:extLst>
        </xdr:cNvPr>
        <xdr:cNvSpPr/>
      </xdr:nvSpPr>
      <xdr:spPr>
        <a:xfrm rot="5400000">
          <a:off x="33821915" y="29779689"/>
          <a:ext cx="729344" cy="707572"/>
        </a:xfrm>
        <a:prstGeom prst="rect">
          <a:avLst/>
        </a:prstGeom>
        <a:noFill/>
        <a:ln w="76200">
          <a:solidFill>
            <a:srgbClr val="92D05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110</xdr:col>
      <xdr:colOff>333828</xdr:colOff>
      <xdr:row>74</xdr:row>
      <xdr:rowOff>224971</xdr:rowOff>
    </xdr:from>
    <xdr:to>
      <xdr:col>129</xdr:col>
      <xdr:colOff>206828</xdr:colOff>
      <xdr:row>102</xdr:row>
      <xdr:rowOff>57709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1CA5B8C-15BF-A947-8BBA-EB8CF1738F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170114" y="20182114"/>
          <a:ext cx="8490857" cy="12532738"/>
        </a:xfrm>
        <a:prstGeom prst="rect">
          <a:avLst/>
        </a:prstGeom>
      </xdr:spPr>
    </xdr:pic>
    <xdr:clientData/>
  </xdr:twoCellAnchor>
  <xdr:twoCellAnchor>
    <xdr:from>
      <xdr:col>116</xdr:col>
      <xdr:colOff>116114</xdr:colOff>
      <xdr:row>76</xdr:row>
      <xdr:rowOff>224970</xdr:rowOff>
    </xdr:from>
    <xdr:to>
      <xdr:col>129</xdr:col>
      <xdr:colOff>79828</xdr:colOff>
      <xdr:row>78</xdr:row>
      <xdr:rowOff>25399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A6A43F6E-FA5D-484A-B942-498E7401BC44}"/>
            </a:ext>
          </a:extLst>
        </xdr:cNvPr>
        <xdr:cNvSpPr/>
      </xdr:nvSpPr>
      <xdr:spPr>
        <a:xfrm>
          <a:off x="52766685" y="21089256"/>
          <a:ext cx="5860143" cy="707572"/>
        </a:xfrm>
        <a:prstGeom prst="rect">
          <a:avLst/>
        </a:prstGeom>
        <a:noFill/>
        <a:ln w="76200">
          <a:solidFill>
            <a:srgbClr val="7030A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119</xdr:col>
      <xdr:colOff>395514</xdr:colOff>
      <xdr:row>85</xdr:row>
      <xdr:rowOff>159659</xdr:rowOff>
    </xdr:from>
    <xdr:to>
      <xdr:col>121</xdr:col>
      <xdr:colOff>195943</xdr:colOff>
      <xdr:row>91</xdr:row>
      <xdr:rowOff>224976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4545737E-6E45-D84B-8F03-A105EB11516E}"/>
            </a:ext>
          </a:extLst>
        </xdr:cNvPr>
        <xdr:cNvSpPr/>
      </xdr:nvSpPr>
      <xdr:spPr>
        <a:xfrm rot="5400000">
          <a:off x="53367213" y="26145675"/>
          <a:ext cx="2786745" cy="707572"/>
        </a:xfrm>
        <a:prstGeom prst="rect">
          <a:avLst/>
        </a:prstGeom>
        <a:noFill/>
        <a:ln w="76200"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119</xdr:col>
      <xdr:colOff>402772</xdr:colOff>
      <xdr:row>95</xdr:row>
      <xdr:rowOff>312060</xdr:rowOff>
    </xdr:from>
    <xdr:to>
      <xdr:col>121</xdr:col>
      <xdr:colOff>203201</xdr:colOff>
      <xdr:row>97</xdr:row>
      <xdr:rowOff>134261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A9E21937-144F-FE44-9824-8D877EBC7204}"/>
            </a:ext>
          </a:extLst>
        </xdr:cNvPr>
        <xdr:cNvSpPr/>
      </xdr:nvSpPr>
      <xdr:spPr>
        <a:xfrm rot="5400000">
          <a:off x="54403172" y="29805089"/>
          <a:ext cx="729344" cy="707572"/>
        </a:xfrm>
        <a:prstGeom prst="rect">
          <a:avLst/>
        </a:prstGeom>
        <a:noFill/>
        <a:ln w="76200">
          <a:solidFill>
            <a:srgbClr val="92D05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97CB5-1AF9-5044-AA91-4963EFEDED9D}">
  <sheetPr codeName="Sheet1"/>
  <dimension ref="A1:AB7"/>
  <sheetViews>
    <sheetView tabSelected="1" zoomScale="120" zoomScaleNormal="120" workbookViewId="0">
      <selection activeCell="W10" sqref="W10"/>
    </sheetView>
  </sheetViews>
  <sheetFormatPr baseColWidth="10" defaultColWidth="5.83203125" defaultRowHeight="35" customHeight="1"/>
  <cols>
    <col min="1" max="16384" width="5.83203125" style="1"/>
  </cols>
  <sheetData>
    <row r="1" spans="1:28" ht="35" customHeight="1">
      <c r="A1" s="236" t="s">
        <v>8</v>
      </c>
      <c r="B1" s="236"/>
      <c r="C1" s="236"/>
      <c r="D1" s="236"/>
      <c r="E1" s="236"/>
      <c r="F1" s="236"/>
      <c r="J1" s="236" t="s">
        <v>2</v>
      </c>
      <c r="K1" s="236"/>
      <c r="L1" s="236"/>
      <c r="M1" s="236"/>
      <c r="N1" s="236"/>
      <c r="O1" s="236"/>
      <c r="T1" s="236" t="s">
        <v>3</v>
      </c>
      <c r="U1" s="236"/>
      <c r="V1" s="236"/>
      <c r="W1" s="236"/>
      <c r="X1" s="236"/>
      <c r="Y1" s="236"/>
    </row>
    <row r="2" spans="1:28" ht="35" customHeight="1">
      <c r="A2" s="237"/>
      <c r="B2" s="237"/>
      <c r="C2" s="238" t="s">
        <v>0</v>
      </c>
      <c r="D2" s="238"/>
      <c r="E2" s="238"/>
      <c r="F2" s="238"/>
      <c r="J2" s="237"/>
      <c r="K2" s="237"/>
      <c r="L2" s="238" t="s">
        <v>0</v>
      </c>
      <c r="M2" s="238"/>
      <c r="N2" s="238"/>
      <c r="O2" s="238"/>
      <c r="T2" s="241"/>
      <c r="U2" s="241"/>
      <c r="V2" s="238" t="s">
        <v>0</v>
      </c>
      <c r="W2" s="238"/>
      <c r="X2" s="238"/>
      <c r="Y2" s="238"/>
    </row>
    <row r="3" spans="1:28" ht="35" customHeight="1" thickBot="1">
      <c r="A3" s="237"/>
      <c r="B3" s="237"/>
      <c r="C3" s="11">
        <v>0</v>
      </c>
      <c r="D3" s="11">
        <v>1</v>
      </c>
      <c r="E3" s="11">
        <v>2</v>
      </c>
      <c r="F3" s="11">
        <v>3</v>
      </c>
      <c r="J3" s="237"/>
      <c r="K3" s="237"/>
      <c r="L3" s="11">
        <v>0</v>
      </c>
      <c r="M3" s="11">
        <v>1</v>
      </c>
      <c r="N3" s="11">
        <v>2</v>
      </c>
      <c r="O3" s="11">
        <v>3</v>
      </c>
      <c r="T3" s="241"/>
      <c r="U3" s="241"/>
      <c r="V3" s="11">
        <v>0</v>
      </c>
      <c r="W3" s="11">
        <v>1</v>
      </c>
      <c r="X3" s="11">
        <v>2</v>
      </c>
      <c r="Y3" s="11">
        <v>3</v>
      </c>
    </row>
    <row r="4" spans="1:28" ht="35" customHeight="1">
      <c r="A4" s="239" t="s">
        <v>1</v>
      </c>
      <c r="B4" s="12">
        <v>0</v>
      </c>
      <c r="C4" s="5">
        <v>0</v>
      </c>
      <c r="D4" s="6">
        <v>1</v>
      </c>
      <c r="E4" s="6">
        <v>2</v>
      </c>
      <c r="F4" s="7">
        <v>3</v>
      </c>
      <c r="J4" s="239" t="s">
        <v>1</v>
      </c>
      <c r="K4" s="12">
        <v>0</v>
      </c>
      <c r="L4" s="5">
        <f>L$3+$K4</f>
        <v>0</v>
      </c>
      <c r="M4" s="6">
        <f t="shared" ref="M4:O7" si="0">M$3+$K4</f>
        <v>1</v>
      </c>
      <c r="N4" s="6">
        <f t="shared" si="0"/>
        <v>2</v>
      </c>
      <c r="O4" s="7">
        <f t="shared" si="0"/>
        <v>3</v>
      </c>
      <c r="P4" s="240" t="s">
        <v>9</v>
      </c>
      <c r="Q4" s="241"/>
      <c r="R4" s="241"/>
      <c r="T4" s="239" t="s">
        <v>1</v>
      </c>
      <c r="U4" s="12">
        <v>0</v>
      </c>
      <c r="V4" s="5">
        <f>V$3+$U4 * 4</f>
        <v>0</v>
      </c>
      <c r="W4" s="6">
        <f t="shared" ref="W4:Y7" si="1">W$3+$U4 * 4</f>
        <v>1</v>
      </c>
      <c r="X4" s="6">
        <f t="shared" si="1"/>
        <v>2</v>
      </c>
      <c r="Y4" s="7">
        <f t="shared" si="1"/>
        <v>3</v>
      </c>
      <c r="Z4" s="240" t="s">
        <v>4</v>
      </c>
      <c r="AA4" s="241"/>
      <c r="AB4" s="241"/>
    </row>
    <row r="5" spans="1:28" ht="35" customHeight="1">
      <c r="A5" s="239"/>
      <c r="B5" s="12">
        <v>1</v>
      </c>
      <c r="C5" s="8">
        <v>0</v>
      </c>
      <c r="D5" s="1">
        <v>1</v>
      </c>
      <c r="E5" s="1">
        <v>2</v>
      </c>
      <c r="F5" s="2">
        <v>3</v>
      </c>
      <c r="J5" s="239"/>
      <c r="K5" s="12">
        <v>1</v>
      </c>
      <c r="L5" s="8">
        <f t="shared" ref="L5:L7" si="2">L$3+$K5</f>
        <v>1</v>
      </c>
      <c r="M5" s="1">
        <f t="shared" si="0"/>
        <v>2</v>
      </c>
      <c r="N5" s="1">
        <f t="shared" si="0"/>
        <v>3</v>
      </c>
      <c r="O5" s="2">
        <f t="shared" si="0"/>
        <v>4</v>
      </c>
      <c r="P5" s="240" t="s">
        <v>10</v>
      </c>
      <c r="Q5" s="241"/>
      <c r="R5" s="241"/>
      <c r="T5" s="239"/>
      <c r="U5" s="12">
        <v>1</v>
      </c>
      <c r="V5" s="8">
        <f t="shared" ref="V5:V7" si="3">V$3+$U5 * 4</f>
        <v>4</v>
      </c>
      <c r="W5" s="1">
        <f t="shared" si="1"/>
        <v>5</v>
      </c>
      <c r="X5" s="1">
        <f t="shared" si="1"/>
        <v>6</v>
      </c>
      <c r="Y5" s="2">
        <f t="shared" si="1"/>
        <v>7</v>
      </c>
      <c r="Z5" s="240" t="s">
        <v>5</v>
      </c>
      <c r="AA5" s="241"/>
      <c r="AB5" s="241"/>
    </row>
    <row r="6" spans="1:28" ht="35" customHeight="1">
      <c r="A6" s="239"/>
      <c r="B6" s="12">
        <v>2</v>
      </c>
      <c r="C6" s="8">
        <v>0</v>
      </c>
      <c r="D6" s="1">
        <v>1</v>
      </c>
      <c r="E6" s="1">
        <v>2</v>
      </c>
      <c r="F6" s="2">
        <v>3</v>
      </c>
      <c r="J6" s="239"/>
      <c r="K6" s="12">
        <v>2</v>
      </c>
      <c r="L6" s="8">
        <f t="shared" si="2"/>
        <v>2</v>
      </c>
      <c r="M6" s="1">
        <f t="shared" si="0"/>
        <v>3</v>
      </c>
      <c r="N6" s="1">
        <f t="shared" si="0"/>
        <v>4</v>
      </c>
      <c r="O6" s="2">
        <f t="shared" si="0"/>
        <v>5</v>
      </c>
      <c r="P6" s="240" t="s">
        <v>11</v>
      </c>
      <c r="Q6" s="241"/>
      <c r="R6" s="241"/>
      <c r="T6" s="239"/>
      <c r="U6" s="12">
        <v>2</v>
      </c>
      <c r="V6" s="8">
        <f t="shared" si="3"/>
        <v>8</v>
      </c>
      <c r="W6" s="1">
        <f t="shared" si="1"/>
        <v>9</v>
      </c>
      <c r="X6" s="1">
        <f t="shared" si="1"/>
        <v>10</v>
      </c>
      <c r="Y6" s="2">
        <f t="shared" si="1"/>
        <v>11</v>
      </c>
      <c r="Z6" s="240" t="s">
        <v>6</v>
      </c>
      <c r="AA6" s="241"/>
      <c r="AB6" s="241"/>
    </row>
    <row r="7" spans="1:28" ht="35" customHeight="1" thickBot="1">
      <c r="A7" s="239"/>
      <c r="B7" s="12">
        <v>3</v>
      </c>
      <c r="C7" s="9">
        <v>0</v>
      </c>
      <c r="D7" s="3">
        <v>1</v>
      </c>
      <c r="E7" s="3">
        <v>2</v>
      </c>
      <c r="F7" s="4">
        <v>3</v>
      </c>
      <c r="J7" s="239"/>
      <c r="K7" s="12">
        <v>3</v>
      </c>
      <c r="L7" s="9">
        <f t="shared" si="2"/>
        <v>3</v>
      </c>
      <c r="M7" s="3">
        <f t="shared" si="0"/>
        <v>4</v>
      </c>
      <c r="N7" s="3">
        <f t="shared" si="0"/>
        <v>5</v>
      </c>
      <c r="O7" s="4">
        <f t="shared" si="0"/>
        <v>6</v>
      </c>
      <c r="P7" s="240" t="s">
        <v>12</v>
      </c>
      <c r="Q7" s="241"/>
      <c r="R7" s="241"/>
      <c r="T7" s="239"/>
      <c r="U7" s="12">
        <v>3</v>
      </c>
      <c r="V7" s="9">
        <f t="shared" si="3"/>
        <v>12</v>
      </c>
      <c r="W7" s="3">
        <f t="shared" si="1"/>
        <v>13</v>
      </c>
      <c r="X7" s="3">
        <f t="shared" si="1"/>
        <v>14</v>
      </c>
      <c r="Y7" s="4">
        <f t="shared" si="1"/>
        <v>15</v>
      </c>
      <c r="Z7" s="240" t="s">
        <v>7</v>
      </c>
      <c r="AA7" s="241"/>
      <c r="AB7" s="241"/>
    </row>
  </sheetData>
  <mergeCells count="20">
    <mergeCell ref="Z4:AB4"/>
    <mergeCell ref="P7:R7"/>
    <mergeCell ref="Z5:AB5"/>
    <mergeCell ref="Z6:AB6"/>
    <mergeCell ref="Z7:AB7"/>
    <mergeCell ref="T1:Y1"/>
    <mergeCell ref="A1:F1"/>
    <mergeCell ref="A2:B3"/>
    <mergeCell ref="C2:F2"/>
    <mergeCell ref="A4:A7"/>
    <mergeCell ref="P4:R4"/>
    <mergeCell ref="P5:R5"/>
    <mergeCell ref="P6:R6"/>
    <mergeCell ref="J4:J7"/>
    <mergeCell ref="L2:O2"/>
    <mergeCell ref="J2:K3"/>
    <mergeCell ref="J1:O1"/>
    <mergeCell ref="T2:U3"/>
    <mergeCell ref="V2:Y2"/>
    <mergeCell ref="T4:T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E7E35-8DCB-A44F-82C7-16A4CA2264B1}">
  <dimension ref="A1:DS32"/>
  <sheetViews>
    <sheetView topLeftCell="AT4" zoomScale="130" zoomScaleNormal="130" workbookViewId="0">
      <selection activeCell="BG5" sqref="BG5"/>
    </sheetView>
  </sheetViews>
  <sheetFormatPr baseColWidth="10" defaultColWidth="5.83203125" defaultRowHeight="35" customHeight="1"/>
  <cols>
    <col min="1" max="9" width="5.83203125" style="16"/>
    <col min="10" max="10" width="5.83203125" style="82" customWidth="1"/>
    <col min="11" max="42" width="5.83203125" style="82"/>
    <col min="43" max="43" width="5.83203125" style="84"/>
    <col min="44" max="123" width="5.83203125" style="82"/>
    <col min="124" max="16384" width="5.83203125" style="16"/>
  </cols>
  <sheetData>
    <row r="1" spans="1:74" ht="35" customHeight="1" thickBot="1">
      <c r="A1" s="47" t="s">
        <v>13</v>
      </c>
      <c r="B1" s="42">
        <v>0</v>
      </c>
      <c r="C1" s="43">
        <v>1</v>
      </c>
      <c r="D1" s="43">
        <v>2</v>
      </c>
      <c r="E1" s="43">
        <v>3</v>
      </c>
      <c r="F1" s="43">
        <v>4</v>
      </c>
      <c r="G1" s="43">
        <v>5</v>
      </c>
      <c r="H1" s="43">
        <v>6</v>
      </c>
      <c r="I1" s="44">
        <v>7</v>
      </c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S1" s="85" t="s">
        <v>86</v>
      </c>
    </row>
    <row r="2" spans="1:74" ht="35" customHeight="1" thickBot="1">
      <c r="A2" s="47" t="s">
        <v>22</v>
      </c>
      <c r="B2" s="72">
        <v>8</v>
      </c>
      <c r="C2" s="50">
        <v>1</v>
      </c>
      <c r="D2" s="73">
        <v>1</v>
      </c>
      <c r="L2" s="16"/>
      <c r="M2" s="16"/>
      <c r="N2" s="16"/>
      <c r="O2" s="16"/>
      <c r="P2" s="260" t="s">
        <v>45</v>
      </c>
      <c r="Q2" s="260"/>
      <c r="R2" s="260"/>
      <c r="S2" s="260"/>
      <c r="T2" s="260"/>
      <c r="U2" s="260"/>
      <c r="V2" s="260"/>
      <c r="W2" s="260"/>
      <c r="Y2" s="270" t="s">
        <v>182</v>
      </c>
      <c r="Z2" s="270"/>
      <c r="AA2" s="270"/>
      <c r="AB2" s="270"/>
      <c r="AC2" s="270"/>
      <c r="AD2" s="270"/>
      <c r="AE2" s="270"/>
      <c r="AF2" s="270"/>
      <c r="AS2" s="16"/>
      <c r="AT2" s="16"/>
      <c r="AU2" s="16"/>
      <c r="AV2" s="16"/>
      <c r="AW2" s="260" t="s">
        <v>237</v>
      </c>
      <c r="AX2" s="260"/>
      <c r="AY2" s="260"/>
      <c r="AZ2" s="260"/>
      <c r="BA2" s="260"/>
      <c r="BB2" s="260"/>
      <c r="BC2" s="260"/>
      <c r="BD2" s="260"/>
    </row>
    <row r="3" spans="1:74" ht="35" customHeight="1" thickBot="1">
      <c r="A3" s="47" t="s">
        <v>23</v>
      </c>
      <c r="B3" s="42">
        <v>1</v>
      </c>
      <c r="C3" s="43">
        <v>1</v>
      </c>
      <c r="D3" s="44">
        <v>1</v>
      </c>
      <c r="L3" s="261" t="s">
        <v>69</v>
      </c>
      <c r="M3" s="261"/>
      <c r="N3" s="261"/>
      <c r="O3" s="267"/>
      <c r="P3" s="42">
        <v>0</v>
      </c>
      <c r="Q3" s="43">
        <v>1</v>
      </c>
      <c r="R3" s="43">
        <v>2</v>
      </c>
      <c r="S3" s="43">
        <v>3</v>
      </c>
      <c r="T3" s="43">
        <v>4</v>
      </c>
      <c r="U3" s="43">
        <v>5</v>
      </c>
      <c r="V3" s="43">
        <v>6</v>
      </c>
      <c r="W3" s="44">
        <v>7</v>
      </c>
      <c r="Y3" s="273" t="s">
        <v>52</v>
      </c>
      <c r="Z3" s="273"/>
      <c r="AA3" s="273"/>
      <c r="AB3" s="273"/>
      <c r="AC3" s="273"/>
      <c r="AD3" s="273"/>
      <c r="AE3" s="273"/>
      <c r="AF3" s="273"/>
      <c r="AS3" s="261" t="s">
        <v>69</v>
      </c>
      <c r="AT3" s="261"/>
      <c r="AU3" s="261"/>
      <c r="AV3" s="267"/>
      <c r="AW3" s="42">
        <v>0</v>
      </c>
      <c r="AX3" s="43">
        <v>1</v>
      </c>
      <c r="AY3" s="43">
        <v>2</v>
      </c>
      <c r="AZ3" s="43">
        <v>3</v>
      </c>
      <c r="BA3" s="43">
        <v>4</v>
      </c>
      <c r="BB3" s="43">
        <v>5</v>
      </c>
      <c r="BC3" s="43">
        <v>6</v>
      </c>
      <c r="BD3" s="44">
        <v>7</v>
      </c>
    </row>
    <row r="4" spans="1:74" ht="35" customHeight="1" thickBot="1">
      <c r="A4" s="47" t="s">
        <v>40</v>
      </c>
      <c r="B4" s="42">
        <v>8</v>
      </c>
      <c r="C4" s="43">
        <v>1</v>
      </c>
      <c r="D4" s="44">
        <v>1</v>
      </c>
      <c r="Y4" s="42">
        <v>0</v>
      </c>
      <c r="Z4" s="43">
        <v>1</v>
      </c>
      <c r="AA4" s="43">
        <v>0</v>
      </c>
      <c r="AB4" s="43">
        <v>0</v>
      </c>
      <c r="AC4" s="43">
        <v>0</v>
      </c>
      <c r="AD4" s="43">
        <v>0</v>
      </c>
      <c r="AE4" s="43">
        <v>0</v>
      </c>
      <c r="AF4" s="44">
        <v>0</v>
      </c>
    </row>
    <row r="5" spans="1:74" ht="35" customHeight="1" thickBot="1">
      <c r="A5" s="45"/>
      <c r="B5" s="45"/>
      <c r="C5" s="45"/>
      <c r="D5" s="45"/>
      <c r="I5" s="63"/>
      <c r="AS5" s="16"/>
      <c r="AT5" s="16"/>
      <c r="AU5" s="16"/>
      <c r="AV5" s="16"/>
      <c r="AW5" s="260" t="s">
        <v>87</v>
      </c>
      <c r="AX5" s="260"/>
      <c r="AY5" s="260"/>
      <c r="AZ5" s="260"/>
      <c r="BA5" s="260"/>
      <c r="BB5" s="260"/>
      <c r="BC5" s="260"/>
      <c r="BD5" s="260"/>
    </row>
    <row r="6" spans="1:74" ht="35" customHeight="1" thickBot="1">
      <c r="A6" s="83"/>
      <c r="B6" s="83"/>
      <c r="C6" s="83"/>
      <c r="D6" s="83"/>
      <c r="E6" s="83"/>
      <c r="F6" s="83"/>
      <c r="G6" s="83"/>
      <c r="H6" s="83"/>
      <c r="I6" s="83"/>
      <c r="Y6" s="270" t="s">
        <v>85</v>
      </c>
      <c r="Z6" s="270"/>
      <c r="AA6" s="270"/>
      <c r="AB6" s="270"/>
      <c r="AC6" s="270"/>
      <c r="AD6" s="270"/>
      <c r="AE6" s="270"/>
      <c r="AF6" s="270"/>
      <c r="AS6" s="261" t="s">
        <v>69</v>
      </c>
      <c r="AT6" s="261"/>
      <c r="AU6" s="261"/>
      <c r="AV6" s="267"/>
      <c r="AW6" s="42">
        <v>0</v>
      </c>
      <c r="AX6" s="43">
        <v>1</v>
      </c>
      <c r="AY6" s="43">
        <v>2</v>
      </c>
      <c r="AZ6" s="43">
        <v>3</v>
      </c>
      <c r="BA6" s="43">
        <v>4</v>
      </c>
      <c r="BB6" s="43">
        <v>5</v>
      </c>
      <c r="BC6" s="43">
        <v>6</v>
      </c>
      <c r="BD6" s="44">
        <v>7</v>
      </c>
    </row>
    <row r="7" spans="1:74" ht="35" customHeight="1" thickBot="1">
      <c r="A7" s="83"/>
      <c r="B7" s="83"/>
      <c r="C7" s="83"/>
      <c r="D7" s="83"/>
      <c r="E7" s="83"/>
      <c r="F7" s="83"/>
      <c r="G7" s="83"/>
      <c r="H7" s="83"/>
      <c r="I7" s="83"/>
      <c r="Y7" s="271" t="s">
        <v>81</v>
      </c>
      <c r="Z7" s="271"/>
      <c r="AA7" s="271"/>
      <c r="AB7" s="271"/>
      <c r="AC7" s="271"/>
      <c r="AD7" s="271"/>
      <c r="AE7" s="271"/>
      <c r="AF7" s="271"/>
    </row>
    <row r="8" spans="1:74" ht="35" customHeight="1" thickBot="1">
      <c r="A8" s="83"/>
      <c r="B8" s="83"/>
      <c r="C8" s="83"/>
      <c r="D8" s="83"/>
      <c r="E8" s="83"/>
      <c r="F8" s="83"/>
      <c r="G8" s="83"/>
      <c r="H8" s="83"/>
      <c r="I8" s="83"/>
      <c r="Y8" s="42"/>
      <c r="Z8" s="43"/>
      <c r="AA8" s="43">
        <v>0</v>
      </c>
      <c r="AB8" s="43">
        <v>1</v>
      </c>
      <c r="AC8" s="43">
        <v>2</v>
      </c>
      <c r="AD8" s="43">
        <v>3</v>
      </c>
      <c r="AE8" s="43">
        <v>4</v>
      </c>
      <c r="AF8" s="44">
        <v>5</v>
      </c>
      <c r="AW8" s="260" t="s">
        <v>88</v>
      </c>
      <c r="AX8" s="260"/>
      <c r="AY8" s="260"/>
      <c r="AZ8" s="260"/>
      <c r="BA8" s="260"/>
      <c r="BB8" s="260"/>
      <c r="BC8" s="260"/>
      <c r="BD8" s="260"/>
      <c r="BF8" s="260" t="s">
        <v>88</v>
      </c>
      <c r="BG8" s="260"/>
      <c r="BH8" s="260"/>
      <c r="BI8" s="260"/>
      <c r="BJ8" s="260"/>
      <c r="BK8" s="260"/>
      <c r="BL8" s="260"/>
      <c r="BM8" s="260"/>
      <c r="BO8" s="260" t="s">
        <v>238</v>
      </c>
      <c r="BP8" s="260"/>
      <c r="BQ8" s="260"/>
      <c r="BR8" s="260"/>
      <c r="BS8" s="260"/>
      <c r="BT8" s="260"/>
      <c r="BU8" s="260"/>
      <c r="BV8" s="260"/>
    </row>
    <row r="9" spans="1:74" ht="35" customHeight="1" thickBot="1">
      <c r="A9" s="62"/>
      <c r="B9" s="62"/>
      <c r="C9" s="62"/>
      <c r="D9" s="62"/>
      <c r="E9" s="62"/>
      <c r="F9" s="62"/>
      <c r="G9" s="62"/>
      <c r="H9" s="62"/>
      <c r="I9" s="62"/>
      <c r="Y9" s="272" t="s">
        <v>83</v>
      </c>
      <c r="Z9" s="272"/>
      <c r="AA9" s="272"/>
      <c r="AB9" s="272"/>
      <c r="AC9" s="272"/>
      <c r="AD9" s="272"/>
      <c r="AE9" s="272"/>
      <c r="AF9" s="272"/>
      <c r="AS9" s="261" t="s">
        <v>69</v>
      </c>
      <c r="AT9" s="261"/>
      <c r="AU9" s="261"/>
      <c r="AV9" s="267"/>
      <c r="AW9" s="42">
        <v>0</v>
      </c>
      <c r="AX9" s="43">
        <v>1</v>
      </c>
      <c r="AY9" s="43">
        <v>2</v>
      </c>
      <c r="AZ9" s="43">
        <v>3</v>
      </c>
      <c r="BA9" s="43">
        <v>4</v>
      </c>
      <c r="BB9" s="43">
        <v>5</v>
      </c>
      <c r="BC9" s="43">
        <v>6</v>
      </c>
      <c r="BD9" s="44">
        <v>7</v>
      </c>
      <c r="BF9" s="42">
        <v>0</v>
      </c>
      <c r="BG9" s="43">
        <v>1</v>
      </c>
      <c r="BH9" s="43">
        <v>2</v>
      </c>
      <c r="BI9" s="43">
        <v>3</v>
      </c>
      <c r="BJ9" s="43">
        <v>4</v>
      </c>
      <c r="BK9" s="43">
        <v>5</v>
      </c>
      <c r="BL9" s="43">
        <v>6</v>
      </c>
      <c r="BM9" s="44">
        <v>7</v>
      </c>
      <c r="BO9" s="42">
        <v>0</v>
      </c>
      <c r="BP9" s="43">
        <v>1</v>
      </c>
      <c r="BQ9" s="43">
        <v>3</v>
      </c>
      <c r="BR9" s="43">
        <v>5</v>
      </c>
      <c r="BS9" s="43">
        <v>7</v>
      </c>
      <c r="BT9" s="43">
        <v>9</v>
      </c>
      <c r="BU9" s="43">
        <v>11</v>
      </c>
      <c r="BV9" s="44">
        <v>13</v>
      </c>
    </row>
    <row r="10" spans="1:74" ht="35" customHeight="1" thickBot="1">
      <c r="A10" s="62"/>
      <c r="B10" s="62"/>
      <c r="C10" s="62"/>
      <c r="D10" s="62"/>
      <c r="E10" s="62"/>
      <c r="F10" s="62"/>
      <c r="G10" s="62"/>
      <c r="H10" s="62"/>
      <c r="I10" s="62"/>
      <c r="Y10" s="271" t="s">
        <v>89</v>
      </c>
      <c r="Z10" s="271"/>
      <c r="AA10" s="271"/>
      <c r="AB10" s="271"/>
      <c r="AC10" s="271"/>
      <c r="AD10" s="271"/>
      <c r="AE10" s="271"/>
      <c r="AF10" s="271"/>
    </row>
    <row r="11" spans="1:74" ht="35" customHeight="1" thickBot="1">
      <c r="A11" s="62"/>
      <c r="B11" s="62"/>
      <c r="C11" s="62"/>
      <c r="D11" s="62"/>
      <c r="E11" s="62"/>
      <c r="F11" s="62"/>
      <c r="G11" s="62"/>
      <c r="H11" s="62"/>
      <c r="I11" s="62"/>
      <c r="Y11" s="42"/>
      <c r="Z11" s="43"/>
      <c r="AA11" s="43">
        <v>1</v>
      </c>
      <c r="AB11" s="43">
        <v>2</v>
      </c>
      <c r="AC11" s="43">
        <v>3</v>
      </c>
      <c r="AD11" s="43">
        <v>4</v>
      </c>
      <c r="AE11" s="43">
        <v>5</v>
      </c>
      <c r="AF11" s="44">
        <v>6</v>
      </c>
      <c r="BF11" s="269" t="s">
        <v>235</v>
      </c>
      <c r="BG11" s="269"/>
      <c r="BH11" s="269"/>
      <c r="BI11" s="269"/>
      <c r="BJ11" s="269"/>
      <c r="BK11" s="269"/>
      <c r="BL11" s="269"/>
      <c r="BM11" s="269"/>
      <c r="BO11" s="260" t="s">
        <v>236</v>
      </c>
      <c r="BP11" s="260"/>
      <c r="BQ11" s="260"/>
      <c r="BR11" s="260"/>
      <c r="BS11" s="260"/>
      <c r="BT11" s="260"/>
      <c r="BU11" s="260"/>
      <c r="BV11" s="260"/>
    </row>
    <row r="12" spans="1:74" ht="35" customHeight="1" thickBot="1">
      <c r="A12" s="62"/>
      <c r="B12" s="62"/>
      <c r="C12" s="62"/>
      <c r="D12" s="62"/>
      <c r="E12" s="62"/>
      <c r="F12" s="62"/>
      <c r="G12" s="62"/>
      <c r="H12" s="62"/>
      <c r="I12" s="62"/>
      <c r="Y12" s="272" t="s">
        <v>83</v>
      </c>
      <c r="Z12" s="272"/>
      <c r="AA12" s="272"/>
      <c r="AB12" s="272"/>
      <c r="AC12" s="272"/>
      <c r="AD12" s="272"/>
      <c r="AE12" s="272"/>
      <c r="AF12" s="272"/>
      <c r="BF12" s="42">
        <v>0</v>
      </c>
      <c r="BG12" s="43">
        <v>0</v>
      </c>
      <c r="BH12" s="43">
        <v>1</v>
      </c>
      <c r="BI12" s="43">
        <v>2</v>
      </c>
      <c r="BJ12" s="43">
        <v>3</v>
      </c>
      <c r="BK12" s="43">
        <v>4</v>
      </c>
      <c r="BL12" s="43">
        <v>5</v>
      </c>
      <c r="BM12" s="44">
        <v>6</v>
      </c>
      <c r="BO12" s="42">
        <v>0</v>
      </c>
      <c r="BP12" s="43">
        <v>0</v>
      </c>
      <c r="BQ12" s="43">
        <v>0</v>
      </c>
      <c r="BR12" s="43">
        <v>1</v>
      </c>
      <c r="BS12" s="43">
        <v>2</v>
      </c>
      <c r="BT12" s="43">
        <v>3</v>
      </c>
      <c r="BU12" s="43">
        <v>4</v>
      </c>
      <c r="BV12" s="44">
        <v>5</v>
      </c>
    </row>
    <row r="13" spans="1:74" ht="35" customHeight="1" thickBot="1">
      <c r="A13" s="62"/>
      <c r="B13" s="62"/>
      <c r="C13" s="62"/>
      <c r="D13" s="62"/>
      <c r="E13" s="62"/>
      <c r="F13" s="62"/>
      <c r="G13" s="62"/>
      <c r="H13" s="62"/>
      <c r="I13" s="62"/>
      <c r="Y13" s="271" t="s">
        <v>82</v>
      </c>
      <c r="Z13" s="271"/>
      <c r="AA13" s="271"/>
      <c r="AB13" s="271"/>
      <c r="AC13" s="271"/>
      <c r="AD13" s="271"/>
      <c r="AE13" s="271"/>
      <c r="AF13" s="271"/>
    </row>
    <row r="14" spans="1:74" ht="35" customHeight="1" thickBot="1">
      <c r="A14" s="62"/>
      <c r="B14" s="62"/>
      <c r="C14" s="62"/>
      <c r="D14" s="62"/>
      <c r="E14" s="62"/>
      <c r="F14" s="62"/>
      <c r="G14" s="62"/>
      <c r="H14" s="62"/>
      <c r="I14" s="62"/>
      <c r="Y14" s="42"/>
      <c r="Z14" s="43"/>
      <c r="AA14" s="43">
        <v>2</v>
      </c>
      <c r="AB14" s="43">
        <v>3</v>
      </c>
      <c r="AC14" s="43">
        <v>4</v>
      </c>
      <c r="AD14" s="43">
        <v>5</v>
      </c>
      <c r="AE14" s="43">
        <v>6</v>
      </c>
      <c r="AF14" s="44">
        <v>7</v>
      </c>
      <c r="BF14" s="268" t="s">
        <v>234</v>
      </c>
      <c r="BG14" s="268"/>
      <c r="BH14" s="268"/>
      <c r="BI14" s="268"/>
      <c r="BJ14" s="268"/>
      <c r="BK14" s="268"/>
      <c r="BL14" s="268"/>
      <c r="BM14" s="268"/>
      <c r="BO14" s="268" t="s">
        <v>233</v>
      </c>
      <c r="BP14" s="268"/>
      <c r="BQ14" s="268"/>
      <c r="BR14" s="268"/>
      <c r="BS14" s="268"/>
      <c r="BT14" s="268"/>
      <c r="BU14" s="268"/>
      <c r="BV14" s="268"/>
    </row>
    <row r="15" spans="1:74" ht="35" customHeight="1" thickBot="1">
      <c r="A15" s="62"/>
      <c r="B15" s="62"/>
      <c r="C15" s="62"/>
      <c r="D15" s="62"/>
      <c r="E15" s="62"/>
      <c r="F15" s="62"/>
      <c r="G15" s="62"/>
      <c r="H15" s="62"/>
      <c r="I15" s="62"/>
      <c r="Y15" s="272" t="s">
        <v>84</v>
      </c>
      <c r="Z15" s="272"/>
      <c r="AA15" s="272"/>
      <c r="AB15" s="272"/>
      <c r="AC15" s="272"/>
      <c r="AD15" s="272"/>
      <c r="AE15" s="272"/>
      <c r="AF15" s="272"/>
      <c r="BF15" s="42">
        <v>0</v>
      </c>
      <c r="BG15" s="43">
        <v>1</v>
      </c>
      <c r="BH15" s="43">
        <v>3</v>
      </c>
      <c r="BI15" s="43">
        <v>5</v>
      </c>
      <c r="BJ15" s="43">
        <v>7</v>
      </c>
      <c r="BK15" s="43">
        <v>9</v>
      </c>
      <c r="BL15" s="43">
        <v>11</v>
      </c>
      <c r="BM15" s="44">
        <v>13</v>
      </c>
      <c r="BO15" s="42">
        <v>0</v>
      </c>
      <c r="BP15" s="43">
        <v>1</v>
      </c>
      <c r="BQ15" s="43">
        <v>3</v>
      </c>
      <c r="BR15" s="43">
        <v>6</v>
      </c>
      <c r="BS15" s="43">
        <v>9</v>
      </c>
      <c r="BT15" s="43">
        <v>12</v>
      </c>
      <c r="BU15" s="43">
        <v>15</v>
      </c>
      <c r="BV15" s="44">
        <v>18</v>
      </c>
    </row>
    <row r="16" spans="1:74" ht="35" customHeight="1" thickBot="1">
      <c r="A16" s="62"/>
      <c r="B16" s="62"/>
      <c r="C16" s="62"/>
      <c r="D16" s="62"/>
      <c r="E16" s="62"/>
      <c r="F16" s="62"/>
      <c r="G16" s="62"/>
      <c r="H16" s="62"/>
      <c r="I16" s="62"/>
      <c r="Y16" s="42"/>
      <c r="Z16" s="43"/>
      <c r="AA16" s="43">
        <f>AA14+AA11+AA8</f>
        <v>3</v>
      </c>
      <c r="AB16" s="43">
        <f t="shared" ref="AB16:AF16" si="0">AB14+AB11+AB8</f>
        <v>6</v>
      </c>
      <c r="AC16" s="43">
        <f t="shared" si="0"/>
        <v>9</v>
      </c>
      <c r="AD16" s="43">
        <f t="shared" si="0"/>
        <v>12</v>
      </c>
      <c r="AE16" s="43">
        <f t="shared" si="0"/>
        <v>15</v>
      </c>
      <c r="AF16" s="44">
        <f t="shared" si="0"/>
        <v>18</v>
      </c>
    </row>
    <row r="17" spans="1:9" ht="35" customHeight="1">
      <c r="A17" s="62"/>
      <c r="B17" s="62"/>
      <c r="C17" s="62"/>
      <c r="D17" s="62"/>
      <c r="E17" s="62"/>
      <c r="F17" s="62"/>
      <c r="G17" s="62"/>
      <c r="H17" s="62"/>
      <c r="I17" s="62"/>
    </row>
    <row r="18" spans="1:9" ht="35" customHeight="1">
      <c r="A18" s="62"/>
      <c r="B18" s="62"/>
      <c r="C18" s="62"/>
      <c r="D18" s="62"/>
      <c r="E18" s="62"/>
      <c r="F18" s="62"/>
      <c r="G18" s="62"/>
      <c r="H18" s="62"/>
      <c r="I18" s="62"/>
    </row>
    <row r="19" spans="1:9" ht="35" customHeight="1">
      <c r="A19" s="62"/>
      <c r="B19" s="62"/>
      <c r="C19" s="62"/>
      <c r="D19" s="62"/>
      <c r="E19" s="62"/>
      <c r="F19" s="62"/>
      <c r="G19" s="62"/>
      <c r="H19" s="62"/>
      <c r="I19" s="62"/>
    </row>
    <row r="20" spans="1:9" ht="35" customHeight="1">
      <c r="A20" s="62"/>
      <c r="B20" s="62"/>
      <c r="C20" s="62"/>
      <c r="D20" s="62"/>
      <c r="E20" s="62"/>
      <c r="F20" s="62"/>
      <c r="G20" s="62"/>
      <c r="H20" s="62"/>
      <c r="I20" s="62"/>
    </row>
    <row r="21" spans="1:9" ht="35" customHeight="1">
      <c r="A21" s="62"/>
      <c r="B21" s="62"/>
      <c r="C21" s="62"/>
      <c r="D21" s="62"/>
      <c r="E21" s="62"/>
      <c r="F21" s="62"/>
      <c r="G21" s="62"/>
      <c r="H21" s="62"/>
      <c r="I21" s="62"/>
    </row>
    <row r="22" spans="1:9" ht="35" customHeight="1">
      <c r="A22" s="62"/>
      <c r="B22" s="62"/>
      <c r="C22" s="62"/>
      <c r="D22" s="62"/>
      <c r="E22" s="62"/>
      <c r="F22" s="62"/>
      <c r="G22" s="62"/>
      <c r="H22" s="62"/>
      <c r="I22" s="62"/>
    </row>
    <row r="23" spans="1:9" ht="35" customHeight="1">
      <c r="A23" s="80"/>
      <c r="B23" s="80"/>
      <c r="C23" s="80"/>
      <c r="D23" s="80"/>
      <c r="E23" s="80"/>
      <c r="F23" s="80"/>
      <c r="G23" s="80"/>
      <c r="H23" s="80"/>
      <c r="I23" s="80"/>
    </row>
    <row r="24" spans="1:9" ht="35" customHeight="1">
      <c r="A24" s="62"/>
      <c r="B24" s="62"/>
      <c r="C24" s="62"/>
      <c r="D24" s="62"/>
      <c r="E24" s="62"/>
      <c r="F24" s="62"/>
      <c r="G24" s="62"/>
      <c r="H24" s="62"/>
      <c r="I24" s="62"/>
    </row>
    <row r="25" spans="1:9" ht="35" customHeight="1">
      <c r="A25" s="62"/>
      <c r="B25" s="62"/>
      <c r="C25" s="62"/>
      <c r="D25" s="62"/>
      <c r="E25" s="62"/>
      <c r="F25" s="62"/>
      <c r="G25" s="62"/>
      <c r="H25" s="62"/>
      <c r="I25" s="62"/>
    </row>
    <row r="26" spans="1:9" ht="35" customHeight="1">
      <c r="A26" s="62"/>
      <c r="B26" s="62"/>
      <c r="C26" s="62"/>
      <c r="D26" s="62"/>
      <c r="E26" s="62"/>
      <c r="F26" s="62"/>
      <c r="G26" s="62"/>
      <c r="H26" s="62"/>
      <c r="I26" s="62"/>
    </row>
    <row r="27" spans="1:9" ht="35" customHeight="1">
      <c r="A27" s="62"/>
      <c r="B27" s="62"/>
      <c r="C27" s="62"/>
      <c r="D27" s="62"/>
      <c r="E27" s="62"/>
      <c r="F27" s="62"/>
      <c r="G27" s="62"/>
      <c r="H27" s="62"/>
      <c r="I27" s="62"/>
    </row>
    <row r="28" spans="1:9" ht="35" customHeight="1">
      <c r="A28" s="62"/>
      <c r="B28" s="62"/>
      <c r="C28" s="62"/>
      <c r="D28" s="62"/>
      <c r="E28" s="62"/>
      <c r="F28" s="62"/>
      <c r="G28" s="62"/>
      <c r="H28" s="62"/>
      <c r="I28" s="62"/>
    </row>
    <row r="29" spans="1:9" ht="35" customHeight="1">
      <c r="A29" s="62"/>
      <c r="B29" s="62"/>
      <c r="C29" s="62"/>
      <c r="D29" s="62"/>
      <c r="E29" s="62"/>
      <c r="F29" s="62"/>
      <c r="G29" s="62"/>
      <c r="H29" s="62"/>
      <c r="I29" s="62"/>
    </row>
    <row r="30" spans="1:9" ht="35" customHeight="1">
      <c r="A30" s="62"/>
      <c r="B30" s="62"/>
      <c r="C30" s="62"/>
      <c r="D30" s="62"/>
      <c r="E30" s="62"/>
      <c r="F30" s="62"/>
      <c r="G30" s="62"/>
      <c r="H30" s="62"/>
      <c r="I30" s="62"/>
    </row>
    <row r="31" spans="1:9" ht="35" customHeight="1">
      <c r="A31" s="62"/>
      <c r="B31" s="62"/>
      <c r="C31" s="62"/>
      <c r="D31" s="62"/>
      <c r="E31" s="62"/>
      <c r="F31" s="62"/>
      <c r="G31" s="62"/>
      <c r="H31" s="62"/>
      <c r="I31" s="62"/>
    </row>
    <row r="32" spans="1:9" ht="35" customHeight="1">
      <c r="A32" s="62"/>
      <c r="B32" s="62"/>
      <c r="C32" s="62"/>
      <c r="D32" s="62"/>
      <c r="E32" s="62"/>
      <c r="F32" s="62"/>
      <c r="G32" s="62"/>
      <c r="H32" s="62"/>
      <c r="I32" s="62"/>
    </row>
  </sheetData>
  <mergeCells count="23">
    <mergeCell ref="Y3:AF3"/>
    <mergeCell ref="L3:O3"/>
    <mergeCell ref="Y10:AF10"/>
    <mergeCell ref="Y9:AF9"/>
    <mergeCell ref="Y13:AF13"/>
    <mergeCell ref="Y12:AF12"/>
    <mergeCell ref="Y15:AF15"/>
    <mergeCell ref="BO8:BV8"/>
    <mergeCell ref="BO14:BV14"/>
    <mergeCell ref="AS9:AV9"/>
    <mergeCell ref="BO11:BV11"/>
    <mergeCell ref="P2:W2"/>
    <mergeCell ref="AW5:BD5"/>
    <mergeCell ref="AS6:AV6"/>
    <mergeCell ref="AW8:BD8"/>
    <mergeCell ref="BF14:BM14"/>
    <mergeCell ref="AW2:BD2"/>
    <mergeCell ref="AS3:AV3"/>
    <mergeCell ref="BF11:BM11"/>
    <mergeCell ref="BF8:BM8"/>
    <mergeCell ref="Y2:AF2"/>
    <mergeCell ref="Y6:AF6"/>
    <mergeCell ref="Y7:AF7"/>
  </mergeCells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2F6AC-FFBA-644B-8CDD-6215850326F3}">
  <dimension ref="A1:DJ33"/>
  <sheetViews>
    <sheetView topLeftCell="AI7" zoomScale="150" zoomScaleNormal="150" workbookViewId="0">
      <selection activeCell="AT22" sqref="AT22"/>
    </sheetView>
  </sheetViews>
  <sheetFormatPr baseColWidth="10" defaultColWidth="5.83203125" defaultRowHeight="35" customHeight="1"/>
  <cols>
    <col min="1" max="5" width="5.83203125" style="16"/>
    <col min="6" max="6" width="5.83203125" style="82" customWidth="1"/>
    <col min="7" max="33" width="5.83203125" style="82"/>
    <col min="34" max="34" width="5.83203125" style="84"/>
    <col min="35" max="114" width="5.83203125" style="82"/>
    <col min="115" max="16384" width="5.83203125" style="16"/>
  </cols>
  <sheetData>
    <row r="1" spans="1:61" s="82" customFormat="1" ht="35" customHeight="1" thickBot="1">
      <c r="A1" s="86" t="s">
        <v>13</v>
      </c>
      <c r="B1" s="42">
        <v>0</v>
      </c>
      <c r="C1" s="43">
        <v>1</v>
      </c>
      <c r="D1" s="43">
        <v>2</v>
      </c>
      <c r="E1" s="44">
        <v>3</v>
      </c>
      <c r="Z1" s="277" t="s">
        <v>92</v>
      </c>
      <c r="AA1" s="277"/>
      <c r="AB1" s="277"/>
      <c r="AC1" s="277"/>
      <c r="AD1" s="277"/>
      <c r="AE1" s="277"/>
      <c r="AF1" s="277"/>
      <c r="AG1" s="277"/>
      <c r="AH1" s="84"/>
      <c r="AJ1" s="264" t="s">
        <v>129</v>
      </c>
      <c r="AK1" s="264"/>
      <c r="AL1" s="264"/>
      <c r="AM1" s="264"/>
      <c r="AN1" s="264"/>
      <c r="AO1" s="264"/>
      <c r="AP1" s="264"/>
      <c r="AQ1" s="264"/>
      <c r="AR1" s="264"/>
      <c r="AS1" s="264"/>
      <c r="AT1" s="264"/>
      <c r="AU1" s="264"/>
      <c r="AV1" s="264"/>
      <c r="AW1" s="264"/>
      <c r="AX1" s="264"/>
      <c r="AY1" s="264"/>
      <c r="AZ1" s="264"/>
      <c r="BA1" s="264"/>
      <c r="BB1" s="264"/>
      <c r="BC1" s="264"/>
      <c r="BD1" s="264"/>
      <c r="BE1" s="264"/>
      <c r="BF1" s="264"/>
      <c r="BG1" s="264"/>
      <c r="BH1" s="264"/>
      <c r="BI1" s="264"/>
    </row>
    <row r="2" spans="1:61" s="82" customFormat="1" ht="35" customHeight="1" thickBot="1">
      <c r="A2" s="86" t="s">
        <v>14</v>
      </c>
      <c r="B2" s="42">
        <v>0</v>
      </c>
      <c r="C2" s="43">
        <v>1</v>
      </c>
      <c r="D2" s="43">
        <v>2</v>
      </c>
      <c r="E2" s="44">
        <v>3</v>
      </c>
      <c r="Z2" s="277"/>
      <c r="AA2" s="277"/>
      <c r="AB2" s="277"/>
      <c r="AC2" s="277"/>
      <c r="AD2" s="277"/>
      <c r="AE2" s="277"/>
      <c r="AF2" s="277"/>
      <c r="AG2" s="277"/>
      <c r="AH2" s="84"/>
    </row>
    <row r="3" spans="1:61" s="82" customFormat="1" ht="35" customHeight="1" thickBot="1">
      <c r="A3" s="86" t="s">
        <v>22</v>
      </c>
      <c r="B3" s="72">
        <v>4</v>
      </c>
      <c r="C3" s="50">
        <v>1</v>
      </c>
      <c r="D3" s="73">
        <v>1</v>
      </c>
      <c r="E3" s="16"/>
      <c r="H3" s="16"/>
      <c r="I3" s="16"/>
      <c r="J3" s="16"/>
      <c r="K3" s="16"/>
      <c r="L3" s="268" t="s">
        <v>90</v>
      </c>
      <c r="M3" s="268"/>
      <c r="N3" s="268"/>
      <c r="O3" s="268"/>
      <c r="Q3" s="16"/>
      <c r="R3" s="16"/>
      <c r="S3" s="16"/>
      <c r="T3" s="16"/>
      <c r="U3" s="268" t="s">
        <v>91</v>
      </c>
      <c r="V3" s="268"/>
      <c r="W3" s="268"/>
      <c r="X3" s="268"/>
      <c r="Z3" s="277"/>
      <c r="AA3" s="277"/>
      <c r="AB3" s="277"/>
      <c r="AC3" s="277"/>
      <c r="AD3" s="277"/>
      <c r="AE3" s="277"/>
      <c r="AF3" s="277"/>
      <c r="AG3" s="277"/>
      <c r="AH3" s="84"/>
      <c r="AJ3" s="273" t="s">
        <v>239</v>
      </c>
      <c r="AK3" s="273"/>
      <c r="AL3" s="273"/>
      <c r="AM3" s="273"/>
      <c r="AN3" s="273"/>
      <c r="AO3" s="273"/>
      <c r="AP3" s="273"/>
      <c r="AQ3" s="273"/>
      <c r="AS3" s="273" t="s">
        <v>240</v>
      </c>
      <c r="AT3" s="273"/>
      <c r="AU3" s="273"/>
      <c r="AV3" s="273"/>
      <c r="AW3" s="273"/>
      <c r="AX3" s="273"/>
      <c r="AY3" s="273"/>
      <c r="AZ3" s="273"/>
      <c r="BB3" s="273" t="s">
        <v>241</v>
      </c>
      <c r="BC3" s="273"/>
      <c r="BD3" s="273"/>
      <c r="BE3" s="273"/>
      <c r="BF3" s="273"/>
      <c r="BG3" s="273"/>
      <c r="BH3" s="273"/>
      <c r="BI3" s="273"/>
    </row>
    <row r="4" spans="1:61" s="82" customFormat="1" ht="35" customHeight="1" thickBot="1">
      <c r="A4" s="86" t="s">
        <v>23</v>
      </c>
      <c r="B4" s="42">
        <v>1</v>
      </c>
      <c r="C4" s="43">
        <v>1</v>
      </c>
      <c r="D4" s="44">
        <v>1</v>
      </c>
      <c r="E4" s="16"/>
      <c r="H4" s="261" t="s">
        <v>28</v>
      </c>
      <c r="I4" s="261"/>
      <c r="J4" s="261"/>
      <c r="K4" s="267"/>
      <c r="L4" s="42">
        <v>0</v>
      </c>
      <c r="M4" s="43">
        <v>1</v>
      </c>
      <c r="N4" s="43">
        <v>2</v>
      </c>
      <c r="O4" s="44">
        <v>3</v>
      </c>
      <c r="Q4" s="261" t="s">
        <v>28</v>
      </c>
      <c r="R4" s="261"/>
      <c r="S4" s="261"/>
      <c r="T4" s="267"/>
      <c r="U4" s="42">
        <v>0</v>
      </c>
      <c r="V4" s="43">
        <v>1</v>
      </c>
      <c r="W4" s="43">
        <v>4</v>
      </c>
      <c r="X4" s="44">
        <v>9</v>
      </c>
      <c r="Z4" s="16"/>
      <c r="AA4" s="16"/>
      <c r="AB4" s="16"/>
      <c r="AC4" s="16"/>
      <c r="AD4" s="90" t="s">
        <v>94</v>
      </c>
      <c r="AE4" s="89"/>
      <c r="AF4" s="89"/>
      <c r="AG4" s="89"/>
      <c r="AH4" s="84"/>
      <c r="AJ4" s="261" t="s">
        <v>28</v>
      </c>
      <c r="AK4" s="261"/>
      <c r="AL4" s="261"/>
      <c r="AM4" s="267"/>
      <c r="AN4" s="42">
        <v>0</v>
      </c>
      <c r="AO4" s="43">
        <v>1</v>
      </c>
      <c r="AP4" s="43">
        <v>2</v>
      </c>
      <c r="AQ4" s="44">
        <v>3</v>
      </c>
      <c r="AS4" s="261" t="s">
        <v>28</v>
      </c>
      <c r="AT4" s="261"/>
      <c r="AU4" s="261"/>
      <c r="AV4" s="267"/>
      <c r="AW4" s="42">
        <v>0</v>
      </c>
      <c r="AX4" s="43">
        <v>1</v>
      </c>
      <c r="AY4" s="43">
        <v>2</v>
      </c>
      <c r="AZ4" s="44">
        <v>3</v>
      </c>
      <c r="BB4" s="261" t="s">
        <v>28</v>
      </c>
      <c r="BC4" s="261"/>
      <c r="BD4" s="261"/>
      <c r="BE4" s="267"/>
      <c r="BF4" s="42">
        <v>0</v>
      </c>
      <c r="BG4" s="43">
        <v>1</v>
      </c>
      <c r="BH4" s="43">
        <v>4</v>
      </c>
      <c r="BI4" s="44">
        <v>9</v>
      </c>
    </row>
    <row r="5" spans="1:61" s="82" customFormat="1" ht="35" customHeight="1" thickBot="1">
      <c r="A5" s="86" t="s">
        <v>40</v>
      </c>
      <c r="B5" s="42">
        <v>4</v>
      </c>
      <c r="C5" s="43">
        <v>1</v>
      </c>
      <c r="D5" s="44">
        <v>1</v>
      </c>
      <c r="E5" s="16"/>
      <c r="Z5" s="261" t="s">
        <v>93</v>
      </c>
      <c r="AA5" s="261"/>
      <c r="AB5" s="261"/>
      <c r="AC5" s="267"/>
      <c r="AD5" s="91">
        <v>0</v>
      </c>
      <c r="AE5" s="89"/>
      <c r="AF5" s="89" t="s">
        <v>189</v>
      </c>
      <c r="AG5" s="89"/>
      <c r="AH5" s="84"/>
      <c r="AN5" s="116">
        <v>0</v>
      </c>
      <c r="AO5" s="116">
        <v>1</v>
      </c>
      <c r="AP5" s="116">
        <v>2</v>
      </c>
      <c r="AQ5" s="116">
        <v>3</v>
      </c>
      <c r="AW5" s="116">
        <v>0</v>
      </c>
      <c r="AX5" s="116">
        <v>1</v>
      </c>
      <c r="AY5" s="116">
        <v>2</v>
      </c>
      <c r="AZ5" s="116">
        <v>3</v>
      </c>
      <c r="BF5" s="116">
        <v>0</v>
      </c>
      <c r="BG5" s="116">
        <v>1</v>
      </c>
      <c r="BH5" s="116">
        <v>2</v>
      </c>
      <c r="BI5" s="116">
        <v>3</v>
      </c>
    </row>
    <row r="6" spans="1:61" s="82" customFormat="1" ht="35" customHeight="1" thickBot="1">
      <c r="A6" s="45"/>
      <c r="B6" s="45"/>
      <c r="C6" s="45"/>
      <c r="D6" s="45"/>
      <c r="E6" s="16"/>
      <c r="Z6" s="16"/>
      <c r="AA6" s="16"/>
      <c r="AB6" s="16"/>
      <c r="AC6" s="16"/>
      <c r="AD6" s="90" t="s">
        <v>94</v>
      </c>
      <c r="AE6" s="89"/>
      <c r="AF6" s="89"/>
      <c r="AG6" s="89"/>
      <c r="AH6" s="84"/>
      <c r="AN6" s="276" t="s">
        <v>36</v>
      </c>
      <c r="AO6" s="276"/>
      <c r="AP6" s="276"/>
      <c r="AQ6" s="276"/>
      <c r="AW6" s="276" t="s">
        <v>36</v>
      </c>
      <c r="AX6" s="276"/>
      <c r="AY6" s="276"/>
      <c r="AZ6" s="276"/>
      <c r="BF6" s="276" t="s">
        <v>36</v>
      </c>
      <c r="BG6" s="276"/>
      <c r="BH6" s="276"/>
      <c r="BI6" s="276"/>
    </row>
    <row r="7" spans="1:61" s="82" customFormat="1" ht="35" customHeight="1" thickBot="1">
      <c r="A7" s="83"/>
      <c r="B7" s="83"/>
      <c r="C7" s="83"/>
      <c r="D7" s="83"/>
      <c r="E7" s="83"/>
      <c r="Z7" s="261" t="s">
        <v>95</v>
      </c>
      <c r="AA7" s="261"/>
      <c r="AB7" s="261"/>
      <c r="AC7" s="267"/>
      <c r="AD7" s="91">
        <v>1</v>
      </c>
      <c r="AF7" s="89" t="s">
        <v>190</v>
      </c>
      <c r="AH7" s="84"/>
    </row>
    <row r="8" spans="1:61" s="82" customFormat="1" ht="35" customHeight="1" thickBot="1">
      <c r="A8" s="83"/>
      <c r="B8" s="83"/>
      <c r="C8" s="83"/>
      <c r="D8" s="83"/>
      <c r="E8" s="83"/>
      <c r="Z8" s="16"/>
      <c r="AA8" s="16"/>
      <c r="AB8" s="16"/>
      <c r="AC8" s="16"/>
      <c r="AD8" s="90" t="s">
        <v>94</v>
      </c>
      <c r="AH8" s="84"/>
      <c r="AJ8" s="275" t="s">
        <v>242</v>
      </c>
      <c r="AK8" s="275"/>
      <c r="AL8" s="275"/>
      <c r="AM8" s="275"/>
      <c r="AN8" s="275"/>
      <c r="AO8" s="275"/>
      <c r="AP8" s="275"/>
      <c r="AQ8" s="275"/>
      <c r="AR8" s="275"/>
      <c r="AS8" s="275"/>
      <c r="AT8" s="275"/>
      <c r="AU8" s="275"/>
      <c r="AV8" s="87"/>
      <c r="AW8" s="87"/>
      <c r="AX8" s="87"/>
      <c r="AY8" s="87"/>
      <c r="AZ8" s="87"/>
    </row>
    <row r="9" spans="1:61" s="82" customFormat="1" ht="35" customHeight="1" thickBot="1">
      <c r="A9" s="83"/>
      <c r="B9" s="83"/>
      <c r="C9" s="83"/>
      <c r="D9" s="83"/>
      <c r="E9" s="83"/>
      <c r="Z9" s="261" t="s">
        <v>96</v>
      </c>
      <c r="AA9" s="261"/>
      <c r="AB9" s="261"/>
      <c r="AC9" s="267"/>
      <c r="AD9" s="91">
        <v>5</v>
      </c>
      <c r="AF9" s="89" t="s">
        <v>191</v>
      </c>
      <c r="AH9" s="84"/>
      <c r="AJ9" s="275"/>
      <c r="AK9" s="275"/>
      <c r="AL9" s="275"/>
      <c r="AM9" s="275"/>
      <c r="AN9" s="275"/>
      <c r="AO9" s="275"/>
      <c r="AP9" s="275"/>
      <c r="AQ9" s="275"/>
      <c r="AR9" s="275"/>
      <c r="AS9" s="275"/>
      <c r="AT9" s="275"/>
      <c r="AU9" s="275"/>
      <c r="AV9" s="87"/>
      <c r="AW9" s="87"/>
      <c r="AX9" s="87"/>
      <c r="AY9" s="87"/>
      <c r="AZ9" s="87"/>
    </row>
    <row r="10" spans="1:61" s="82" customFormat="1" ht="35" customHeight="1" thickBot="1">
      <c r="A10" s="62"/>
      <c r="B10" s="62"/>
      <c r="C10" s="62"/>
      <c r="D10" s="62"/>
      <c r="E10" s="62"/>
      <c r="Z10" s="16"/>
      <c r="AA10" s="16"/>
      <c r="AB10" s="16"/>
      <c r="AC10" s="16"/>
      <c r="AD10" s="90" t="s">
        <v>94</v>
      </c>
      <c r="AH10" s="84"/>
      <c r="AJ10" s="275"/>
      <c r="AK10" s="275"/>
      <c r="AL10" s="275"/>
      <c r="AM10" s="275"/>
      <c r="AN10" s="275"/>
      <c r="AO10" s="275"/>
      <c r="AP10" s="275"/>
      <c r="AQ10" s="275"/>
      <c r="AR10" s="275"/>
      <c r="AS10" s="275"/>
      <c r="AT10" s="275"/>
      <c r="AU10" s="275"/>
      <c r="AV10" s="87"/>
      <c r="AW10" s="87"/>
      <c r="AX10" s="87"/>
      <c r="AY10" s="87"/>
      <c r="AZ10" s="87"/>
    </row>
    <row r="11" spans="1:61" s="82" customFormat="1" ht="35" customHeight="1" thickBot="1">
      <c r="A11" s="62"/>
      <c r="B11" s="62"/>
      <c r="C11" s="62"/>
      <c r="D11" s="62"/>
      <c r="E11" s="62"/>
      <c r="Z11" s="261" t="s">
        <v>97</v>
      </c>
      <c r="AA11" s="261"/>
      <c r="AB11" s="261"/>
      <c r="AC11" s="267"/>
      <c r="AD11" s="91">
        <v>14</v>
      </c>
      <c r="AF11" s="89" t="s">
        <v>192</v>
      </c>
      <c r="AH11" s="84"/>
      <c r="AJ11" s="275"/>
      <c r="AK11" s="275"/>
      <c r="AL11" s="275"/>
      <c r="AM11" s="275"/>
      <c r="AN11" s="275"/>
      <c r="AO11" s="275"/>
      <c r="AP11" s="275"/>
      <c r="AQ11" s="275"/>
      <c r="AR11" s="275"/>
      <c r="AS11" s="275"/>
      <c r="AT11" s="275"/>
      <c r="AU11" s="275"/>
      <c r="AV11" s="87"/>
      <c r="AW11" s="87"/>
      <c r="AX11" s="87"/>
      <c r="AY11" s="87"/>
      <c r="AZ11" s="87"/>
    </row>
    <row r="12" spans="1:61" s="82" customFormat="1" ht="35" customHeight="1">
      <c r="A12" s="62"/>
      <c r="B12" s="62"/>
      <c r="C12" s="62"/>
      <c r="D12" s="62"/>
      <c r="E12" s="62"/>
      <c r="AH12" s="84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</row>
    <row r="13" spans="1:61" s="82" customFormat="1" ht="35" customHeight="1" thickBot="1">
      <c r="A13" s="62"/>
      <c r="B13" s="62"/>
      <c r="C13" s="62"/>
      <c r="D13" s="62"/>
      <c r="E13" s="62"/>
      <c r="AH13" s="84"/>
      <c r="AJ13" s="274" t="s">
        <v>94</v>
      </c>
      <c r="AK13" s="274"/>
      <c r="AL13" s="274"/>
      <c r="AN13" s="89"/>
    </row>
    <row r="14" spans="1:61" s="82" customFormat="1" ht="35" customHeight="1" thickBot="1">
      <c r="A14" s="62"/>
      <c r="B14" s="62"/>
      <c r="C14" s="62"/>
      <c r="D14" s="62"/>
      <c r="E14" s="62"/>
      <c r="AH14" s="84"/>
      <c r="AJ14" s="261" t="s">
        <v>98</v>
      </c>
      <c r="AK14" s="261"/>
      <c r="AL14" s="91">
        <v>0</v>
      </c>
      <c r="AM14" s="89"/>
      <c r="AN14" s="89" t="s">
        <v>189</v>
      </c>
    </row>
    <row r="15" spans="1:61" s="82" customFormat="1" ht="35" customHeight="1" thickBot="1">
      <c r="A15" s="62"/>
      <c r="B15" s="62"/>
      <c r="C15" s="62"/>
      <c r="D15" s="62"/>
      <c r="E15" s="62"/>
      <c r="AH15" s="84"/>
      <c r="AJ15" s="16"/>
      <c r="AK15" s="16"/>
      <c r="AL15" s="16"/>
      <c r="AM15" s="89"/>
      <c r="AN15" s="89"/>
    </row>
    <row r="16" spans="1:61" s="82" customFormat="1" ht="35" customHeight="1" thickBot="1">
      <c r="A16" s="62"/>
      <c r="B16" s="62"/>
      <c r="C16" s="62"/>
      <c r="D16" s="62"/>
      <c r="E16" s="62"/>
      <c r="AH16" s="84"/>
      <c r="AJ16" s="261" t="s">
        <v>99</v>
      </c>
      <c r="AK16" s="261"/>
      <c r="AL16" s="91">
        <v>1</v>
      </c>
      <c r="AN16" s="89" t="s">
        <v>190</v>
      </c>
    </row>
    <row r="17" spans="1:40" s="82" customFormat="1" ht="35" customHeight="1" thickBot="1">
      <c r="A17" s="62"/>
      <c r="B17" s="62"/>
      <c r="C17" s="62"/>
      <c r="D17" s="62"/>
      <c r="E17" s="62"/>
      <c r="AH17" s="84"/>
      <c r="AJ17" s="16"/>
      <c r="AK17" s="16"/>
      <c r="AL17" s="16"/>
    </row>
    <row r="18" spans="1:40" s="82" customFormat="1" ht="35" customHeight="1" thickBot="1">
      <c r="A18" s="62"/>
      <c r="B18" s="62"/>
      <c r="C18" s="62"/>
      <c r="D18" s="62"/>
      <c r="E18" s="62"/>
      <c r="AH18" s="84"/>
      <c r="AJ18" s="261" t="s">
        <v>104</v>
      </c>
      <c r="AK18" s="261"/>
      <c r="AL18" s="91">
        <v>5</v>
      </c>
      <c r="AN18" s="89" t="s">
        <v>191</v>
      </c>
    </row>
    <row r="19" spans="1:40" s="82" customFormat="1" ht="35" customHeight="1" thickBot="1">
      <c r="A19" s="62"/>
      <c r="B19" s="62"/>
      <c r="C19" s="62"/>
      <c r="D19" s="62"/>
      <c r="E19" s="62"/>
      <c r="AH19" s="84"/>
      <c r="AJ19" s="16"/>
      <c r="AK19" s="16"/>
      <c r="AL19" s="16"/>
    </row>
    <row r="20" spans="1:40" s="82" customFormat="1" ht="35" customHeight="1" thickBot="1">
      <c r="A20" s="62"/>
      <c r="B20" s="62"/>
      <c r="C20" s="62"/>
      <c r="D20" s="62"/>
      <c r="E20" s="62"/>
      <c r="AH20" s="84"/>
      <c r="AJ20" s="261" t="s">
        <v>112</v>
      </c>
      <c r="AK20" s="261"/>
      <c r="AL20" s="91">
        <v>14</v>
      </c>
      <c r="AN20" s="89" t="s">
        <v>192</v>
      </c>
    </row>
    <row r="21" spans="1:40" s="82" customFormat="1" ht="35" customHeight="1">
      <c r="A21" s="62"/>
      <c r="B21" s="62"/>
      <c r="C21" s="62"/>
      <c r="D21" s="62"/>
      <c r="E21" s="62"/>
      <c r="AH21" s="84"/>
    </row>
    <row r="22" spans="1:40" s="82" customFormat="1" ht="35" customHeight="1">
      <c r="A22" s="62"/>
      <c r="B22" s="62"/>
      <c r="C22" s="62"/>
      <c r="D22" s="62"/>
      <c r="E22" s="62"/>
      <c r="AH22" s="84"/>
    </row>
    <row r="23" spans="1:40" s="82" customFormat="1" ht="35" customHeight="1">
      <c r="A23" s="62"/>
      <c r="B23" s="62"/>
      <c r="C23" s="62"/>
      <c r="D23" s="62"/>
      <c r="E23" s="62"/>
      <c r="AH23" s="84"/>
    </row>
    <row r="24" spans="1:40" s="82" customFormat="1" ht="35" customHeight="1">
      <c r="A24" s="62"/>
      <c r="B24" s="62"/>
      <c r="C24" s="62"/>
      <c r="D24" s="62"/>
      <c r="E24" s="62"/>
      <c r="AH24" s="84"/>
    </row>
    <row r="25" spans="1:40" s="82" customFormat="1" ht="35" customHeight="1">
      <c r="A25" s="62"/>
      <c r="B25" s="62"/>
      <c r="C25" s="62"/>
      <c r="D25" s="62"/>
      <c r="E25" s="62"/>
      <c r="AH25" s="84"/>
    </row>
    <row r="26" spans="1:40" s="82" customFormat="1" ht="35" customHeight="1">
      <c r="A26" s="62"/>
      <c r="B26" s="62"/>
      <c r="C26" s="62"/>
      <c r="D26" s="62"/>
      <c r="E26" s="62"/>
      <c r="AH26" s="84"/>
    </row>
    <row r="27" spans="1:40" s="82" customFormat="1" ht="35" customHeight="1">
      <c r="A27" s="62"/>
      <c r="B27" s="62"/>
      <c r="C27" s="62"/>
      <c r="D27" s="62"/>
      <c r="E27" s="62"/>
      <c r="AH27" s="84"/>
    </row>
    <row r="28" spans="1:40" s="82" customFormat="1" ht="35" customHeight="1">
      <c r="A28" s="62"/>
      <c r="B28" s="62"/>
      <c r="C28" s="62"/>
      <c r="D28" s="62"/>
      <c r="E28" s="62"/>
      <c r="AH28" s="84"/>
    </row>
    <row r="29" spans="1:40" s="82" customFormat="1" ht="35" customHeight="1">
      <c r="A29" s="62"/>
      <c r="B29" s="62"/>
      <c r="C29" s="62"/>
      <c r="D29" s="62"/>
      <c r="E29" s="62"/>
      <c r="AH29" s="84"/>
    </row>
    <row r="30" spans="1:40" s="82" customFormat="1" ht="35" customHeight="1">
      <c r="A30" s="62"/>
      <c r="B30" s="62"/>
      <c r="C30" s="62"/>
      <c r="D30" s="62"/>
      <c r="E30" s="62"/>
      <c r="AH30" s="84"/>
    </row>
    <row r="31" spans="1:40" s="82" customFormat="1" ht="35" customHeight="1">
      <c r="A31" s="62"/>
      <c r="B31" s="62"/>
      <c r="C31" s="62"/>
      <c r="D31" s="62"/>
      <c r="E31" s="62"/>
      <c r="AH31" s="84"/>
    </row>
    <row r="32" spans="1:40" s="82" customFormat="1" ht="35" customHeight="1">
      <c r="A32" s="62"/>
      <c r="B32" s="62"/>
      <c r="C32" s="62"/>
      <c r="D32" s="62"/>
      <c r="E32" s="62"/>
      <c r="AH32" s="84"/>
    </row>
    <row r="33" spans="1:34" s="82" customFormat="1" ht="35" customHeight="1">
      <c r="A33" s="62"/>
      <c r="B33" s="62"/>
      <c r="C33" s="62"/>
      <c r="D33" s="62"/>
      <c r="E33" s="62"/>
      <c r="AH33" s="84"/>
    </row>
  </sheetData>
  <mergeCells count="25">
    <mergeCell ref="H4:K4"/>
    <mergeCell ref="U3:X3"/>
    <mergeCell ref="Q4:T4"/>
    <mergeCell ref="Z1:AG3"/>
    <mergeCell ref="Z11:AC11"/>
    <mergeCell ref="Z5:AC5"/>
    <mergeCell ref="Z7:AC7"/>
    <mergeCell ref="Z9:AC9"/>
    <mergeCell ref="L3:O3"/>
    <mergeCell ref="AJ8:AU11"/>
    <mergeCell ref="BB3:BI3"/>
    <mergeCell ref="BB4:BE4"/>
    <mergeCell ref="BF6:BI6"/>
    <mergeCell ref="AJ1:BI1"/>
    <mergeCell ref="AJ4:AM4"/>
    <mergeCell ref="AJ3:AQ3"/>
    <mergeCell ref="AN6:AQ6"/>
    <mergeCell ref="AS3:AZ3"/>
    <mergeCell ref="AS4:AV4"/>
    <mergeCell ref="AW6:AZ6"/>
    <mergeCell ref="AJ13:AL13"/>
    <mergeCell ref="AJ14:AK14"/>
    <mergeCell ref="AJ16:AK16"/>
    <mergeCell ref="AJ18:AK18"/>
    <mergeCell ref="AJ20:AK20"/>
  </mergeCells>
  <pageMargins left="0.7" right="0.7" top="0.75" bottom="0.75" header="0.3" footer="0.3"/>
  <pageSetup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623EC-7952-F341-AA11-30FFF37B5874}">
  <dimension ref="A1:DP172"/>
  <sheetViews>
    <sheetView topLeftCell="AC97" zoomScaleNormal="100" workbookViewId="0">
      <selection activeCell="BO98" sqref="BO98"/>
    </sheetView>
  </sheetViews>
  <sheetFormatPr baseColWidth="10" defaultColWidth="5.83203125" defaultRowHeight="35" customHeight="1"/>
  <cols>
    <col min="1" max="5" width="5.83203125" style="16"/>
    <col min="6" max="6" width="5.83203125" style="82" customWidth="1"/>
    <col min="7" max="27" width="5.83203125" style="75"/>
    <col min="28" max="28" width="5.83203125" style="96"/>
    <col min="29" max="29" width="5.83203125" style="75"/>
    <col min="30" max="40" width="5.83203125" style="81"/>
    <col min="41" max="41" width="5.83203125" style="75"/>
    <col min="42" max="116" width="5.83203125" style="82"/>
    <col min="117" max="16384" width="5.83203125" style="16"/>
  </cols>
  <sheetData>
    <row r="1" spans="1:42" ht="35" customHeight="1" thickBot="1">
      <c r="F1" s="45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AD1" s="265" t="s">
        <v>129</v>
      </c>
      <c r="AE1" s="265"/>
      <c r="AF1" s="265"/>
      <c r="AG1" s="265"/>
      <c r="AH1" s="265"/>
      <c r="AI1" s="265"/>
      <c r="AJ1" s="265"/>
      <c r="AK1" s="265"/>
      <c r="AL1" s="265"/>
      <c r="AM1" s="265"/>
      <c r="AN1" s="265"/>
    </row>
    <row r="2" spans="1:42" s="82" customFormat="1" ht="35" customHeight="1" thickBot="1">
      <c r="A2" s="86" t="s">
        <v>13</v>
      </c>
      <c r="B2" s="42">
        <v>0</v>
      </c>
      <c r="C2" s="43">
        <v>1</v>
      </c>
      <c r="D2" s="43">
        <v>2</v>
      </c>
      <c r="E2" s="43">
        <v>3</v>
      </c>
      <c r="F2" s="43">
        <v>4</v>
      </c>
      <c r="G2" s="102">
        <v>5</v>
      </c>
      <c r="H2" s="102">
        <v>6</v>
      </c>
      <c r="I2" s="102">
        <v>7</v>
      </c>
      <c r="J2" s="102">
        <v>8</v>
      </c>
      <c r="K2" s="102">
        <v>9</v>
      </c>
      <c r="L2" s="102">
        <v>10</v>
      </c>
      <c r="M2" s="102">
        <v>11</v>
      </c>
      <c r="N2" s="102">
        <v>12</v>
      </c>
      <c r="O2" s="102">
        <v>13</v>
      </c>
      <c r="P2" s="101">
        <v>14</v>
      </c>
      <c r="Q2" s="81"/>
      <c r="R2" s="75"/>
      <c r="S2" s="75"/>
      <c r="T2" s="75"/>
      <c r="U2" s="75"/>
      <c r="V2" s="75"/>
      <c r="W2" s="75"/>
      <c r="X2" s="75"/>
      <c r="Y2" s="75"/>
      <c r="Z2" s="75"/>
      <c r="AA2" s="75"/>
      <c r="AB2" s="96"/>
      <c r="AC2" s="75"/>
      <c r="AD2" s="284" t="s">
        <v>122</v>
      </c>
      <c r="AE2" s="284"/>
      <c r="AF2" s="284"/>
      <c r="AG2" s="284"/>
      <c r="AH2" s="284"/>
      <c r="AI2" s="284"/>
      <c r="AJ2" s="284"/>
      <c r="AK2" s="284"/>
      <c r="AL2" s="284"/>
      <c r="AM2" s="284"/>
      <c r="AN2" s="284"/>
      <c r="AO2" s="75"/>
      <c r="AP2" s="75"/>
    </row>
    <row r="3" spans="1:42" s="82" customFormat="1" ht="35" customHeight="1" thickBot="1">
      <c r="A3" s="86" t="s">
        <v>14</v>
      </c>
      <c r="B3" s="72">
        <v>0</v>
      </c>
      <c r="C3" s="50">
        <v>1</v>
      </c>
      <c r="D3" s="50">
        <v>2</v>
      </c>
      <c r="E3" s="73">
        <v>3</v>
      </c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96"/>
      <c r="AC3" s="75"/>
      <c r="AD3" s="265"/>
      <c r="AE3" s="265"/>
      <c r="AF3" s="81"/>
      <c r="AG3" s="81"/>
      <c r="AH3" s="81"/>
      <c r="AI3" s="81"/>
      <c r="AJ3" s="81"/>
      <c r="AK3" s="81"/>
      <c r="AL3" s="81"/>
      <c r="AM3" s="81"/>
      <c r="AN3" s="81"/>
      <c r="AO3" s="75"/>
    </row>
    <row r="4" spans="1:42" s="82" customFormat="1" ht="35" customHeight="1" thickBot="1">
      <c r="A4" s="86" t="s">
        <v>22</v>
      </c>
      <c r="B4" s="72">
        <v>8</v>
      </c>
      <c r="C4" s="50">
        <v>1</v>
      </c>
      <c r="D4" s="73">
        <v>1</v>
      </c>
      <c r="E4" s="16"/>
      <c r="G4" s="75"/>
      <c r="H4" s="284" t="s">
        <v>118</v>
      </c>
      <c r="I4" s="284"/>
      <c r="J4" s="284"/>
      <c r="K4" s="284"/>
      <c r="L4" s="284"/>
      <c r="M4" s="284"/>
      <c r="N4" s="284"/>
      <c r="O4" s="284"/>
      <c r="P4" s="284"/>
      <c r="Q4" s="284"/>
      <c r="R4" s="284"/>
      <c r="S4" s="284"/>
      <c r="T4" s="284"/>
      <c r="U4" s="284"/>
      <c r="V4" s="284"/>
      <c r="W4" s="75"/>
      <c r="X4" s="75"/>
      <c r="Y4" s="75"/>
      <c r="Z4" s="75"/>
      <c r="AA4" s="75"/>
      <c r="AB4" s="96"/>
      <c r="AC4" s="75"/>
      <c r="AD4" s="45"/>
      <c r="AE4" s="45"/>
      <c r="AF4" s="45"/>
      <c r="AG4" s="280" t="s">
        <v>36</v>
      </c>
      <c r="AH4" s="280"/>
      <c r="AI4" s="280"/>
      <c r="AJ4" s="280"/>
      <c r="AK4" s="280"/>
      <c r="AL4" s="280"/>
      <c r="AM4" s="280"/>
      <c r="AN4" s="280"/>
      <c r="AO4" s="75"/>
    </row>
    <row r="5" spans="1:42" s="82" customFormat="1" ht="35" customHeight="1" thickBot="1">
      <c r="A5" s="86" t="s">
        <v>23</v>
      </c>
      <c r="B5" s="42">
        <v>2</v>
      </c>
      <c r="C5" s="43">
        <v>1</v>
      </c>
      <c r="D5" s="44">
        <v>1</v>
      </c>
      <c r="E5" s="16"/>
      <c r="G5" s="75"/>
      <c r="H5" s="100">
        <f>SUMPRODUCT(B2:E2,$B$3:$E$3)</f>
        <v>14</v>
      </c>
      <c r="I5" s="102">
        <f t="shared" ref="I5:U5" si="0">SUMPRODUCT(C2:F2,$B$3:$E$3)</f>
        <v>20</v>
      </c>
      <c r="J5" s="102">
        <f t="shared" si="0"/>
        <v>26</v>
      </c>
      <c r="K5" s="102">
        <f t="shared" si="0"/>
        <v>32</v>
      </c>
      <c r="L5" s="102">
        <f t="shared" si="0"/>
        <v>38</v>
      </c>
      <c r="M5" s="102">
        <f t="shared" si="0"/>
        <v>44</v>
      </c>
      <c r="N5" s="102">
        <f t="shared" si="0"/>
        <v>50</v>
      </c>
      <c r="O5" s="102">
        <f t="shared" si="0"/>
        <v>56</v>
      </c>
      <c r="P5" s="102">
        <f t="shared" si="0"/>
        <v>62</v>
      </c>
      <c r="Q5" s="102">
        <f t="shared" si="0"/>
        <v>68</v>
      </c>
      <c r="R5" s="102">
        <f t="shared" si="0"/>
        <v>74</v>
      </c>
      <c r="S5" s="102">
        <f t="shared" si="0"/>
        <v>80</v>
      </c>
      <c r="T5" s="102">
        <f t="shared" si="0"/>
        <v>41</v>
      </c>
      <c r="U5" s="102">
        <f t="shared" si="0"/>
        <v>14</v>
      </c>
      <c r="V5" s="101">
        <f>SUMPRODUCT(P2:S2,$B$3:$E$3)</f>
        <v>0</v>
      </c>
      <c r="W5" s="75"/>
      <c r="X5" s="75"/>
      <c r="Y5" s="75"/>
      <c r="Z5" s="75"/>
      <c r="AA5" s="75"/>
      <c r="AB5" s="96"/>
      <c r="AC5" s="75"/>
      <c r="AD5" s="45"/>
      <c r="AE5" s="45"/>
      <c r="AF5" s="45"/>
      <c r="AG5" s="106">
        <v>0</v>
      </c>
      <c r="AH5" s="106">
        <v>1</v>
      </c>
      <c r="AI5" s="106">
        <v>2</v>
      </c>
      <c r="AJ5" s="106">
        <v>3</v>
      </c>
      <c r="AK5" s="106">
        <v>4</v>
      </c>
      <c r="AL5" s="106">
        <v>5</v>
      </c>
      <c r="AM5" s="106">
        <v>6</v>
      </c>
      <c r="AN5" s="106">
        <v>7</v>
      </c>
      <c r="AO5" s="75"/>
    </row>
    <row r="6" spans="1:42" s="82" customFormat="1" ht="35" customHeight="1" thickBot="1">
      <c r="A6" s="86" t="s">
        <v>40</v>
      </c>
      <c r="B6" s="42">
        <v>12</v>
      </c>
      <c r="C6" s="43">
        <v>1</v>
      </c>
      <c r="D6" s="44">
        <v>1</v>
      </c>
      <c r="E6" s="16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96"/>
      <c r="AC6" s="75"/>
      <c r="AD6" s="278" t="s">
        <v>120</v>
      </c>
      <c r="AE6" s="278"/>
      <c r="AF6" s="105">
        <v>0</v>
      </c>
      <c r="AG6" s="100">
        <v>0</v>
      </c>
      <c r="AH6" s="102">
        <v>1</v>
      </c>
      <c r="AI6" s="102">
        <v>2</v>
      </c>
      <c r="AJ6" s="102">
        <v>3</v>
      </c>
      <c r="AK6" s="102">
        <v>4</v>
      </c>
      <c r="AL6" s="102">
        <v>5</v>
      </c>
      <c r="AM6" s="102">
        <v>6</v>
      </c>
      <c r="AN6" s="101">
        <v>7</v>
      </c>
      <c r="AO6" s="75"/>
    </row>
    <row r="7" spans="1:42" s="82" customFormat="1" ht="35" customHeight="1">
      <c r="A7" s="45"/>
      <c r="B7" s="45"/>
      <c r="C7" s="45"/>
      <c r="D7" s="45"/>
      <c r="E7" s="16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96"/>
      <c r="AC7" s="75"/>
      <c r="AD7" s="81"/>
      <c r="AE7" s="81"/>
      <c r="AF7" s="81"/>
      <c r="AG7" s="103">
        <v>0</v>
      </c>
      <c r="AH7" s="103">
        <v>1</v>
      </c>
      <c r="AI7" s="103">
        <v>2</v>
      </c>
      <c r="AJ7" s="103">
        <v>3</v>
      </c>
      <c r="AK7" s="103">
        <v>4</v>
      </c>
      <c r="AL7" s="103">
        <v>5</v>
      </c>
      <c r="AM7" s="103">
        <v>6</v>
      </c>
      <c r="AN7" s="103">
        <v>7</v>
      </c>
      <c r="AO7" s="75"/>
    </row>
    <row r="8" spans="1:42" s="82" customFormat="1" ht="35" customHeight="1">
      <c r="A8" s="95"/>
      <c r="B8" s="95"/>
      <c r="C8" s="95"/>
      <c r="D8" s="95"/>
      <c r="E8" s="95"/>
      <c r="F8" s="84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75"/>
      <c r="AD8" s="81"/>
      <c r="AE8" s="81"/>
      <c r="AF8" s="81"/>
      <c r="AG8" s="279" t="s">
        <v>0</v>
      </c>
      <c r="AH8" s="279"/>
      <c r="AI8" s="279"/>
      <c r="AJ8" s="279"/>
      <c r="AK8" s="279"/>
      <c r="AL8" s="279"/>
      <c r="AM8" s="279"/>
      <c r="AN8" s="279"/>
      <c r="AO8" s="75"/>
    </row>
    <row r="9" spans="1:42" s="82" customFormat="1" ht="35" customHeight="1">
      <c r="A9" s="83"/>
      <c r="B9" s="83"/>
      <c r="C9" s="259" t="s">
        <v>100</v>
      </c>
      <c r="D9" s="259"/>
      <c r="E9" s="259"/>
      <c r="F9" s="259"/>
      <c r="G9" s="259"/>
      <c r="H9" s="259"/>
      <c r="I9" s="259"/>
      <c r="J9" s="259"/>
      <c r="K9" s="259"/>
      <c r="L9" s="259"/>
      <c r="M9" s="259"/>
      <c r="N9" s="259"/>
      <c r="O9" s="259"/>
      <c r="P9" s="259"/>
      <c r="Q9" s="259"/>
      <c r="R9" s="259"/>
      <c r="S9" s="259"/>
      <c r="T9" s="259"/>
      <c r="U9" s="259"/>
      <c r="V9" s="259"/>
      <c r="W9" s="259"/>
      <c r="X9" s="259"/>
      <c r="Y9" s="259"/>
      <c r="Z9" s="259"/>
      <c r="AA9" s="259"/>
      <c r="AB9" s="95"/>
      <c r="AC9" s="83"/>
      <c r="AD9" s="45"/>
      <c r="AE9" s="45"/>
      <c r="AF9" s="45"/>
      <c r="AG9" s="81"/>
      <c r="AH9" s="81"/>
      <c r="AI9" s="81"/>
      <c r="AJ9" s="81"/>
      <c r="AK9" s="81"/>
      <c r="AL9" s="81"/>
      <c r="AM9" s="81"/>
      <c r="AN9" s="81"/>
      <c r="AO9" s="75"/>
    </row>
    <row r="10" spans="1:42" s="82" customFormat="1" ht="35" customHeight="1" thickBot="1">
      <c r="A10" s="83"/>
      <c r="B10" s="83"/>
      <c r="C10" s="273" t="s">
        <v>101</v>
      </c>
      <c r="D10" s="273"/>
      <c r="E10" s="273"/>
      <c r="F10" s="273"/>
      <c r="H10" s="286" t="s">
        <v>108</v>
      </c>
      <c r="I10" s="286"/>
      <c r="J10" s="286"/>
      <c r="K10" s="286"/>
      <c r="L10" s="75"/>
      <c r="M10" s="284" t="s">
        <v>183</v>
      </c>
      <c r="N10" s="284"/>
      <c r="O10" s="284"/>
      <c r="P10" s="284"/>
      <c r="Q10" s="284"/>
      <c r="R10" s="284"/>
      <c r="S10" s="284"/>
      <c r="T10" s="284"/>
      <c r="U10" s="284"/>
      <c r="V10" s="284"/>
      <c r="W10" s="284"/>
      <c r="X10" s="284"/>
      <c r="Y10" s="284"/>
      <c r="Z10" s="284"/>
      <c r="AA10" s="284"/>
      <c r="AB10" s="84"/>
      <c r="AD10" s="45"/>
      <c r="AE10" s="45"/>
      <c r="AF10" s="45"/>
      <c r="AG10" s="280" t="s">
        <v>36</v>
      </c>
      <c r="AH10" s="280"/>
      <c r="AI10" s="280"/>
      <c r="AJ10" s="280"/>
      <c r="AK10" s="280"/>
      <c r="AL10" s="280"/>
      <c r="AM10" s="280"/>
      <c r="AN10" s="280"/>
      <c r="AO10" s="75"/>
    </row>
    <row r="11" spans="1:42" s="82" customFormat="1" ht="35" customHeight="1" thickBot="1">
      <c r="A11" s="287" t="s">
        <v>98</v>
      </c>
      <c r="B11" s="287"/>
      <c r="C11" s="42">
        <v>0</v>
      </c>
      <c r="D11" s="43">
        <v>1</v>
      </c>
      <c r="E11" s="43">
        <v>2</v>
      </c>
      <c r="F11" s="44">
        <v>3</v>
      </c>
      <c r="H11" s="42">
        <v>0</v>
      </c>
      <c r="I11" s="43">
        <v>1</v>
      </c>
      <c r="J11" s="43">
        <v>4</v>
      </c>
      <c r="K11" s="44">
        <v>9</v>
      </c>
      <c r="L11" s="81"/>
      <c r="M11" s="99">
        <v>14</v>
      </c>
      <c r="P11" s="75"/>
      <c r="Q11" s="75"/>
      <c r="AB11" s="84"/>
      <c r="AD11" s="45"/>
      <c r="AE11" s="45"/>
      <c r="AF11" s="45"/>
      <c r="AG11" s="106">
        <v>8</v>
      </c>
      <c r="AH11" s="106">
        <v>9</v>
      </c>
      <c r="AI11" s="106">
        <v>10</v>
      </c>
      <c r="AJ11" s="106">
        <v>11</v>
      </c>
      <c r="AK11" s="106">
        <v>12</v>
      </c>
      <c r="AL11" s="106">
        <v>13</v>
      </c>
      <c r="AM11" s="106">
        <v>14</v>
      </c>
      <c r="AN11" s="106">
        <v>15</v>
      </c>
      <c r="AO11" s="75"/>
    </row>
    <row r="12" spans="1:42" s="82" customFormat="1" ht="35" customHeight="1" thickBot="1">
      <c r="A12" s="62"/>
      <c r="B12" s="62"/>
      <c r="C12" s="97">
        <v>0</v>
      </c>
      <c r="D12" s="97">
        <v>1</v>
      </c>
      <c r="E12" s="97">
        <v>2</v>
      </c>
      <c r="F12" s="97">
        <v>3</v>
      </c>
      <c r="H12" s="97">
        <v>0</v>
      </c>
      <c r="I12" s="97">
        <v>1</v>
      </c>
      <c r="J12" s="97">
        <v>2</v>
      </c>
      <c r="K12" s="97">
        <v>3</v>
      </c>
      <c r="L12" s="75"/>
      <c r="M12" s="98">
        <v>0</v>
      </c>
      <c r="P12" s="75"/>
      <c r="Q12" s="75"/>
      <c r="AB12" s="84"/>
      <c r="AD12" s="278" t="s">
        <v>120</v>
      </c>
      <c r="AE12" s="278"/>
      <c r="AF12" s="105">
        <v>1</v>
      </c>
      <c r="AG12" s="100">
        <v>8</v>
      </c>
      <c r="AH12" s="102">
        <v>9</v>
      </c>
      <c r="AI12" s="102">
        <v>10</v>
      </c>
      <c r="AJ12" s="102">
        <v>11</v>
      </c>
      <c r="AK12" s="102">
        <v>12</v>
      </c>
      <c r="AL12" s="102">
        <v>13</v>
      </c>
      <c r="AM12" s="102">
        <v>14</v>
      </c>
      <c r="AN12" s="101">
        <v>14</v>
      </c>
      <c r="AO12" s="75"/>
    </row>
    <row r="13" spans="1:42" s="82" customFormat="1" ht="35" customHeight="1">
      <c r="A13" s="62"/>
      <c r="B13" s="62"/>
      <c r="H13" s="62"/>
      <c r="I13" s="62"/>
      <c r="K13" s="75"/>
      <c r="L13" s="75"/>
      <c r="M13" s="75"/>
      <c r="N13" s="75"/>
      <c r="O13" s="75"/>
      <c r="P13" s="75"/>
      <c r="Q13" s="75"/>
      <c r="AB13" s="84"/>
      <c r="AD13" s="45"/>
      <c r="AE13" s="81"/>
      <c r="AF13" s="81"/>
      <c r="AG13" s="104">
        <v>0</v>
      </c>
      <c r="AH13" s="104">
        <v>1</v>
      </c>
      <c r="AI13" s="104">
        <v>2</v>
      </c>
      <c r="AJ13" s="104">
        <v>3</v>
      </c>
      <c r="AK13" s="104">
        <v>4</v>
      </c>
      <c r="AL13" s="104">
        <v>5</v>
      </c>
      <c r="AM13" s="104">
        <v>6</v>
      </c>
      <c r="AN13" s="104">
        <v>7</v>
      </c>
      <c r="AO13" s="75"/>
    </row>
    <row r="14" spans="1:42" s="82" customFormat="1" ht="35" customHeight="1" thickBot="1">
      <c r="A14" s="83"/>
      <c r="B14" s="83"/>
      <c r="C14" s="273" t="s">
        <v>102</v>
      </c>
      <c r="D14" s="273"/>
      <c r="E14" s="273"/>
      <c r="F14" s="273"/>
      <c r="H14" s="286" t="s">
        <v>109</v>
      </c>
      <c r="I14" s="286"/>
      <c r="J14" s="286"/>
      <c r="K14" s="286"/>
      <c r="L14" s="75"/>
      <c r="M14" s="284" t="s">
        <v>183</v>
      </c>
      <c r="N14" s="284"/>
      <c r="O14" s="284"/>
      <c r="P14" s="284"/>
      <c r="Q14" s="284"/>
      <c r="R14" s="284"/>
      <c r="S14" s="284"/>
      <c r="T14" s="284"/>
      <c r="U14" s="284"/>
      <c r="V14" s="284"/>
      <c r="W14" s="284"/>
      <c r="X14" s="284"/>
      <c r="Y14" s="284"/>
      <c r="Z14" s="284"/>
      <c r="AA14" s="284"/>
      <c r="AB14" s="84"/>
      <c r="AD14" s="45"/>
      <c r="AE14" s="81"/>
      <c r="AF14" s="81"/>
      <c r="AG14" s="279" t="s">
        <v>0</v>
      </c>
      <c r="AH14" s="279"/>
      <c r="AI14" s="279"/>
      <c r="AJ14" s="279"/>
      <c r="AK14" s="279"/>
      <c r="AL14" s="279"/>
      <c r="AM14" s="279"/>
      <c r="AN14" s="279"/>
      <c r="AO14" s="75"/>
    </row>
    <row r="15" spans="1:42" s="82" customFormat="1" ht="35" customHeight="1" thickBot="1">
      <c r="A15" s="287" t="s">
        <v>99</v>
      </c>
      <c r="B15" s="287"/>
      <c r="C15" s="42">
        <v>1</v>
      </c>
      <c r="D15" s="43">
        <v>2</v>
      </c>
      <c r="E15" s="43">
        <v>3</v>
      </c>
      <c r="F15" s="44">
        <v>4</v>
      </c>
      <c r="H15" s="42">
        <v>0</v>
      </c>
      <c r="I15" s="43">
        <v>2</v>
      </c>
      <c r="J15" s="43">
        <v>6</v>
      </c>
      <c r="K15" s="44">
        <v>12</v>
      </c>
      <c r="L15" s="81"/>
      <c r="M15" s="100">
        <v>14</v>
      </c>
      <c r="N15" s="101">
        <v>20</v>
      </c>
      <c r="P15" s="75"/>
      <c r="Q15" s="75"/>
      <c r="R15" s="75"/>
      <c r="AB15" s="84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75"/>
    </row>
    <row r="16" spans="1:42" s="82" customFormat="1" ht="35" customHeight="1">
      <c r="A16" s="62"/>
      <c r="B16" s="62"/>
      <c r="C16" s="97">
        <v>0</v>
      </c>
      <c r="D16" s="97">
        <v>1</v>
      </c>
      <c r="E16" s="97">
        <v>2</v>
      </c>
      <c r="F16" s="97">
        <v>3</v>
      </c>
      <c r="H16" s="97">
        <v>0</v>
      </c>
      <c r="I16" s="97">
        <v>1</v>
      </c>
      <c r="J16" s="97">
        <v>2</v>
      </c>
      <c r="K16" s="97">
        <v>3</v>
      </c>
      <c r="L16" s="75"/>
      <c r="M16" s="98">
        <v>0</v>
      </c>
      <c r="N16" s="98">
        <v>1</v>
      </c>
      <c r="P16" s="75"/>
      <c r="Q16" s="75"/>
      <c r="R16" s="75"/>
      <c r="AB16" s="84"/>
      <c r="AD16" s="264" t="s">
        <v>125</v>
      </c>
      <c r="AE16" s="264"/>
      <c r="AF16" s="264"/>
      <c r="AG16" s="264"/>
      <c r="AH16" s="264"/>
      <c r="AI16" s="264"/>
      <c r="AJ16" s="264"/>
      <c r="AO16" s="75"/>
    </row>
    <row r="17" spans="1:41" s="82" customFormat="1" ht="35" customHeight="1">
      <c r="A17" s="62"/>
      <c r="B17" s="62"/>
      <c r="C17" s="62"/>
      <c r="D17" s="62"/>
      <c r="E17" s="62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84"/>
      <c r="AD17" s="282" t="s">
        <v>119</v>
      </c>
      <c r="AE17" s="282"/>
      <c r="AF17" s="282"/>
      <c r="AG17" s="282"/>
      <c r="AH17" s="282"/>
      <c r="AI17" s="282"/>
      <c r="AJ17" s="282"/>
      <c r="AO17" s="75"/>
    </row>
    <row r="18" spans="1:41" s="82" customFormat="1" ht="35" customHeight="1" thickBot="1">
      <c r="A18" s="83"/>
      <c r="B18" s="83"/>
      <c r="C18" s="273" t="s">
        <v>103</v>
      </c>
      <c r="D18" s="273"/>
      <c r="E18" s="273"/>
      <c r="F18" s="273"/>
      <c r="H18" s="286" t="s">
        <v>110</v>
      </c>
      <c r="I18" s="286"/>
      <c r="J18" s="286"/>
      <c r="K18" s="286"/>
      <c r="L18" s="75"/>
      <c r="M18" s="284" t="s">
        <v>183</v>
      </c>
      <c r="N18" s="284"/>
      <c r="O18" s="284"/>
      <c r="P18" s="284"/>
      <c r="Q18" s="284"/>
      <c r="R18" s="284"/>
      <c r="S18" s="284"/>
      <c r="T18" s="284"/>
      <c r="U18" s="284"/>
      <c r="V18" s="284"/>
      <c r="W18" s="284"/>
      <c r="X18" s="284"/>
      <c r="Y18" s="284"/>
      <c r="Z18" s="284"/>
      <c r="AA18" s="284"/>
      <c r="AB18" s="84"/>
      <c r="AD18" s="265" t="s">
        <v>123</v>
      </c>
      <c r="AE18" s="265"/>
      <c r="AF18" s="75">
        <v>8</v>
      </c>
      <c r="AG18" s="75"/>
      <c r="AH18" s="75"/>
      <c r="AI18" s="75"/>
      <c r="AJ18" s="75"/>
      <c r="AO18" s="75"/>
    </row>
    <row r="19" spans="1:41" s="82" customFormat="1" ht="35" customHeight="1" thickBot="1">
      <c r="A19" s="287" t="s">
        <v>104</v>
      </c>
      <c r="B19" s="287"/>
      <c r="C19" s="42">
        <v>2</v>
      </c>
      <c r="D19" s="43">
        <v>3</v>
      </c>
      <c r="E19" s="43">
        <v>4</v>
      </c>
      <c r="F19" s="44">
        <v>5</v>
      </c>
      <c r="H19" s="42">
        <v>0</v>
      </c>
      <c r="I19" s="43">
        <v>3</v>
      </c>
      <c r="J19" s="43">
        <v>8</v>
      </c>
      <c r="K19" s="44">
        <v>15</v>
      </c>
      <c r="L19" s="81"/>
      <c r="M19" s="100">
        <v>14</v>
      </c>
      <c r="N19" s="102">
        <v>20</v>
      </c>
      <c r="O19" s="101">
        <v>26</v>
      </c>
      <c r="P19" s="75"/>
      <c r="Q19" s="75"/>
      <c r="R19" s="75"/>
      <c r="AB19" s="84"/>
      <c r="AO19" s="75"/>
    </row>
    <row r="20" spans="1:41" s="82" customFormat="1" ht="35" customHeight="1" thickBot="1">
      <c r="A20" s="62"/>
      <c r="B20" s="62"/>
      <c r="C20" s="97">
        <v>0</v>
      </c>
      <c r="D20" s="97">
        <v>1</v>
      </c>
      <c r="E20" s="97">
        <v>2</v>
      </c>
      <c r="F20" s="97">
        <v>3</v>
      </c>
      <c r="H20" s="97">
        <v>0</v>
      </c>
      <c r="I20" s="97">
        <v>1</v>
      </c>
      <c r="J20" s="97">
        <v>2</v>
      </c>
      <c r="K20" s="97">
        <v>3</v>
      </c>
      <c r="L20" s="75"/>
      <c r="M20" s="98">
        <v>0</v>
      </c>
      <c r="N20" s="98">
        <v>1</v>
      </c>
      <c r="O20" s="98">
        <v>2</v>
      </c>
      <c r="P20" s="75"/>
      <c r="Q20" s="75"/>
      <c r="R20" s="75"/>
      <c r="AB20" s="84"/>
      <c r="AD20" s="278" t="s">
        <v>120</v>
      </c>
      <c r="AE20" s="278"/>
      <c r="AF20" s="105">
        <v>0</v>
      </c>
      <c r="AG20" s="100">
        <f>$AF$20*$AF$18+$AF$18+AG21</f>
        <v>8</v>
      </c>
      <c r="AH20" s="102">
        <f>$AF$20*$AF$18+$AF$18+AH21</f>
        <v>9</v>
      </c>
      <c r="AI20" s="102">
        <f>$AF$20*$AF$18+$AF$18+AI21</f>
        <v>10</v>
      </c>
      <c r="AJ20" s="101">
        <f>$AF$20*$AF$18+$AF$18+AJ21</f>
        <v>11</v>
      </c>
      <c r="AO20" s="75"/>
    </row>
    <row r="21" spans="1:41" s="82" customFormat="1" ht="35" customHeight="1">
      <c r="A21" s="62"/>
      <c r="B21" s="62"/>
      <c r="C21" s="62"/>
      <c r="AB21" s="84"/>
      <c r="AD21" s="75"/>
      <c r="AE21" s="75"/>
      <c r="AF21" s="75"/>
      <c r="AG21" s="103">
        <v>0</v>
      </c>
      <c r="AH21" s="103">
        <v>1</v>
      </c>
      <c r="AI21" s="103">
        <v>2</v>
      </c>
      <c r="AJ21" s="103">
        <v>3</v>
      </c>
      <c r="AO21" s="75"/>
    </row>
    <row r="22" spans="1:41" s="82" customFormat="1" ht="35" customHeight="1" thickBot="1">
      <c r="A22" s="83"/>
      <c r="B22" s="83"/>
      <c r="C22" s="273" t="s">
        <v>113</v>
      </c>
      <c r="D22" s="273"/>
      <c r="E22" s="273"/>
      <c r="F22" s="273"/>
      <c r="H22" s="286" t="s">
        <v>114</v>
      </c>
      <c r="I22" s="286"/>
      <c r="J22" s="286"/>
      <c r="K22" s="286"/>
      <c r="L22" s="75"/>
      <c r="M22" s="284" t="s">
        <v>183</v>
      </c>
      <c r="N22" s="284"/>
      <c r="O22" s="284"/>
      <c r="P22" s="284"/>
      <c r="Q22" s="284"/>
      <c r="R22" s="284"/>
      <c r="S22" s="284"/>
      <c r="T22" s="284"/>
      <c r="U22" s="284"/>
      <c r="V22" s="284"/>
      <c r="W22" s="284"/>
      <c r="X22" s="284"/>
      <c r="Y22" s="284"/>
      <c r="Z22" s="284"/>
      <c r="AA22" s="284"/>
      <c r="AB22" s="84"/>
      <c r="AD22" s="75"/>
      <c r="AE22" s="75"/>
      <c r="AF22" s="75"/>
      <c r="AG22" s="279" t="s">
        <v>0</v>
      </c>
      <c r="AH22" s="279"/>
      <c r="AI22" s="279"/>
      <c r="AJ22" s="279"/>
      <c r="AO22" s="75"/>
    </row>
    <row r="23" spans="1:41" s="82" customFormat="1" ht="35" customHeight="1" thickBot="1">
      <c r="A23" s="287" t="s">
        <v>112</v>
      </c>
      <c r="B23" s="287"/>
      <c r="C23" s="42">
        <v>3</v>
      </c>
      <c r="D23" s="43">
        <v>4</v>
      </c>
      <c r="E23" s="43">
        <v>5</v>
      </c>
      <c r="F23" s="44">
        <v>6</v>
      </c>
      <c r="H23" s="42">
        <v>0</v>
      </c>
      <c r="I23" s="43">
        <v>4</v>
      </c>
      <c r="J23" s="43">
        <v>10</v>
      </c>
      <c r="K23" s="44">
        <v>18</v>
      </c>
      <c r="L23" s="81"/>
      <c r="M23" s="100">
        <v>14</v>
      </c>
      <c r="N23" s="102">
        <v>20</v>
      </c>
      <c r="O23" s="102">
        <v>26</v>
      </c>
      <c r="P23" s="101">
        <v>32</v>
      </c>
      <c r="Q23" s="75"/>
      <c r="R23" s="75"/>
      <c r="AB23" s="84"/>
      <c r="AG23" s="81"/>
      <c r="AH23" s="81"/>
      <c r="AI23" s="81"/>
      <c r="AJ23" s="81"/>
      <c r="AO23" s="75"/>
    </row>
    <row r="24" spans="1:41" s="82" customFormat="1" ht="35" customHeight="1" thickBot="1">
      <c r="A24" s="62"/>
      <c r="B24" s="62"/>
      <c r="C24" s="97">
        <v>0</v>
      </c>
      <c r="D24" s="97">
        <v>1</v>
      </c>
      <c r="E24" s="97">
        <v>2</v>
      </c>
      <c r="F24" s="97">
        <v>3</v>
      </c>
      <c r="H24" s="97">
        <v>0</v>
      </c>
      <c r="I24" s="97">
        <v>1</v>
      </c>
      <c r="J24" s="97">
        <v>2</v>
      </c>
      <c r="K24" s="97">
        <v>3</v>
      </c>
      <c r="L24" s="75"/>
      <c r="M24" s="98">
        <v>0</v>
      </c>
      <c r="N24" s="98">
        <v>1</v>
      </c>
      <c r="O24" s="98">
        <v>2</v>
      </c>
      <c r="P24" s="98">
        <v>3</v>
      </c>
      <c r="Q24" s="75"/>
      <c r="R24" s="75"/>
      <c r="AB24" s="84"/>
      <c r="AD24" s="278" t="s">
        <v>120</v>
      </c>
      <c r="AE24" s="278"/>
      <c r="AF24" s="105">
        <v>1</v>
      </c>
      <c r="AG24" s="100">
        <f>$AF$24*$AF$18+$AF$18+AG25</f>
        <v>16</v>
      </c>
      <c r="AH24" s="102">
        <f>$AF$24*$AF$18+$AF$18+AH25</f>
        <v>17</v>
      </c>
      <c r="AI24" s="102">
        <f>$AF$24*$AF$18+$AF$18+AI25</f>
        <v>18</v>
      </c>
      <c r="AJ24" s="101">
        <f>$AF$24*$AF$18+$AF$18+AJ25</f>
        <v>19</v>
      </c>
      <c r="AO24" s="75"/>
    </row>
    <row r="25" spans="1:41" s="82" customFormat="1" ht="35" customHeight="1">
      <c r="A25" s="62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AB25" s="84"/>
      <c r="AE25" s="75"/>
      <c r="AF25" s="75"/>
      <c r="AG25" s="104">
        <v>0</v>
      </c>
      <c r="AH25" s="104">
        <v>1</v>
      </c>
      <c r="AI25" s="104">
        <v>2</v>
      </c>
      <c r="AJ25" s="104">
        <v>3</v>
      </c>
      <c r="AO25" s="75"/>
    </row>
    <row r="26" spans="1:41" s="82" customFormat="1" ht="35" customHeight="1">
      <c r="A26" s="62"/>
      <c r="B26" s="62"/>
      <c r="C26" s="259" t="s">
        <v>105</v>
      </c>
      <c r="D26" s="259"/>
      <c r="E26" s="259"/>
      <c r="F26" s="259"/>
      <c r="G26" s="259"/>
      <c r="H26" s="259"/>
      <c r="I26" s="259"/>
      <c r="J26" s="259"/>
      <c r="K26" s="259"/>
      <c r="L26" s="259"/>
      <c r="M26" s="259"/>
      <c r="N26" s="259"/>
      <c r="O26" s="259"/>
      <c r="P26" s="259"/>
      <c r="Q26" s="259"/>
      <c r="R26" s="259"/>
      <c r="S26" s="259"/>
      <c r="T26" s="259"/>
      <c r="U26" s="259"/>
      <c r="V26" s="259"/>
      <c r="W26" s="259"/>
      <c r="X26" s="259"/>
      <c r="Y26" s="259"/>
      <c r="Z26" s="259"/>
      <c r="AA26" s="259"/>
      <c r="AB26" s="84"/>
      <c r="AE26" s="75"/>
      <c r="AF26" s="75"/>
      <c r="AG26" s="279" t="s">
        <v>0</v>
      </c>
      <c r="AH26" s="279"/>
      <c r="AI26" s="279"/>
      <c r="AJ26" s="279"/>
      <c r="AO26" s="75"/>
    </row>
    <row r="27" spans="1:41" s="82" customFormat="1" ht="35" customHeight="1" thickBot="1">
      <c r="A27" s="83"/>
      <c r="B27" s="83"/>
      <c r="C27" s="273" t="s">
        <v>107</v>
      </c>
      <c r="D27" s="273"/>
      <c r="E27" s="273"/>
      <c r="F27" s="273"/>
      <c r="H27" s="286" t="s">
        <v>111</v>
      </c>
      <c r="I27" s="286"/>
      <c r="J27" s="286"/>
      <c r="K27" s="286"/>
      <c r="L27" s="75"/>
      <c r="M27" s="284" t="s">
        <v>183</v>
      </c>
      <c r="N27" s="284"/>
      <c r="O27" s="284"/>
      <c r="P27" s="284"/>
      <c r="Q27" s="284"/>
      <c r="R27" s="284"/>
      <c r="S27" s="284"/>
      <c r="T27" s="284"/>
      <c r="U27" s="284"/>
      <c r="V27" s="284"/>
      <c r="W27" s="284"/>
      <c r="X27" s="284"/>
      <c r="Y27" s="284"/>
      <c r="Z27" s="284"/>
      <c r="AA27" s="284"/>
      <c r="AB27" s="84"/>
      <c r="AE27" s="75"/>
      <c r="AF27" s="75"/>
      <c r="AG27" s="75"/>
      <c r="AH27" s="75"/>
      <c r="AI27" s="75"/>
      <c r="AJ27" s="75"/>
      <c r="AK27" s="75"/>
      <c r="AL27" s="75"/>
      <c r="AM27" s="75"/>
      <c r="AN27" s="75"/>
      <c r="AO27" s="75"/>
    </row>
    <row r="28" spans="1:41" s="82" customFormat="1" ht="35" customHeight="1" thickBot="1">
      <c r="A28" s="287" t="s">
        <v>106</v>
      </c>
      <c r="B28" s="287"/>
      <c r="C28" s="42">
        <v>13</v>
      </c>
      <c r="D28" s="43">
        <v>14</v>
      </c>
      <c r="E28" s="43">
        <v>14</v>
      </c>
      <c r="F28" s="44">
        <v>14</v>
      </c>
      <c r="H28" s="42">
        <v>13</v>
      </c>
      <c r="I28" s="43">
        <v>14</v>
      </c>
      <c r="J28" s="43">
        <v>0</v>
      </c>
      <c r="K28" s="44">
        <v>0</v>
      </c>
      <c r="L28" s="81"/>
      <c r="M28" s="100">
        <v>14</v>
      </c>
      <c r="N28" s="102">
        <v>20</v>
      </c>
      <c r="O28" s="102">
        <v>26</v>
      </c>
      <c r="P28" s="102">
        <v>32</v>
      </c>
      <c r="Q28" s="102">
        <v>38</v>
      </c>
      <c r="R28" s="102">
        <v>44</v>
      </c>
      <c r="S28" s="43">
        <v>50</v>
      </c>
      <c r="T28" s="43">
        <v>56</v>
      </c>
      <c r="U28" s="43">
        <v>62</v>
      </c>
      <c r="V28" s="43">
        <v>68</v>
      </c>
      <c r="W28" s="43">
        <v>74</v>
      </c>
      <c r="X28" s="43">
        <v>80</v>
      </c>
      <c r="Y28" s="43">
        <v>41</v>
      </c>
      <c r="Z28" s="44">
        <v>14</v>
      </c>
      <c r="AB28" s="84"/>
      <c r="AD28" s="282" t="s">
        <v>121</v>
      </c>
      <c r="AE28" s="282"/>
      <c r="AF28" s="282"/>
      <c r="AG28" s="282"/>
      <c r="AH28" s="282"/>
      <c r="AI28" s="282"/>
      <c r="AJ28" s="282"/>
      <c r="AK28" s="75"/>
      <c r="AL28" s="75"/>
      <c r="AM28" s="75"/>
      <c r="AN28" s="75"/>
      <c r="AO28" s="75"/>
    </row>
    <row r="29" spans="1:41" s="82" customFormat="1" ht="35" customHeight="1">
      <c r="A29" s="62"/>
      <c r="B29" s="62"/>
      <c r="C29" s="97">
        <v>0</v>
      </c>
      <c r="D29" s="97">
        <v>1</v>
      </c>
      <c r="E29" s="97">
        <v>2</v>
      </c>
      <c r="F29" s="97">
        <v>3</v>
      </c>
      <c r="H29" s="97">
        <v>0</v>
      </c>
      <c r="I29" s="97">
        <v>1</v>
      </c>
      <c r="J29" s="97">
        <v>2</v>
      </c>
      <c r="K29" s="97">
        <v>3</v>
      </c>
      <c r="L29" s="75"/>
      <c r="M29" s="98">
        <v>0</v>
      </c>
      <c r="N29" s="98">
        <v>1</v>
      </c>
      <c r="O29" s="98">
        <v>2</v>
      </c>
      <c r="P29" s="98">
        <v>3</v>
      </c>
      <c r="Q29" s="98">
        <v>4</v>
      </c>
      <c r="R29" s="98">
        <v>5</v>
      </c>
      <c r="S29" s="98">
        <v>6</v>
      </c>
      <c r="T29" s="98">
        <v>7</v>
      </c>
      <c r="U29" s="98">
        <v>8</v>
      </c>
      <c r="V29" s="98">
        <v>9</v>
      </c>
      <c r="W29" s="98">
        <v>10</v>
      </c>
      <c r="X29" s="98">
        <v>11</v>
      </c>
      <c r="Y29" s="98">
        <v>12</v>
      </c>
      <c r="Z29" s="98">
        <v>13</v>
      </c>
      <c r="AB29" s="84"/>
      <c r="AD29" s="265" t="s">
        <v>123</v>
      </c>
      <c r="AE29" s="265"/>
      <c r="AF29" s="75">
        <v>8</v>
      </c>
      <c r="AG29" s="75"/>
      <c r="AH29" s="75"/>
      <c r="AI29" s="75"/>
      <c r="AJ29" s="75"/>
      <c r="AK29" s="75"/>
      <c r="AL29" s="75"/>
      <c r="AM29" s="75"/>
      <c r="AN29" s="75"/>
      <c r="AO29" s="75"/>
    </row>
    <row r="30" spans="1:41" s="82" customFormat="1" ht="35" customHeight="1" thickBot="1">
      <c r="A30" s="62"/>
      <c r="B30" s="62"/>
      <c r="C30" s="62"/>
      <c r="D30" s="62"/>
      <c r="E30" s="62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84"/>
      <c r="AO30" s="75"/>
    </row>
    <row r="31" spans="1:41" s="82" customFormat="1" ht="35" customHeight="1" thickBot="1">
      <c r="A31" s="83"/>
      <c r="B31" s="83"/>
      <c r="C31" s="273" t="s">
        <v>116</v>
      </c>
      <c r="D31" s="273"/>
      <c r="E31" s="273"/>
      <c r="F31" s="273"/>
      <c r="H31" s="286" t="s">
        <v>117</v>
      </c>
      <c r="I31" s="286"/>
      <c r="J31" s="286"/>
      <c r="K31" s="286"/>
      <c r="L31" s="75"/>
      <c r="M31" s="271" t="s">
        <v>183</v>
      </c>
      <c r="N31" s="271"/>
      <c r="O31" s="271"/>
      <c r="P31" s="271"/>
      <c r="Q31" s="271"/>
      <c r="R31" s="271"/>
      <c r="S31" s="271"/>
      <c r="T31" s="271"/>
      <c r="U31" s="271"/>
      <c r="V31" s="271"/>
      <c r="W31" s="271"/>
      <c r="X31" s="271"/>
      <c r="Y31" s="271"/>
      <c r="Z31" s="271"/>
      <c r="AA31" s="271"/>
      <c r="AB31" s="84"/>
      <c r="AD31" s="278" t="s">
        <v>120</v>
      </c>
      <c r="AE31" s="278"/>
      <c r="AF31" s="105">
        <v>0</v>
      </c>
      <c r="AG31" s="100">
        <f>$AF$29+AG32</f>
        <v>8</v>
      </c>
      <c r="AH31" s="102">
        <f>$AF$29+AH32</f>
        <v>9</v>
      </c>
      <c r="AI31" s="102">
        <f>$AF$29+AI32</f>
        <v>10</v>
      </c>
      <c r="AJ31" s="101">
        <f>$AF$29+AJ32</f>
        <v>11</v>
      </c>
      <c r="AO31" s="75"/>
    </row>
    <row r="32" spans="1:41" s="82" customFormat="1" ht="35" customHeight="1" thickBot="1">
      <c r="A32" s="287" t="s">
        <v>115</v>
      </c>
      <c r="B32" s="287"/>
      <c r="C32" s="42">
        <v>14</v>
      </c>
      <c r="D32" s="43">
        <v>14</v>
      </c>
      <c r="E32" s="43">
        <v>14</v>
      </c>
      <c r="F32" s="44">
        <v>14</v>
      </c>
      <c r="H32" s="42">
        <v>14</v>
      </c>
      <c r="I32" s="43">
        <v>0</v>
      </c>
      <c r="J32" s="43">
        <v>0</v>
      </c>
      <c r="K32" s="44">
        <v>0</v>
      </c>
      <c r="L32" s="81"/>
      <c r="M32" s="100">
        <v>14</v>
      </c>
      <c r="N32" s="102">
        <v>20</v>
      </c>
      <c r="O32" s="102">
        <v>26</v>
      </c>
      <c r="P32" s="102">
        <v>32</v>
      </c>
      <c r="Q32" s="102">
        <v>38</v>
      </c>
      <c r="R32" s="102">
        <v>44</v>
      </c>
      <c r="S32" s="43">
        <v>50</v>
      </c>
      <c r="T32" s="43">
        <v>56</v>
      </c>
      <c r="U32" s="43">
        <v>62</v>
      </c>
      <c r="V32" s="43">
        <v>68</v>
      </c>
      <c r="W32" s="43">
        <v>74</v>
      </c>
      <c r="X32" s="43">
        <v>80</v>
      </c>
      <c r="Y32" s="43">
        <v>41</v>
      </c>
      <c r="Z32" s="43">
        <v>14</v>
      </c>
      <c r="AA32" s="44">
        <v>0</v>
      </c>
      <c r="AB32" s="84"/>
      <c r="AD32" s="75"/>
      <c r="AE32" s="75"/>
      <c r="AF32" s="75"/>
      <c r="AG32" s="103">
        <v>0</v>
      </c>
      <c r="AH32" s="103">
        <v>1</v>
      </c>
      <c r="AI32" s="103">
        <v>2</v>
      </c>
      <c r="AJ32" s="103">
        <v>3</v>
      </c>
      <c r="AO32" s="75"/>
    </row>
    <row r="33" spans="1:41" s="82" customFormat="1" ht="35" customHeight="1">
      <c r="A33" s="62"/>
      <c r="B33" s="62"/>
      <c r="C33" s="97">
        <v>0</v>
      </c>
      <c r="D33" s="97">
        <v>1</v>
      </c>
      <c r="E33" s="97">
        <v>2</v>
      </c>
      <c r="F33" s="97">
        <v>3</v>
      </c>
      <c r="H33" s="97">
        <v>0</v>
      </c>
      <c r="I33" s="97">
        <v>1</v>
      </c>
      <c r="J33" s="97">
        <v>2</v>
      </c>
      <c r="K33" s="97">
        <v>3</v>
      </c>
      <c r="L33" s="75"/>
      <c r="M33" s="98">
        <v>0</v>
      </c>
      <c r="N33" s="98">
        <v>1</v>
      </c>
      <c r="O33" s="98">
        <v>2</v>
      </c>
      <c r="P33" s="98">
        <v>3</v>
      </c>
      <c r="Q33" s="98">
        <v>4</v>
      </c>
      <c r="R33" s="98">
        <v>5</v>
      </c>
      <c r="S33" s="98">
        <v>6</v>
      </c>
      <c r="T33" s="98">
        <v>7</v>
      </c>
      <c r="U33" s="98">
        <v>8</v>
      </c>
      <c r="V33" s="98">
        <v>9</v>
      </c>
      <c r="W33" s="98">
        <v>10</v>
      </c>
      <c r="X33" s="98">
        <v>11</v>
      </c>
      <c r="Y33" s="98">
        <v>12</v>
      </c>
      <c r="Z33" s="98">
        <v>13</v>
      </c>
      <c r="AA33" s="98">
        <v>14</v>
      </c>
      <c r="AB33" s="84"/>
      <c r="AD33" s="75"/>
      <c r="AE33" s="75"/>
      <c r="AF33" s="75"/>
      <c r="AG33" s="279" t="s">
        <v>0</v>
      </c>
      <c r="AH33" s="279"/>
      <c r="AI33" s="279"/>
      <c r="AJ33" s="279"/>
      <c r="AO33" s="75"/>
    </row>
    <row r="34" spans="1:41" s="82" customFormat="1" ht="35" customHeight="1" thickBot="1">
      <c r="A34" s="62"/>
      <c r="B34" s="62"/>
      <c r="C34" s="62"/>
      <c r="D34" s="62"/>
      <c r="E34" s="62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96"/>
      <c r="AC34" s="75"/>
      <c r="AG34" s="81"/>
      <c r="AH34" s="81"/>
      <c r="AI34" s="81"/>
      <c r="AJ34" s="81"/>
      <c r="AO34" s="75"/>
    </row>
    <row r="35" spans="1:41" s="82" customFormat="1" ht="35" customHeight="1" thickBot="1">
      <c r="A35" s="62"/>
      <c r="B35" s="62"/>
      <c r="C35" s="62"/>
      <c r="D35" s="62"/>
      <c r="E35" s="62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96"/>
      <c r="AC35" s="75"/>
      <c r="AD35" s="278" t="s">
        <v>120</v>
      </c>
      <c r="AE35" s="278"/>
      <c r="AF35" s="105">
        <v>1</v>
      </c>
      <c r="AG35" s="100">
        <f>$AF$29+AG36</f>
        <v>8</v>
      </c>
      <c r="AH35" s="102">
        <f>$AF$29+AH36</f>
        <v>9</v>
      </c>
      <c r="AI35" s="102">
        <f>$AF$29+AI36</f>
        <v>10</v>
      </c>
      <c r="AJ35" s="101">
        <f>$AF$29+AJ36</f>
        <v>11</v>
      </c>
      <c r="AO35" s="75"/>
    </row>
    <row r="36" spans="1:41" ht="35" customHeight="1">
      <c r="AD36" s="82"/>
      <c r="AE36" s="82"/>
      <c r="AF36" s="82"/>
      <c r="AG36" s="104">
        <v>0</v>
      </c>
      <c r="AH36" s="104">
        <v>1</v>
      </c>
      <c r="AI36" s="104">
        <v>2</v>
      </c>
      <c r="AJ36" s="104">
        <v>3</v>
      </c>
      <c r="AK36" s="82"/>
      <c r="AL36" s="82"/>
      <c r="AM36" s="82"/>
      <c r="AN36" s="82"/>
    </row>
    <row r="37" spans="1:41" ht="35" customHeight="1">
      <c r="AD37" s="82"/>
      <c r="AE37" s="82"/>
      <c r="AF37" s="82"/>
      <c r="AG37" s="279" t="s">
        <v>0</v>
      </c>
      <c r="AH37" s="279"/>
      <c r="AI37" s="279"/>
      <c r="AJ37" s="279"/>
      <c r="AK37" s="82"/>
      <c r="AL37" s="82"/>
      <c r="AM37" s="82"/>
      <c r="AN37" s="82"/>
    </row>
    <row r="38" spans="1:41" ht="35" customHeight="1">
      <c r="AD38" s="82"/>
      <c r="AE38" s="75"/>
      <c r="AF38" s="75"/>
      <c r="AG38" s="75"/>
      <c r="AH38" s="75"/>
      <c r="AI38" s="75"/>
      <c r="AJ38" s="75"/>
      <c r="AK38" s="75"/>
      <c r="AL38" s="75"/>
      <c r="AM38" s="75"/>
      <c r="AN38" s="75"/>
    </row>
    <row r="39" spans="1:41" ht="35" customHeight="1">
      <c r="AD39" s="285" t="s">
        <v>137</v>
      </c>
      <c r="AE39" s="285"/>
      <c r="AF39" s="285"/>
      <c r="AG39" s="285"/>
      <c r="AH39" s="285"/>
      <c r="AI39" s="285"/>
      <c r="AJ39" s="285"/>
      <c r="AK39" s="75"/>
      <c r="AL39" s="75"/>
      <c r="AM39" s="75"/>
      <c r="AN39" s="75"/>
    </row>
    <row r="40" spans="1:41" ht="35" customHeight="1" thickBot="1">
      <c r="AD40" s="285"/>
      <c r="AE40" s="285"/>
      <c r="AF40" s="285"/>
      <c r="AG40" s="285"/>
      <c r="AH40" s="285"/>
      <c r="AI40" s="285"/>
      <c r="AJ40" s="285"/>
      <c r="AK40" s="75"/>
      <c r="AL40" s="75"/>
      <c r="AM40" s="75"/>
      <c r="AN40" s="75"/>
    </row>
    <row r="41" spans="1:41" ht="35" customHeight="1" thickBot="1">
      <c r="AD41" s="278" t="s">
        <v>120</v>
      </c>
      <c r="AE41" s="278"/>
      <c r="AF41" s="105">
        <v>0</v>
      </c>
      <c r="AG41" s="100">
        <v>8</v>
      </c>
      <c r="AH41" s="102">
        <v>9</v>
      </c>
      <c r="AI41" s="102">
        <v>10</v>
      </c>
      <c r="AJ41" s="101">
        <v>11</v>
      </c>
      <c r="AK41" s="75"/>
      <c r="AL41" s="75"/>
      <c r="AM41" s="75"/>
      <c r="AN41" s="75"/>
    </row>
    <row r="42" spans="1:41" ht="35" customHeight="1">
      <c r="AD42" s="75"/>
      <c r="AE42" s="75"/>
      <c r="AF42" s="75"/>
      <c r="AG42" s="103">
        <v>8</v>
      </c>
      <c r="AH42" s="103">
        <v>9</v>
      </c>
      <c r="AI42" s="103">
        <v>10</v>
      </c>
      <c r="AJ42" s="103">
        <v>11</v>
      </c>
      <c r="AK42" s="75"/>
      <c r="AL42" s="75"/>
      <c r="AM42" s="75"/>
      <c r="AN42" s="75"/>
    </row>
    <row r="43" spans="1:41" ht="35" customHeight="1">
      <c r="AD43" s="75"/>
      <c r="AE43" s="75"/>
      <c r="AF43" s="75"/>
      <c r="AG43" s="279" t="s">
        <v>126</v>
      </c>
      <c r="AH43" s="279"/>
      <c r="AI43" s="279"/>
      <c r="AJ43" s="279"/>
      <c r="AK43" s="75"/>
      <c r="AL43" s="75"/>
      <c r="AM43" s="75"/>
      <c r="AN43" s="75"/>
    </row>
    <row r="44" spans="1:41" ht="35" customHeight="1" thickBot="1">
      <c r="AD44" s="82"/>
      <c r="AE44" s="82"/>
      <c r="AF44" s="82"/>
      <c r="AK44" s="75"/>
      <c r="AL44" s="75"/>
      <c r="AM44" s="75"/>
      <c r="AN44" s="75"/>
    </row>
    <row r="45" spans="1:41" ht="35" customHeight="1" thickBot="1">
      <c r="AD45" s="278" t="s">
        <v>120</v>
      </c>
      <c r="AE45" s="278"/>
      <c r="AF45" s="105">
        <v>1</v>
      </c>
      <c r="AG45" s="100">
        <v>0</v>
      </c>
      <c r="AH45" s="102">
        <v>0</v>
      </c>
      <c r="AI45" s="102">
        <v>0</v>
      </c>
      <c r="AJ45" s="101">
        <v>0</v>
      </c>
      <c r="AK45" s="75"/>
      <c r="AL45" s="75"/>
      <c r="AM45" s="75"/>
      <c r="AN45" s="75"/>
    </row>
    <row r="46" spans="1:41" ht="35" customHeight="1">
      <c r="AD46" s="82"/>
      <c r="AE46" s="82"/>
      <c r="AF46" s="82"/>
      <c r="AG46" s="103">
        <v>8</v>
      </c>
      <c r="AH46" s="103">
        <v>9</v>
      </c>
      <c r="AI46" s="103">
        <v>10</v>
      </c>
      <c r="AJ46" s="103">
        <v>11</v>
      </c>
      <c r="AK46" s="75"/>
      <c r="AL46" s="75"/>
      <c r="AM46" s="75"/>
      <c r="AN46" s="75"/>
    </row>
    <row r="47" spans="1:41" ht="35" customHeight="1">
      <c r="AD47" s="82"/>
      <c r="AE47" s="82"/>
      <c r="AF47" s="82"/>
      <c r="AG47" s="279" t="s">
        <v>126</v>
      </c>
      <c r="AH47" s="279"/>
      <c r="AI47" s="279"/>
      <c r="AJ47" s="279"/>
      <c r="AK47" s="75"/>
      <c r="AL47" s="75"/>
      <c r="AM47" s="75"/>
      <c r="AN47" s="75"/>
    </row>
    <row r="48" spans="1:41" ht="35" customHeight="1">
      <c r="AK48" s="75"/>
      <c r="AL48" s="75"/>
      <c r="AM48" s="75"/>
      <c r="AN48" s="75"/>
    </row>
    <row r="49" spans="30:44" ht="35" customHeight="1" thickBot="1">
      <c r="AD49" s="284" t="s">
        <v>124</v>
      </c>
      <c r="AE49" s="284"/>
      <c r="AF49" s="284"/>
      <c r="AG49" s="284"/>
      <c r="AH49" s="284"/>
      <c r="AI49" s="284"/>
      <c r="AJ49" s="284"/>
    </row>
    <row r="50" spans="30:44" ht="35" customHeight="1" thickBot="1">
      <c r="AD50" s="278" t="s">
        <v>120</v>
      </c>
      <c r="AE50" s="278"/>
      <c r="AF50" s="105">
        <v>0</v>
      </c>
      <c r="AG50" s="100">
        <v>0</v>
      </c>
      <c r="AH50" s="102">
        <v>1</v>
      </c>
      <c r="AI50" s="102">
        <v>2</v>
      </c>
      <c r="AJ50" s="101">
        <v>3</v>
      </c>
    </row>
    <row r="51" spans="30:44" ht="35" customHeight="1">
      <c r="AG51" s="103">
        <v>0</v>
      </c>
      <c r="AH51" s="103">
        <v>1</v>
      </c>
      <c r="AI51" s="103">
        <v>2</v>
      </c>
      <c r="AJ51" s="103">
        <v>3</v>
      </c>
    </row>
    <row r="52" spans="30:44" ht="35" customHeight="1">
      <c r="AG52" s="279" t="s">
        <v>0</v>
      </c>
      <c r="AH52" s="279"/>
      <c r="AI52" s="279"/>
      <c r="AJ52" s="279"/>
    </row>
    <row r="53" spans="30:44" ht="35" customHeight="1" thickBot="1">
      <c r="AD53" s="45"/>
      <c r="AE53" s="45"/>
      <c r="AF53" s="45"/>
      <c r="AG53" s="45"/>
      <c r="AH53" s="45"/>
      <c r="AI53" s="45"/>
      <c r="AJ53" s="45"/>
    </row>
    <row r="54" spans="30:44" ht="35" customHeight="1" thickBot="1">
      <c r="AD54" s="278" t="s">
        <v>120</v>
      </c>
      <c r="AE54" s="278"/>
      <c r="AF54" s="105">
        <v>1</v>
      </c>
      <c r="AG54" s="100">
        <v>0</v>
      </c>
      <c r="AH54" s="102">
        <v>1</v>
      </c>
      <c r="AI54" s="102">
        <v>2</v>
      </c>
      <c r="AJ54" s="101">
        <v>3</v>
      </c>
    </row>
    <row r="55" spans="30:44" ht="35" customHeight="1">
      <c r="AD55" s="45"/>
      <c r="AG55" s="104">
        <v>0</v>
      </c>
      <c r="AH55" s="104">
        <v>1</v>
      </c>
      <c r="AI55" s="104">
        <v>2</v>
      </c>
      <c r="AJ55" s="104">
        <v>3</v>
      </c>
    </row>
    <row r="56" spans="30:44" ht="35" customHeight="1">
      <c r="AD56" s="45"/>
      <c r="AG56" s="279" t="s">
        <v>0</v>
      </c>
      <c r="AH56" s="279"/>
      <c r="AI56" s="279"/>
      <c r="AJ56" s="279"/>
    </row>
    <row r="58" spans="30:44" ht="35" customHeight="1">
      <c r="AD58" s="284" t="s">
        <v>127</v>
      </c>
      <c r="AE58" s="284"/>
      <c r="AF58" s="284"/>
      <c r="AG58" s="284"/>
      <c r="AH58" s="284"/>
      <c r="AI58" s="284"/>
      <c r="AJ58" s="284"/>
      <c r="AK58" s="284"/>
      <c r="AL58" s="284"/>
      <c r="AM58" s="284"/>
      <c r="AN58" s="284"/>
      <c r="AO58" s="284"/>
      <c r="AP58" s="284"/>
      <c r="AQ58" s="284"/>
      <c r="AR58" s="284"/>
    </row>
    <row r="59" spans="30:44" ht="35" customHeight="1">
      <c r="AD59" s="45"/>
      <c r="AE59" s="45"/>
      <c r="AF59" s="45"/>
      <c r="AG59" s="280" t="s">
        <v>36</v>
      </c>
      <c r="AH59" s="280"/>
      <c r="AI59" s="280"/>
      <c r="AJ59" s="280"/>
      <c r="AK59" s="280"/>
      <c r="AL59" s="280"/>
      <c r="AM59" s="280"/>
      <c r="AN59" s="280"/>
    </row>
    <row r="60" spans="30:44" ht="35" customHeight="1" thickBot="1">
      <c r="AD60" s="45"/>
      <c r="AE60" s="45"/>
      <c r="AF60" s="45"/>
      <c r="AG60" s="106">
        <v>0</v>
      </c>
      <c r="AH60" s="106">
        <v>1</v>
      </c>
      <c r="AI60" s="106">
        <v>2</v>
      </c>
      <c r="AJ60" s="106">
        <v>3</v>
      </c>
      <c r="AK60" s="106">
        <v>4</v>
      </c>
      <c r="AL60" s="106">
        <v>5</v>
      </c>
      <c r="AM60" s="106">
        <v>6</v>
      </c>
      <c r="AN60" s="106">
        <v>7</v>
      </c>
    </row>
    <row r="61" spans="30:44" ht="35" customHeight="1" thickBot="1">
      <c r="AD61" s="278" t="s">
        <v>120</v>
      </c>
      <c r="AE61" s="278"/>
      <c r="AF61" s="105">
        <v>0</v>
      </c>
      <c r="AG61" s="100">
        <v>0</v>
      </c>
      <c r="AH61" s="102">
        <v>1</v>
      </c>
      <c r="AI61" s="102">
        <v>2</v>
      </c>
      <c r="AJ61" s="102">
        <v>3</v>
      </c>
      <c r="AK61" s="102">
        <v>4</v>
      </c>
      <c r="AL61" s="102">
        <v>5</v>
      </c>
      <c r="AM61" s="102">
        <v>6</v>
      </c>
      <c r="AN61" s="102">
        <v>7</v>
      </c>
      <c r="AO61" s="102">
        <v>8</v>
      </c>
      <c r="AP61" s="43">
        <v>9</v>
      </c>
      <c r="AQ61" s="43">
        <v>10</v>
      </c>
      <c r="AR61" s="44">
        <v>11</v>
      </c>
    </row>
    <row r="62" spans="30:44" ht="35" customHeight="1">
      <c r="AG62" s="103">
        <v>0</v>
      </c>
      <c r="AH62" s="103">
        <v>1</v>
      </c>
      <c r="AI62" s="103">
        <v>2</v>
      </c>
      <c r="AJ62" s="103">
        <v>3</v>
      </c>
      <c r="AK62" s="103">
        <v>4</v>
      </c>
      <c r="AL62" s="103">
        <v>5</v>
      </c>
      <c r="AM62" s="103">
        <v>6</v>
      </c>
      <c r="AN62" s="103">
        <v>7</v>
      </c>
      <c r="AO62" s="107">
        <v>8</v>
      </c>
      <c r="AP62" s="108">
        <v>9</v>
      </c>
      <c r="AQ62" s="108">
        <v>10</v>
      </c>
      <c r="AR62" s="108">
        <v>11</v>
      </c>
    </row>
    <row r="63" spans="30:44" ht="35" customHeight="1">
      <c r="AG63" s="279" t="s">
        <v>0</v>
      </c>
      <c r="AH63" s="279"/>
      <c r="AI63" s="279"/>
      <c r="AJ63" s="279"/>
      <c r="AK63" s="279"/>
      <c r="AL63" s="279"/>
      <c r="AM63" s="279"/>
      <c r="AN63" s="279"/>
      <c r="AO63" s="283" t="s">
        <v>126</v>
      </c>
      <c r="AP63" s="283"/>
      <c r="AQ63" s="283"/>
      <c r="AR63" s="283"/>
    </row>
    <row r="64" spans="30:44" ht="35" customHeight="1">
      <c r="AD64" s="45"/>
      <c r="AE64" s="45"/>
      <c r="AF64" s="45"/>
    </row>
    <row r="65" spans="30:120" ht="35" customHeight="1">
      <c r="AD65" s="45"/>
      <c r="AE65" s="45"/>
      <c r="AF65" s="45"/>
      <c r="AG65" s="280" t="s">
        <v>36</v>
      </c>
      <c r="AH65" s="280"/>
      <c r="AI65" s="280"/>
      <c r="AJ65" s="280"/>
      <c r="AK65" s="280"/>
      <c r="AL65" s="280"/>
      <c r="AM65" s="280"/>
      <c r="AN65" s="280"/>
    </row>
    <row r="66" spans="30:120" ht="35" customHeight="1" thickBot="1">
      <c r="AD66" s="45"/>
      <c r="AE66" s="45"/>
      <c r="AF66" s="45"/>
      <c r="AG66" s="106">
        <v>8</v>
      </c>
      <c r="AH66" s="106">
        <v>9</v>
      </c>
      <c r="AI66" s="106">
        <v>10</v>
      </c>
      <c r="AJ66" s="106">
        <v>11</v>
      </c>
      <c r="AK66" s="106">
        <v>12</v>
      </c>
      <c r="AL66" s="106">
        <v>13</v>
      </c>
      <c r="AM66" s="106">
        <v>14</v>
      </c>
      <c r="AN66" s="106">
        <v>15</v>
      </c>
    </row>
    <row r="67" spans="30:120" ht="35" customHeight="1" thickBot="1">
      <c r="AD67" s="278" t="s">
        <v>120</v>
      </c>
      <c r="AE67" s="278"/>
      <c r="AF67" s="105">
        <v>1</v>
      </c>
      <c r="AG67" s="100">
        <v>8</v>
      </c>
      <c r="AH67" s="102">
        <v>9</v>
      </c>
      <c r="AI67" s="102">
        <v>10</v>
      </c>
      <c r="AJ67" s="102">
        <v>11</v>
      </c>
      <c r="AK67" s="102">
        <v>12</v>
      </c>
      <c r="AL67" s="102">
        <v>13</v>
      </c>
      <c r="AM67" s="102">
        <v>14</v>
      </c>
      <c r="AN67" s="102">
        <v>0</v>
      </c>
      <c r="AO67" s="102">
        <v>0</v>
      </c>
      <c r="AP67" s="43">
        <v>0</v>
      </c>
      <c r="AQ67" s="43">
        <v>0</v>
      </c>
      <c r="AR67" s="44">
        <v>0</v>
      </c>
    </row>
    <row r="68" spans="30:120" ht="35" customHeight="1">
      <c r="AD68" s="45"/>
      <c r="AG68" s="103">
        <v>0</v>
      </c>
      <c r="AH68" s="103">
        <v>1</v>
      </c>
      <c r="AI68" s="103">
        <v>2</v>
      </c>
      <c r="AJ68" s="103">
        <v>3</v>
      </c>
      <c r="AK68" s="103">
        <v>4</v>
      </c>
      <c r="AL68" s="103">
        <v>5</v>
      </c>
      <c r="AM68" s="103">
        <v>6</v>
      </c>
      <c r="AN68" s="103">
        <v>7</v>
      </c>
      <c r="AO68" s="107">
        <v>8</v>
      </c>
      <c r="AP68" s="108">
        <v>9</v>
      </c>
      <c r="AQ68" s="108">
        <v>10</v>
      </c>
      <c r="AR68" s="108">
        <v>11</v>
      </c>
    </row>
    <row r="69" spans="30:120" ht="35" customHeight="1">
      <c r="AD69" s="45"/>
      <c r="AG69" s="279" t="s">
        <v>0</v>
      </c>
      <c r="AH69" s="279"/>
      <c r="AI69" s="279"/>
      <c r="AJ69" s="279"/>
      <c r="AK69" s="279"/>
      <c r="AL69" s="279"/>
      <c r="AM69" s="279"/>
      <c r="AN69" s="279"/>
      <c r="AO69" s="283" t="s">
        <v>126</v>
      </c>
      <c r="AP69" s="283"/>
      <c r="AQ69" s="283"/>
      <c r="AR69" s="283"/>
    </row>
    <row r="71" spans="30:120" ht="35" customHeight="1">
      <c r="AD71" s="292" t="s">
        <v>243</v>
      </c>
      <c r="AE71" s="292"/>
      <c r="AF71" s="292"/>
      <c r="AG71" s="292"/>
      <c r="AH71" s="292"/>
      <c r="AI71" s="292"/>
      <c r="AJ71" s="292"/>
      <c r="AK71" s="292"/>
      <c r="AL71" s="292"/>
      <c r="AM71" s="292"/>
      <c r="AN71" s="292"/>
      <c r="AO71" s="292"/>
      <c r="AP71" s="87"/>
      <c r="AQ71" s="87"/>
      <c r="AR71" s="87"/>
    </row>
    <row r="72" spans="30:120" ht="35" customHeight="1">
      <c r="AD72" s="292"/>
      <c r="AE72" s="292"/>
      <c r="AF72" s="292"/>
      <c r="AG72" s="292"/>
      <c r="AH72" s="292"/>
      <c r="AI72" s="292"/>
      <c r="AJ72" s="292"/>
      <c r="AK72" s="292"/>
      <c r="AL72" s="292"/>
      <c r="AM72" s="292"/>
      <c r="AN72" s="292"/>
      <c r="AO72" s="292"/>
    </row>
    <row r="73" spans="30:120" ht="35" customHeight="1">
      <c r="AD73" s="292"/>
      <c r="AE73" s="292"/>
      <c r="AF73" s="292"/>
      <c r="AG73" s="292"/>
      <c r="AH73" s="292"/>
      <c r="AI73" s="292"/>
      <c r="AJ73" s="292"/>
      <c r="AK73" s="292"/>
      <c r="AL73" s="292"/>
      <c r="AM73" s="292"/>
      <c r="AN73" s="292"/>
      <c r="AO73" s="292"/>
    </row>
    <row r="74" spans="30:120" ht="35" customHeight="1">
      <c r="AD74" s="292"/>
      <c r="AE74" s="292"/>
      <c r="AF74" s="292"/>
      <c r="AG74" s="292"/>
      <c r="AH74" s="292"/>
      <c r="AI74" s="292"/>
      <c r="AJ74" s="292"/>
      <c r="AK74" s="292"/>
      <c r="AL74" s="292"/>
      <c r="AM74" s="292"/>
      <c r="AN74" s="292"/>
      <c r="AO74" s="292"/>
    </row>
    <row r="75" spans="30:120" ht="35" customHeight="1">
      <c r="AD75" s="292"/>
      <c r="AE75" s="292"/>
      <c r="AF75" s="292"/>
      <c r="AG75" s="292"/>
      <c r="AH75" s="292"/>
      <c r="AI75" s="292"/>
      <c r="AJ75" s="292"/>
      <c r="AK75" s="292"/>
      <c r="AL75" s="292"/>
      <c r="AM75" s="292"/>
      <c r="AN75" s="292"/>
      <c r="AO75" s="292"/>
    </row>
    <row r="76" spans="30:120" ht="35" customHeight="1">
      <c r="AD76" s="323" t="s">
        <v>28</v>
      </c>
      <c r="AE76" s="323"/>
      <c r="AF76" s="323"/>
      <c r="AG76" s="88"/>
      <c r="AH76" s="88"/>
      <c r="AI76" s="88"/>
      <c r="AJ76" s="88"/>
      <c r="AK76" s="88"/>
      <c r="AL76" s="88"/>
      <c r="AM76" s="88"/>
      <c r="AN76" s="88"/>
    </row>
    <row r="77" spans="30:120" ht="35" customHeight="1">
      <c r="AJ77" s="88"/>
      <c r="AK77" s="88"/>
      <c r="AL77" s="88"/>
      <c r="AM77" s="88"/>
      <c r="AN77" s="88"/>
    </row>
    <row r="78" spans="30:120" ht="35" customHeight="1" thickBot="1">
      <c r="AD78" s="270" t="s">
        <v>98</v>
      </c>
      <c r="AE78" s="270"/>
      <c r="AF78" s="327" t="s">
        <v>244</v>
      </c>
      <c r="AG78" s="327"/>
      <c r="AH78" s="327"/>
      <c r="AI78" s="327"/>
      <c r="AJ78" s="88"/>
      <c r="AK78" s="88"/>
      <c r="AL78" s="88"/>
      <c r="AM78" s="88"/>
      <c r="AN78" s="88"/>
      <c r="AO78" s="327" t="s">
        <v>246</v>
      </c>
      <c r="AP78" s="327"/>
      <c r="AQ78" s="327"/>
      <c r="AR78" s="88"/>
      <c r="AS78" s="328" t="s">
        <v>252</v>
      </c>
      <c r="AT78" s="328"/>
      <c r="AU78" s="328"/>
      <c r="AV78" s="328"/>
      <c r="AW78" s="328"/>
      <c r="AX78" s="328"/>
      <c r="AY78" s="328"/>
      <c r="AZ78" s="328"/>
      <c r="DM78" s="82"/>
      <c r="DN78" s="82"/>
      <c r="DO78" s="82"/>
      <c r="DP78" s="82"/>
    </row>
    <row r="79" spans="30:120" ht="35" customHeight="1" thickBot="1">
      <c r="AF79" s="100">
        <v>0</v>
      </c>
      <c r="AG79" s="102">
        <v>1</v>
      </c>
      <c r="AH79" s="102">
        <v>2</v>
      </c>
      <c r="AI79" s="102">
        <v>3</v>
      </c>
      <c r="AJ79" s="102">
        <v>4</v>
      </c>
      <c r="AK79" s="102">
        <v>5</v>
      </c>
      <c r="AL79" s="102">
        <v>6</v>
      </c>
      <c r="AM79" s="101">
        <v>7</v>
      </c>
      <c r="AO79" s="88"/>
      <c r="AP79" s="99">
        <v>0</v>
      </c>
      <c r="AQ79" s="88"/>
      <c r="AR79" s="88"/>
      <c r="AS79" s="100">
        <v>0</v>
      </c>
      <c r="AT79" s="102">
        <v>0</v>
      </c>
      <c r="AU79" s="102">
        <v>0</v>
      </c>
      <c r="AV79" s="102">
        <v>0</v>
      </c>
      <c r="AW79" s="102">
        <v>0</v>
      </c>
      <c r="AX79" s="102">
        <v>0</v>
      </c>
      <c r="AY79" s="102">
        <v>0</v>
      </c>
      <c r="AZ79" s="101">
        <v>0</v>
      </c>
      <c r="DM79" s="82"/>
      <c r="DN79" s="82"/>
      <c r="DO79" s="82"/>
      <c r="DP79" s="82"/>
    </row>
    <row r="80" spans="30:120" ht="35" customHeight="1">
      <c r="AF80" s="103">
        <v>0</v>
      </c>
      <c r="AG80" s="103">
        <v>1</v>
      </c>
      <c r="AH80" s="103">
        <v>2</v>
      </c>
      <c r="AI80" s="103">
        <v>3</v>
      </c>
      <c r="AJ80" s="103">
        <v>4</v>
      </c>
      <c r="AK80" s="103">
        <v>5</v>
      </c>
      <c r="AL80" s="103">
        <v>6</v>
      </c>
      <c r="AM80" s="103">
        <v>7</v>
      </c>
      <c r="AO80" s="325"/>
      <c r="AP80" s="325"/>
      <c r="AQ80" s="325"/>
      <c r="AR80" s="81"/>
      <c r="AS80" s="103">
        <v>0</v>
      </c>
      <c r="AT80" s="103">
        <v>1</v>
      </c>
      <c r="AU80" s="103">
        <v>2</v>
      </c>
      <c r="AV80" s="103">
        <v>3</v>
      </c>
      <c r="AW80" s="103">
        <v>4</v>
      </c>
      <c r="AX80" s="103">
        <v>5</v>
      </c>
      <c r="AY80" s="103">
        <v>6</v>
      </c>
      <c r="AZ80" s="103">
        <v>7</v>
      </c>
      <c r="DM80" s="82"/>
      <c r="DN80" s="82"/>
      <c r="DO80" s="82"/>
      <c r="DP80" s="82"/>
    </row>
    <row r="81" spans="30:120" ht="35" customHeight="1">
      <c r="AF81" s="279" t="s">
        <v>0</v>
      </c>
      <c r="AG81" s="279"/>
      <c r="AH81" s="279"/>
      <c r="AI81" s="279"/>
      <c r="AJ81" s="279"/>
      <c r="AK81" s="279"/>
      <c r="AL81" s="279"/>
      <c r="AM81" s="279"/>
      <c r="AO81" s="325"/>
      <c r="AP81" s="325"/>
      <c r="AQ81" s="325"/>
      <c r="AR81" s="81"/>
      <c r="AS81" s="279" t="s">
        <v>0</v>
      </c>
      <c r="AT81" s="279"/>
      <c r="AU81" s="279"/>
      <c r="AV81" s="279"/>
      <c r="AW81" s="279"/>
      <c r="AX81" s="279"/>
      <c r="AY81" s="279"/>
      <c r="AZ81" s="279"/>
      <c r="DM81" s="82"/>
      <c r="DN81" s="82"/>
      <c r="DO81" s="82"/>
      <c r="DP81" s="82"/>
    </row>
    <row r="82" spans="30:120" ht="35" customHeight="1">
      <c r="AD82" s="88"/>
      <c r="AE82" s="88"/>
      <c r="AF82" s="88"/>
      <c r="AG82" s="88"/>
      <c r="AH82" s="88"/>
      <c r="AI82" s="88"/>
      <c r="AO82" s="81"/>
      <c r="AP82" s="81"/>
      <c r="AQ82" s="81"/>
      <c r="AR82" s="81"/>
      <c r="AS82" s="75"/>
      <c r="AV82" s="75"/>
      <c r="DM82" s="82"/>
      <c r="DN82" s="82"/>
      <c r="DO82" s="82"/>
      <c r="DP82" s="82"/>
    </row>
    <row r="83" spans="30:120" ht="35" customHeight="1" thickBot="1">
      <c r="AD83" s="270" t="s">
        <v>99</v>
      </c>
      <c r="AE83" s="270"/>
      <c r="AF83" s="326" t="s">
        <v>245</v>
      </c>
      <c r="AG83" s="326"/>
      <c r="AH83" s="326"/>
      <c r="AI83" s="326"/>
      <c r="AO83" s="327" t="s">
        <v>247</v>
      </c>
      <c r="AP83" s="327"/>
      <c r="AQ83" s="327"/>
      <c r="AR83" s="81"/>
      <c r="AS83" s="328" t="s">
        <v>253</v>
      </c>
      <c r="AT83" s="328"/>
      <c r="AU83" s="328"/>
      <c r="AV83" s="328"/>
      <c r="AW83" s="328"/>
      <c r="AX83" s="328"/>
      <c r="AY83" s="328"/>
      <c r="AZ83" s="328"/>
      <c r="DM83" s="82"/>
      <c r="DN83" s="82"/>
      <c r="DO83" s="82"/>
      <c r="DP83" s="82"/>
    </row>
    <row r="84" spans="30:120" ht="35" customHeight="1" thickBot="1">
      <c r="AF84" s="100">
        <v>1</v>
      </c>
      <c r="AG84" s="102">
        <v>2</v>
      </c>
      <c r="AH84" s="102">
        <v>3</v>
      </c>
      <c r="AI84" s="102">
        <v>4</v>
      </c>
      <c r="AJ84" s="102">
        <v>5</v>
      </c>
      <c r="AK84" s="102">
        <v>6</v>
      </c>
      <c r="AL84" s="102">
        <v>7</v>
      </c>
      <c r="AM84" s="101">
        <v>8</v>
      </c>
      <c r="AO84" s="88"/>
      <c r="AP84" s="99">
        <v>1</v>
      </c>
      <c r="AQ84" s="88"/>
      <c r="AR84" s="81"/>
      <c r="AS84" s="100">
        <v>1</v>
      </c>
      <c r="AT84" s="102">
        <v>2</v>
      </c>
      <c r="AU84" s="102">
        <v>3</v>
      </c>
      <c r="AV84" s="102">
        <v>4</v>
      </c>
      <c r="AW84" s="102">
        <v>5</v>
      </c>
      <c r="AX84" s="102">
        <v>6</v>
      </c>
      <c r="AY84" s="102">
        <v>7</v>
      </c>
      <c r="AZ84" s="101">
        <v>8</v>
      </c>
      <c r="DM84" s="82"/>
      <c r="DN84" s="82"/>
      <c r="DO84" s="82"/>
      <c r="DP84" s="82"/>
    </row>
    <row r="85" spans="30:120" ht="35" customHeight="1">
      <c r="AF85" s="103">
        <v>1</v>
      </c>
      <c r="AG85" s="103">
        <v>2</v>
      </c>
      <c r="AH85" s="103">
        <v>3</v>
      </c>
      <c r="AI85" s="103">
        <v>4</v>
      </c>
      <c r="AJ85" s="103">
        <v>5</v>
      </c>
      <c r="AK85" s="103">
        <v>6</v>
      </c>
      <c r="AL85" s="103">
        <v>7</v>
      </c>
      <c r="AM85" s="103">
        <v>8</v>
      </c>
      <c r="AO85" s="81"/>
      <c r="AP85" s="81"/>
      <c r="AQ85" s="81"/>
      <c r="AR85" s="81"/>
      <c r="AS85" s="103">
        <v>0</v>
      </c>
      <c r="AT85" s="103">
        <v>1</v>
      </c>
      <c r="AU85" s="103">
        <v>2</v>
      </c>
      <c r="AV85" s="103">
        <v>3</v>
      </c>
      <c r="AW85" s="103">
        <v>4</v>
      </c>
      <c r="AX85" s="103">
        <v>5</v>
      </c>
      <c r="AY85" s="103">
        <v>6</v>
      </c>
      <c r="AZ85" s="103">
        <v>7</v>
      </c>
      <c r="DM85" s="82"/>
      <c r="DN85" s="82"/>
      <c r="DO85" s="82"/>
      <c r="DP85" s="82"/>
    </row>
    <row r="86" spans="30:120" ht="35" customHeight="1">
      <c r="AF86" s="279" t="s">
        <v>0</v>
      </c>
      <c r="AG86" s="279"/>
      <c r="AH86" s="279"/>
      <c r="AI86" s="279"/>
      <c r="AJ86" s="279"/>
      <c r="AK86" s="279"/>
      <c r="AL86" s="279"/>
      <c r="AM86" s="279"/>
      <c r="AN86" s="88"/>
      <c r="AO86" s="88"/>
      <c r="AP86" s="88"/>
      <c r="AQ86" s="88"/>
      <c r="AR86" s="88"/>
      <c r="AS86" s="279" t="s">
        <v>0</v>
      </c>
      <c r="AT86" s="279"/>
      <c r="AU86" s="279"/>
      <c r="AV86" s="279"/>
      <c r="AW86" s="279"/>
      <c r="AX86" s="279"/>
      <c r="AY86" s="279"/>
      <c r="AZ86" s="279"/>
      <c r="DM86" s="82"/>
      <c r="DN86" s="82"/>
      <c r="DO86" s="82"/>
      <c r="DP86" s="82"/>
    </row>
    <row r="87" spans="30:120" ht="35" customHeight="1">
      <c r="AD87" s="88"/>
      <c r="AE87" s="88"/>
      <c r="AF87" s="88"/>
      <c r="AG87" s="88"/>
      <c r="AH87" s="88"/>
      <c r="AI87" s="88"/>
      <c r="AJ87" s="88"/>
      <c r="AK87" s="88"/>
      <c r="AL87" s="88"/>
      <c r="AM87" s="88"/>
      <c r="AN87" s="88"/>
      <c r="AO87" s="88"/>
      <c r="AP87" s="88"/>
      <c r="AQ87" s="88"/>
      <c r="AR87" s="88"/>
      <c r="AS87" s="75"/>
      <c r="DM87" s="82"/>
      <c r="DN87" s="82"/>
      <c r="DO87" s="82"/>
      <c r="DP87" s="82"/>
    </row>
    <row r="88" spans="30:120" ht="35" customHeight="1" thickBot="1">
      <c r="AD88" s="270" t="s">
        <v>104</v>
      </c>
      <c r="AE88" s="270"/>
      <c r="AF88" s="326" t="s">
        <v>248</v>
      </c>
      <c r="AG88" s="326"/>
      <c r="AH88" s="326"/>
      <c r="AI88" s="326"/>
      <c r="AO88" s="327" t="s">
        <v>249</v>
      </c>
      <c r="AP88" s="327"/>
      <c r="AQ88" s="327"/>
      <c r="AR88" s="88"/>
      <c r="AS88" s="328" t="s">
        <v>254</v>
      </c>
      <c r="AT88" s="328"/>
      <c r="AU88" s="328"/>
      <c r="AV88" s="328"/>
      <c r="AW88" s="328"/>
      <c r="AX88" s="328"/>
      <c r="AY88" s="328"/>
      <c r="AZ88" s="328"/>
      <c r="DM88" s="82"/>
      <c r="DN88" s="82"/>
      <c r="DO88" s="82"/>
      <c r="DP88" s="82"/>
    </row>
    <row r="89" spans="30:120" ht="35" customHeight="1" thickBot="1">
      <c r="AF89" s="100">
        <v>2</v>
      </c>
      <c r="AG89" s="102">
        <v>3</v>
      </c>
      <c r="AH89" s="102">
        <v>4</v>
      </c>
      <c r="AI89" s="102">
        <v>5</v>
      </c>
      <c r="AJ89" s="102">
        <v>6</v>
      </c>
      <c r="AK89" s="102">
        <v>7</v>
      </c>
      <c r="AL89" s="102">
        <v>8</v>
      </c>
      <c r="AM89" s="101">
        <v>9</v>
      </c>
      <c r="AO89" s="88"/>
      <c r="AP89" s="99">
        <v>2</v>
      </c>
      <c r="AQ89" s="88"/>
      <c r="AR89" s="88"/>
      <c r="AS89" s="100">
        <f>AS84+$AP$89*AF89</f>
        <v>5</v>
      </c>
      <c r="AT89" s="102">
        <f t="shared" ref="AT89:AZ89" si="1">AT84+$AP$89*AG89</f>
        <v>8</v>
      </c>
      <c r="AU89" s="102">
        <f t="shared" si="1"/>
        <v>11</v>
      </c>
      <c r="AV89" s="102">
        <f t="shared" si="1"/>
        <v>14</v>
      </c>
      <c r="AW89" s="102">
        <f t="shared" si="1"/>
        <v>17</v>
      </c>
      <c r="AX89" s="102">
        <f t="shared" si="1"/>
        <v>20</v>
      </c>
      <c r="AY89" s="102">
        <f t="shared" si="1"/>
        <v>23</v>
      </c>
      <c r="AZ89" s="101">
        <f t="shared" si="1"/>
        <v>26</v>
      </c>
      <c r="DM89" s="82"/>
      <c r="DN89" s="82"/>
      <c r="DO89" s="82"/>
      <c r="DP89" s="82"/>
    </row>
    <row r="90" spans="30:120" ht="35" customHeight="1">
      <c r="AF90" s="103">
        <v>2</v>
      </c>
      <c r="AG90" s="103">
        <v>3</v>
      </c>
      <c r="AH90" s="103">
        <v>4</v>
      </c>
      <c r="AI90" s="103">
        <v>5</v>
      </c>
      <c r="AJ90" s="103">
        <v>6</v>
      </c>
      <c r="AK90" s="103">
        <v>7</v>
      </c>
      <c r="AL90" s="103">
        <v>8</v>
      </c>
      <c r="AM90" s="103">
        <v>9</v>
      </c>
      <c r="AO90" s="81"/>
      <c r="AP90" s="81"/>
      <c r="AQ90" s="81"/>
      <c r="AR90" s="88"/>
      <c r="AS90" s="103">
        <v>0</v>
      </c>
      <c r="AT90" s="103">
        <v>1</v>
      </c>
      <c r="AU90" s="103">
        <v>2</v>
      </c>
      <c r="AV90" s="103">
        <v>3</v>
      </c>
      <c r="AW90" s="103">
        <v>4</v>
      </c>
      <c r="AX90" s="103">
        <v>5</v>
      </c>
      <c r="AY90" s="103">
        <v>6</v>
      </c>
      <c r="AZ90" s="103">
        <v>7</v>
      </c>
      <c r="DM90" s="82"/>
      <c r="DN90" s="82"/>
      <c r="DO90" s="82"/>
      <c r="DP90" s="82"/>
    </row>
    <row r="91" spans="30:120" ht="35" customHeight="1">
      <c r="AF91" s="279" t="s">
        <v>0</v>
      </c>
      <c r="AG91" s="279"/>
      <c r="AH91" s="279"/>
      <c r="AI91" s="279"/>
      <c r="AJ91" s="279"/>
      <c r="AK91" s="279"/>
      <c r="AL91" s="279"/>
      <c r="AM91" s="279"/>
      <c r="AN91" s="88"/>
      <c r="AO91" s="88"/>
      <c r="AP91" s="88"/>
      <c r="AQ91" s="88"/>
      <c r="AR91" s="88"/>
      <c r="AS91" s="279" t="s">
        <v>0</v>
      </c>
      <c r="AT91" s="279"/>
      <c r="AU91" s="279"/>
      <c r="AV91" s="279"/>
      <c r="AW91" s="279"/>
      <c r="AX91" s="279"/>
      <c r="AY91" s="279"/>
      <c r="AZ91" s="279"/>
      <c r="DM91" s="82"/>
      <c r="DN91" s="82"/>
      <c r="DO91" s="82"/>
      <c r="DP91" s="82"/>
    </row>
    <row r="92" spans="30:120" ht="35" customHeight="1">
      <c r="AD92" s="88"/>
      <c r="AE92" s="88"/>
      <c r="AF92" s="88"/>
      <c r="AG92" s="88"/>
      <c r="AH92" s="88"/>
      <c r="AI92" s="88"/>
      <c r="AJ92" s="88"/>
      <c r="AK92" s="88"/>
      <c r="AL92" s="88"/>
      <c r="AM92" s="88"/>
      <c r="AN92" s="88"/>
      <c r="AO92" s="88"/>
      <c r="AP92" s="88"/>
      <c r="AQ92" s="88"/>
      <c r="AR92" s="88"/>
      <c r="AS92" s="75"/>
      <c r="DM92" s="82"/>
      <c r="DN92" s="82"/>
      <c r="DO92" s="82"/>
      <c r="DP92" s="82"/>
    </row>
    <row r="93" spans="30:120" ht="35" customHeight="1" thickBot="1">
      <c r="AD93" s="270" t="s">
        <v>112</v>
      </c>
      <c r="AE93" s="270"/>
      <c r="AF93" s="326" t="s">
        <v>250</v>
      </c>
      <c r="AG93" s="326"/>
      <c r="AH93" s="326"/>
      <c r="AI93" s="326"/>
      <c r="AO93" s="327" t="s">
        <v>251</v>
      </c>
      <c r="AP93" s="327"/>
      <c r="AQ93" s="327"/>
      <c r="AR93" s="88"/>
      <c r="AS93" s="328" t="s">
        <v>255</v>
      </c>
      <c r="AT93" s="328"/>
      <c r="AU93" s="328"/>
      <c r="AV93" s="328"/>
      <c r="AW93" s="328"/>
      <c r="AX93" s="328"/>
      <c r="AY93" s="328"/>
      <c r="AZ93" s="328"/>
      <c r="DM93" s="82"/>
      <c r="DN93" s="82"/>
      <c r="DO93" s="82"/>
      <c r="DP93" s="82"/>
    </row>
    <row r="94" spans="30:120" ht="35" customHeight="1" thickBot="1">
      <c r="AF94" s="100">
        <v>3</v>
      </c>
      <c r="AG94" s="102">
        <v>4</v>
      </c>
      <c r="AH94" s="102">
        <v>5</v>
      </c>
      <c r="AI94" s="102">
        <v>6</v>
      </c>
      <c r="AJ94" s="102">
        <v>7</v>
      </c>
      <c r="AK94" s="102">
        <v>8</v>
      </c>
      <c r="AL94" s="102">
        <v>9</v>
      </c>
      <c r="AM94" s="101">
        <v>10</v>
      </c>
      <c r="AO94" s="88"/>
      <c r="AP94" s="99">
        <v>3</v>
      </c>
      <c r="AQ94" s="88"/>
      <c r="AR94" s="88"/>
      <c r="AS94" s="100">
        <f>AS89+$AP$94*AF94</f>
        <v>14</v>
      </c>
      <c r="AT94" s="102">
        <f>AT89+$AP$94*AG94</f>
        <v>20</v>
      </c>
      <c r="AU94" s="102">
        <f>AU89+$AP$94*AH94</f>
        <v>26</v>
      </c>
      <c r="AV94" s="102">
        <f>AV89+$AP$94*AI94</f>
        <v>32</v>
      </c>
      <c r="AW94" s="102">
        <f>AW89+$AP$94*AJ94</f>
        <v>38</v>
      </c>
      <c r="AX94" s="102">
        <f>AX89+$AP$94*AK94</f>
        <v>44</v>
      </c>
      <c r="AY94" s="102">
        <f>AY89+$AP$94*AL94</f>
        <v>50</v>
      </c>
      <c r="AZ94" s="101">
        <f>AZ89+$AP$94*AM94</f>
        <v>56</v>
      </c>
      <c r="DM94" s="82"/>
      <c r="DN94" s="82"/>
      <c r="DO94" s="82"/>
      <c r="DP94" s="82"/>
    </row>
    <row r="95" spans="30:120" ht="35" customHeight="1">
      <c r="AF95" s="103">
        <v>3</v>
      </c>
      <c r="AG95" s="103">
        <v>4</v>
      </c>
      <c r="AH95" s="103">
        <v>5</v>
      </c>
      <c r="AI95" s="103">
        <v>6</v>
      </c>
      <c r="AJ95" s="103">
        <v>7</v>
      </c>
      <c r="AK95" s="103">
        <v>8</v>
      </c>
      <c r="AL95" s="103">
        <v>9</v>
      </c>
      <c r="AM95" s="103">
        <v>10</v>
      </c>
      <c r="AO95" s="81"/>
      <c r="AP95" s="81"/>
      <c r="AQ95" s="81"/>
      <c r="AR95" s="88"/>
      <c r="AS95" s="103">
        <v>0</v>
      </c>
      <c r="AT95" s="103">
        <v>1</v>
      </c>
      <c r="AU95" s="103">
        <v>2</v>
      </c>
      <c r="AV95" s="103">
        <v>3</v>
      </c>
      <c r="AW95" s="103">
        <v>4</v>
      </c>
      <c r="AX95" s="103">
        <v>5</v>
      </c>
      <c r="AY95" s="103">
        <v>6</v>
      </c>
      <c r="AZ95" s="103">
        <v>7</v>
      </c>
      <c r="DM95" s="82"/>
      <c r="DN95" s="82"/>
      <c r="DO95" s="82"/>
      <c r="DP95" s="82"/>
    </row>
    <row r="96" spans="30:120" ht="35" customHeight="1">
      <c r="AF96" s="279" t="s">
        <v>0</v>
      </c>
      <c r="AG96" s="279"/>
      <c r="AH96" s="279"/>
      <c r="AI96" s="279"/>
      <c r="AJ96" s="279"/>
      <c r="AK96" s="279"/>
      <c r="AL96" s="279"/>
      <c r="AM96" s="279"/>
      <c r="AN96" s="88"/>
      <c r="AO96" s="88"/>
      <c r="AP96" s="88"/>
      <c r="AQ96" s="88"/>
      <c r="AR96" s="88"/>
      <c r="AS96" s="279" t="s">
        <v>0</v>
      </c>
      <c r="AT96" s="279"/>
      <c r="AU96" s="279"/>
      <c r="AV96" s="279"/>
      <c r="AW96" s="279"/>
      <c r="AX96" s="279"/>
      <c r="AY96" s="279"/>
      <c r="AZ96" s="279"/>
      <c r="DM96" s="82"/>
      <c r="DN96" s="82"/>
      <c r="DO96" s="82"/>
      <c r="DP96" s="82"/>
    </row>
    <row r="97" spans="30:52" ht="35" customHeight="1">
      <c r="AD97" s="88"/>
      <c r="AE97" s="88"/>
      <c r="AF97" s="88"/>
      <c r="AG97" s="88"/>
      <c r="AH97" s="88"/>
      <c r="AI97" s="88"/>
      <c r="AJ97" s="88"/>
      <c r="AK97" s="88"/>
      <c r="AL97" s="88"/>
      <c r="AM97" s="88"/>
      <c r="AN97" s="88"/>
    </row>
    <row r="98" spans="30:52" ht="35" customHeight="1">
      <c r="AD98" s="323" t="s">
        <v>29</v>
      </c>
      <c r="AE98" s="323"/>
      <c r="AF98" s="323"/>
      <c r="AG98" s="88"/>
      <c r="AH98" s="88"/>
      <c r="AI98" s="88"/>
      <c r="AJ98" s="88"/>
      <c r="AK98" s="88"/>
      <c r="AL98" s="88"/>
      <c r="AM98" s="88"/>
      <c r="AN98" s="88"/>
    </row>
    <row r="99" spans="30:52" ht="35" customHeight="1">
      <c r="AJ99" s="88"/>
      <c r="AK99" s="88"/>
      <c r="AL99" s="88"/>
      <c r="AM99" s="88"/>
      <c r="AN99" s="88"/>
    </row>
    <row r="100" spans="30:52" ht="35" customHeight="1" thickBot="1">
      <c r="AD100" s="270" t="s">
        <v>98</v>
      </c>
      <c r="AE100" s="270"/>
      <c r="AF100" s="327" t="s">
        <v>244</v>
      </c>
      <c r="AG100" s="327"/>
      <c r="AH100" s="327"/>
      <c r="AI100" s="327"/>
      <c r="AJ100" s="88"/>
      <c r="AK100" s="88"/>
      <c r="AL100" s="88"/>
      <c r="AM100" s="88"/>
      <c r="AN100" s="88"/>
      <c r="AO100" s="327" t="s">
        <v>246</v>
      </c>
      <c r="AP100" s="327"/>
      <c r="AQ100" s="327"/>
      <c r="AR100" s="88"/>
      <c r="AS100" s="328" t="s">
        <v>252</v>
      </c>
      <c r="AT100" s="328"/>
      <c r="AU100" s="328"/>
      <c r="AV100" s="328"/>
      <c r="AW100" s="328"/>
      <c r="AX100" s="328"/>
      <c r="AY100" s="328"/>
      <c r="AZ100" s="328"/>
    </row>
    <row r="101" spans="30:52" ht="35" customHeight="1" thickBot="1">
      <c r="AF101" s="100">
        <v>8</v>
      </c>
      <c r="AG101" s="102">
        <v>9</v>
      </c>
      <c r="AH101" s="102">
        <v>10</v>
      </c>
      <c r="AI101" s="102">
        <v>11</v>
      </c>
      <c r="AJ101" s="102">
        <v>12</v>
      </c>
      <c r="AK101" s="102">
        <v>13</v>
      </c>
      <c r="AL101" s="102">
        <v>14</v>
      </c>
      <c r="AM101" s="101">
        <v>0</v>
      </c>
      <c r="AO101" s="88"/>
      <c r="AP101" s="99">
        <v>0</v>
      </c>
      <c r="AQ101" s="88"/>
      <c r="AR101" s="88"/>
      <c r="AS101" s="100">
        <v>0</v>
      </c>
      <c r="AT101" s="102">
        <v>0</v>
      </c>
      <c r="AU101" s="102">
        <v>0</v>
      </c>
      <c r="AV101" s="102">
        <v>0</v>
      </c>
      <c r="AW101" s="102">
        <v>0</v>
      </c>
      <c r="AX101" s="102">
        <v>0</v>
      </c>
      <c r="AY101" s="102">
        <v>0</v>
      </c>
      <c r="AZ101" s="101">
        <v>0</v>
      </c>
    </row>
    <row r="102" spans="30:52" ht="35" customHeight="1">
      <c r="AF102" s="103">
        <v>0</v>
      </c>
      <c r="AG102" s="103">
        <v>1</v>
      </c>
      <c r="AH102" s="103">
        <v>2</v>
      </c>
      <c r="AI102" s="103">
        <v>3</v>
      </c>
      <c r="AJ102" s="103">
        <v>4</v>
      </c>
      <c r="AK102" s="103">
        <v>5</v>
      </c>
      <c r="AL102" s="103">
        <v>6</v>
      </c>
      <c r="AM102" s="103">
        <v>7</v>
      </c>
      <c r="AO102" s="325"/>
      <c r="AP102" s="325"/>
      <c r="AQ102" s="325"/>
      <c r="AR102" s="81"/>
      <c r="AS102" s="103">
        <v>0</v>
      </c>
      <c r="AT102" s="103">
        <v>1</v>
      </c>
      <c r="AU102" s="103">
        <v>2</v>
      </c>
      <c r="AV102" s="103">
        <v>3</v>
      </c>
      <c r="AW102" s="103">
        <v>4</v>
      </c>
      <c r="AX102" s="103">
        <v>5</v>
      </c>
      <c r="AY102" s="103">
        <v>6</v>
      </c>
      <c r="AZ102" s="103">
        <v>7</v>
      </c>
    </row>
    <row r="103" spans="30:52" ht="35" customHeight="1">
      <c r="AF103" s="279" t="s">
        <v>0</v>
      </c>
      <c r="AG103" s="279"/>
      <c r="AH103" s="279"/>
      <c r="AI103" s="279"/>
      <c r="AJ103" s="279"/>
      <c r="AK103" s="279"/>
      <c r="AL103" s="279"/>
      <c r="AM103" s="279"/>
      <c r="AO103" s="325"/>
      <c r="AP103" s="325"/>
      <c r="AQ103" s="325"/>
      <c r="AR103" s="81"/>
      <c r="AS103" s="279" t="s">
        <v>0</v>
      </c>
      <c r="AT103" s="279"/>
      <c r="AU103" s="279"/>
      <c r="AV103" s="279"/>
      <c r="AW103" s="279"/>
      <c r="AX103" s="279"/>
      <c r="AY103" s="279"/>
      <c r="AZ103" s="279"/>
    </row>
    <row r="104" spans="30:52" ht="35" customHeight="1">
      <c r="AD104" s="88"/>
      <c r="AE104" s="88"/>
      <c r="AF104" s="88"/>
      <c r="AG104" s="88"/>
      <c r="AH104" s="88"/>
      <c r="AI104" s="88"/>
      <c r="AO104" s="81"/>
      <c r="AP104" s="81"/>
      <c r="AQ104" s="81"/>
      <c r="AR104" s="81"/>
      <c r="AS104" s="75"/>
      <c r="AV104" s="75"/>
    </row>
    <row r="105" spans="30:52" ht="35" customHeight="1" thickBot="1">
      <c r="AD105" s="270" t="s">
        <v>99</v>
      </c>
      <c r="AE105" s="270"/>
      <c r="AF105" s="326" t="s">
        <v>245</v>
      </c>
      <c r="AG105" s="326"/>
      <c r="AH105" s="326"/>
      <c r="AI105" s="326"/>
      <c r="AO105" s="327" t="s">
        <v>247</v>
      </c>
      <c r="AP105" s="327"/>
      <c r="AQ105" s="327"/>
      <c r="AR105" s="81"/>
      <c r="AS105" s="328" t="s">
        <v>253</v>
      </c>
      <c r="AT105" s="328"/>
      <c r="AU105" s="328"/>
      <c r="AV105" s="328"/>
      <c r="AW105" s="328"/>
      <c r="AX105" s="328"/>
      <c r="AY105" s="328"/>
      <c r="AZ105" s="328"/>
    </row>
    <row r="106" spans="30:52" ht="35" customHeight="1" thickBot="1">
      <c r="AF106" s="100">
        <v>9</v>
      </c>
      <c r="AG106" s="102">
        <v>10</v>
      </c>
      <c r="AH106" s="102">
        <v>11</v>
      </c>
      <c r="AI106" s="102">
        <v>12</v>
      </c>
      <c r="AJ106" s="102">
        <v>13</v>
      </c>
      <c r="AK106" s="102">
        <v>14</v>
      </c>
      <c r="AL106" s="102">
        <v>0</v>
      </c>
      <c r="AM106" s="101">
        <v>0</v>
      </c>
      <c r="AO106" s="88"/>
      <c r="AP106" s="99">
        <v>1</v>
      </c>
      <c r="AQ106" s="88"/>
      <c r="AR106" s="81"/>
      <c r="AS106" s="100">
        <f>AS101+$AP$106*AF106</f>
        <v>9</v>
      </c>
      <c r="AT106" s="102">
        <f t="shared" ref="AT106:AZ106" si="2">AT101+$AP$106*AG106</f>
        <v>10</v>
      </c>
      <c r="AU106" s="102">
        <f t="shared" si="2"/>
        <v>11</v>
      </c>
      <c r="AV106" s="102">
        <f t="shared" si="2"/>
        <v>12</v>
      </c>
      <c r="AW106" s="102">
        <f t="shared" si="2"/>
        <v>13</v>
      </c>
      <c r="AX106" s="102">
        <f t="shared" si="2"/>
        <v>14</v>
      </c>
      <c r="AY106" s="102">
        <f t="shared" si="2"/>
        <v>0</v>
      </c>
      <c r="AZ106" s="101">
        <f t="shared" si="2"/>
        <v>0</v>
      </c>
    </row>
    <row r="107" spans="30:52" ht="35" customHeight="1">
      <c r="AF107" s="103">
        <v>1</v>
      </c>
      <c r="AG107" s="103">
        <v>2</v>
      </c>
      <c r="AH107" s="103">
        <v>3</v>
      </c>
      <c r="AI107" s="103">
        <v>4</v>
      </c>
      <c r="AJ107" s="103">
        <v>5</v>
      </c>
      <c r="AK107" s="103">
        <v>6</v>
      </c>
      <c r="AL107" s="103">
        <v>7</v>
      </c>
      <c r="AM107" s="103">
        <v>8</v>
      </c>
      <c r="AO107" s="81"/>
      <c r="AP107" s="81"/>
      <c r="AQ107" s="81"/>
      <c r="AR107" s="81"/>
      <c r="AS107" s="103">
        <v>0</v>
      </c>
      <c r="AT107" s="103">
        <v>1</v>
      </c>
      <c r="AU107" s="103">
        <v>2</v>
      </c>
      <c r="AV107" s="103">
        <v>3</v>
      </c>
      <c r="AW107" s="103">
        <v>4</v>
      </c>
      <c r="AX107" s="103">
        <v>5</v>
      </c>
      <c r="AY107" s="103">
        <v>6</v>
      </c>
      <c r="AZ107" s="103">
        <v>7</v>
      </c>
    </row>
    <row r="108" spans="30:52" ht="35" customHeight="1">
      <c r="AF108" s="279" t="s">
        <v>0</v>
      </c>
      <c r="AG108" s="279"/>
      <c r="AH108" s="279"/>
      <c r="AI108" s="279"/>
      <c r="AJ108" s="279"/>
      <c r="AK108" s="279"/>
      <c r="AL108" s="279"/>
      <c r="AM108" s="279"/>
      <c r="AN108" s="88"/>
      <c r="AO108" s="88"/>
      <c r="AP108" s="88"/>
      <c r="AQ108" s="88"/>
      <c r="AR108" s="88"/>
      <c r="AS108" s="279" t="s">
        <v>0</v>
      </c>
      <c r="AT108" s="279"/>
      <c r="AU108" s="279"/>
      <c r="AV108" s="279"/>
      <c r="AW108" s="279"/>
      <c r="AX108" s="279"/>
      <c r="AY108" s="279"/>
      <c r="AZ108" s="279"/>
    </row>
    <row r="109" spans="30:52" ht="35" customHeight="1">
      <c r="AD109" s="88"/>
      <c r="AE109" s="88"/>
      <c r="AF109" s="88"/>
      <c r="AG109" s="88"/>
      <c r="AH109" s="88"/>
      <c r="AI109" s="88"/>
      <c r="AJ109" s="88"/>
      <c r="AK109" s="88"/>
      <c r="AL109" s="88"/>
      <c r="AM109" s="88"/>
      <c r="AN109" s="88"/>
      <c r="AO109" s="88"/>
      <c r="AP109" s="88"/>
      <c r="AQ109" s="88"/>
      <c r="AR109" s="88"/>
      <c r="AS109" s="75"/>
    </row>
    <row r="110" spans="30:52" ht="35" customHeight="1" thickBot="1">
      <c r="AD110" s="270" t="s">
        <v>104</v>
      </c>
      <c r="AE110" s="270"/>
      <c r="AF110" s="326" t="s">
        <v>248</v>
      </c>
      <c r="AG110" s="326"/>
      <c r="AH110" s="326"/>
      <c r="AI110" s="326"/>
      <c r="AO110" s="327" t="s">
        <v>249</v>
      </c>
      <c r="AP110" s="327"/>
      <c r="AQ110" s="327"/>
      <c r="AR110" s="88"/>
      <c r="AS110" s="328" t="s">
        <v>254</v>
      </c>
      <c r="AT110" s="328"/>
      <c r="AU110" s="328"/>
      <c r="AV110" s="328"/>
      <c r="AW110" s="328"/>
      <c r="AX110" s="328"/>
      <c r="AY110" s="328"/>
      <c r="AZ110" s="328"/>
    </row>
    <row r="111" spans="30:52" ht="35" customHeight="1" thickBot="1">
      <c r="AF111" s="100">
        <v>10</v>
      </c>
      <c r="AG111" s="102">
        <v>11</v>
      </c>
      <c r="AH111" s="102">
        <v>12</v>
      </c>
      <c r="AI111" s="102">
        <v>13</v>
      </c>
      <c r="AJ111" s="102">
        <v>14</v>
      </c>
      <c r="AK111" s="102">
        <v>0</v>
      </c>
      <c r="AL111" s="102">
        <v>0</v>
      </c>
      <c r="AM111" s="101">
        <v>0</v>
      </c>
      <c r="AO111" s="88"/>
      <c r="AP111" s="99">
        <v>2</v>
      </c>
      <c r="AQ111" s="88"/>
      <c r="AR111" s="88"/>
      <c r="AS111" s="100">
        <f>AS106+$AP$111*AF111</f>
        <v>29</v>
      </c>
      <c r="AT111" s="102">
        <f t="shared" ref="AT111:AZ111" si="3">AT106+$AP$111*AG111</f>
        <v>32</v>
      </c>
      <c r="AU111" s="102">
        <f t="shared" si="3"/>
        <v>35</v>
      </c>
      <c r="AV111" s="102">
        <f t="shared" si="3"/>
        <v>38</v>
      </c>
      <c r="AW111" s="102">
        <f t="shared" si="3"/>
        <v>41</v>
      </c>
      <c r="AX111" s="102">
        <f t="shared" si="3"/>
        <v>14</v>
      </c>
      <c r="AY111" s="102">
        <f t="shared" si="3"/>
        <v>0</v>
      </c>
      <c r="AZ111" s="101">
        <f t="shared" si="3"/>
        <v>0</v>
      </c>
    </row>
    <row r="112" spans="30:52" ht="35" customHeight="1">
      <c r="AF112" s="103">
        <v>2</v>
      </c>
      <c r="AG112" s="103">
        <v>3</v>
      </c>
      <c r="AH112" s="103">
        <v>4</v>
      </c>
      <c r="AI112" s="103">
        <v>5</v>
      </c>
      <c r="AJ112" s="103">
        <v>6</v>
      </c>
      <c r="AK112" s="103">
        <v>7</v>
      </c>
      <c r="AL112" s="103">
        <v>8</v>
      </c>
      <c r="AM112" s="103">
        <v>9</v>
      </c>
      <c r="AO112" s="81"/>
      <c r="AP112" s="81"/>
      <c r="AQ112" s="81"/>
      <c r="AR112" s="88"/>
      <c r="AS112" s="103">
        <v>0</v>
      </c>
      <c r="AT112" s="103">
        <v>1</v>
      </c>
      <c r="AU112" s="103">
        <v>2</v>
      </c>
      <c r="AV112" s="103">
        <v>3</v>
      </c>
      <c r="AW112" s="103">
        <v>4</v>
      </c>
      <c r="AX112" s="103">
        <v>5</v>
      </c>
      <c r="AY112" s="103">
        <v>6</v>
      </c>
      <c r="AZ112" s="103">
        <v>7</v>
      </c>
    </row>
    <row r="113" spans="29:52" ht="35" customHeight="1">
      <c r="AF113" s="279" t="s">
        <v>0</v>
      </c>
      <c r="AG113" s="279"/>
      <c r="AH113" s="279"/>
      <c r="AI113" s="279"/>
      <c r="AJ113" s="279"/>
      <c r="AK113" s="279"/>
      <c r="AL113" s="279"/>
      <c r="AM113" s="279"/>
      <c r="AN113" s="88"/>
      <c r="AO113" s="88"/>
      <c r="AP113" s="88"/>
      <c r="AQ113" s="88"/>
      <c r="AR113" s="88"/>
      <c r="AS113" s="279" t="s">
        <v>0</v>
      </c>
      <c r="AT113" s="279"/>
      <c r="AU113" s="279"/>
      <c r="AV113" s="279"/>
      <c r="AW113" s="279"/>
      <c r="AX113" s="279"/>
      <c r="AY113" s="279"/>
      <c r="AZ113" s="279"/>
    </row>
    <row r="114" spans="29:52" ht="35" customHeight="1">
      <c r="AD114" s="88"/>
      <c r="AE114" s="88"/>
      <c r="AF114" s="88"/>
      <c r="AG114" s="88"/>
      <c r="AH114" s="88"/>
      <c r="AI114" s="88"/>
      <c r="AJ114" s="88"/>
      <c r="AK114" s="88"/>
      <c r="AL114" s="88"/>
      <c r="AM114" s="88"/>
      <c r="AN114" s="88"/>
      <c r="AO114" s="88"/>
      <c r="AP114" s="88"/>
      <c r="AQ114" s="88"/>
      <c r="AR114" s="88"/>
      <c r="AS114" s="75"/>
    </row>
    <row r="115" spans="29:52" ht="35" customHeight="1" thickBot="1">
      <c r="AD115" s="270" t="s">
        <v>112</v>
      </c>
      <c r="AE115" s="270"/>
      <c r="AF115" s="326" t="s">
        <v>250</v>
      </c>
      <c r="AG115" s="326"/>
      <c r="AH115" s="326"/>
      <c r="AI115" s="326"/>
      <c r="AO115" s="327" t="s">
        <v>251</v>
      </c>
      <c r="AP115" s="327"/>
      <c r="AQ115" s="327"/>
      <c r="AR115" s="88"/>
      <c r="AS115" s="328" t="s">
        <v>255</v>
      </c>
      <c r="AT115" s="328"/>
      <c r="AU115" s="328"/>
      <c r="AV115" s="328"/>
      <c r="AW115" s="328"/>
      <c r="AX115" s="328"/>
      <c r="AY115" s="328"/>
      <c r="AZ115" s="328"/>
    </row>
    <row r="116" spans="29:52" ht="35" customHeight="1" thickBot="1">
      <c r="AF116" s="100">
        <v>11</v>
      </c>
      <c r="AG116" s="102">
        <v>12</v>
      </c>
      <c r="AH116" s="102">
        <v>13</v>
      </c>
      <c r="AI116" s="102">
        <v>14</v>
      </c>
      <c r="AJ116" s="102">
        <v>0</v>
      </c>
      <c r="AK116" s="102">
        <v>0</v>
      </c>
      <c r="AL116" s="102">
        <v>0</v>
      </c>
      <c r="AM116" s="101">
        <v>0</v>
      </c>
      <c r="AO116" s="88"/>
      <c r="AP116" s="99">
        <v>3</v>
      </c>
      <c r="AQ116" s="88"/>
      <c r="AR116" s="88"/>
      <c r="AS116" s="100">
        <f>AS111+$AP$94*AF116</f>
        <v>62</v>
      </c>
      <c r="AT116" s="102">
        <f>AT111+$AP$94*AG116</f>
        <v>68</v>
      </c>
      <c r="AU116" s="102">
        <f>AU111+$AP$94*AH116</f>
        <v>74</v>
      </c>
      <c r="AV116" s="102">
        <f>AV111+$AP$94*AI116</f>
        <v>80</v>
      </c>
      <c r="AW116" s="102">
        <f>AW111+$AP$94*AJ116</f>
        <v>41</v>
      </c>
      <c r="AX116" s="102">
        <f>AX111+$AP$94*AK116</f>
        <v>14</v>
      </c>
      <c r="AY116" s="102">
        <f>AY111+$AP$94*AL116</f>
        <v>0</v>
      </c>
      <c r="AZ116" s="101">
        <f>AZ111+$AP$94*AM116</f>
        <v>0</v>
      </c>
    </row>
    <row r="117" spans="29:52" ht="35" customHeight="1">
      <c r="AF117" s="103">
        <v>3</v>
      </c>
      <c r="AG117" s="103">
        <v>4</v>
      </c>
      <c r="AH117" s="103">
        <v>5</v>
      </c>
      <c r="AI117" s="103">
        <v>6</v>
      </c>
      <c r="AJ117" s="103">
        <v>7</v>
      </c>
      <c r="AK117" s="103">
        <v>8</v>
      </c>
      <c r="AL117" s="103">
        <v>9</v>
      </c>
      <c r="AM117" s="103">
        <v>10</v>
      </c>
      <c r="AO117" s="81"/>
      <c r="AP117" s="81"/>
      <c r="AQ117" s="81"/>
      <c r="AR117" s="88"/>
      <c r="AS117" s="103">
        <v>0</v>
      </c>
      <c r="AT117" s="103">
        <v>1</v>
      </c>
      <c r="AU117" s="103">
        <v>2</v>
      </c>
      <c r="AV117" s="103">
        <v>3</v>
      </c>
      <c r="AW117" s="103">
        <v>4</v>
      </c>
      <c r="AX117" s="103">
        <v>5</v>
      </c>
      <c r="AY117" s="103">
        <v>6</v>
      </c>
      <c r="AZ117" s="103">
        <v>7</v>
      </c>
    </row>
    <row r="118" spans="29:52" ht="35" customHeight="1">
      <c r="AF118" s="279" t="s">
        <v>0</v>
      </c>
      <c r="AG118" s="279"/>
      <c r="AH118" s="279"/>
      <c r="AI118" s="279"/>
      <c r="AJ118" s="279"/>
      <c r="AK118" s="279"/>
      <c r="AL118" s="279"/>
      <c r="AM118" s="279"/>
      <c r="AN118" s="88"/>
      <c r="AO118" s="88"/>
      <c r="AP118" s="88"/>
      <c r="AQ118" s="88"/>
      <c r="AR118" s="88"/>
      <c r="AS118" s="279" t="s">
        <v>0</v>
      </c>
      <c r="AT118" s="279"/>
      <c r="AU118" s="279"/>
      <c r="AV118" s="279"/>
      <c r="AW118" s="279"/>
      <c r="AX118" s="279"/>
      <c r="AY118" s="279"/>
      <c r="AZ118" s="279"/>
    </row>
    <row r="119" spans="29:52" ht="35" customHeight="1">
      <c r="AD119" s="88"/>
      <c r="AE119" s="88"/>
      <c r="AF119" s="88"/>
      <c r="AG119" s="88"/>
      <c r="AH119" s="88"/>
      <c r="AI119" s="88"/>
      <c r="AJ119" s="88"/>
      <c r="AK119" s="88"/>
      <c r="AL119" s="88"/>
      <c r="AM119" s="88"/>
      <c r="AN119" s="88"/>
    </row>
    <row r="120" spans="29:52" ht="35" customHeight="1">
      <c r="AC120" s="281" t="s">
        <v>128</v>
      </c>
      <c r="AD120" s="281"/>
      <c r="AE120" s="281"/>
      <c r="AF120" s="281"/>
      <c r="AG120" s="281"/>
      <c r="AH120" s="281"/>
      <c r="AI120" s="281"/>
      <c r="AJ120" s="281"/>
      <c r="AK120" s="281"/>
      <c r="AL120" s="281"/>
      <c r="AM120" s="281"/>
    </row>
    <row r="121" spans="29:52" ht="35" customHeight="1">
      <c r="AF121" s="284" t="s">
        <v>39</v>
      </c>
      <c r="AG121" s="284"/>
      <c r="AH121" s="284"/>
      <c r="AI121" s="284"/>
      <c r="AJ121" s="284"/>
      <c r="AK121" s="284"/>
      <c r="AL121" s="284"/>
      <c r="AM121" s="284"/>
    </row>
    <row r="122" spans="29:52" ht="35" customHeight="1">
      <c r="AC122" s="45"/>
      <c r="AD122" s="45"/>
      <c r="AE122" s="45"/>
      <c r="AF122" s="280" t="s">
        <v>36</v>
      </c>
      <c r="AG122" s="280"/>
      <c r="AH122" s="280"/>
      <c r="AI122" s="280"/>
      <c r="AJ122" s="280"/>
      <c r="AK122" s="280"/>
      <c r="AL122" s="280"/>
      <c r="AM122" s="280"/>
    </row>
    <row r="123" spans="29:52" ht="35" customHeight="1" thickBot="1">
      <c r="AC123" s="45"/>
      <c r="AD123" s="45"/>
      <c r="AE123" s="45"/>
      <c r="AF123" s="106">
        <v>0</v>
      </c>
      <c r="AG123" s="106">
        <v>1</v>
      </c>
      <c r="AH123" s="106">
        <v>2</v>
      </c>
      <c r="AI123" s="106">
        <v>3</v>
      </c>
      <c r="AJ123" s="106">
        <v>4</v>
      </c>
      <c r="AK123" s="106">
        <v>5</v>
      </c>
      <c r="AL123" s="106">
        <v>6</v>
      </c>
      <c r="AM123" s="106">
        <v>7</v>
      </c>
    </row>
    <row r="124" spans="29:52" ht="35" customHeight="1" thickBot="1">
      <c r="AC124" s="278" t="s">
        <v>120</v>
      </c>
      <c r="AD124" s="278"/>
      <c r="AE124" s="105">
        <v>0</v>
      </c>
      <c r="AF124" s="100">
        <v>14</v>
      </c>
      <c r="AG124" s="102">
        <v>20</v>
      </c>
      <c r="AH124" s="102">
        <v>26</v>
      </c>
      <c r="AI124" s="102">
        <v>32</v>
      </c>
      <c r="AJ124" s="102">
        <v>48</v>
      </c>
      <c r="AK124" s="102">
        <v>44</v>
      </c>
      <c r="AL124" s="102">
        <v>50</v>
      </c>
      <c r="AM124" s="101">
        <v>56</v>
      </c>
    </row>
    <row r="125" spans="29:52" ht="35" customHeight="1">
      <c r="AC125" s="81"/>
      <c r="AF125" s="103">
        <v>0</v>
      </c>
      <c r="AG125" s="103">
        <v>1</v>
      </c>
      <c r="AH125" s="103">
        <v>2</v>
      </c>
      <c r="AI125" s="103">
        <v>3</v>
      </c>
      <c r="AJ125" s="103">
        <v>4</v>
      </c>
      <c r="AK125" s="103">
        <v>5</v>
      </c>
      <c r="AL125" s="103">
        <v>6</v>
      </c>
      <c r="AM125" s="103">
        <v>7</v>
      </c>
    </row>
    <row r="126" spans="29:52" ht="35" customHeight="1">
      <c r="AC126" s="81"/>
      <c r="AF126" s="279" t="s">
        <v>0</v>
      </c>
      <c r="AG126" s="279"/>
      <c r="AH126" s="279"/>
      <c r="AI126" s="279"/>
      <c r="AJ126" s="279"/>
      <c r="AK126" s="279"/>
      <c r="AL126" s="279"/>
      <c r="AM126" s="279"/>
    </row>
    <row r="127" spans="29:52" ht="35" customHeight="1">
      <c r="AC127" s="45"/>
      <c r="AD127" s="45"/>
      <c r="AE127" s="45"/>
    </row>
    <row r="128" spans="29:52" ht="35" customHeight="1">
      <c r="AC128" s="45"/>
      <c r="AD128" s="45"/>
      <c r="AE128" s="45"/>
      <c r="AF128" s="280" t="s">
        <v>36</v>
      </c>
      <c r="AG128" s="280"/>
      <c r="AH128" s="280"/>
      <c r="AI128" s="280"/>
      <c r="AJ128" s="280"/>
      <c r="AK128" s="280"/>
      <c r="AL128" s="280"/>
      <c r="AM128" s="280"/>
    </row>
    <row r="129" spans="29:39" ht="35" customHeight="1" thickBot="1">
      <c r="AC129" s="45"/>
      <c r="AD129" s="45"/>
      <c r="AE129" s="45"/>
      <c r="AF129" s="106">
        <v>8</v>
      </c>
      <c r="AG129" s="106">
        <v>9</v>
      </c>
      <c r="AH129" s="106">
        <v>10</v>
      </c>
      <c r="AI129" s="106">
        <v>11</v>
      </c>
      <c r="AJ129" s="106">
        <v>12</v>
      </c>
      <c r="AK129" s="106">
        <v>13</v>
      </c>
      <c r="AL129" s="106">
        <v>14</v>
      </c>
      <c r="AM129" s="106">
        <v>15</v>
      </c>
    </row>
    <row r="130" spans="29:39" ht="35" customHeight="1" thickBot="1">
      <c r="AC130" s="278" t="s">
        <v>120</v>
      </c>
      <c r="AD130" s="278"/>
      <c r="AE130" s="105">
        <v>1</v>
      </c>
      <c r="AF130" s="100">
        <v>62</v>
      </c>
      <c r="AG130" s="102">
        <v>68</v>
      </c>
      <c r="AH130" s="102">
        <v>74</v>
      </c>
      <c r="AI130" s="102">
        <v>80</v>
      </c>
      <c r="AJ130" s="102">
        <v>41</v>
      </c>
      <c r="AK130" s="102">
        <v>14</v>
      </c>
      <c r="AL130" s="102">
        <v>0</v>
      </c>
      <c r="AM130" s="101">
        <v>0</v>
      </c>
    </row>
    <row r="131" spans="29:39" ht="35" customHeight="1">
      <c r="AC131" s="45"/>
      <c r="AF131" s="103">
        <v>0</v>
      </c>
      <c r="AG131" s="103">
        <v>1</v>
      </c>
      <c r="AH131" s="103">
        <v>2</v>
      </c>
      <c r="AI131" s="103">
        <v>3</v>
      </c>
      <c r="AJ131" s="103">
        <v>4</v>
      </c>
      <c r="AK131" s="103">
        <v>5</v>
      </c>
      <c r="AL131" s="103">
        <v>6</v>
      </c>
      <c r="AM131" s="103">
        <v>7</v>
      </c>
    </row>
    <row r="132" spans="29:39" ht="35" customHeight="1">
      <c r="AC132" s="45"/>
      <c r="AF132" s="279" t="s">
        <v>0</v>
      </c>
      <c r="AG132" s="279"/>
      <c r="AH132" s="279"/>
      <c r="AI132" s="279"/>
      <c r="AJ132" s="279"/>
      <c r="AK132" s="279"/>
      <c r="AL132" s="279"/>
      <c r="AM132" s="279"/>
    </row>
    <row r="157" spans="30:40" ht="35" customHeight="1">
      <c r="AN157" s="75"/>
    </row>
    <row r="158" spans="30:40" ht="35" customHeight="1">
      <c r="AD158" s="75"/>
      <c r="AE158" s="75"/>
      <c r="AF158" s="75"/>
      <c r="AG158" s="75"/>
      <c r="AH158" s="75"/>
      <c r="AI158" s="75"/>
      <c r="AJ158" s="75"/>
      <c r="AK158" s="75"/>
      <c r="AL158" s="75"/>
      <c r="AM158" s="75"/>
      <c r="AN158" s="75"/>
    </row>
    <row r="159" spans="30:40" ht="35" customHeight="1">
      <c r="AD159" s="75"/>
      <c r="AE159" s="75"/>
      <c r="AF159" s="75"/>
      <c r="AG159" s="75"/>
      <c r="AH159" s="75"/>
      <c r="AI159" s="75"/>
      <c r="AJ159" s="75"/>
      <c r="AK159" s="75"/>
      <c r="AL159" s="75"/>
      <c r="AM159" s="75"/>
      <c r="AN159" s="75"/>
    </row>
    <row r="160" spans="30:40" ht="35" customHeight="1">
      <c r="AD160" s="75"/>
      <c r="AE160" s="75"/>
      <c r="AF160" s="75"/>
      <c r="AG160" s="75"/>
      <c r="AH160" s="75"/>
      <c r="AI160" s="75"/>
      <c r="AJ160" s="75"/>
      <c r="AK160" s="75"/>
      <c r="AL160" s="75"/>
      <c r="AM160" s="75"/>
      <c r="AN160" s="75"/>
    </row>
    <row r="161" spans="30:40" ht="35" customHeight="1">
      <c r="AD161" s="75"/>
      <c r="AE161" s="75"/>
      <c r="AF161" s="75"/>
      <c r="AG161" s="75"/>
      <c r="AH161" s="75"/>
      <c r="AI161" s="75"/>
      <c r="AJ161" s="75"/>
      <c r="AK161" s="75"/>
      <c r="AL161" s="75"/>
      <c r="AM161" s="75"/>
      <c r="AN161" s="75"/>
    </row>
    <row r="162" spans="30:40" ht="35" customHeight="1">
      <c r="AD162" s="75"/>
      <c r="AE162" s="75"/>
      <c r="AF162" s="75"/>
      <c r="AG162" s="75"/>
      <c r="AH162" s="75"/>
      <c r="AI162" s="75"/>
      <c r="AJ162" s="75"/>
      <c r="AK162" s="75"/>
      <c r="AL162" s="75"/>
      <c r="AM162" s="75"/>
      <c r="AN162" s="75"/>
    </row>
    <row r="163" spans="30:40" ht="35" customHeight="1">
      <c r="AD163" s="75"/>
      <c r="AE163" s="75"/>
      <c r="AF163" s="75"/>
      <c r="AG163" s="75"/>
      <c r="AH163" s="75"/>
      <c r="AI163" s="75"/>
      <c r="AJ163" s="75"/>
      <c r="AK163" s="75"/>
      <c r="AL163" s="75"/>
      <c r="AM163" s="75"/>
      <c r="AN163" s="75"/>
    </row>
    <row r="164" spans="30:40" ht="35" customHeight="1">
      <c r="AD164" s="75"/>
      <c r="AE164" s="75"/>
      <c r="AF164" s="75"/>
      <c r="AG164" s="75"/>
      <c r="AH164" s="75"/>
      <c r="AI164" s="75"/>
      <c r="AJ164" s="75"/>
      <c r="AK164" s="75"/>
      <c r="AL164" s="75"/>
      <c r="AM164" s="75"/>
      <c r="AN164" s="75"/>
    </row>
    <row r="165" spans="30:40" ht="35" customHeight="1">
      <c r="AD165" s="75"/>
      <c r="AE165" s="75"/>
      <c r="AF165" s="75"/>
      <c r="AG165" s="75"/>
      <c r="AH165" s="75"/>
      <c r="AI165" s="75"/>
      <c r="AJ165" s="75"/>
      <c r="AK165" s="75"/>
      <c r="AL165" s="75"/>
      <c r="AM165" s="75"/>
      <c r="AN165" s="75"/>
    </row>
    <row r="166" spans="30:40" ht="35" customHeight="1">
      <c r="AD166" s="75"/>
      <c r="AE166" s="75"/>
      <c r="AF166" s="75"/>
      <c r="AG166" s="75"/>
      <c r="AH166" s="75"/>
      <c r="AI166" s="75"/>
      <c r="AJ166" s="75"/>
      <c r="AK166" s="75"/>
      <c r="AL166" s="75"/>
      <c r="AM166" s="75"/>
      <c r="AN166" s="75"/>
    </row>
    <row r="167" spans="30:40" ht="35" customHeight="1">
      <c r="AD167" s="75"/>
      <c r="AE167" s="75"/>
      <c r="AF167" s="75"/>
      <c r="AG167" s="75"/>
      <c r="AH167" s="75"/>
      <c r="AI167" s="75"/>
      <c r="AJ167" s="75"/>
      <c r="AK167" s="75"/>
      <c r="AL167" s="75"/>
      <c r="AM167" s="75"/>
      <c r="AN167" s="75"/>
    </row>
    <row r="168" spans="30:40" ht="35" customHeight="1">
      <c r="AD168" s="75"/>
      <c r="AE168" s="75"/>
      <c r="AF168" s="75"/>
      <c r="AG168" s="75"/>
      <c r="AH168" s="75"/>
      <c r="AI168" s="75"/>
      <c r="AJ168" s="75"/>
      <c r="AK168" s="75"/>
      <c r="AL168" s="75"/>
      <c r="AM168" s="75"/>
      <c r="AN168" s="75"/>
    </row>
    <row r="169" spans="30:40" ht="35" customHeight="1">
      <c r="AD169" s="75"/>
      <c r="AE169" s="75"/>
      <c r="AF169" s="75"/>
      <c r="AG169" s="75"/>
      <c r="AH169" s="75"/>
      <c r="AI169" s="75"/>
      <c r="AJ169" s="75"/>
      <c r="AK169" s="75"/>
      <c r="AL169" s="75"/>
      <c r="AM169" s="75"/>
      <c r="AN169" s="75"/>
    </row>
    <row r="170" spans="30:40" ht="35" customHeight="1">
      <c r="AD170" s="75"/>
      <c r="AE170" s="75"/>
      <c r="AF170" s="75"/>
      <c r="AG170" s="75"/>
      <c r="AH170" s="75"/>
      <c r="AI170" s="75"/>
      <c r="AJ170" s="75"/>
      <c r="AK170" s="75"/>
      <c r="AL170" s="75"/>
      <c r="AM170" s="75"/>
      <c r="AN170" s="75"/>
    </row>
    <row r="171" spans="30:40" ht="35" customHeight="1">
      <c r="AD171" s="75"/>
      <c r="AE171" s="75"/>
      <c r="AF171" s="75"/>
      <c r="AG171" s="75"/>
      <c r="AH171" s="75"/>
      <c r="AI171" s="75"/>
      <c r="AJ171" s="75"/>
      <c r="AK171" s="75"/>
      <c r="AL171" s="75"/>
      <c r="AM171" s="75"/>
      <c r="AN171" s="75"/>
    </row>
    <row r="172" spans="30:40" ht="35" customHeight="1">
      <c r="AD172" s="75"/>
      <c r="AE172" s="75"/>
      <c r="AF172" s="75"/>
      <c r="AG172" s="75"/>
      <c r="AH172" s="75"/>
      <c r="AI172" s="75"/>
      <c r="AJ172" s="75"/>
      <c r="AK172" s="75"/>
      <c r="AL172" s="75"/>
      <c r="AM172" s="75"/>
    </row>
  </sheetData>
  <mergeCells count="127">
    <mergeCell ref="AF118:AM118"/>
    <mergeCell ref="AS118:AZ118"/>
    <mergeCell ref="AF121:AM121"/>
    <mergeCell ref="AF113:AM113"/>
    <mergeCell ref="AS113:AZ113"/>
    <mergeCell ref="AD115:AE115"/>
    <mergeCell ref="AF115:AI115"/>
    <mergeCell ref="AO115:AQ115"/>
    <mergeCell ref="AS115:AZ115"/>
    <mergeCell ref="AF108:AM108"/>
    <mergeCell ref="AS108:AZ108"/>
    <mergeCell ref="AD110:AE110"/>
    <mergeCell ref="AF110:AI110"/>
    <mergeCell ref="AO110:AQ110"/>
    <mergeCell ref="AS110:AZ110"/>
    <mergeCell ref="AF103:AM103"/>
    <mergeCell ref="AS103:AZ103"/>
    <mergeCell ref="AD105:AE105"/>
    <mergeCell ref="AF105:AI105"/>
    <mergeCell ref="AO105:AQ105"/>
    <mergeCell ref="AS105:AZ105"/>
    <mergeCell ref="AD98:AF98"/>
    <mergeCell ref="AD100:AE100"/>
    <mergeCell ref="AF100:AI100"/>
    <mergeCell ref="AO100:AQ100"/>
    <mergeCell ref="AS100:AZ100"/>
    <mergeCell ref="AS88:AZ88"/>
    <mergeCell ref="AS93:AZ93"/>
    <mergeCell ref="AF81:AM81"/>
    <mergeCell ref="AF86:AM86"/>
    <mergeCell ref="AF91:AM91"/>
    <mergeCell ref="AF96:AM96"/>
    <mergeCell ref="AS86:AZ86"/>
    <mergeCell ref="AS91:AZ91"/>
    <mergeCell ref="AS96:AZ96"/>
    <mergeCell ref="AS81:AZ81"/>
    <mergeCell ref="AS78:AZ78"/>
    <mergeCell ref="AS83:AZ83"/>
    <mergeCell ref="AD93:AE93"/>
    <mergeCell ref="AF93:AI93"/>
    <mergeCell ref="AO93:AQ93"/>
    <mergeCell ref="AO78:AQ78"/>
    <mergeCell ref="AO83:AQ83"/>
    <mergeCell ref="AD88:AE88"/>
    <mergeCell ref="AF88:AI88"/>
    <mergeCell ref="AO88:AQ88"/>
    <mergeCell ref="AF78:AI78"/>
    <mergeCell ref="AD83:AE83"/>
    <mergeCell ref="AF83:AI83"/>
    <mergeCell ref="AD78:AE78"/>
    <mergeCell ref="AD71:AO75"/>
    <mergeCell ref="AD76:AF76"/>
    <mergeCell ref="C9:AA9"/>
    <mergeCell ref="H10:K10"/>
    <mergeCell ref="A11:B11"/>
    <mergeCell ref="H14:K14"/>
    <mergeCell ref="H4:V4"/>
    <mergeCell ref="M14:AA14"/>
    <mergeCell ref="H22:K22"/>
    <mergeCell ref="M18:AA18"/>
    <mergeCell ref="M22:AA22"/>
    <mergeCell ref="A15:B15"/>
    <mergeCell ref="C10:F10"/>
    <mergeCell ref="C14:F14"/>
    <mergeCell ref="M10:AA10"/>
    <mergeCell ref="AD17:AJ17"/>
    <mergeCell ref="AD16:AJ16"/>
    <mergeCell ref="C31:F31"/>
    <mergeCell ref="H31:K31"/>
    <mergeCell ref="A32:B32"/>
    <mergeCell ref="C26:AA26"/>
    <mergeCell ref="M27:AA27"/>
    <mergeCell ref="M31:AA31"/>
    <mergeCell ref="A23:B23"/>
    <mergeCell ref="C27:F27"/>
    <mergeCell ref="H27:K27"/>
    <mergeCell ref="A28:B28"/>
    <mergeCell ref="C18:F18"/>
    <mergeCell ref="H18:K18"/>
    <mergeCell ref="A19:B19"/>
    <mergeCell ref="C22:F22"/>
    <mergeCell ref="AD18:AE18"/>
    <mergeCell ref="AD29:AE29"/>
    <mergeCell ref="AG26:AJ26"/>
    <mergeCell ref="AD28:AJ28"/>
    <mergeCell ref="AD20:AE20"/>
    <mergeCell ref="AD24:AE24"/>
    <mergeCell ref="AD41:AE41"/>
    <mergeCell ref="AD45:AE45"/>
    <mergeCell ref="AD39:AJ40"/>
    <mergeCell ref="AO63:AR63"/>
    <mergeCell ref="AD2:AN2"/>
    <mergeCell ref="AD3:AE3"/>
    <mergeCell ref="AD6:AE6"/>
    <mergeCell ref="AG8:AN8"/>
    <mergeCell ref="AD12:AE12"/>
    <mergeCell ref="AG4:AN4"/>
    <mergeCell ref="AG10:AN10"/>
    <mergeCell ref="AG14:AN14"/>
    <mergeCell ref="AD31:AE31"/>
    <mergeCell ref="AD35:AE35"/>
    <mergeCell ref="AG33:AJ33"/>
    <mergeCell ref="AG37:AJ37"/>
    <mergeCell ref="AO69:AR69"/>
    <mergeCell ref="AD58:AR58"/>
    <mergeCell ref="AG43:AJ43"/>
    <mergeCell ref="AG47:AJ47"/>
    <mergeCell ref="AG59:AN59"/>
    <mergeCell ref="AD61:AE61"/>
    <mergeCell ref="AD54:AE54"/>
    <mergeCell ref="AG52:AJ52"/>
    <mergeCell ref="AD49:AJ49"/>
    <mergeCell ref="AG56:AJ56"/>
    <mergeCell ref="AD50:AE50"/>
    <mergeCell ref="AC130:AD130"/>
    <mergeCell ref="AF132:AM132"/>
    <mergeCell ref="AD1:AN1"/>
    <mergeCell ref="AC124:AD124"/>
    <mergeCell ref="AF126:AM126"/>
    <mergeCell ref="AF128:AM128"/>
    <mergeCell ref="AC120:AM120"/>
    <mergeCell ref="AF122:AM122"/>
    <mergeCell ref="AG63:AN63"/>
    <mergeCell ref="AG65:AN65"/>
    <mergeCell ref="AD67:AE67"/>
    <mergeCell ref="AG69:AN69"/>
    <mergeCell ref="AG22:AJ22"/>
  </mergeCells>
  <pageMargins left="0.7" right="0.7" top="0.75" bottom="0.75" header="0.3" footer="0.3"/>
  <pageSetup orientation="portrait" horizontalDpi="0" verticalDpi="0"/>
  <ignoredErrors>
    <ignoredError sqref="H5:V5" formulaRange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3F402-9E4F-0245-9B05-BEE8154FF096}">
  <dimension ref="A1:AM104"/>
  <sheetViews>
    <sheetView topLeftCell="M36" zoomScale="220" zoomScaleNormal="220" workbookViewId="0">
      <selection activeCell="AG28" sqref="AG28"/>
    </sheetView>
  </sheetViews>
  <sheetFormatPr baseColWidth="10" defaultColWidth="5.83203125" defaultRowHeight="35" customHeight="1"/>
  <cols>
    <col min="1" max="5" width="5.83203125" style="75"/>
    <col min="6" max="6" width="5.83203125" style="75" customWidth="1"/>
    <col min="7" max="12" width="5.83203125" style="75"/>
    <col min="13" max="13" width="5.83203125" style="96"/>
    <col min="14" max="16384" width="5.83203125" style="75"/>
  </cols>
  <sheetData>
    <row r="1" spans="1:39" ht="35" customHeight="1" thickBot="1">
      <c r="N1" s="265" t="s">
        <v>136</v>
      </c>
      <c r="O1" s="265"/>
      <c r="P1" s="265"/>
      <c r="Q1" s="265"/>
      <c r="R1" s="265"/>
      <c r="S1" s="265"/>
      <c r="T1" s="265"/>
      <c r="U1" s="265"/>
      <c r="V1" s="265"/>
      <c r="W1" s="265"/>
      <c r="X1" s="265"/>
      <c r="Y1" s="265"/>
      <c r="Z1" s="265"/>
      <c r="AA1" s="265"/>
      <c r="AB1" s="265"/>
      <c r="AC1" s="265"/>
      <c r="AD1" s="265"/>
      <c r="AE1" s="265"/>
      <c r="AF1" s="265"/>
      <c r="AG1" s="265"/>
      <c r="AH1" s="265"/>
      <c r="AI1" s="265"/>
      <c r="AJ1" s="265"/>
      <c r="AK1" s="265"/>
      <c r="AL1" s="265"/>
      <c r="AM1" s="265"/>
    </row>
    <row r="2" spans="1:39" ht="35" customHeight="1" thickBot="1">
      <c r="A2" s="86" t="s">
        <v>13</v>
      </c>
      <c r="B2" s="42">
        <v>0</v>
      </c>
      <c r="C2" s="43">
        <v>1</v>
      </c>
      <c r="D2" s="43">
        <v>2</v>
      </c>
      <c r="E2" s="43">
        <v>3</v>
      </c>
      <c r="F2" s="43">
        <v>4</v>
      </c>
      <c r="G2" s="43">
        <v>5</v>
      </c>
      <c r="H2" s="43">
        <v>6</v>
      </c>
      <c r="I2" s="43">
        <v>7</v>
      </c>
      <c r="J2" s="43">
        <v>8</v>
      </c>
      <c r="K2" s="44">
        <v>9</v>
      </c>
      <c r="N2" s="265"/>
      <c r="O2" s="265"/>
      <c r="P2" s="265"/>
      <c r="Q2" s="265"/>
      <c r="R2" s="265"/>
      <c r="S2" s="265"/>
      <c r="T2" s="265"/>
      <c r="U2" s="265"/>
      <c r="V2" s="265"/>
      <c r="W2" s="265"/>
      <c r="X2" s="265"/>
      <c r="Y2" s="265"/>
      <c r="Z2" s="265"/>
      <c r="AA2" s="265"/>
      <c r="AB2" s="265"/>
      <c r="AC2" s="265"/>
      <c r="AD2" s="265"/>
      <c r="AE2" s="265"/>
      <c r="AF2" s="265"/>
      <c r="AG2" s="265"/>
      <c r="AH2" s="265"/>
      <c r="AI2" s="265"/>
      <c r="AJ2" s="265"/>
      <c r="AK2" s="265"/>
      <c r="AL2" s="265"/>
      <c r="AM2" s="265"/>
    </row>
    <row r="3" spans="1:39" ht="35" customHeight="1" thickBot="1">
      <c r="A3" s="86" t="s">
        <v>22</v>
      </c>
      <c r="B3" s="72">
        <v>8</v>
      </c>
      <c r="C3" s="50">
        <v>1</v>
      </c>
      <c r="D3" s="73">
        <v>1</v>
      </c>
      <c r="N3" s="265"/>
      <c r="O3" s="265"/>
      <c r="P3" s="265"/>
      <c r="Q3" s="265"/>
      <c r="R3" s="265"/>
      <c r="S3" s="265"/>
      <c r="T3" s="265"/>
      <c r="U3" s="265"/>
      <c r="V3" s="265"/>
      <c r="W3" s="265"/>
      <c r="X3" s="265"/>
      <c r="Y3" s="265"/>
      <c r="Z3" s="265"/>
      <c r="AA3" s="265"/>
      <c r="AB3" s="265"/>
      <c r="AC3" s="265"/>
      <c r="AD3" s="265"/>
      <c r="AE3" s="265"/>
      <c r="AF3" s="265"/>
      <c r="AG3" s="265"/>
      <c r="AH3" s="265"/>
      <c r="AI3" s="265"/>
      <c r="AJ3" s="265"/>
      <c r="AK3" s="265"/>
      <c r="AL3" s="265"/>
      <c r="AM3" s="265"/>
    </row>
    <row r="4" spans="1:39" ht="35" customHeight="1" thickBot="1">
      <c r="A4" s="86" t="s">
        <v>23</v>
      </c>
      <c r="B4" s="42">
        <v>2</v>
      </c>
      <c r="C4" s="43">
        <v>1</v>
      </c>
      <c r="D4" s="44">
        <v>1</v>
      </c>
      <c r="N4" s="339" t="s">
        <v>256</v>
      </c>
      <c r="O4" s="339"/>
      <c r="P4" s="339"/>
      <c r="Q4" s="339"/>
      <c r="R4" s="339"/>
      <c r="S4" s="339"/>
      <c r="T4" s="339"/>
      <c r="U4" s="339"/>
      <c r="V4" s="339"/>
      <c r="W4" s="339"/>
      <c r="X4" s="339"/>
      <c r="Y4" s="339"/>
      <c r="Z4" s="339"/>
      <c r="AA4" s="339"/>
      <c r="AB4" s="339"/>
      <c r="AC4" s="339"/>
      <c r="AD4" s="339"/>
      <c r="AE4" s="339"/>
      <c r="AF4" s="339"/>
      <c r="AG4" s="339"/>
      <c r="AH4" s="339"/>
      <c r="AI4" s="339"/>
      <c r="AJ4" s="339"/>
      <c r="AK4" s="339"/>
      <c r="AL4" s="339"/>
      <c r="AM4" s="339"/>
    </row>
    <row r="5" spans="1:39" ht="35" customHeight="1" thickBot="1">
      <c r="A5" s="86" t="s">
        <v>40</v>
      </c>
      <c r="B5" s="42">
        <v>8</v>
      </c>
      <c r="C5" s="43">
        <v>1</v>
      </c>
      <c r="D5" s="44">
        <v>1</v>
      </c>
      <c r="N5" s="339"/>
      <c r="O5" s="339"/>
      <c r="P5" s="339"/>
      <c r="Q5" s="339"/>
      <c r="R5" s="339"/>
      <c r="S5" s="339"/>
      <c r="T5" s="339"/>
      <c r="U5" s="339"/>
      <c r="V5" s="339"/>
      <c r="W5" s="339"/>
      <c r="X5" s="339"/>
      <c r="Y5" s="339"/>
      <c r="Z5" s="339"/>
      <c r="AA5" s="339"/>
      <c r="AB5" s="339"/>
      <c r="AC5" s="339"/>
      <c r="AD5" s="339"/>
      <c r="AE5" s="339"/>
      <c r="AF5" s="339"/>
      <c r="AG5" s="339"/>
      <c r="AH5" s="339"/>
      <c r="AI5" s="339"/>
      <c r="AJ5" s="339"/>
      <c r="AK5" s="339"/>
      <c r="AL5" s="339"/>
      <c r="AM5" s="339"/>
    </row>
    <row r="6" spans="1:39" ht="35" customHeight="1">
      <c r="N6" s="339"/>
      <c r="O6" s="339"/>
      <c r="P6" s="339"/>
      <c r="Q6" s="339"/>
      <c r="R6" s="339"/>
      <c r="S6" s="339"/>
      <c r="T6" s="339"/>
      <c r="U6" s="339"/>
      <c r="V6" s="339"/>
      <c r="W6" s="339"/>
      <c r="X6" s="339"/>
      <c r="Y6" s="339"/>
      <c r="Z6" s="339"/>
      <c r="AA6" s="339"/>
      <c r="AB6" s="339"/>
      <c r="AC6" s="339"/>
      <c r="AD6" s="339"/>
      <c r="AE6" s="339"/>
      <c r="AF6" s="339"/>
      <c r="AG6" s="339"/>
      <c r="AH6" s="339"/>
      <c r="AI6" s="339"/>
      <c r="AJ6" s="339"/>
      <c r="AK6" s="339"/>
      <c r="AL6" s="339"/>
      <c r="AM6" s="339"/>
    </row>
    <row r="7" spans="1:39" ht="35" customHeight="1">
      <c r="C7" s="284" t="s">
        <v>45</v>
      </c>
      <c r="D7" s="284"/>
      <c r="E7" s="284"/>
      <c r="F7" s="284"/>
      <c r="G7" s="284"/>
      <c r="H7" s="284"/>
      <c r="I7" s="284"/>
      <c r="J7" s="284"/>
      <c r="N7" s="339"/>
      <c r="O7" s="339"/>
      <c r="P7" s="339"/>
      <c r="Q7" s="339"/>
      <c r="R7" s="339"/>
      <c r="S7" s="339"/>
      <c r="T7" s="339"/>
      <c r="U7" s="339"/>
      <c r="V7" s="339"/>
      <c r="W7" s="339"/>
      <c r="X7" s="339"/>
      <c r="Y7" s="339"/>
      <c r="Z7" s="339"/>
      <c r="AA7" s="339"/>
      <c r="AB7" s="339"/>
      <c r="AC7" s="339"/>
      <c r="AD7" s="339"/>
      <c r="AE7" s="339"/>
      <c r="AF7" s="339"/>
      <c r="AG7" s="339"/>
      <c r="AH7" s="339"/>
      <c r="AI7" s="339"/>
      <c r="AJ7" s="339"/>
      <c r="AK7" s="339"/>
      <c r="AL7" s="339"/>
      <c r="AM7" s="339"/>
    </row>
    <row r="8" spans="1:39" ht="35" customHeight="1">
      <c r="C8" s="288" t="s">
        <v>36</v>
      </c>
      <c r="D8" s="288"/>
      <c r="E8" s="288"/>
      <c r="F8" s="288"/>
      <c r="G8" s="288"/>
      <c r="H8" s="288"/>
      <c r="I8" s="288"/>
      <c r="J8" s="288"/>
      <c r="N8" s="339"/>
      <c r="O8" s="339"/>
      <c r="P8" s="339"/>
      <c r="Q8" s="339"/>
      <c r="R8" s="339"/>
      <c r="S8" s="339"/>
      <c r="T8" s="339"/>
      <c r="U8" s="339"/>
      <c r="V8" s="339"/>
      <c r="W8" s="339"/>
      <c r="X8" s="339"/>
      <c r="Y8" s="339"/>
      <c r="Z8" s="339"/>
      <c r="AA8" s="339"/>
      <c r="AB8" s="339"/>
      <c r="AC8" s="339"/>
      <c r="AD8" s="339"/>
      <c r="AE8" s="339"/>
      <c r="AF8" s="339"/>
      <c r="AG8" s="339"/>
      <c r="AH8" s="339"/>
      <c r="AI8" s="339"/>
      <c r="AJ8" s="339"/>
      <c r="AK8" s="339"/>
      <c r="AL8" s="339"/>
      <c r="AM8" s="339"/>
    </row>
    <row r="9" spans="1:39" ht="35" customHeight="1" thickBot="1">
      <c r="C9" s="98">
        <v>0</v>
      </c>
      <c r="D9" s="98">
        <v>1</v>
      </c>
      <c r="E9" s="98">
        <v>2</v>
      </c>
      <c r="F9" s="98">
        <v>3</v>
      </c>
      <c r="G9" s="98">
        <v>4</v>
      </c>
      <c r="H9" s="98">
        <v>5</v>
      </c>
      <c r="I9" s="98">
        <v>6</v>
      </c>
      <c r="J9" s="98">
        <v>7</v>
      </c>
      <c r="N9" s="339"/>
      <c r="O9" s="339"/>
      <c r="P9" s="339"/>
      <c r="Q9" s="339"/>
      <c r="R9" s="339"/>
      <c r="S9" s="339"/>
      <c r="T9" s="339"/>
      <c r="U9" s="339"/>
      <c r="V9" s="339"/>
      <c r="W9" s="339"/>
      <c r="X9" s="339"/>
      <c r="Y9" s="339"/>
      <c r="Z9" s="339"/>
      <c r="AA9" s="339"/>
      <c r="AB9" s="339"/>
      <c r="AC9" s="339"/>
      <c r="AD9" s="339"/>
      <c r="AE9" s="339"/>
      <c r="AF9" s="339"/>
      <c r="AG9" s="339"/>
      <c r="AH9" s="339"/>
      <c r="AI9" s="339"/>
      <c r="AJ9" s="339"/>
      <c r="AK9" s="339"/>
      <c r="AL9" s="339"/>
      <c r="AM9" s="339"/>
    </row>
    <row r="10" spans="1:39" ht="35" customHeight="1" thickBot="1">
      <c r="A10" s="265" t="s">
        <v>28</v>
      </c>
      <c r="B10" s="265"/>
      <c r="C10" s="100">
        <v>0</v>
      </c>
      <c r="D10" s="102">
        <v>1</v>
      </c>
      <c r="E10" s="102">
        <v>2</v>
      </c>
      <c r="F10" s="102">
        <v>3</v>
      </c>
      <c r="G10" s="102">
        <v>4</v>
      </c>
      <c r="H10" s="102">
        <v>5</v>
      </c>
      <c r="I10" s="102">
        <v>6</v>
      </c>
      <c r="J10" s="101">
        <v>7</v>
      </c>
      <c r="N10" s="339"/>
      <c r="O10" s="339"/>
      <c r="P10" s="339"/>
      <c r="Q10" s="339"/>
      <c r="R10" s="339"/>
      <c r="S10" s="339"/>
      <c r="T10" s="339"/>
      <c r="U10" s="339"/>
      <c r="V10" s="339"/>
      <c r="W10" s="339"/>
      <c r="X10" s="339"/>
      <c r="Y10" s="339"/>
      <c r="Z10" s="339"/>
      <c r="AA10" s="339"/>
      <c r="AB10" s="339"/>
      <c r="AC10" s="339"/>
      <c r="AD10" s="339"/>
      <c r="AE10" s="339"/>
      <c r="AF10" s="339"/>
      <c r="AG10" s="339"/>
      <c r="AH10" s="339"/>
      <c r="AI10" s="339"/>
      <c r="AJ10" s="339"/>
      <c r="AK10" s="339"/>
      <c r="AL10" s="339"/>
      <c r="AM10" s="339"/>
    </row>
    <row r="11" spans="1:39" ht="35" customHeight="1">
      <c r="C11" s="109">
        <v>0</v>
      </c>
      <c r="D11" s="109">
        <v>1</v>
      </c>
      <c r="E11" s="109">
        <v>2</v>
      </c>
      <c r="F11" s="109">
        <v>3</v>
      </c>
      <c r="G11" s="109">
        <v>4</v>
      </c>
      <c r="H11" s="109">
        <v>5</v>
      </c>
      <c r="I11" s="109">
        <v>6</v>
      </c>
      <c r="J11" s="109">
        <v>7</v>
      </c>
      <c r="N11" s="339"/>
      <c r="O11" s="339"/>
      <c r="P11" s="339"/>
      <c r="Q11" s="339"/>
      <c r="R11" s="339"/>
      <c r="S11" s="339"/>
      <c r="T11" s="339"/>
      <c r="U11" s="339"/>
      <c r="V11" s="339"/>
      <c r="W11" s="339"/>
      <c r="X11" s="339"/>
      <c r="Y11" s="339"/>
      <c r="Z11" s="339"/>
      <c r="AA11" s="339"/>
      <c r="AB11" s="339"/>
      <c r="AC11" s="339"/>
      <c r="AD11" s="339"/>
      <c r="AE11" s="339"/>
      <c r="AF11" s="339"/>
      <c r="AG11" s="339"/>
      <c r="AH11" s="339"/>
      <c r="AI11" s="339"/>
      <c r="AJ11" s="339"/>
      <c r="AK11" s="339"/>
      <c r="AL11" s="339"/>
      <c r="AM11" s="339"/>
    </row>
    <row r="12" spans="1:39" ht="35" customHeight="1" thickBot="1">
      <c r="C12" s="290" t="s">
        <v>0</v>
      </c>
      <c r="D12" s="290"/>
      <c r="E12" s="290"/>
      <c r="F12" s="290"/>
      <c r="G12" s="290"/>
      <c r="H12" s="290"/>
      <c r="I12" s="290"/>
      <c r="J12" s="290"/>
      <c r="N12" s="284" t="s">
        <v>28</v>
      </c>
      <c r="O12" s="284"/>
      <c r="P12" s="284"/>
      <c r="Q12" s="284"/>
      <c r="R12" s="284"/>
      <c r="S12" s="284"/>
      <c r="T12" s="284"/>
      <c r="U12" s="284"/>
      <c r="V12" s="284"/>
      <c r="W12" s="284"/>
      <c r="X12" s="284"/>
      <c r="Y12" s="284"/>
      <c r="Z12" s="284"/>
      <c r="AA12" s="284"/>
      <c r="AB12" s="284"/>
      <c r="AC12" s="284"/>
      <c r="AD12" s="284"/>
      <c r="AE12" s="284"/>
      <c r="AF12" s="284"/>
      <c r="AG12" s="284"/>
      <c r="AH12" s="284"/>
      <c r="AI12" s="284"/>
      <c r="AJ12" s="284"/>
      <c r="AK12" s="284"/>
      <c r="AL12" s="284"/>
      <c r="AM12" s="284"/>
    </row>
    <row r="13" spans="1:39" ht="35" customHeight="1">
      <c r="N13" s="340" t="s">
        <v>131</v>
      </c>
      <c r="O13" s="341"/>
      <c r="P13" s="341"/>
      <c r="Q13" s="341"/>
      <c r="R13" s="341"/>
      <c r="S13" s="341"/>
      <c r="T13" s="341"/>
      <c r="U13" s="342"/>
      <c r="V13" s="87"/>
      <c r="W13" s="340" t="s">
        <v>132</v>
      </c>
      <c r="X13" s="341"/>
      <c r="Y13" s="341"/>
      <c r="Z13" s="341"/>
      <c r="AA13" s="341"/>
      <c r="AB13" s="341"/>
      <c r="AC13" s="341"/>
      <c r="AD13" s="342"/>
      <c r="AE13" s="87"/>
      <c r="AF13" s="340" t="s">
        <v>135</v>
      </c>
      <c r="AG13" s="341"/>
      <c r="AH13" s="341"/>
      <c r="AI13" s="341"/>
      <c r="AJ13" s="341"/>
      <c r="AK13" s="341"/>
      <c r="AL13" s="341"/>
      <c r="AM13" s="342"/>
    </row>
    <row r="14" spans="1:39" ht="35" customHeight="1" thickBot="1">
      <c r="C14" s="288" t="s">
        <v>36</v>
      </c>
      <c r="D14" s="288"/>
      <c r="E14" s="288"/>
      <c r="F14" s="288"/>
      <c r="G14" s="288"/>
      <c r="H14" s="288"/>
      <c r="I14" s="288"/>
      <c r="J14" s="288"/>
      <c r="N14" s="343" t="s">
        <v>130</v>
      </c>
      <c r="O14" s="344"/>
      <c r="P14" s="344"/>
      <c r="Q14" s="344"/>
      <c r="R14" s="344"/>
      <c r="S14" s="344"/>
      <c r="T14" s="344"/>
      <c r="U14" s="345"/>
      <c r="V14" s="87"/>
      <c r="W14" s="343" t="s">
        <v>130</v>
      </c>
      <c r="X14" s="344"/>
      <c r="Y14" s="344"/>
      <c r="Z14" s="344"/>
      <c r="AA14" s="344"/>
      <c r="AB14" s="344"/>
      <c r="AC14" s="344"/>
      <c r="AD14" s="345"/>
      <c r="AE14" s="87"/>
      <c r="AF14" s="343" t="s">
        <v>130</v>
      </c>
      <c r="AG14" s="344"/>
      <c r="AH14" s="344"/>
      <c r="AI14" s="344"/>
      <c r="AJ14" s="344"/>
      <c r="AK14" s="344"/>
      <c r="AL14" s="344"/>
      <c r="AM14" s="345"/>
    </row>
    <row r="15" spans="1:39" ht="35" customHeight="1" thickBot="1">
      <c r="C15" s="98">
        <v>8</v>
      </c>
      <c r="D15" s="98">
        <v>9</v>
      </c>
      <c r="E15" s="98">
        <v>10</v>
      </c>
      <c r="F15" s="98">
        <v>11</v>
      </c>
      <c r="G15" s="98">
        <v>12</v>
      </c>
      <c r="H15" s="98">
        <v>13</v>
      </c>
      <c r="I15" s="98">
        <v>14</v>
      </c>
      <c r="J15" s="98">
        <v>15</v>
      </c>
      <c r="N15" s="346">
        <v>0</v>
      </c>
      <c r="O15" s="347">
        <v>1</v>
      </c>
      <c r="P15" s="347">
        <v>2</v>
      </c>
      <c r="Q15" s="347">
        <v>3</v>
      </c>
      <c r="R15" s="347">
        <v>4</v>
      </c>
      <c r="S15" s="347">
        <v>5</v>
      </c>
      <c r="T15" s="347">
        <v>6</v>
      </c>
      <c r="U15" s="101">
        <v>7</v>
      </c>
      <c r="V15" s="87"/>
      <c r="W15" s="346">
        <v>1</v>
      </c>
      <c r="X15" s="102">
        <v>3</v>
      </c>
      <c r="Y15" s="347">
        <v>5</v>
      </c>
      <c r="Z15" s="102">
        <v>7</v>
      </c>
      <c r="AA15" s="347">
        <v>9</v>
      </c>
      <c r="AB15" s="102">
        <v>11</v>
      </c>
      <c r="AC15" s="351">
        <v>13</v>
      </c>
      <c r="AD15" s="101">
        <v>7</v>
      </c>
      <c r="AE15" s="87"/>
      <c r="AF15" s="346">
        <v>6</v>
      </c>
      <c r="AG15" s="102">
        <v>3</v>
      </c>
      <c r="AH15" s="102">
        <v>14</v>
      </c>
      <c r="AI15" s="102">
        <v>5</v>
      </c>
      <c r="AJ15" s="102">
        <v>22</v>
      </c>
      <c r="AK15" s="102">
        <v>11</v>
      </c>
      <c r="AL15" s="102">
        <v>13</v>
      </c>
      <c r="AM15" s="101">
        <v>7</v>
      </c>
    </row>
    <row r="16" spans="1:39" ht="35" customHeight="1" thickBot="1">
      <c r="A16" s="265" t="s">
        <v>29</v>
      </c>
      <c r="B16" s="265"/>
      <c r="C16" s="100">
        <v>8</v>
      </c>
      <c r="D16" s="102">
        <v>9</v>
      </c>
      <c r="E16" s="102"/>
      <c r="F16" s="102"/>
      <c r="G16" s="102"/>
      <c r="H16" s="102"/>
      <c r="I16" s="102"/>
      <c r="J16" s="101"/>
      <c r="N16" s="348"/>
      <c r="O16" s="349"/>
      <c r="P16" s="349"/>
      <c r="Q16" s="349"/>
      <c r="R16" s="349"/>
      <c r="S16" s="349"/>
      <c r="T16" s="349"/>
      <c r="U16" s="350"/>
      <c r="V16" s="87"/>
      <c r="W16" s="348"/>
      <c r="X16" s="349"/>
      <c r="Y16" s="349"/>
      <c r="Z16" s="349"/>
      <c r="AA16" s="349"/>
      <c r="AB16" s="349"/>
      <c r="AC16" s="349"/>
      <c r="AD16" s="350"/>
      <c r="AE16" s="87"/>
      <c r="AF16" s="348"/>
      <c r="AG16" s="349"/>
      <c r="AH16" s="349"/>
      <c r="AI16" s="349"/>
      <c r="AJ16" s="349"/>
      <c r="AK16" s="349"/>
      <c r="AL16" s="349"/>
      <c r="AM16" s="350"/>
    </row>
    <row r="17" spans="3:39" ht="35" customHeight="1" thickBot="1">
      <c r="C17" s="109">
        <v>0</v>
      </c>
      <c r="D17" s="109">
        <v>1</v>
      </c>
      <c r="E17" s="109">
        <v>2</v>
      </c>
      <c r="F17" s="109">
        <v>3</v>
      </c>
      <c r="G17" s="109">
        <v>4</v>
      </c>
      <c r="H17" s="109">
        <v>5</v>
      </c>
      <c r="I17" s="109">
        <v>6</v>
      </c>
      <c r="J17" s="109">
        <v>7</v>
      </c>
      <c r="N17" s="343" t="s">
        <v>133</v>
      </c>
      <c r="O17" s="344"/>
      <c r="P17" s="344"/>
      <c r="Q17" s="344"/>
      <c r="R17" s="344"/>
      <c r="S17" s="344"/>
      <c r="T17" s="344"/>
      <c r="U17" s="345"/>
      <c r="V17" s="87"/>
      <c r="W17" s="343" t="s">
        <v>133</v>
      </c>
      <c r="X17" s="344"/>
      <c r="Y17" s="344"/>
      <c r="Z17" s="344"/>
      <c r="AA17" s="344"/>
      <c r="AB17" s="344"/>
      <c r="AC17" s="344"/>
      <c r="AD17" s="345"/>
      <c r="AE17" s="87"/>
      <c r="AF17" s="343" t="s">
        <v>133</v>
      </c>
      <c r="AG17" s="344"/>
      <c r="AH17" s="344"/>
      <c r="AI17" s="344"/>
      <c r="AJ17" s="344"/>
      <c r="AK17" s="344"/>
      <c r="AL17" s="344"/>
      <c r="AM17" s="345"/>
    </row>
    <row r="18" spans="3:39" ht="35" customHeight="1" thickBot="1">
      <c r="C18" s="290" t="s">
        <v>0</v>
      </c>
      <c r="D18" s="290"/>
      <c r="E18" s="290"/>
      <c r="F18" s="290"/>
      <c r="G18" s="290"/>
      <c r="H18" s="290"/>
      <c r="I18" s="290"/>
      <c r="J18" s="290"/>
      <c r="N18" s="346">
        <v>1</v>
      </c>
      <c r="O18" s="347">
        <v>2</v>
      </c>
      <c r="P18" s="347">
        <v>3</v>
      </c>
      <c r="Q18" s="347">
        <v>4</v>
      </c>
      <c r="R18" s="347">
        <v>5</v>
      </c>
      <c r="S18" s="347">
        <v>6</v>
      </c>
      <c r="T18" s="347">
        <v>7</v>
      </c>
      <c r="U18" s="101">
        <v>7</v>
      </c>
      <c r="V18" s="87"/>
      <c r="W18" s="346">
        <v>5</v>
      </c>
      <c r="X18" s="102">
        <v>3</v>
      </c>
      <c r="Y18" s="347">
        <v>9</v>
      </c>
      <c r="Z18" s="102">
        <v>5</v>
      </c>
      <c r="AA18" s="347">
        <v>13</v>
      </c>
      <c r="AB18" s="102">
        <v>11</v>
      </c>
      <c r="AC18" s="351">
        <v>13</v>
      </c>
      <c r="AD18" s="101">
        <v>7</v>
      </c>
      <c r="AE18" s="87"/>
      <c r="AF18" s="346">
        <v>22</v>
      </c>
      <c r="AG18" s="102">
        <v>3</v>
      </c>
      <c r="AH18" s="102">
        <v>14</v>
      </c>
      <c r="AI18" s="102">
        <v>5</v>
      </c>
      <c r="AJ18" s="102">
        <v>22</v>
      </c>
      <c r="AK18" s="102">
        <v>11</v>
      </c>
      <c r="AL18" s="102">
        <v>13</v>
      </c>
      <c r="AM18" s="101">
        <v>7</v>
      </c>
    </row>
    <row r="19" spans="3:39" ht="35" customHeight="1">
      <c r="N19" s="348"/>
      <c r="O19" s="349"/>
      <c r="P19" s="349"/>
      <c r="Q19" s="349"/>
      <c r="R19" s="349"/>
      <c r="S19" s="349"/>
      <c r="T19" s="349"/>
      <c r="U19" s="350"/>
      <c r="V19" s="87"/>
      <c r="W19" s="348"/>
      <c r="X19" s="349"/>
      <c r="Y19" s="349"/>
      <c r="Z19" s="349"/>
      <c r="AA19" s="349"/>
      <c r="AB19" s="349"/>
      <c r="AC19" s="349"/>
      <c r="AD19" s="350"/>
      <c r="AE19" s="87"/>
      <c r="AF19" s="348"/>
      <c r="AG19" s="349"/>
      <c r="AH19" s="349"/>
      <c r="AI19" s="349"/>
      <c r="AJ19" s="349"/>
      <c r="AK19" s="349"/>
      <c r="AL19" s="349"/>
      <c r="AM19" s="350"/>
    </row>
    <row r="20" spans="3:39" ht="35" customHeight="1" thickBot="1">
      <c r="N20" s="343" t="s">
        <v>134</v>
      </c>
      <c r="O20" s="344"/>
      <c r="P20" s="344"/>
      <c r="Q20" s="344"/>
      <c r="R20" s="344"/>
      <c r="S20" s="344"/>
      <c r="T20" s="344"/>
      <c r="U20" s="345"/>
      <c r="V20" s="87"/>
      <c r="W20" s="343" t="s">
        <v>134</v>
      </c>
      <c r="X20" s="344"/>
      <c r="Y20" s="344"/>
      <c r="Z20" s="344"/>
      <c r="AA20" s="344"/>
      <c r="AB20" s="344"/>
      <c r="AC20" s="344"/>
      <c r="AD20" s="345"/>
      <c r="AE20" s="87"/>
      <c r="AF20" s="343" t="s">
        <v>134</v>
      </c>
      <c r="AG20" s="344"/>
      <c r="AH20" s="344"/>
      <c r="AI20" s="344"/>
      <c r="AJ20" s="344"/>
      <c r="AK20" s="344"/>
      <c r="AL20" s="344"/>
      <c r="AM20" s="345"/>
    </row>
    <row r="21" spans="3:39" ht="35" customHeight="1" thickBot="1">
      <c r="N21" s="346">
        <f>N15+N18</f>
        <v>1</v>
      </c>
      <c r="O21" s="347">
        <f t="shared" ref="O21:U21" si="0">O15+O18</f>
        <v>3</v>
      </c>
      <c r="P21" s="347">
        <f t="shared" si="0"/>
        <v>5</v>
      </c>
      <c r="Q21" s="347">
        <f t="shared" si="0"/>
        <v>7</v>
      </c>
      <c r="R21" s="347">
        <f t="shared" si="0"/>
        <v>9</v>
      </c>
      <c r="S21" s="347">
        <f t="shared" si="0"/>
        <v>11</v>
      </c>
      <c r="T21" s="347">
        <f t="shared" si="0"/>
        <v>13</v>
      </c>
      <c r="U21" s="101">
        <v>7</v>
      </c>
      <c r="V21" s="87"/>
      <c r="W21" s="346">
        <f>W15+W18</f>
        <v>6</v>
      </c>
      <c r="X21" s="102">
        <v>3</v>
      </c>
      <c r="Y21" s="347">
        <f t="shared" ref="Y21:AC21" si="1">Y15+Y18</f>
        <v>14</v>
      </c>
      <c r="Z21" s="102">
        <v>5</v>
      </c>
      <c r="AA21" s="347">
        <f t="shared" si="1"/>
        <v>22</v>
      </c>
      <c r="AB21" s="102">
        <v>11</v>
      </c>
      <c r="AC21" s="351">
        <v>13</v>
      </c>
      <c r="AD21" s="101">
        <v>7</v>
      </c>
      <c r="AE21" s="87"/>
      <c r="AF21" s="346">
        <f>AF15+AF18</f>
        <v>28</v>
      </c>
      <c r="AG21" s="102">
        <v>3</v>
      </c>
      <c r="AH21" s="102">
        <v>14</v>
      </c>
      <c r="AI21" s="102">
        <v>5</v>
      </c>
      <c r="AJ21" s="102">
        <v>22</v>
      </c>
      <c r="AK21" s="102">
        <v>11</v>
      </c>
      <c r="AL21" s="102">
        <v>13</v>
      </c>
      <c r="AM21" s="101">
        <v>7</v>
      </c>
    </row>
    <row r="23" spans="3:39" ht="35" customHeight="1">
      <c r="N23" s="282" t="s">
        <v>29</v>
      </c>
      <c r="O23" s="282"/>
      <c r="P23" s="282"/>
      <c r="Q23" s="282"/>
      <c r="R23" s="282"/>
      <c r="S23" s="282"/>
      <c r="T23" s="282"/>
      <c r="U23" s="282"/>
      <c r="V23" s="282"/>
      <c r="W23" s="282"/>
      <c r="X23" s="282"/>
      <c r="Y23" s="282"/>
      <c r="Z23" s="282"/>
      <c r="AA23" s="282"/>
      <c r="AB23" s="282"/>
      <c r="AC23" s="282"/>
      <c r="AD23" s="282"/>
      <c r="AE23" s="282"/>
      <c r="AF23" s="282"/>
      <c r="AG23" s="282"/>
      <c r="AH23" s="282"/>
      <c r="AI23" s="282"/>
      <c r="AJ23" s="282"/>
      <c r="AK23" s="282"/>
      <c r="AL23" s="282"/>
      <c r="AM23" s="282"/>
    </row>
    <row r="24" spans="3:39" ht="35" customHeight="1">
      <c r="N24" s="265" t="s">
        <v>131</v>
      </c>
      <c r="O24" s="265"/>
      <c r="P24" s="265"/>
      <c r="Q24" s="265"/>
      <c r="R24" s="265"/>
      <c r="S24" s="265"/>
      <c r="T24" s="265"/>
      <c r="U24" s="265"/>
      <c r="W24" s="265" t="s">
        <v>132</v>
      </c>
      <c r="X24" s="265"/>
      <c r="Y24" s="265"/>
      <c r="Z24" s="265"/>
      <c r="AA24" s="265"/>
      <c r="AB24" s="265"/>
      <c r="AC24" s="265"/>
      <c r="AD24" s="265"/>
      <c r="AF24" s="265" t="s">
        <v>135</v>
      </c>
      <c r="AG24" s="265"/>
      <c r="AH24" s="265"/>
      <c r="AI24" s="265"/>
      <c r="AJ24" s="265"/>
      <c r="AK24" s="265"/>
      <c r="AL24" s="265"/>
      <c r="AM24" s="265"/>
    </row>
    <row r="25" spans="3:39" ht="35" customHeight="1" thickBot="1">
      <c r="N25" s="288" t="s">
        <v>130</v>
      </c>
      <c r="O25" s="288"/>
      <c r="P25" s="288"/>
      <c r="Q25" s="288"/>
      <c r="R25" s="288"/>
      <c r="S25" s="288"/>
      <c r="T25" s="288"/>
      <c r="U25" s="288"/>
      <c r="W25" s="324"/>
      <c r="X25" s="324"/>
      <c r="Y25" s="324"/>
      <c r="Z25" s="324"/>
      <c r="AA25" s="324"/>
      <c r="AB25" s="324"/>
      <c r="AC25" s="324"/>
      <c r="AD25" s="324"/>
      <c r="AE25" s="324"/>
      <c r="AF25" s="324"/>
      <c r="AG25" s="324"/>
      <c r="AH25" s="324"/>
      <c r="AI25" s="324"/>
      <c r="AJ25" s="324"/>
      <c r="AK25" s="324"/>
      <c r="AL25" s="324"/>
      <c r="AM25" s="324"/>
    </row>
    <row r="26" spans="3:39" ht="35" customHeight="1" thickBot="1">
      <c r="N26" s="338">
        <v>8</v>
      </c>
      <c r="O26" s="358">
        <v>9</v>
      </c>
      <c r="P26" s="93">
        <v>9</v>
      </c>
      <c r="Q26" s="93">
        <v>9</v>
      </c>
      <c r="R26" s="93">
        <v>9</v>
      </c>
      <c r="S26" s="93">
        <v>9</v>
      </c>
      <c r="T26" s="93">
        <v>9</v>
      </c>
      <c r="U26" s="94">
        <v>9</v>
      </c>
      <c r="W26" s="324"/>
      <c r="X26" s="324"/>
      <c r="Y26" s="324"/>
      <c r="Z26" s="324"/>
      <c r="AA26" s="324"/>
      <c r="AB26" s="324"/>
      <c r="AC26" s="324"/>
      <c r="AD26" s="324"/>
      <c r="AE26" s="324"/>
      <c r="AF26" s="324"/>
      <c r="AG26" s="324"/>
      <c r="AH26" s="324"/>
      <c r="AI26" s="324"/>
      <c r="AJ26" s="324"/>
      <c r="AK26" s="324"/>
      <c r="AL26" s="324"/>
      <c r="AM26" s="324"/>
    </row>
    <row r="27" spans="3:39" ht="35" customHeight="1">
      <c r="W27" s="324"/>
      <c r="X27" s="324"/>
      <c r="Y27" s="324"/>
      <c r="Z27" s="324"/>
      <c r="AA27" s="324"/>
      <c r="AB27" s="324"/>
      <c r="AC27" s="324"/>
      <c r="AD27" s="324"/>
      <c r="AE27" s="324"/>
      <c r="AF27" s="324"/>
      <c r="AG27" s="324"/>
      <c r="AH27" s="324"/>
      <c r="AI27" s="324"/>
      <c r="AJ27" s="324"/>
      <c r="AK27" s="324"/>
      <c r="AL27" s="324"/>
      <c r="AM27" s="324"/>
    </row>
    <row r="28" spans="3:39" ht="35" customHeight="1" thickBot="1">
      <c r="N28" s="288" t="s">
        <v>133</v>
      </c>
      <c r="O28" s="288"/>
      <c r="P28" s="288"/>
      <c r="Q28" s="288"/>
      <c r="R28" s="288"/>
      <c r="S28" s="288"/>
      <c r="T28" s="288"/>
      <c r="U28" s="288"/>
      <c r="W28" s="324"/>
      <c r="X28" s="324"/>
      <c r="Y28" s="324"/>
      <c r="Z28" s="324"/>
      <c r="AA28" s="324"/>
      <c r="AB28" s="324"/>
      <c r="AC28" s="324"/>
      <c r="AD28" s="324"/>
      <c r="AE28" s="324"/>
      <c r="AF28" s="324"/>
      <c r="AG28" s="324"/>
      <c r="AH28" s="324"/>
      <c r="AI28" s="324"/>
      <c r="AJ28" s="324"/>
      <c r="AK28" s="324"/>
      <c r="AL28" s="324"/>
      <c r="AM28" s="324"/>
    </row>
    <row r="29" spans="3:39" ht="35" customHeight="1" thickBot="1">
      <c r="N29" s="338">
        <v>9</v>
      </c>
      <c r="O29" s="93">
        <v>9</v>
      </c>
      <c r="P29" s="93">
        <v>9</v>
      </c>
      <c r="Q29" s="93">
        <v>9</v>
      </c>
      <c r="R29" s="93">
        <v>9</v>
      </c>
      <c r="S29" s="93">
        <v>9</v>
      </c>
      <c r="T29" s="93">
        <v>9</v>
      </c>
      <c r="U29" s="94">
        <v>9</v>
      </c>
      <c r="W29" s="324"/>
      <c r="X29" s="324"/>
      <c r="Y29" s="324"/>
      <c r="Z29" s="324"/>
      <c r="AA29" s="324"/>
      <c r="AB29" s="324"/>
      <c r="AC29" s="324"/>
      <c r="AD29" s="324"/>
      <c r="AE29" s="324"/>
      <c r="AF29" s="324"/>
      <c r="AG29" s="324"/>
      <c r="AH29" s="324"/>
      <c r="AI29" s="324"/>
      <c r="AJ29" s="324"/>
      <c r="AK29" s="324"/>
      <c r="AL29" s="324"/>
      <c r="AM29" s="324"/>
    </row>
    <row r="30" spans="3:39" ht="35" customHeight="1">
      <c r="W30" s="324"/>
      <c r="X30" s="324"/>
      <c r="Y30" s="324"/>
      <c r="Z30" s="324"/>
      <c r="AA30" s="324"/>
      <c r="AB30" s="324"/>
      <c r="AC30" s="324"/>
      <c r="AD30" s="324"/>
      <c r="AE30" s="324"/>
      <c r="AF30" s="324"/>
      <c r="AG30" s="324"/>
      <c r="AH30" s="324"/>
      <c r="AI30" s="324"/>
      <c r="AJ30" s="324"/>
      <c r="AK30" s="324"/>
      <c r="AL30" s="324"/>
      <c r="AM30" s="324"/>
    </row>
    <row r="31" spans="3:39" ht="35" customHeight="1" thickBot="1">
      <c r="N31" s="288" t="s">
        <v>134</v>
      </c>
      <c r="O31" s="288"/>
      <c r="P31" s="288"/>
      <c r="Q31" s="288"/>
      <c r="R31" s="288"/>
      <c r="S31" s="288"/>
      <c r="T31" s="288"/>
      <c r="U31" s="288"/>
      <c r="W31" s="324"/>
      <c r="X31" s="324"/>
      <c r="Y31" s="324"/>
      <c r="Z31" s="324"/>
      <c r="AA31" s="324"/>
      <c r="AB31" s="324"/>
      <c r="AC31" s="324"/>
      <c r="AD31" s="324"/>
      <c r="AE31" s="324"/>
      <c r="AF31" s="324"/>
      <c r="AG31" s="324"/>
      <c r="AH31" s="324"/>
      <c r="AI31" s="324"/>
      <c r="AJ31" s="324"/>
      <c r="AK31" s="324"/>
      <c r="AL31" s="324"/>
      <c r="AM31" s="324"/>
    </row>
    <row r="32" spans="3:39" ht="35" customHeight="1" thickBot="1">
      <c r="N32" s="338">
        <f>N26+N29</f>
        <v>17</v>
      </c>
      <c r="O32" s="93">
        <f t="shared" ref="O32:U32" si="2">O26+O29</f>
        <v>18</v>
      </c>
      <c r="P32" s="93">
        <f t="shared" si="2"/>
        <v>18</v>
      </c>
      <c r="Q32" s="93">
        <f t="shared" si="2"/>
        <v>18</v>
      </c>
      <c r="R32" s="93">
        <f t="shared" si="2"/>
        <v>18</v>
      </c>
      <c r="S32" s="93">
        <f t="shared" si="2"/>
        <v>18</v>
      </c>
      <c r="T32" s="93">
        <f t="shared" si="2"/>
        <v>18</v>
      </c>
      <c r="U32" s="94">
        <f t="shared" si="2"/>
        <v>18</v>
      </c>
      <c r="W32" s="324"/>
      <c r="X32" s="324"/>
      <c r="Y32" s="324"/>
      <c r="Z32" s="324"/>
      <c r="AA32" s="324"/>
      <c r="AB32" s="324"/>
      <c r="AC32" s="324"/>
      <c r="AD32" s="324"/>
      <c r="AE32" s="324"/>
      <c r="AF32" s="324"/>
      <c r="AG32" s="324"/>
      <c r="AH32" s="324"/>
      <c r="AI32" s="324"/>
      <c r="AJ32" s="324"/>
      <c r="AK32" s="324"/>
      <c r="AL32" s="324"/>
      <c r="AM32" s="324"/>
    </row>
    <row r="34" spans="14:39" ht="35" customHeight="1">
      <c r="N34" s="270" t="s">
        <v>257</v>
      </c>
      <c r="O34" s="270"/>
      <c r="P34" s="270"/>
      <c r="Q34" s="270"/>
      <c r="R34" s="270"/>
      <c r="S34" s="270"/>
      <c r="T34" s="270"/>
      <c r="U34" s="270"/>
      <c r="V34" s="270"/>
      <c r="W34" s="270"/>
      <c r="X34" s="270"/>
      <c r="Y34" s="270"/>
      <c r="Z34" s="270"/>
      <c r="AA34" s="270"/>
      <c r="AB34" s="270"/>
      <c r="AC34" s="270"/>
      <c r="AD34" s="270"/>
      <c r="AE34" s="270"/>
      <c r="AF34" s="270"/>
      <c r="AG34" s="270"/>
      <c r="AH34" s="270"/>
      <c r="AI34" s="270"/>
      <c r="AJ34" s="87"/>
      <c r="AK34" s="87"/>
      <c r="AL34" s="87"/>
      <c r="AM34" s="87"/>
    </row>
    <row r="35" spans="14:39" ht="35" customHeight="1">
      <c r="N35" s="270"/>
      <c r="O35" s="270"/>
      <c r="P35" s="270"/>
      <c r="Q35" s="270"/>
      <c r="R35" s="270"/>
      <c r="S35" s="270"/>
      <c r="T35" s="270"/>
      <c r="U35" s="270"/>
      <c r="V35" s="270"/>
      <c r="W35" s="270"/>
      <c r="X35" s="270"/>
      <c r="Y35" s="270"/>
      <c r="Z35" s="270"/>
      <c r="AA35" s="270"/>
      <c r="AB35" s="270"/>
      <c r="AC35" s="270"/>
      <c r="AD35" s="270"/>
      <c r="AE35" s="270"/>
      <c r="AF35" s="270"/>
      <c r="AG35" s="270"/>
      <c r="AH35" s="270"/>
      <c r="AI35" s="270"/>
      <c r="AJ35" s="87"/>
      <c r="AK35" s="87"/>
      <c r="AL35" s="87"/>
      <c r="AM35" s="87"/>
    </row>
    <row r="36" spans="14:39" ht="35" customHeight="1">
      <c r="N36" s="270"/>
      <c r="O36" s="270"/>
      <c r="P36" s="270"/>
      <c r="Q36" s="270"/>
      <c r="R36" s="270"/>
      <c r="S36" s="270"/>
      <c r="T36" s="270"/>
      <c r="U36" s="270"/>
      <c r="V36" s="270"/>
      <c r="W36" s="270"/>
      <c r="X36" s="270"/>
      <c r="Y36" s="270"/>
      <c r="Z36" s="270"/>
      <c r="AA36" s="270"/>
      <c r="AB36" s="270"/>
      <c r="AC36" s="270"/>
      <c r="AD36" s="270"/>
      <c r="AE36" s="270"/>
      <c r="AF36" s="270"/>
      <c r="AG36" s="270"/>
      <c r="AH36" s="270"/>
      <c r="AI36" s="270"/>
      <c r="AJ36" s="87"/>
      <c r="AK36" s="87"/>
      <c r="AL36" s="87"/>
      <c r="AM36" s="87"/>
    </row>
    <row r="37" spans="14:39" ht="35" customHeight="1">
      <c r="P37" s="353">
        <v>0</v>
      </c>
      <c r="Q37" s="353">
        <v>1</v>
      </c>
      <c r="R37" s="353">
        <v>2</v>
      </c>
      <c r="S37" s="353">
        <v>3</v>
      </c>
      <c r="T37" s="353">
        <v>4</v>
      </c>
      <c r="U37" s="353">
        <v>5</v>
      </c>
      <c r="V37" s="353">
        <v>6</v>
      </c>
      <c r="W37" s="353">
        <v>7</v>
      </c>
      <c r="AB37" s="353">
        <v>0</v>
      </c>
      <c r="AC37" s="353">
        <v>1</v>
      </c>
      <c r="AD37" s="353">
        <v>2</v>
      </c>
      <c r="AE37" s="353">
        <v>3</v>
      </c>
      <c r="AF37" s="353">
        <v>4</v>
      </c>
      <c r="AG37" s="353">
        <v>5</v>
      </c>
      <c r="AH37" s="353">
        <v>6</v>
      </c>
      <c r="AI37" s="352">
        <v>0</v>
      </c>
      <c r="AJ37" s="87"/>
      <c r="AK37" s="87"/>
      <c r="AL37" s="87"/>
      <c r="AM37" s="87"/>
    </row>
    <row r="38" spans="14:39" ht="35" customHeight="1">
      <c r="N38" s="356" t="s">
        <v>131</v>
      </c>
      <c r="O38" s="356"/>
      <c r="P38" s="88"/>
      <c r="Q38" s="352">
        <v>1</v>
      </c>
      <c r="R38" s="354">
        <v>3</v>
      </c>
      <c r="S38" s="352">
        <v>5</v>
      </c>
      <c r="T38" s="354">
        <v>7</v>
      </c>
      <c r="U38" s="352">
        <v>9</v>
      </c>
      <c r="V38" s="354">
        <v>11</v>
      </c>
      <c r="W38" s="352">
        <v>13</v>
      </c>
      <c r="Z38" s="356" t="s">
        <v>131</v>
      </c>
      <c r="AA38" s="356"/>
      <c r="AB38" s="88"/>
      <c r="AC38" s="352">
        <v>1</v>
      </c>
      <c r="AD38" s="354">
        <v>3</v>
      </c>
      <c r="AE38" s="352">
        <v>5</v>
      </c>
      <c r="AF38" s="354">
        <v>7</v>
      </c>
      <c r="AG38" s="352">
        <v>9</v>
      </c>
      <c r="AH38" s="354">
        <v>11</v>
      </c>
      <c r="AI38" s="352">
        <v>6</v>
      </c>
      <c r="AJ38" s="87"/>
      <c r="AK38" s="87"/>
      <c r="AL38" s="87"/>
      <c r="AM38" s="87"/>
    </row>
    <row r="39" spans="14:39" ht="35" customHeight="1">
      <c r="N39" s="356" t="s">
        <v>132</v>
      </c>
      <c r="O39" s="356"/>
      <c r="P39" s="88"/>
      <c r="Q39" s="88"/>
      <c r="R39" s="88"/>
      <c r="S39" s="352">
        <v>6</v>
      </c>
      <c r="T39" s="88"/>
      <c r="U39" s="354">
        <v>14</v>
      </c>
      <c r="V39" s="88"/>
      <c r="W39" s="352">
        <v>22</v>
      </c>
      <c r="Z39" s="356" t="s">
        <v>132</v>
      </c>
      <c r="AA39" s="356"/>
      <c r="AB39" s="88"/>
      <c r="AC39" s="88"/>
      <c r="AD39" s="88"/>
      <c r="AE39" s="352">
        <v>6</v>
      </c>
      <c r="AF39" s="88"/>
      <c r="AG39" s="354">
        <v>14</v>
      </c>
      <c r="AH39" s="88"/>
      <c r="AI39" s="352">
        <v>15</v>
      </c>
      <c r="AJ39" s="87"/>
      <c r="AK39" s="87"/>
      <c r="AL39" s="87"/>
      <c r="AM39" s="87"/>
    </row>
    <row r="40" spans="14:39" ht="35" customHeight="1">
      <c r="N40" s="356" t="s">
        <v>135</v>
      </c>
      <c r="O40" s="356"/>
      <c r="P40" s="88"/>
      <c r="Q40" s="88"/>
      <c r="R40" s="88"/>
      <c r="S40" s="88"/>
      <c r="T40" s="88"/>
      <c r="U40" s="88"/>
      <c r="V40" s="88"/>
      <c r="W40" s="88">
        <v>28</v>
      </c>
      <c r="Z40" s="356" t="s">
        <v>135</v>
      </c>
      <c r="AA40" s="356"/>
      <c r="AB40" s="88"/>
      <c r="AC40" s="88"/>
      <c r="AD40" s="88"/>
      <c r="AE40" s="88"/>
      <c r="AF40" s="88"/>
      <c r="AG40" s="88"/>
      <c r="AH40" s="88"/>
      <c r="AI40" s="357">
        <v>21</v>
      </c>
      <c r="AJ40" s="87"/>
      <c r="AK40" s="87"/>
      <c r="AL40" s="87"/>
      <c r="AM40" s="87"/>
    </row>
    <row r="41" spans="14:39" ht="35" customHeight="1">
      <c r="P41" s="88"/>
      <c r="Q41" s="88"/>
      <c r="R41" s="88"/>
      <c r="S41" s="88"/>
      <c r="T41" s="88"/>
      <c r="U41" s="88"/>
      <c r="V41" s="88"/>
      <c r="W41" s="88"/>
      <c r="AB41" s="88"/>
      <c r="AC41" s="88"/>
      <c r="AD41" s="88"/>
      <c r="AE41" s="88"/>
      <c r="AF41" s="88"/>
      <c r="AG41" s="88"/>
      <c r="AH41" s="88"/>
      <c r="AJ41" s="87"/>
      <c r="AK41" s="87"/>
      <c r="AL41" s="87"/>
      <c r="AM41" s="87"/>
    </row>
    <row r="42" spans="14:39" ht="35" customHeight="1">
      <c r="P42" s="355">
        <v>0</v>
      </c>
      <c r="Q42" s="355">
        <v>1</v>
      </c>
      <c r="R42" s="355">
        <v>2</v>
      </c>
      <c r="S42" s="355">
        <v>3</v>
      </c>
      <c r="T42" s="355">
        <v>4</v>
      </c>
      <c r="U42" s="355">
        <v>5</v>
      </c>
      <c r="V42" s="355">
        <v>6</v>
      </c>
      <c r="W42" s="355">
        <v>7</v>
      </c>
      <c r="AB42" s="355">
        <v>0</v>
      </c>
      <c r="AC42" s="355">
        <v>1</v>
      </c>
      <c r="AD42" s="355">
        <v>2</v>
      </c>
      <c r="AE42" s="355">
        <v>3</v>
      </c>
      <c r="AF42" s="355">
        <v>4</v>
      </c>
      <c r="AG42" s="355">
        <v>5</v>
      </c>
      <c r="AH42" s="355">
        <v>6</v>
      </c>
      <c r="AJ42" s="87"/>
      <c r="AK42" s="87"/>
      <c r="AL42" s="87"/>
      <c r="AM42" s="87"/>
    </row>
    <row r="43" spans="14:39" ht="35" customHeight="1">
      <c r="N43" s="356" t="s">
        <v>131</v>
      </c>
      <c r="O43" s="356"/>
      <c r="P43" s="81">
        <v>1</v>
      </c>
      <c r="Q43" s="81">
        <v>1</v>
      </c>
      <c r="R43" s="81">
        <v>5</v>
      </c>
      <c r="S43" s="81">
        <v>5</v>
      </c>
      <c r="T43" s="81">
        <v>9</v>
      </c>
      <c r="U43" s="81">
        <v>9</v>
      </c>
      <c r="V43" s="81">
        <v>13</v>
      </c>
      <c r="W43" s="81">
        <v>13</v>
      </c>
      <c r="Z43" s="356" t="s">
        <v>131</v>
      </c>
      <c r="AA43" s="356"/>
      <c r="AB43" s="81">
        <v>1</v>
      </c>
      <c r="AC43" s="81">
        <v>1</v>
      </c>
      <c r="AD43" s="81">
        <v>5</v>
      </c>
      <c r="AE43" s="81">
        <v>5</v>
      </c>
      <c r="AF43" s="81">
        <v>9</v>
      </c>
      <c r="AG43" s="81">
        <v>9</v>
      </c>
      <c r="AH43" s="81">
        <v>6</v>
      </c>
      <c r="AJ43" s="87"/>
      <c r="AK43" s="87"/>
      <c r="AL43" s="87"/>
      <c r="AM43" s="87"/>
    </row>
    <row r="44" spans="14:39" ht="35" customHeight="1">
      <c r="N44" s="356" t="s">
        <v>132</v>
      </c>
      <c r="O44" s="356"/>
      <c r="P44" s="81">
        <v>6</v>
      </c>
      <c r="Q44" s="81">
        <v>6</v>
      </c>
      <c r="R44" s="81">
        <v>6</v>
      </c>
      <c r="S44" s="81">
        <v>6</v>
      </c>
      <c r="T44" s="81">
        <v>22</v>
      </c>
      <c r="U44" s="81">
        <v>22</v>
      </c>
      <c r="V44" s="81">
        <v>22</v>
      </c>
      <c r="W44" s="81">
        <v>22</v>
      </c>
      <c r="Z44" s="356" t="s">
        <v>132</v>
      </c>
      <c r="AA44" s="356"/>
      <c r="AB44" s="81">
        <v>6</v>
      </c>
      <c r="AC44" s="81">
        <v>6</v>
      </c>
      <c r="AD44" s="81">
        <v>6</v>
      </c>
      <c r="AE44" s="81">
        <v>6</v>
      </c>
      <c r="AF44" s="81">
        <v>15</v>
      </c>
      <c r="AG44" s="81">
        <v>15</v>
      </c>
      <c r="AH44" s="81">
        <v>15</v>
      </c>
      <c r="AJ44" s="87"/>
      <c r="AK44" s="87"/>
      <c r="AL44" s="87"/>
      <c r="AM44" s="87"/>
    </row>
    <row r="45" spans="14:39" ht="35" customHeight="1">
      <c r="N45" s="356" t="s">
        <v>135</v>
      </c>
      <c r="O45" s="356"/>
      <c r="P45" s="81">
        <v>28</v>
      </c>
      <c r="Q45" s="81">
        <v>28</v>
      </c>
      <c r="R45" s="81">
        <v>28</v>
      </c>
      <c r="S45" s="81">
        <v>28</v>
      </c>
      <c r="T45" s="81">
        <v>28</v>
      </c>
      <c r="U45" s="81">
        <v>28</v>
      </c>
      <c r="V45" s="81">
        <v>28</v>
      </c>
      <c r="W45" s="81">
        <v>28</v>
      </c>
      <c r="Z45" s="356" t="s">
        <v>135</v>
      </c>
      <c r="AA45" s="356"/>
      <c r="AB45" s="81">
        <v>21</v>
      </c>
      <c r="AC45" s="81">
        <v>21</v>
      </c>
      <c r="AD45" s="81">
        <v>21</v>
      </c>
      <c r="AE45" s="81">
        <v>21</v>
      </c>
      <c r="AF45" s="81">
        <v>21</v>
      </c>
      <c r="AG45" s="81">
        <v>21</v>
      </c>
      <c r="AH45" s="81">
        <v>21</v>
      </c>
      <c r="AJ45" s="87"/>
      <c r="AK45" s="87"/>
      <c r="AL45" s="87"/>
      <c r="AM45" s="87"/>
    </row>
    <row r="46" spans="14:39" ht="35" customHeight="1"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7"/>
      <c r="AI46" s="87"/>
      <c r="AJ46" s="87"/>
      <c r="AK46" s="87"/>
      <c r="AL46" s="87"/>
      <c r="AM46" s="87"/>
    </row>
    <row r="47" spans="14:39" ht="35" customHeight="1"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  <c r="AC47" s="87"/>
      <c r="AD47" s="87"/>
      <c r="AE47" s="87"/>
      <c r="AF47" s="87"/>
      <c r="AG47" s="87"/>
      <c r="AH47" s="87"/>
      <c r="AI47" s="87"/>
      <c r="AJ47" s="87"/>
      <c r="AK47" s="87"/>
      <c r="AL47" s="87"/>
      <c r="AM47" s="87"/>
    </row>
    <row r="48" spans="14:39" ht="35" customHeight="1"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7"/>
      <c r="AM48" s="87"/>
    </row>
    <row r="49" spans="14:39" ht="35" customHeight="1"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7"/>
      <c r="AM49" s="87"/>
    </row>
    <row r="50" spans="14:39" ht="35" customHeight="1"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7"/>
      <c r="AI50" s="87"/>
      <c r="AJ50" s="87"/>
      <c r="AK50" s="87"/>
      <c r="AL50" s="87"/>
      <c r="AM50" s="87"/>
    </row>
    <row r="51" spans="14:39" ht="35" customHeight="1"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</row>
    <row r="52" spans="14:39" ht="35" customHeight="1"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7"/>
      <c r="AB52" s="87"/>
      <c r="AC52" s="87"/>
      <c r="AD52" s="87"/>
      <c r="AE52" s="87"/>
      <c r="AF52" s="87"/>
      <c r="AG52" s="87"/>
      <c r="AH52" s="87"/>
      <c r="AI52" s="87"/>
      <c r="AJ52" s="87"/>
      <c r="AK52" s="87"/>
      <c r="AL52" s="87"/>
      <c r="AM52" s="87"/>
    </row>
    <row r="53" spans="14:39" ht="35" customHeight="1"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7"/>
      <c r="AI53" s="87"/>
      <c r="AJ53" s="87"/>
      <c r="AK53" s="87"/>
      <c r="AL53" s="87"/>
      <c r="AM53" s="87"/>
    </row>
    <row r="54" spans="14:39" ht="35" customHeight="1"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87"/>
      <c r="AL54" s="87"/>
      <c r="AM54" s="87"/>
    </row>
    <row r="55" spans="14:39" ht="35" customHeight="1"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87"/>
    </row>
    <row r="56" spans="14:39" ht="35" customHeight="1"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  <c r="AB56" s="87"/>
      <c r="AC56" s="87"/>
      <c r="AD56" s="87"/>
      <c r="AE56" s="87"/>
      <c r="AF56" s="87"/>
      <c r="AG56" s="87"/>
      <c r="AH56" s="87"/>
      <c r="AI56" s="87"/>
      <c r="AJ56" s="87"/>
      <c r="AK56" s="87"/>
      <c r="AL56" s="87"/>
      <c r="AM56" s="87"/>
    </row>
    <row r="57" spans="14:39" ht="35" customHeight="1"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7"/>
      <c r="AH57" s="87"/>
      <c r="AI57" s="87"/>
      <c r="AJ57" s="87"/>
      <c r="AK57" s="87"/>
      <c r="AL57" s="87"/>
      <c r="AM57" s="87"/>
    </row>
    <row r="58" spans="14:39" ht="35" customHeight="1"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  <c r="AB58" s="87"/>
      <c r="AC58" s="87"/>
      <c r="AD58" s="87"/>
      <c r="AE58" s="87"/>
      <c r="AF58" s="87"/>
      <c r="AG58" s="87"/>
      <c r="AH58" s="87"/>
      <c r="AI58" s="87"/>
      <c r="AJ58" s="87"/>
      <c r="AK58" s="87"/>
      <c r="AL58" s="87"/>
      <c r="AM58" s="87"/>
    </row>
    <row r="59" spans="14:39" ht="35" customHeight="1"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7"/>
      <c r="AI59" s="87"/>
      <c r="AJ59" s="87"/>
      <c r="AK59" s="87"/>
      <c r="AL59" s="87"/>
      <c r="AM59" s="87"/>
    </row>
    <row r="60" spans="14:39" ht="35" customHeight="1"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  <c r="AC60" s="87"/>
      <c r="AD60" s="87"/>
      <c r="AE60" s="87"/>
      <c r="AF60" s="87"/>
      <c r="AG60" s="87"/>
      <c r="AH60" s="87"/>
      <c r="AI60" s="87"/>
      <c r="AJ60" s="87"/>
      <c r="AK60" s="87"/>
      <c r="AL60" s="87"/>
      <c r="AM60" s="87"/>
    </row>
    <row r="61" spans="14:39" ht="35" customHeight="1"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  <c r="AC61" s="87"/>
      <c r="AD61" s="87"/>
      <c r="AE61" s="87"/>
      <c r="AF61" s="87"/>
      <c r="AG61" s="87"/>
      <c r="AH61" s="87"/>
      <c r="AI61" s="87"/>
      <c r="AJ61" s="87"/>
      <c r="AK61" s="87"/>
      <c r="AL61" s="87"/>
      <c r="AM61" s="87"/>
    </row>
    <row r="62" spans="14:39" ht="35" customHeight="1"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  <c r="AB62" s="87"/>
      <c r="AC62" s="87"/>
      <c r="AD62" s="87"/>
      <c r="AE62" s="87"/>
      <c r="AF62" s="87"/>
      <c r="AG62" s="87"/>
      <c r="AH62" s="87"/>
      <c r="AI62" s="87"/>
      <c r="AJ62" s="87"/>
      <c r="AK62" s="87"/>
      <c r="AL62" s="87"/>
      <c r="AM62" s="87"/>
    </row>
    <row r="63" spans="14:39" ht="35" customHeight="1"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  <c r="AB63" s="87"/>
      <c r="AC63" s="87"/>
      <c r="AD63" s="87"/>
      <c r="AE63" s="87"/>
      <c r="AF63" s="87"/>
      <c r="AG63" s="87"/>
      <c r="AH63" s="87"/>
      <c r="AI63" s="87"/>
      <c r="AJ63" s="87"/>
      <c r="AK63" s="87"/>
      <c r="AL63" s="87"/>
      <c r="AM63" s="87"/>
    </row>
    <row r="64" spans="14:39" ht="35" customHeight="1"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  <c r="AB64" s="87"/>
      <c r="AC64" s="87"/>
      <c r="AD64" s="87"/>
      <c r="AE64" s="87"/>
      <c r="AF64" s="87"/>
      <c r="AG64" s="87"/>
      <c r="AH64" s="87"/>
      <c r="AI64" s="87"/>
      <c r="AJ64" s="87"/>
      <c r="AK64" s="87"/>
      <c r="AL64" s="87"/>
      <c r="AM64" s="87"/>
    </row>
    <row r="65" spans="14:39" ht="35" customHeight="1"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  <c r="AB65" s="87"/>
      <c r="AC65" s="87"/>
      <c r="AD65" s="87"/>
      <c r="AE65" s="87"/>
      <c r="AF65" s="87"/>
      <c r="AG65" s="87"/>
      <c r="AH65" s="87"/>
      <c r="AI65" s="87"/>
      <c r="AJ65" s="87"/>
      <c r="AK65" s="87"/>
      <c r="AL65" s="87"/>
      <c r="AM65" s="87"/>
    </row>
    <row r="66" spans="14:39" ht="35" customHeight="1"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  <c r="AB66" s="87"/>
      <c r="AC66" s="87"/>
      <c r="AD66" s="87"/>
      <c r="AE66" s="87"/>
      <c r="AF66" s="87"/>
      <c r="AG66" s="87"/>
      <c r="AH66" s="87"/>
      <c r="AI66" s="87"/>
      <c r="AJ66" s="87"/>
      <c r="AK66" s="87"/>
      <c r="AL66" s="87"/>
      <c r="AM66" s="87"/>
    </row>
    <row r="67" spans="14:39" ht="35" customHeight="1"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  <c r="AB67" s="87"/>
      <c r="AC67" s="87"/>
      <c r="AD67" s="87"/>
      <c r="AE67" s="87"/>
      <c r="AF67" s="87"/>
      <c r="AG67" s="87"/>
      <c r="AH67" s="87"/>
      <c r="AI67" s="87"/>
      <c r="AJ67" s="87"/>
      <c r="AK67" s="87"/>
      <c r="AL67" s="87"/>
      <c r="AM67" s="87"/>
    </row>
    <row r="68" spans="14:39" ht="35" customHeight="1"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  <c r="AC68" s="87"/>
      <c r="AD68" s="87"/>
      <c r="AE68" s="87"/>
      <c r="AF68" s="87"/>
      <c r="AG68" s="87"/>
      <c r="AH68" s="87"/>
      <c r="AI68" s="87"/>
      <c r="AJ68" s="87"/>
      <c r="AK68" s="87"/>
      <c r="AL68" s="87"/>
      <c r="AM68" s="87"/>
    </row>
    <row r="69" spans="14:39" ht="35" customHeight="1"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7"/>
      <c r="AD69" s="87"/>
      <c r="AE69" s="87"/>
      <c r="AF69" s="87"/>
      <c r="AG69" s="87"/>
      <c r="AH69" s="87"/>
      <c r="AI69" s="87"/>
      <c r="AJ69" s="87"/>
      <c r="AK69" s="87"/>
      <c r="AL69" s="87"/>
      <c r="AM69" s="87"/>
    </row>
    <row r="70" spans="14:39" ht="35" customHeight="1"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  <c r="AC70" s="87"/>
      <c r="AD70" s="87"/>
      <c r="AE70" s="87"/>
      <c r="AF70" s="87"/>
      <c r="AG70" s="87"/>
      <c r="AH70" s="87"/>
      <c r="AI70" s="87"/>
      <c r="AJ70" s="87"/>
      <c r="AK70" s="87"/>
      <c r="AL70" s="87"/>
      <c r="AM70" s="87"/>
    </row>
    <row r="71" spans="14:39" ht="35" customHeight="1"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  <c r="AD71" s="87"/>
      <c r="AE71" s="87"/>
      <c r="AF71" s="87"/>
      <c r="AG71" s="87"/>
      <c r="AH71" s="87"/>
      <c r="AI71" s="87"/>
      <c r="AJ71" s="87"/>
      <c r="AK71" s="87"/>
      <c r="AL71" s="87"/>
      <c r="AM71" s="87"/>
    </row>
    <row r="72" spans="14:39" ht="35" customHeight="1"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  <c r="AB72" s="87"/>
      <c r="AC72" s="87"/>
      <c r="AD72" s="87"/>
      <c r="AE72" s="87"/>
      <c r="AF72" s="87"/>
      <c r="AG72" s="87"/>
      <c r="AH72" s="87"/>
      <c r="AI72" s="87"/>
      <c r="AJ72" s="87"/>
      <c r="AK72" s="87"/>
      <c r="AL72" s="87"/>
      <c r="AM72" s="87"/>
    </row>
    <row r="73" spans="14:39" ht="35" customHeight="1"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  <c r="AB73" s="87"/>
      <c r="AC73" s="87"/>
      <c r="AD73" s="87"/>
      <c r="AE73" s="87"/>
      <c r="AF73" s="87"/>
      <c r="AG73" s="87"/>
      <c r="AH73" s="87"/>
      <c r="AI73" s="87"/>
      <c r="AJ73" s="87"/>
      <c r="AK73" s="87"/>
      <c r="AL73" s="87"/>
      <c r="AM73" s="87"/>
    </row>
    <row r="74" spans="14:39" ht="35" customHeight="1"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  <c r="AA74" s="87"/>
      <c r="AB74" s="87"/>
      <c r="AC74" s="87"/>
      <c r="AD74" s="87"/>
      <c r="AE74" s="87"/>
      <c r="AF74" s="87"/>
      <c r="AG74" s="87"/>
      <c r="AH74" s="87"/>
      <c r="AI74" s="87"/>
      <c r="AJ74" s="87"/>
      <c r="AK74" s="87"/>
      <c r="AL74" s="87"/>
      <c r="AM74" s="87"/>
    </row>
    <row r="75" spans="14:39" ht="35" customHeight="1"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  <c r="AA75" s="87"/>
      <c r="AB75" s="87"/>
      <c r="AC75" s="87"/>
      <c r="AD75" s="87"/>
      <c r="AE75" s="87"/>
      <c r="AF75" s="87"/>
      <c r="AG75" s="87"/>
      <c r="AH75" s="87"/>
      <c r="AI75" s="87"/>
      <c r="AJ75" s="87"/>
      <c r="AK75" s="87"/>
      <c r="AL75" s="87"/>
      <c r="AM75" s="87"/>
    </row>
    <row r="76" spans="14:39" ht="35" customHeight="1"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  <c r="AA76" s="87"/>
      <c r="AB76" s="87"/>
      <c r="AC76" s="87"/>
      <c r="AD76" s="87"/>
      <c r="AE76" s="87"/>
      <c r="AF76" s="87"/>
      <c r="AG76" s="87"/>
      <c r="AH76" s="87"/>
      <c r="AI76" s="87"/>
      <c r="AJ76" s="87"/>
      <c r="AK76" s="87"/>
      <c r="AL76" s="87"/>
      <c r="AM76" s="87"/>
    </row>
    <row r="77" spans="14:39" ht="35" customHeight="1"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  <c r="AA77" s="87"/>
      <c r="AB77" s="87"/>
      <c r="AC77" s="87"/>
      <c r="AD77" s="87"/>
      <c r="AE77" s="87"/>
      <c r="AF77" s="87"/>
      <c r="AG77" s="87"/>
      <c r="AH77" s="87"/>
      <c r="AI77" s="87"/>
      <c r="AJ77" s="87"/>
      <c r="AK77" s="87"/>
      <c r="AL77" s="87"/>
      <c r="AM77" s="87"/>
    </row>
    <row r="78" spans="14:39" ht="35" customHeight="1"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  <c r="AA78" s="87"/>
      <c r="AB78" s="87"/>
      <c r="AC78" s="87"/>
      <c r="AD78" s="87"/>
      <c r="AE78" s="87"/>
      <c r="AF78" s="87"/>
      <c r="AG78" s="87"/>
      <c r="AH78" s="87"/>
      <c r="AI78" s="87"/>
      <c r="AJ78" s="87"/>
      <c r="AK78" s="87"/>
      <c r="AL78" s="87"/>
      <c r="AM78" s="87"/>
    </row>
    <row r="79" spans="14:39" ht="35" customHeight="1"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  <c r="AA79" s="87"/>
      <c r="AB79" s="87"/>
      <c r="AC79" s="87"/>
      <c r="AD79" s="87"/>
      <c r="AE79" s="87"/>
      <c r="AF79" s="87"/>
      <c r="AG79" s="87"/>
      <c r="AH79" s="87"/>
      <c r="AI79" s="87"/>
      <c r="AJ79" s="87"/>
      <c r="AK79" s="87"/>
      <c r="AL79" s="87"/>
      <c r="AM79" s="87"/>
    </row>
    <row r="80" spans="14:39" ht="35" customHeight="1"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  <c r="AA80" s="87"/>
      <c r="AB80" s="87"/>
      <c r="AC80" s="87"/>
      <c r="AD80" s="87"/>
      <c r="AE80" s="87"/>
      <c r="AF80" s="87"/>
      <c r="AG80" s="87"/>
      <c r="AH80" s="87"/>
      <c r="AI80" s="87"/>
      <c r="AJ80" s="87"/>
      <c r="AK80" s="87"/>
      <c r="AL80" s="87"/>
      <c r="AM80" s="87"/>
    </row>
    <row r="81" spans="14:39" ht="35" customHeight="1"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  <c r="AA81" s="87"/>
      <c r="AB81" s="87"/>
      <c r="AC81" s="87"/>
      <c r="AD81" s="87"/>
      <c r="AE81" s="87"/>
      <c r="AF81" s="87"/>
      <c r="AG81" s="87"/>
      <c r="AH81" s="87"/>
      <c r="AI81" s="87"/>
      <c r="AJ81" s="87"/>
      <c r="AK81" s="87"/>
      <c r="AL81" s="87"/>
      <c r="AM81" s="87"/>
    </row>
    <row r="82" spans="14:39" ht="35" customHeight="1"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  <c r="AA82" s="87"/>
      <c r="AB82" s="87"/>
      <c r="AC82" s="87"/>
      <c r="AD82" s="87"/>
      <c r="AE82" s="87"/>
      <c r="AF82" s="87"/>
      <c r="AG82" s="87"/>
      <c r="AH82" s="87"/>
      <c r="AI82" s="87"/>
      <c r="AJ82" s="87"/>
      <c r="AK82" s="87"/>
      <c r="AL82" s="87"/>
      <c r="AM82" s="87"/>
    </row>
    <row r="83" spans="14:39" ht="35" customHeight="1"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  <c r="AA83" s="87"/>
      <c r="AB83" s="87"/>
      <c r="AC83" s="87"/>
      <c r="AD83" s="87"/>
      <c r="AE83" s="87"/>
      <c r="AF83" s="87"/>
      <c r="AG83" s="87"/>
      <c r="AH83" s="87"/>
      <c r="AI83" s="87"/>
      <c r="AJ83" s="87"/>
      <c r="AK83" s="87"/>
      <c r="AL83" s="87"/>
      <c r="AM83" s="87"/>
    </row>
    <row r="84" spans="14:39" ht="35" customHeight="1"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  <c r="AA84" s="87"/>
      <c r="AB84" s="87"/>
      <c r="AC84" s="87"/>
      <c r="AD84" s="87"/>
      <c r="AE84" s="87"/>
      <c r="AF84" s="87"/>
      <c r="AG84" s="87"/>
      <c r="AH84" s="87"/>
      <c r="AI84" s="87"/>
      <c r="AJ84" s="87"/>
      <c r="AK84" s="87"/>
      <c r="AL84" s="87"/>
      <c r="AM84" s="87"/>
    </row>
    <row r="85" spans="14:39" ht="35" customHeight="1"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  <c r="AA85" s="87"/>
      <c r="AB85" s="87"/>
      <c r="AC85" s="87"/>
      <c r="AD85" s="87"/>
      <c r="AE85" s="87"/>
      <c r="AF85" s="87"/>
      <c r="AG85" s="87"/>
      <c r="AH85" s="87"/>
      <c r="AI85" s="87"/>
      <c r="AJ85" s="87"/>
      <c r="AK85" s="87"/>
      <c r="AL85" s="87"/>
      <c r="AM85" s="87"/>
    </row>
    <row r="86" spans="14:39" ht="35" customHeight="1"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  <c r="AA86" s="87"/>
      <c r="AB86" s="87"/>
      <c r="AC86" s="87"/>
      <c r="AD86" s="87"/>
      <c r="AE86" s="87"/>
      <c r="AF86" s="87"/>
      <c r="AG86" s="87"/>
      <c r="AH86" s="87"/>
      <c r="AI86" s="87"/>
      <c r="AJ86" s="87"/>
      <c r="AK86" s="87"/>
      <c r="AL86" s="87"/>
      <c r="AM86" s="87"/>
    </row>
    <row r="87" spans="14:39" ht="35" customHeight="1"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  <c r="AA87" s="87"/>
      <c r="AB87" s="87"/>
      <c r="AC87" s="87"/>
      <c r="AD87" s="87"/>
      <c r="AE87" s="87"/>
      <c r="AF87" s="87"/>
      <c r="AG87" s="87"/>
      <c r="AH87" s="87"/>
      <c r="AI87" s="87"/>
      <c r="AJ87" s="87"/>
      <c r="AK87" s="87"/>
      <c r="AL87" s="87"/>
      <c r="AM87" s="87"/>
    </row>
    <row r="88" spans="14:39" ht="35" customHeight="1"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  <c r="AA88" s="87"/>
      <c r="AB88" s="87"/>
      <c r="AC88" s="87"/>
      <c r="AD88" s="87"/>
      <c r="AE88" s="87"/>
      <c r="AF88" s="87"/>
      <c r="AG88" s="87"/>
      <c r="AH88" s="87"/>
      <c r="AI88" s="87"/>
      <c r="AJ88" s="87"/>
      <c r="AK88" s="87"/>
      <c r="AL88" s="87"/>
      <c r="AM88" s="87"/>
    </row>
    <row r="89" spans="14:39" ht="35" customHeight="1"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  <c r="AA89" s="87"/>
      <c r="AB89" s="87"/>
      <c r="AC89" s="87"/>
      <c r="AD89" s="87"/>
      <c r="AE89" s="87"/>
      <c r="AF89" s="87"/>
      <c r="AG89" s="87"/>
      <c r="AH89" s="87"/>
      <c r="AI89" s="87"/>
      <c r="AJ89" s="87"/>
      <c r="AK89" s="87"/>
      <c r="AL89" s="87"/>
      <c r="AM89" s="87"/>
    </row>
    <row r="90" spans="14:39" ht="35" customHeight="1"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  <c r="AA90" s="87"/>
      <c r="AB90" s="87"/>
      <c r="AC90" s="87"/>
      <c r="AD90" s="87"/>
      <c r="AE90" s="87"/>
      <c r="AF90" s="87"/>
      <c r="AG90" s="87"/>
      <c r="AH90" s="87"/>
      <c r="AI90" s="87"/>
      <c r="AJ90" s="87"/>
      <c r="AK90" s="87"/>
      <c r="AL90" s="87"/>
      <c r="AM90" s="87"/>
    </row>
    <row r="91" spans="14:39" ht="35" customHeight="1"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  <c r="AA91" s="87"/>
      <c r="AB91" s="87"/>
      <c r="AC91" s="87"/>
      <c r="AD91" s="87"/>
      <c r="AE91" s="87"/>
      <c r="AF91" s="87"/>
      <c r="AG91" s="87"/>
      <c r="AH91" s="87"/>
      <c r="AI91" s="87"/>
      <c r="AJ91" s="87"/>
      <c r="AK91" s="87"/>
      <c r="AL91" s="87"/>
      <c r="AM91" s="87"/>
    </row>
    <row r="92" spans="14:39" ht="35" customHeight="1"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  <c r="AA92" s="87"/>
      <c r="AB92" s="87"/>
      <c r="AC92" s="87"/>
      <c r="AD92" s="87"/>
      <c r="AE92" s="87"/>
      <c r="AF92" s="87"/>
      <c r="AG92" s="87"/>
      <c r="AH92" s="87"/>
      <c r="AI92" s="87"/>
      <c r="AJ92" s="87"/>
      <c r="AK92" s="87"/>
      <c r="AL92" s="87"/>
      <c r="AM92" s="87"/>
    </row>
    <row r="93" spans="14:39" ht="35" customHeight="1"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  <c r="AA93" s="87"/>
      <c r="AB93" s="87"/>
      <c r="AC93" s="87"/>
      <c r="AD93" s="87"/>
      <c r="AE93" s="87"/>
      <c r="AF93" s="87"/>
      <c r="AG93" s="87"/>
      <c r="AH93" s="87"/>
      <c r="AI93" s="87"/>
      <c r="AJ93" s="87"/>
      <c r="AK93" s="87"/>
      <c r="AL93" s="87"/>
      <c r="AM93" s="87"/>
    </row>
    <row r="94" spans="14:39" ht="35" customHeight="1"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  <c r="AA94" s="87"/>
      <c r="AB94" s="87"/>
      <c r="AC94" s="87"/>
      <c r="AD94" s="87"/>
      <c r="AE94" s="87"/>
      <c r="AF94" s="87"/>
      <c r="AG94" s="87"/>
      <c r="AH94" s="87"/>
      <c r="AI94" s="87"/>
      <c r="AJ94" s="87"/>
      <c r="AK94" s="87"/>
      <c r="AL94" s="87"/>
      <c r="AM94" s="87"/>
    </row>
    <row r="95" spans="14:39" ht="35" customHeight="1"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  <c r="AA95" s="87"/>
      <c r="AB95" s="87"/>
      <c r="AC95" s="87"/>
      <c r="AD95" s="87"/>
      <c r="AE95" s="87"/>
      <c r="AF95" s="87"/>
      <c r="AG95" s="87"/>
      <c r="AH95" s="87"/>
      <c r="AI95" s="87"/>
      <c r="AJ95" s="87"/>
      <c r="AK95" s="87"/>
      <c r="AL95" s="87"/>
      <c r="AM95" s="87"/>
    </row>
    <row r="96" spans="14:39" ht="35" customHeight="1"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  <c r="AA96" s="87"/>
      <c r="AB96" s="87"/>
      <c r="AC96" s="87"/>
      <c r="AD96" s="87"/>
      <c r="AE96" s="87"/>
      <c r="AF96" s="87"/>
      <c r="AG96" s="87"/>
      <c r="AH96" s="87"/>
      <c r="AI96" s="87"/>
      <c r="AJ96" s="87"/>
      <c r="AK96" s="87"/>
      <c r="AL96" s="87"/>
      <c r="AM96" s="87"/>
    </row>
    <row r="97" spans="14:39" ht="35" customHeight="1"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  <c r="AA97" s="87"/>
      <c r="AB97" s="87"/>
      <c r="AC97" s="87"/>
      <c r="AD97" s="87"/>
      <c r="AE97" s="87"/>
      <c r="AF97" s="87"/>
      <c r="AG97" s="87"/>
      <c r="AH97" s="87"/>
      <c r="AI97" s="87"/>
      <c r="AJ97" s="87"/>
      <c r="AK97" s="87"/>
      <c r="AL97" s="87"/>
      <c r="AM97" s="87"/>
    </row>
    <row r="98" spans="14:39" ht="35" customHeight="1"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  <c r="AA98" s="87"/>
      <c r="AB98" s="87"/>
      <c r="AC98" s="87"/>
      <c r="AD98" s="87"/>
      <c r="AE98" s="87"/>
      <c r="AF98" s="87"/>
      <c r="AG98" s="87"/>
      <c r="AH98" s="87"/>
      <c r="AI98" s="87"/>
      <c r="AJ98" s="87"/>
      <c r="AK98" s="87"/>
      <c r="AL98" s="87"/>
      <c r="AM98" s="87"/>
    </row>
    <row r="99" spans="14:39" ht="35" customHeight="1"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  <c r="AA99" s="87"/>
      <c r="AB99" s="87"/>
      <c r="AC99" s="87"/>
      <c r="AD99" s="87"/>
      <c r="AE99" s="87"/>
      <c r="AF99" s="87"/>
      <c r="AG99" s="87"/>
      <c r="AH99" s="87"/>
      <c r="AI99" s="87"/>
      <c r="AJ99" s="87"/>
      <c r="AK99" s="87"/>
      <c r="AL99" s="87"/>
      <c r="AM99" s="87"/>
    </row>
    <row r="100" spans="14:39" ht="35" customHeight="1"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  <c r="AA100" s="87"/>
      <c r="AB100" s="87"/>
      <c r="AC100" s="87"/>
      <c r="AD100" s="87"/>
      <c r="AE100" s="87"/>
      <c r="AF100" s="87"/>
      <c r="AG100" s="87"/>
      <c r="AH100" s="87"/>
      <c r="AI100" s="87"/>
      <c r="AJ100" s="87"/>
      <c r="AK100" s="87"/>
      <c r="AL100" s="87"/>
      <c r="AM100" s="87"/>
    </row>
    <row r="101" spans="14:39" ht="35" customHeight="1"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  <c r="AA101" s="87"/>
      <c r="AB101" s="87"/>
      <c r="AC101" s="87"/>
      <c r="AD101" s="87"/>
      <c r="AE101" s="87"/>
      <c r="AF101" s="87"/>
      <c r="AG101" s="87"/>
      <c r="AH101" s="87"/>
      <c r="AI101" s="87"/>
      <c r="AJ101" s="87"/>
      <c r="AK101" s="87"/>
      <c r="AL101" s="87"/>
      <c r="AM101" s="87"/>
    </row>
    <row r="102" spans="14:39" ht="35" customHeight="1"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  <c r="AA102" s="87"/>
      <c r="AB102" s="87"/>
      <c r="AC102" s="87"/>
      <c r="AD102" s="87"/>
      <c r="AE102" s="87"/>
      <c r="AF102" s="87"/>
      <c r="AG102" s="87"/>
      <c r="AH102" s="87"/>
      <c r="AI102" s="87"/>
      <c r="AJ102" s="87"/>
      <c r="AK102" s="87"/>
      <c r="AL102" s="87"/>
      <c r="AM102" s="87"/>
    </row>
    <row r="103" spans="14:39" ht="35" customHeight="1"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  <c r="AA103" s="87"/>
      <c r="AB103" s="87"/>
      <c r="AC103" s="87"/>
      <c r="AD103" s="87"/>
      <c r="AE103" s="87"/>
      <c r="AF103" s="87"/>
      <c r="AG103" s="87"/>
      <c r="AH103" s="87"/>
      <c r="AI103" s="87"/>
      <c r="AJ103" s="87"/>
      <c r="AK103" s="87"/>
      <c r="AL103" s="87"/>
      <c r="AM103" s="87"/>
    </row>
    <row r="104" spans="14:39" ht="35" customHeight="1"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  <c r="AA104" s="87"/>
      <c r="AB104" s="87"/>
      <c r="AC104" s="87"/>
      <c r="AD104" s="87"/>
      <c r="AE104" s="87"/>
      <c r="AF104" s="87"/>
      <c r="AG104" s="87"/>
      <c r="AH104" s="87"/>
      <c r="AI104" s="87"/>
      <c r="AJ104" s="87"/>
      <c r="AK104" s="87"/>
      <c r="AL104" s="87"/>
      <c r="AM104" s="87"/>
    </row>
  </sheetData>
  <mergeCells count="42">
    <mergeCell ref="N34:AI36"/>
    <mergeCell ref="N38:O38"/>
    <mergeCell ref="N39:O39"/>
    <mergeCell ref="N40:O40"/>
    <mergeCell ref="Z38:AA38"/>
    <mergeCell ref="Z39:AA39"/>
    <mergeCell ref="Z40:AA40"/>
    <mergeCell ref="N43:O43"/>
    <mergeCell ref="N44:O44"/>
    <mergeCell ref="N45:O45"/>
    <mergeCell ref="Z43:AA43"/>
    <mergeCell ref="Z44:AA44"/>
    <mergeCell ref="Z45:AA45"/>
    <mergeCell ref="N23:AM23"/>
    <mergeCell ref="N24:U24"/>
    <mergeCell ref="W24:AD24"/>
    <mergeCell ref="C18:J18"/>
    <mergeCell ref="N31:U31"/>
    <mergeCell ref="C7:J7"/>
    <mergeCell ref="A10:B10"/>
    <mergeCell ref="C8:J8"/>
    <mergeCell ref="C12:J12"/>
    <mergeCell ref="C14:J14"/>
    <mergeCell ref="AF17:AM17"/>
    <mergeCell ref="AF20:AM20"/>
    <mergeCell ref="A16:B16"/>
    <mergeCell ref="N4:AM11"/>
    <mergeCell ref="N1:AM3"/>
    <mergeCell ref="AF24:AM24"/>
    <mergeCell ref="N25:U25"/>
    <mergeCell ref="N28:U28"/>
    <mergeCell ref="W13:AD13"/>
    <mergeCell ref="N17:U17"/>
    <mergeCell ref="AF13:AM13"/>
    <mergeCell ref="N20:U20"/>
    <mergeCell ref="N12:AM12"/>
    <mergeCell ref="W14:AD14"/>
    <mergeCell ref="W17:AD17"/>
    <mergeCell ref="W20:AD20"/>
    <mergeCell ref="AF14:AM14"/>
    <mergeCell ref="N13:U13"/>
    <mergeCell ref="N14:U14"/>
  </mergeCells>
  <pageMargins left="0.7" right="0.7" top="0.75" bottom="0.75" header="0.3" footer="0.3"/>
  <pageSetup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57ADD-7653-FF40-B9D5-27C23A925C1D}">
  <dimension ref="A1:AY93"/>
  <sheetViews>
    <sheetView topLeftCell="A68" zoomScale="200" zoomScaleNormal="200" workbookViewId="0">
      <selection activeCell="I70" sqref="I70"/>
    </sheetView>
  </sheetViews>
  <sheetFormatPr baseColWidth="10" defaultColWidth="5.83203125" defaultRowHeight="35" customHeight="1"/>
  <cols>
    <col min="1" max="5" width="5.83203125" style="75"/>
    <col min="6" max="6" width="5.83203125" style="75" customWidth="1"/>
    <col min="7" max="25" width="5.83203125" style="75"/>
    <col min="26" max="27" width="5.83203125" style="96"/>
    <col min="28" max="50" width="5.83203125" style="69"/>
    <col min="51" max="51" width="5.83203125" style="154"/>
    <col min="52" max="16384" width="5.83203125" style="75"/>
  </cols>
  <sheetData>
    <row r="1" spans="1:38" ht="35" customHeight="1" thickBot="1">
      <c r="AB1" s="155" t="s">
        <v>184</v>
      </c>
      <c r="AC1" s="153"/>
      <c r="AD1" s="153"/>
      <c r="AE1" s="153"/>
      <c r="AF1" s="153"/>
      <c r="AG1" s="153"/>
      <c r="AH1" s="153"/>
      <c r="AI1" s="153"/>
    </row>
    <row r="2" spans="1:38" ht="35" customHeight="1" thickBot="1">
      <c r="A2" s="86" t="s">
        <v>13</v>
      </c>
      <c r="B2" s="42">
        <v>0</v>
      </c>
      <c r="C2" s="43">
        <v>1</v>
      </c>
      <c r="D2" s="43">
        <v>2</v>
      </c>
      <c r="E2" s="43">
        <v>3</v>
      </c>
      <c r="F2" s="43">
        <v>4</v>
      </c>
      <c r="G2" s="43">
        <v>5</v>
      </c>
      <c r="H2" s="43">
        <v>6</v>
      </c>
      <c r="I2" s="43">
        <v>7</v>
      </c>
      <c r="J2" s="43">
        <v>8</v>
      </c>
      <c r="K2" s="43">
        <v>9</v>
      </c>
      <c r="L2" s="102">
        <v>10</v>
      </c>
      <c r="M2" s="102">
        <v>11</v>
      </c>
      <c r="N2" s="102">
        <v>12</v>
      </c>
      <c r="O2" s="102">
        <v>13</v>
      </c>
      <c r="P2" s="102">
        <v>14</v>
      </c>
      <c r="Q2" s="102">
        <v>15</v>
      </c>
      <c r="R2" s="102">
        <v>16</v>
      </c>
      <c r="S2" s="102">
        <v>17</v>
      </c>
      <c r="T2" s="102">
        <v>18</v>
      </c>
      <c r="U2" s="102">
        <v>19</v>
      </c>
      <c r="V2" s="102">
        <v>20</v>
      </c>
      <c r="W2" s="102">
        <v>21</v>
      </c>
      <c r="X2" s="102">
        <v>22</v>
      </c>
      <c r="Y2" s="101">
        <v>23</v>
      </c>
      <c r="AB2" s="156"/>
    </row>
    <row r="3" spans="1:38" ht="35" customHeight="1" thickBot="1">
      <c r="A3" s="86" t="s">
        <v>22</v>
      </c>
      <c r="B3" s="72">
        <v>8</v>
      </c>
      <c r="C3" s="50">
        <v>1</v>
      </c>
      <c r="D3" s="73">
        <v>1</v>
      </c>
    </row>
    <row r="4" spans="1:38" ht="35" customHeight="1" thickBot="1">
      <c r="A4" s="86" t="s">
        <v>23</v>
      </c>
      <c r="B4" s="42">
        <v>1</v>
      </c>
      <c r="C4" s="43">
        <v>4</v>
      </c>
      <c r="D4" s="44">
        <v>1</v>
      </c>
      <c r="AD4" s="264" t="s">
        <v>186</v>
      </c>
      <c r="AE4" s="264"/>
      <c r="AF4" s="264"/>
      <c r="AG4" s="264"/>
      <c r="AH4" s="264"/>
    </row>
    <row r="5" spans="1:38" ht="35" customHeight="1" thickBot="1">
      <c r="A5" s="86" t="s">
        <v>40</v>
      </c>
      <c r="B5" s="42">
        <v>8</v>
      </c>
      <c r="C5" s="43">
        <v>1</v>
      </c>
      <c r="D5" s="44">
        <v>1</v>
      </c>
      <c r="AB5" s="156"/>
      <c r="AC5" s="273" t="s">
        <v>185</v>
      </c>
      <c r="AD5" s="273"/>
      <c r="AE5" s="273"/>
      <c r="AF5" s="273"/>
      <c r="AG5" s="273"/>
      <c r="AH5" s="273"/>
      <c r="AI5" s="273"/>
    </row>
    <row r="6" spans="1:38" ht="35" customHeight="1" thickBot="1">
      <c r="AD6" s="294" t="s">
        <v>142</v>
      </c>
      <c r="AE6" s="295"/>
      <c r="AF6" s="91">
        <v>0</v>
      </c>
      <c r="AG6" s="45"/>
      <c r="AH6" s="45"/>
    </row>
    <row r="7" spans="1:38" ht="35" customHeight="1" thickBot="1">
      <c r="A7" s="293" t="s">
        <v>129</v>
      </c>
      <c r="B7" s="293"/>
      <c r="C7" s="293"/>
      <c r="D7" s="293"/>
      <c r="E7" s="293"/>
      <c r="F7" s="293"/>
      <c r="G7" s="293"/>
      <c r="H7" s="293"/>
      <c r="I7" s="293"/>
      <c r="J7" s="293"/>
      <c r="K7" s="293"/>
      <c r="L7" s="293"/>
      <c r="M7" s="293"/>
      <c r="N7" s="293"/>
      <c r="O7" s="293"/>
      <c r="P7" s="293"/>
      <c r="Q7" s="293"/>
      <c r="R7" s="293"/>
      <c r="S7" s="293"/>
      <c r="T7" s="293"/>
      <c r="U7" s="293"/>
      <c r="V7" s="293"/>
      <c r="W7" s="293"/>
      <c r="X7" s="293"/>
      <c r="Y7" s="293"/>
      <c r="AD7" s="156"/>
      <c r="AF7" s="45"/>
      <c r="AG7" s="45"/>
      <c r="AH7" s="45"/>
    </row>
    <row r="8" spans="1:38" ht="35" customHeight="1" thickBot="1">
      <c r="A8" s="292" t="s">
        <v>138</v>
      </c>
      <c r="B8" s="292"/>
      <c r="C8" s="292"/>
      <c r="D8" s="292"/>
      <c r="E8" s="88">
        <v>4</v>
      </c>
      <c r="AD8" s="294" t="s">
        <v>143</v>
      </c>
      <c r="AE8" s="295"/>
      <c r="AF8" s="91">
        <v>6</v>
      </c>
      <c r="AG8" s="45"/>
      <c r="AH8" s="45"/>
    </row>
    <row r="9" spans="1:38" ht="35" customHeight="1" thickBot="1">
      <c r="A9" s="292" t="s">
        <v>139</v>
      </c>
      <c r="B9" s="292"/>
      <c r="C9" s="292"/>
      <c r="D9" s="292"/>
      <c r="E9" s="292"/>
      <c r="F9" s="292"/>
      <c r="G9" s="292"/>
      <c r="H9" s="292"/>
      <c r="I9" s="292"/>
      <c r="J9" s="292"/>
      <c r="K9" s="292"/>
      <c r="AD9" s="156"/>
      <c r="AF9" s="45"/>
      <c r="AG9" s="45"/>
      <c r="AH9" s="45"/>
    </row>
    <row r="10" spans="1:38" ht="35" customHeight="1" thickBot="1">
      <c r="A10" s="292" t="s">
        <v>140</v>
      </c>
      <c r="B10" s="292"/>
      <c r="C10" s="292"/>
      <c r="D10" s="292"/>
      <c r="E10" s="88">
        <v>6</v>
      </c>
      <c r="AD10" s="294" t="s">
        <v>144</v>
      </c>
      <c r="AE10" s="295"/>
      <c r="AF10" s="91">
        <v>12</v>
      </c>
      <c r="AG10" s="45"/>
      <c r="AH10" s="45"/>
    </row>
    <row r="11" spans="1:38" ht="35" customHeight="1" thickBot="1">
      <c r="AD11" s="156"/>
      <c r="AF11" s="45"/>
      <c r="AG11" s="45"/>
      <c r="AH11" s="45"/>
    </row>
    <row r="12" spans="1:38" ht="35" customHeight="1" thickBot="1">
      <c r="A12" s="284" t="s">
        <v>141</v>
      </c>
      <c r="B12" s="284"/>
      <c r="C12" s="284"/>
      <c r="D12" s="284"/>
      <c r="E12" s="284"/>
      <c r="F12" s="284"/>
      <c r="G12" s="284"/>
      <c r="H12" s="284"/>
      <c r="I12" s="284"/>
      <c r="J12" s="284"/>
      <c r="AD12" s="294" t="s">
        <v>145</v>
      </c>
      <c r="AE12" s="295"/>
      <c r="AF12" s="91">
        <v>18</v>
      </c>
      <c r="AG12" s="45"/>
      <c r="AH12" s="45"/>
    </row>
    <row r="13" spans="1:38" ht="35" customHeight="1">
      <c r="A13" s="265" t="s">
        <v>146</v>
      </c>
      <c r="B13" s="265"/>
      <c r="C13" s="265"/>
      <c r="D13" s="265"/>
      <c r="E13" s="265"/>
      <c r="F13" s="265"/>
      <c r="G13" s="265"/>
      <c r="H13" s="265"/>
      <c r="I13" s="265"/>
      <c r="J13" s="265"/>
    </row>
    <row r="14" spans="1:38" ht="35" customHeight="1">
      <c r="A14" s="265"/>
      <c r="B14" s="265"/>
      <c r="C14" s="265"/>
      <c r="D14" s="265"/>
      <c r="E14" s="265"/>
      <c r="F14" s="265"/>
      <c r="G14" s="265"/>
      <c r="H14" s="265"/>
      <c r="I14" s="265"/>
      <c r="J14" s="265"/>
      <c r="AC14" s="264" t="s">
        <v>188</v>
      </c>
      <c r="AD14" s="264"/>
      <c r="AE14" s="264"/>
      <c r="AF14" s="264"/>
      <c r="AG14" s="264"/>
      <c r="AH14" s="264"/>
      <c r="AI14" s="264"/>
      <c r="AJ14" s="264"/>
      <c r="AK14" s="264"/>
      <c r="AL14" s="264"/>
    </row>
    <row r="15" spans="1:38" ht="35" customHeight="1" thickBot="1">
      <c r="A15" s="81"/>
      <c r="B15" s="81"/>
      <c r="C15" s="81"/>
      <c r="D15" s="81"/>
      <c r="E15" s="81"/>
      <c r="F15" s="81"/>
      <c r="G15" s="81"/>
      <c r="H15" s="81"/>
      <c r="I15" s="81"/>
      <c r="J15" s="81"/>
      <c r="AC15" s="273" t="s">
        <v>187</v>
      </c>
      <c r="AD15" s="273"/>
      <c r="AE15" s="273"/>
      <c r="AF15" s="273"/>
      <c r="AG15" s="273"/>
      <c r="AH15" s="273"/>
      <c r="AI15" s="273"/>
      <c r="AJ15" s="273"/>
      <c r="AK15" s="273"/>
      <c r="AL15" s="273"/>
    </row>
    <row r="16" spans="1:38" ht="35" customHeight="1" thickBot="1">
      <c r="A16" s="265" t="s">
        <v>142</v>
      </c>
      <c r="B16" s="265"/>
      <c r="C16" s="100">
        <v>0</v>
      </c>
      <c r="D16" s="102">
        <v>1</v>
      </c>
      <c r="E16" s="102">
        <v>2</v>
      </c>
      <c r="F16" s="102">
        <v>3</v>
      </c>
      <c r="G16" s="102">
        <v>4</v>
      </c>
      <c r="H16" s="102">
        <v>5</v>
      </c>
      <c r="I16" s="102">
        <v>6</v>
      </c>
      <c r="J16" s="101">
        <v>7</v>
      </c>
      <c r="AE16" s="296" t="s">
        <v>0</v>
      </c>
      <c r="AF16" s="296"/>
      <c r="AG16" s="296"/>
      <c r="AH16" s="296"/>
      <c r="AI16" s="296"/>
      <c r="AJ16" s="296"/>
      <c r="AK16" s="296"/>
      <c r="AL16" s="296"/>
    </row>
    <row r="17" spans="1:38" ht="35" customHeight="1" thickBot="1">
      <c r="C17" s="104">
        <v>0</v>
      </c>
      <c r="D17" s="104">
        <v>1</v>
      </c>
      <c r="E17" s="104">
        <v>2</v>
      </c>
      <c r="F17" s="104">
        <v>3</v>
      </c>
      <c r="G17" s="104">
        <v>4</v>
      </c>
      <c r="H17" s="104">
        <v>5</v>
      </c>
      <c r="I17" s="104">
        <v>6</v>
      </c>
      <c r="J17" s="104">
        <v>7</v>
      </c>
      <c r="AE17" s="159">
        <v>0</v>
      </c>
      <c r="AF17" s="159">
        <v>1</v>
      </c>
      <c r="AG17" s="159">
        <v>2</v>
      </c>
      <c r="AH17" s="159">
        <v>3</v>
      </c>
      <c r="AI17" s="159">
        <v>4</v>
      </c>
      <c r="AJ17" s="159">
        <v>5</v>
      </c>
      <c r="AK17" s="159">
        <v>6</v>
      </c>
      <c r="AL17" s="159">
        <v>7</v>
      </c>
    </row>
    <row r="18" spans="1:38" ht="35" customHeight="1" thickBot="1">
      <c r="C18" s="279" t="s">
        <v>0</v>
      </c>
      <c r="D18" s="279"/>
      <c r="E18" s="279"/>
      <c r="F18" s="279"/>
      <c r="G18" s="279"/>
      <c r="H18" s="279"/>
      <c r="I18" s="279"/>
      <c r="J18" s="279"/>
      <c r="AC18" s="294" t="s">
        <v>142</v>
      </c>
      <c r="AD18" s="295"/>
      <c r="AE18" s="42">
        <v>0</v>
      </c>
      <c r="AF18" s="43">
        <v>1</v>
      </c>
      <c r="AG18" s="43">
        <v>2</v>
      </c>
      <c r="AH18" s="43">
        <v>3</v>
      </c>
      <c r="AI18" s="43">
        <v>4</v>
      </c>
      <c r="AJ18" s="43">
        <v>5</v>
      </c>
      <c r="AK18" s="157"/>
      <c r="AL18" s="158"/>
    </row>
    <row r="19" spans="1:38" ht="35" customHeight="1" thickBot="1"/>
    <row r="20" spans="1:38" ht="35" customHeight="1" thickBot="1">
      <c r="A20" s="265" t="s">
        <v>143</v>
      </c>
      <c r="B20" s="265"/>
      <c r="C20" s="100">
        <v>6</v>
      </c>
      <c r="D20" s="102">
        <v>7</v>
      </c>
      <c r="E20" s="102">
        <v>8</v>
      </c>
      <c r="F20" s="102">
        <v>9</v>
      </c>
      <c r="G20" s="102">
        <v>10</v>
      </c>
      <c r="H20" s="102">
        <v>11</v>
      </c>
      <c r="I20" s="102">
        <v>12</v>
      </c>
      <c r="J20" s="101">
        <v>13</v>
      </c>
      <c r="AC20" s="294" t="s">
        <v>143</v>
      </c>
      <c r="AD20" s="295"/>
      <c r="AE20" s="42">
        <v>6</v>
      </c>
      <c r="AF20" s="43">
        <v>7</v>
      </c>
      <c r="AG20" s="43">
        <v>8</v>
      </c>
      <c r="AH20" s="43">
        <v>9</v>
      </c>
      <c r="AI20" s="43">
        <v>10</v>
      </c>
      <c r="AJ20" s="43">
        <v>11</v>
      </c>
      <c r="AK20" s="157"/>
      <c r="AL20" s="158"/>
    </row>
    <row r="21" spans="1:38" ht="35" customHeight="1" thickBot="1">
      <c r="C21" s="104">
        <v>0</v>
      </c>
      <c r="D21" s="104">
        <v>1</v>
      </c>
      <c r="E21" s="104">
        <v>2</v>
      </c>
      <c r="F21" s="104">
        <v>3</v>
      </c>
      <c r="G21" s="104">
        <v>4</v>
      </c>
      <c r="H21" s="104">
        <v>5</v>
      </c>
      <c r="I21" s="104">
        <v>6</v>
      </c>
      <c r="J21" s="104">
        <v>7</v>
      </c>
    </row>
    <row r="22" spans="1:38" ht="35" customHeight="1" thickBot="1">
      <c r="C22" s="279" t="s">
        <v>0</v>
      </c>
      <c r="D22" s="279"/>
      <c r="E22" s="279"/>
      <c r="F22" s="279"/>
      <c r="G22" s="279"/>
      <c r="H22" s="279"/>
      <c r="I22" s="279"/>
      <c r="J22" s="279"/>
      <c r="AC22" s="294" t="s">
        <v>144</v>
      </c>
      <c r="AD22" s="295"/>
      <c r="AE22" s="42">
        <v>12</v>
      </c>
      <c r="AF22" s="43">
        <v>13</v>
      </c>
      <c r="AG22" s="43">
        <v>14</v>
      </c>
      <c r="AH22" s="43">
        <v>15</v>
      </c>
      <c r="AI22" s="43">
        <v>16</v>
      </c>
      <c r="AJ22" s="43">
        <v>17</v>
      </c>
      <c r="AK22" s="157"/>
      <c r="AL22" s="158"/>
    </row>
    <row r="23" spans="1:38" ht="35" customHeight="1" thickBot="1"/>
    <row r="24" spans="1:38" ht="35" customHeight="1" thickBot="1">
      <c r="A24" s="265" t="s">
        <v>144</v>
      </c>
      <c r="B24" s="265"/>
      <c r="C24" s="100">
        <v>12</v>
      </c>
      <c r="D24" s="102">
        <v>13</v>
      </c>
      <c r="E24" s="102">
        <v>14</v>
      </c>
      <c r="F24" s="102">
        <v>15</v>
      </c>
      <c r="G24" s="102">
        <v>16</v>
      </c>
      <c r="H24" s="102">
        <v>17</v>
      </c>
      <c r="I24" s="102">
        <v>18</v>
      </c>
      <c r="J24" s="101">
        <v>19</v>
      </c>
      <c r="AC24" s="294" t="s">
        <v>145</v>
      </c>
      <c r="AD24" s="295"/>
      <c r="AE24" s="42">
        <v>18</v>
      </c>
      <c r="AF24" s="43">
        <v>19</v>
      </c>
      <c r="AG24" s="43">
        <v>20</v>
      </c>
      <c r="AH24" s="43">
        <v>21</v>
      </c>
      <c r="AI24" s="43">
        <v>22</v>
      </c>
      <c r="AJ24" s="43">
        <v>23</v>
      </c>
      <c r="AK24" s="157"/>
      <c r="AL24" s="158"/>
    </row>
    <row r="25" spans="1:38" ht="35" customHeight="1">
      <c r="C25" s="104">
        <v>0</v>
      </c>
      <c r="D25" s="104">
        <v>1</v>
      </c>
      <c r="E25" s="104">
        <v>2</v>
      </c>
      <c r="F25" s="104">
        <v>3</v>
      </c>
      <c r="G25" s="104">
        <v>4</v>
      </c>
      <c r="H25" s="104">
        <v>5</v>
      </c>
      <c r="I25" s="104">
        <v>6</v>
      </c>
      <c r="J25" s="104">
        <v>7</v>
      </c>
    </row>
    <row r="26" spans="1:38" ht="35" customHeight="1">
      <c r="C26" s="279" t="s">
        <v>0</v>
      </c>
      <c r="D26" s="279"/>
      <c r="E26" s="279"/>
      <c r="F26" s="279"/>
      <c r="G26" s="279"/>
      <c r="H26" s="279"/>
      <c r="I26" s="279"/>
      <c r="J26" s="279"/>
    </row>
    <row r="27" spans="1:38" ht="35" customHeight="1" thickBot="1"/>
    <row r="28" spans="1:38" ht="35" customHeight="1" thickBot="1">
      <c r="A28" s="265" t="s">
        <v>145</v>
      </c>
      <c r="B28" s="265"/>
      <c r="C28" s="100">
        <v>18</v>
      </c>
      <c r="D28" s="102">
        <v>19</v>
      </c>
      <c r="E28" s="102">
        <v>20</v>
      </c>
      <c r="F28" s="102">
        <v>21</v>
      </c>
      <c r="G28" s="102">
        <v>22</v>
      </c>
      <c r="H28" s="102">
        <v>23</v>
      </c>
      <c r="I28" s="102">
        <v>0</v>
      </c>
      <c r="J28" s="101">
        <v>0</v>
      </c>
    </row>
    <row r="29" spans="1:38" ht="35" customHeight="1">
      <c r="C29" s="104">
        <v>0</v>
      </c>
      <c r="D29" s="104">
        <v>1</v>
      </c>
      <c r="E29" s="104">
        <v>2</v>
      </c>
      <c r="F29" s="104">
        <v>3</v>
      </c>
      <c r="G29" s="104">
        <v>4</v>
      </c>
      <c r="H29" s="104">
        <v>5</v>
      </c>
      <c r="I29" s="104">
        <v>6</v>
      </c>
      <c r="J29" s="104">
        <v>7</v>
      </c>
    </row>
    <row r="30" spans="1:38" ht="35" customHeight="1">
      <c r="C30" s="279" t="s">
        <v>0</v>
      </c>
      <c r="D30" s="279"/>
      <c r="E30" s="279"/>
      <c r="F30" s="279"/>
      <c r="G30" s="279"/>
      <c r="H30" s="279"/>
      <c r="I30" s="279"/>
      <c r="J30" s="279"/>
    </row>
    <row r="32" spans="1:38" ht="35" customHeight="1">
      <c r="A32" s="292" t="s">
        <v>147</v>
      </c>
      <c r="B32" s="292"/>
      <c r="C32" s="292"/>
      <c r="D32" s="292"/>
      <c r="E32" s="292"/>
      <c r="F32" s="292"/>
      <c r="G32" s="292"/>
      <c r="H32" s="292"/>
      <c r="I32" s="292"/>
      <c r="J32" s="292"/>
      <c r="K32" s="292"/>
      <c r="L32" s="292"/>
      <c r="M32" s="292"/>
      <c r="N32" s="292"/>
      <c r="O32" s="270" t="s">
        <v>148</v>
      </c>
      <c r="P32" s="270"/>
      <c r="Q32" s="270"/>
      <c r="R32" s="270"/>
      <c r="S32" s="270"/>
      <c r="T32" s="270"/>
      <c r="U32" s="270"/>
      <c r="V32" s="270"/>
      <c r="W32" s="270"/>
      <c r="X32" s="270"/>
      <c r="Y32" s="270"/>
      <c r="Z32" s="270"/>
      <c r="AA32" s="363"/>
    </row>
    <row r="33" spans="1:27" ht="35" customHeight="1">
      <c r="A33" s="292"/>
      <c r="B33" s="292"/>
      <c r="C33" s="292"/>
      <c r="D33" s="292"/>
      <c r="E33" s="292"/>
      <c r="F33" s="292"/>
      <c r="G33" s="292"/>
      <c r="H33" s="292"/>
      <c r="I33" s="292"/>
      <c r="J33" s="292"/>
      <c r="K33" s="292"/>
      <c r="L33" s="292"/>
      <c r="M33" s="292"/>
      <c r="N33" s="292"/>
      <c r="O33" s="270"/>
      <c r="P33" s="270"/>
      <c r="Q33" s="270"/>
      <c r="R33" s="270"/>
      <c r="S33" s="270"/>
      <c r="T33" s="270"/>
      <c r="U33" s="270"/>
      <c r="V33" s="270"/>
      <c r="W33" s="270"/>
      <c r="X33" s="270"/>
      <c r="Y33" s="270"/>
      <c r="Z33" s="270"/>
      <c r="AA33" s="363"/>
    </row>
    <row r="34" spans="1:27" ht="35" customHeight="1">
      <c r="A34" s="292"/>
      <c r="B34" s="292"/>
      <c r="C34" s="292"/>
      <c r="D34" s="292"/>
      <c r="E34" s="292"/>
      <c r="F34" s="292"/>
      <c r="G34" s="292"/>
      <c r="H34" s="292"/>
      <c r="I34" s="292"/>
      <c r="J34" s="292"/>
      <c r="K34" s="292"/>
      <c r="L34" s="292"/>
      <c r="M34" s="292"/>
      <c r="N34" s="292"/>
      <c r="O34" s="270"/>
      <c r="P34" s="270"/>
      <c r="Q34" s="270"/>
      <c r="R34" s="270"/>
      <c r="S34" s="270"/>
      <c r="T34" s="270"/>
      <c r="U34" s="270"/>
      <c r="V34" s="270"/>
      <c r="W34" s="270"/>
      <c r="X34" s="270"/>
      <c r="Y34" s="270"/>
      <c r="Z34" s="270"/>
      <c r="AA34" s="363"/>
    </row>
    <row r="35" spans="1:27" ht="35" customHeight="1">
      <c r="A35" s="292"/>
      <c r="B35" s="292"/>
      <c r="C35" s="292"/>
      <c r="D35" s="292"/>
      <c r="E35" s="292"/>
      <c r="F35" s="292"/>
      <c r="G35" s="292"/>
      <c r="H35" s="292"/>
      <c r="I35" s="292"/>
      <c r="J35" s="292"/>
      <c r="K35" s="292"/>
      <c r="L35" s="292"/>
      <c r="M35" s="292"/>
      <c r="N35" s="292"/>
      <c r="O35" s="270"/>
      <c r="P35" s="270"/>
      <c r="Q35" s="270"/>
      <c r="R35" s="270"/>
      <c r="S35" s="270"/>
      <c r="T35" s="270"/>
      <c r="U35" s="270"/>
      <c r="V35" s="270"/>
      <c r="W35" s="270"/>
      <c r="X35" s="270"/>
      <c r="Y35" s="270"/>
      <c r="Z35" s="270"/>
      <c r="AA35" s="363"/>
    </row>
    <row r="36" spans="1:27" ht="35" customHeight="1" thickBot="1">
      <c r="A36" s="282" t="s">
        <v>142</v>
      </c>
      <c r="B36" s="282"/>
      <c r="C36" s="282"/>
      <c r="D36" s="282"/>
      <c r="E36" s="282"/>
      <c r="F36" s="282"/>
      <c r="G36" s="282"/>
      <c r="H36" s="282"/>
      <c r="I36" s="282"/>
      <c r="J36" s="282"/>
      <c r="K36" s="282"/>
      <c r="L36" s="282"/>
      <c r="M36" s="282"/>
      <c r="N36" s="282"/>
      <c r="O36" s="282"/>
      <c r="P36" s="282"/>
      <c r="Q36" s="282"/>
      <c r="R36" s="282"/>
      <c r="S36" s="282"/>
      <c r="T36" s="282"/>
      <c r="U36" s="282"/>
      <c r="V36" s="282"/>
      <c r="W36" s="282"/>
      <c r="X36" s="282"/>
      <c r="Y36" s="282"/>
      <c r="Z36" s="282"/>
      <c r="AA36" s="152"/>
    </row>
    <row r="37" spans="1:27" ht="35" customHeight="1">
      <c r="A37" s="329" t="s">
        <v>131</v>
      </c>
      <c r="B37" s="330"/>
      <c r="C37" s="330"/>
      <c r="D37" s="330"/>
      <c r="E37" s="330"/>
      <c r="F37" s="330"/>
      <c r="G37" s="330"/>
      <c r="H37" s="331"/>
      <c r="J37" s="329" t="s">
        <v>132</v>
      </c>
      <c r="K37" s="330"/>
      <c r="L37" s="330"/>
      <c r="M37" s="330"/>
      <c r="N37" s="330"/>
      <c r="O37" s="330"/>
      <c r="P37" s="330"/>
      <c r="Q37" s="331"/>
      <c r="S37" s="329" t="s">
        <v>135</v>
      </c>
      <c r="T37" s="330"/>
      <c r="U37" s="330"/>
      <c r="V37" s="330"/>
      <c r="W37" s="330"/>
      <c r="X37" s="330"/>
      <c r="Y37" s="330"/>
      <c r="Z37" s="331"/>
      <c r="AA37" s="359"/>
    </row>
    <row r="38" spans="1:27" ht="35" customHeight="1" thickBot="1">
      <c r="A38" s="332" t="s">
        <v>130</v>
      </c>
      <c r="B38" s="333"/>
      <c r="C38" s="333"/>
      <c r="D38" s="333"/>
      <c r="E38" s="333"/>
      <c r="F38" s="333"/>
      <c r="G38" s="333"/>
      <c r="H38" s="334"/>
      <c r="J38" s="332" t="s">
        <v>130</v>
      </c>
      <c r="K38" s="333"/>
      <c r="L38" s="333"/>
      <c r="M38" s="333"/>
      <c r="N38" s="333"/>
      <c r="O38" s="333"/>
      <c r="P38" s="333"/>
      <c r="Q38" s="334"/>
      <c r="S38" s="332" t="s">
        <v>130</v>
      </c>
      <c r="T38" s="333"/>
      <c r="U38" s="333"/>
      <c r="V38" s="333"/>
      <c r="W38" s="333"/>
      <c r="X38" s="333"/>
      <c r="Y38" s="333"/>
      <c r="Z38" s="334"/>
      <c r="AA38" s="359"/>
    </row>
    <row r="39" spans="1:27" ht="35" customHeight="1" thickBot="1">
      <c r="A39" s="92">
        <v>0</v>
      </c>
      <c r="B39" s="93">
        <v>1</v>
      </c>
      <c r="C39" s="93">
        <v>2</v>
      </c>
      <c r="D39" s="93">
        <v>3</v>
      </c>
      <c r="E39" s="93">
        <v>4</v>
      </c>
      <c r="F39" s="93">
        <v>5</v>
      </c>
      <c r="G39" s="93">
        <v>6</v>
      </c>
      <c r="H39" s="94">
        <v>7</v>
      </c>
      <c r="J39" s="92">
        <f>A45</f>
        <v>1</v>
      </c>
      <c r="K39" s="93">
        <f t="shared" ref="K39:Q39" si="0">B45</f>
        <v>3</v>
      </c>
      <c r="L39" s="93">
        <f t="shared" si="0"/>
        <v>5</v>
      </c>
      <c r="M39" s="93">
        <f t="shared" si="0"/>
        <v>7</v>
      </c>
      <c r="N39" s="93">
        <f t="shared" si="0"/>
        <v>9</v>
      </c>
      <c r="O39" s="93">
        <f t="shared" si="0"/>
        <v>10</v>
      </c>
      <c r="P39" s="93">
        <f t="shared" si="0"/>
        <v>12</v>
      </c>
      <c r="Q39" s="94">
        <f t="shared" si="0"/>
        <v>14</v>
      </c>
      <c r="S39" s="92">
        <f>J45</f>
        <v>6</v>
      </c>
      <c r="T39" s="93">
        <f t="shared" ref="T39:Z39" si="1">K45</f>
        <v>10</v>
      </c>
      <c r="U39" s="93">
        <f t="shared" si="1"/>
        <v>14</v>
      </c>
      <c r="V39" s="93">
        <f t="shared" si="1"/>
        <v>17</v>
      </c>
      <c r="W39" s="93">
        <f t="shared" si="1"/>
        <v>21</v>
      </c>
      <c r="X39" s="93">
        <f t="shared" si="1"/>
        <v>24</v>
      </c>
      <c r="Y39" s="93">
        <f t="shared" si="1"/>
        <v>12</v>
      </c>
      <c r="Z39" s="361">
        <f t="shared" si="1"/>
        <v>14</v>
      </c>
      <c r="AA39" s="359"/>
    </row>
    <row r="40" spans="1:27" ht="35" customHeight="1">
      <c r="A40" s="335"/>
      <c r="B40" s="336"/>
      <c r="C40" s="336"/>
      <c r="D40" s="336"/>
      <c r="E40" s="336"/>
      <c r="F40" s="336"/>
      <c r="G40" s="336"/>
      <c r="H40" s="337"/>
      <c r="J40" s="335"/>
      <c r="K40" s="336"/>
      <c r="L40" s="336"/>
      <c r="M40" s="336"/>
      <c r="N40" s="336"/>
      <c r="O40" s="336"/>
      <c r="P40" s="336"/>
      <c r="Q40" s="337"/>
      <c r="S40" s="335"/>
      <c r="T40" s="336"/>
      <c r="U40" s="336"/>
      <c r="V40" s="336"/>
      <c r="W40" s="336"/>
      <c r="X40" s="336"/>
      <c r="Y40" s="336"/>
      <c r="Z40" s="362"/>
      <c r="AA40" s="360"/>
    </row>
    <row r="41" spans="1:27" ht="35" customHeight="1" thickBot="1">
      <c r="A41" s="332" t="s">
        <v>133</v>
      </c>
      <c r="B41" s="333"/>
      <c r="C41" s="333"/>
      <c r="D41" s="333"/>
      <c r="E41" s="333"/>
      <c r="F41" s="333"/>
      <c r="G41" s="333"/>
      <c r="H41" s="334"/>
      <c r="J41" s="332" t="s">
        <v>133</v>
      </c>
      <c r="K41" s="333"/>
      <c r="L41" s="333"/>
      <c r="M41" s="333"/>
      <c r="N41" s="333"/>
      <c r="O41" s="333"/>
      <c r="P41" s="333"/>
      <c r="Q41" s="334"/>
      <c r="S41" s="332" t="s">
        <v>133</v>
      </c>
      <c r="T41" s="333"/>
      <c r="U41" s="333"/>
      <c r="V41" s="333"/>
      <c r="W41" s="333"/>
      <c r="X41" s="333"/>
      <c r="Y41" s="333"/>
      <c r="Z41" s="334"/>
      <c r="AA41" s="359"/>
    </row>
    <row r="42" spans="1:27" ht="35" customHeight="1" thickBot="1">
      <c r="A42" s="92">
        <f>B39</f>
        <v>1</v>
      </c>
      <c r="B42" s="93">
        <f t="shared" ref="B42:E42" si="2">C39</f>
        <v>2</v>
      </c>
      <c r="C42" s="93">
        <f t="shared" si="2"/>
        <v>3</v>
      </c>
      <c r="D42" s="93">
        <f t="shared" si="2"/>
        <v>4</v>
      </c>
      <c r="E42" s="93">
        <f t="shared" si="2"/>
        <v>5</v>
      </c>
      <c r="F42" s="93">
        <v>5</v>
      </c>
      <c r="G42" s="93">
        <v>6</v>
      </c>
      <c r="H42" s="94">
        <v>7</v>
      </c>
      <c r="J42" s="92">
        <f>L39</f>
        <v>5</v>
      </c>
      <c r="K42" s="93">
        <f t="shared" ref="K42:M42" si="3">M39</f>
        <v>7</v>
      </c>
      <c r="L42" s="93">
        <f t="shared" si="3"/>
        <v>9</v>
      </c>
      <c r="M42" s="93">
        <f t="shared" si="3"/>
        <v>10</v>
      </c>
      <c r="N42" s="93">
        <v>12</v>
      </c>
      <c r="O42" s="93">
        <v>14</v>
      </c>
      <c r="P42" s="93">
        <v>0</v>
      </c>
      <c r="Q42" s="94">
        <v>0</v>
      </c>
      <c r="S42" s="92">
        <f>W39</f>
        <v>21</v>
      </c>
      <c r="T42" s="93">
        <f>X39</f>
        <v>24</v>
      </c>
      <c r="U42" s="93">
        <v>12</v>
      </c>
      <c r="V42" s="93">
        <v>14</v>
      </c>
      <c r="W42" s="93">
        <v>0</v>
      </c>
      <c r="X42" s="93">
        <v>0</v>
      </c>
      <c r="Y42" s="93">
        <v>0</v>
      </c>
      <c r="Z42" s="361">
        <v>0</v>
      </c>
      <c r="AA42" s="359"/>
    </row>
    <row r="43" spans="1:27" ht="35" customHeight="1">
      <c r="A43" s="335"/>
      <c r="B43" s="336"/>
      <c r="C43" s="336"/>
      <c r="D43" s="336"/>
      <c r="E43" s="336"/>
      <c r="F43" s="336"/>
      <c r="G43" s="336"/>
      <c r="H43" s="337"/>
      <c r="J43" s="335"/>
      <c r="K43" s="336"/>
      <c r="L43" s="336"/>
      <c r="M43" s="336"/>
      <c r="N43" s="336"/>
      <c r="O43" s="336"/>
      <c r="P43" s="336"/>
      <c r="Q43" s="337"/>
      <c r="S43" s="335"/>
      <c r="T43" s="336"/>
      <c r="U43" s="336"/>
      <c r="V43" s="336"/>
      <c r="W43" s="336"/>
      <c r="X43" s="336"/>
      <c r="Y43" s="336"/>
      <c r="Z43" s="362"/>
      <c r="AA43" s="360"/>
    </row>
    <row r="44" spans="1:27" ht="35" customHeight="1" thickBot="1">
      <c r="A44" s="332" t="s">
        <v>134</v>
      </c>
      <c r="B44" s="333"/>
      <c r="C44" s="333"/>
      <c r="D44" s="333"/>
      <c r="E44" s="333"/>
      <c r="F44" s="333"/>
      <c r="G44" s="333"/>
      <c r="H44" s="334"/>
      <c r="J44" s="332" t="s">
        <v>134</v>
      </c>
      <c r="K44" s="333"/>
      <c r="L44" s="333"/>
      <c r="M44" s="333"/>
      <c r="N44" s="333"/>
      <c r="O44" s="333"/>
      <c r="P44" s="333"/>
      <c r="Q44" s="334"/>
      <c r="S44" s="332" t="s">
        <v>134</v>
      </c>
      <c r="T44" s="333"/>
      <c r="U44" s="333"/>
      <c r="V44" s="333"/>
      <c r="W44" s="333"/>
      <c r="X44" s="333"/>
      <c r="Y44" s="333"/>
      <c r="Z44" s="334"/>
      <c r="AA44" s="359"/>
    </row>
    <row r="45" spans="1:27" ht="35" customHeight="1" thickBot="1">
      <c r="A45" s="92">
        <f>A39+A42</f>
        <v>1</v>
      </c>
      <c r="B45" s="93">
        <f t="shared" ref="B45:F45" si="4">B39+B42</f>
        <v>3</v>
      </c>
      <c r="C45" s="93">
        <f t="shared" si="4"/>
        <v>5</v>
      </c>
      <c r="D45" s="93">
        <f t="shared" si="4"/>
        <v>7</v>
      </c>
      <c r="E45" s="93">
        <f t="shared" si="4"/>
        <v>9</v>
      </c>
      <c r="F45" s="93">
        <f t="shared" si="4"/>
        <v>10</v>
      </c>
      <c r="G45" s="93">
        <f>G42+G39</f>
        <v>12</v>
      </c>
      <c r="H45" s="94">
        <f>H42+H39</f>
        <v>14</v>
      </c>
      <c r="J45" s="92">
        <f>J39+J42</f>
        <v>6</v>
      </c>
      <c r="K45" s="93">
        <f t="shared" ref="K45:Q45" si="5">K39+K42</f>
        <v>10</v>
      </c>
      <c r="L45" s="93">
        <f t="shared" si="5"/>
        <v>14</v>
      </c>
      <c r="M45" s="93">
        <f t="shared" si="5"/>
        <v>17</v>
      </c>
      <c r="N45" s="93">
        <f t="shared" si="5"/>
        <v>21</v>
      </c>
      <c r="O45" s="93">
        <f t="shared" si="5"/>
        <v>24</v>
      </c>
      <c r="P45" s="93">
        <f t="shared" si="5"/>
        <v>12</v>
      </c>
      <c r="Q45" s="94">
        <f t="shared" si="5"/>
        <v>14</v>
      </c>
      <c r="S45" s="110">
        <f>S39+S42</f>
        <v>27</v>
      </c>
      <c r="T45" s="93">
        <f t="shared" ref="T45:Z45" si="6">T39+T42</f>
        <v>34</v>
      </c>
      <c r="U45" s="93">
        <f t="shared" si="6"/>
        <v>26</v>
      </c>
      <c r="V45" s="93">
        <f t="shared" si="6"/>
        <v>31</v>
      </c>
      <c r="W45" s="93">
        <f t="shared" si="6"/>
        <v>21</v>
      </c>
      <c r="X45" s="93">
        <f t="shared" si="6"/>
        <v>24</v>
      </c>
      <c r="Y45" s="93">
        <f t="shared" si="6"/>
        <v>12</v>
      </c>
      <c r="Z45" s="361">
        <f t="shared" si="6"/>
        <v>14</v>
      </c>
      <c r="AA45" s="359"/>
    </row>
    <row r="46" spans="1:27" ht="35" customHeight="1">
      <c r="Z46" s="324"/>
    </row>
    <row r="47" spans="1:27" ht="35" customHeight="1" thickBot="1">
      <c r="A47" s="282" t="s">
        <v>143</v>
      </c>
      <c r="B47" s="282"/>
      <c r="C47" s="282"/>
      <c r="D47" s="282"/>
      <c r="E47" s="282"/>
      <c r="F47" s="282"/>
      <c r="G47" s="282"/>
      <c r="H47" s="282"/>
      <c r="I47" s="282"/>
      <c r="J47" s="282"/>
      <c r="K47" s="282"/>
      <c r="L47" s="282"/>
      <c r="M47" s="282"/>
      <c r="N47" s="282"/>
      <c r="O47" s="282"/>
      <c r="P47" s="282"/>
      <c r="Q47" s="282"/>
      <c r="R47" s="282"/>
      <c r="S47" s="282"/>
      <c r="T47" s="282"/>
      <c r="U47" s="282"/>
      <c r="V47" s="282"/>
      <c r="W47" s="282"/>
      <c r="X47" s="282"/>
      <c r="Y47" s="282"/>
      <c r="Z47" s="282"/>
      <c r="AA47" s="152"/>
    </row>
    <row r="48" spans="1:27" ht="35" customHeight="1">
      <c r="A48" s="329" t="s">
        <v>131</v>
      </c>
      <c r="B48" s="330"/>
      <c r="C48" s="330"/>
      <c r="D48" s="330"/>
      <c r="E48" s="330"/>
      <c r="F48" s="330"/>
      <c r="G48" s="330"/>
      <c r="H48" s="331"/>
      <c r="J48" s="329" t="s">
        <v>132</v>
      </c>
      <c r="K48" s="330"/>
      <c r="L48" s="330"/>
      <c r="M48" s="330"/>
      <c r="N48" s="330"/>
      <c r="O48" s="330"/>
      <c r="P48" s="330"/>
      <c r="Q48" s="331"/>
      <c r="S48" s="329" t="s">
        <v>135</v>
      </c>
      <c r="T48" s="330"/>
      <c r="U48" s="330"/>
      <c r="V48" s="330"/>
      <c r="W48" s="330"/>
      <c r="X48" s="330"/>
      <c r="Y48" s="330"/>
      <c r="Z48" s="331"/>
      <c r="AA48" s="152"/>
    </row>
    <row r="49" spans="1:27" ht="35" customHeight="1" thickBot="1">
      <c r="A49" s="332" t="s">
        <v>130</v>
      </c>
      <c r="B49" s="333"/>
      <c r="C49" s="333"/>
      <c r="D49" s="333"/>
      <c r="E49" s="333"/>
      <c r="F49" s="333"/>
      <c r="G49" s="333"/>
      <c r="H49" s="334"/>
      <c r="J49" s="332" t="s">
        <v>130</v>
      </c>
      <c r="K49" s="333"/>
      <c r="L49" s="333"/>
      <c r="M49" s="333"/>
      <c r="N49" s="333"/>
      <c r="O49" s="333"/>
      <c r="P49" s="333"/>
      <c r="Q49" s="334"/>
      <c r="S49" s="332" t="s">
        <v>130</v>
      </c>
      <c r="T49" s="333"/>
      <c r="U49" s="333"/>
      <c r="V49" s="333"/>
      <c r="W49" s="333"/>
      <c r="X49" s="333"/>
      <c r="Y49" s="333"/>
      <c r="Z49" s="334"/>
      <c r="AA49" s="152"/>
    </row>
    <row r="50" spans="1:27" ht="35" customHeight="1" thickBot="1">
      <c r="A50" s="92">
        <v>6</v>
      </c>
      <c r="B50" s="93">
        <v>7</v>
      </c>
      <c r="C50" s="93">
        <v>8</v>
      </c>
      <c r="D50" s="93">
        <v>9</v>
      </c>
      <c r="E50" s="93">
        <v>10</v>
      </c>
      <c r="F50" s="93">
        <v>11</v>
      </c>
      <c r="G50" s="93">
        <v>12</v>
      </c>
      <c r="H50" s="94">
        <v>13</v>
      </c>
      <c r="J50" s="92">
        <f>A56</f>
        <v>13</v>
      </c>
      <c r="K50" s="93">
        <f t="shared" ref="K50:Q50" si="7">B56</f>
        <v>15</v>
      </c>
      <c r="L50" s="93">
        <f t="shared" si="7"/>
        <v>17</v>
      </c>
      <c r="M50" s="93">
        <f t="shared" si="7"/>
        <v>19</v>
      </c>
      <c r="N50" s="93">
        <f t="shared" si="7"/>
        <v>21</v>
      </c>
      <c r="O50" s="93">
        <f t="shared" si="7"/>
        <v>23</v>
      </c>
      <c r="P50" s="93">
        <f t="shared" si="7"/>
        <v>25</v>
      </c>
      <c r="Q50" s="94">
        <f t="shared" si="7"/>
        <v>13</v>
      </c>
      <c r="S50" s="92">
        <f>J56</f>
        <v>30</v>
      </c>
      <c r="T50" s="93">
        <f t="shared" ref="T50:Z50" si="8">K56</f>
        <v>34</v>
      </c>
      <c r="U50" s="93">
        <f t="shared" si="8"/>
        <v>38</v>
      </c>
      <c r="V50" s="93">
        <f t="shared" si="8"/>
        <v>42</v>
      </c>
      <c r="W50" s="93">
        <f t="shared" si="8"/>
        <v>33</v>
      </c>
      <c r="X50" s="93">
        <f t="shared" si="8"/>
        <v>36</v>
      </c>
      <c r="Y50" s="93">
        <f t="shared" si="8"/>
        <v>25</v>
      </c>
      <c r="Z50" s="361">
        <f t="shared" si="8"/>
        <v>13</v>
      </c>
      <c r="AA50" s="359"/>
    </row>
    <row r="51" spans="1:27" ht="35" customHeight="1">
      <c r="A51" s="335"/>
      <c r="B51" s="336"/>
      <c r="C51" s="336"/>
      <c r="D51" s="336"/>
      <c r="E51" s="336"/>
      <c r="F51" s="336"/>
      <c r="G51" s="336"/>
      <c r="H51" s="337"/>
      <c r="J51" s="335"/>
      <c r="K51" s="336"/>
      <c r="L51" s="336"/>
      <c r="M51" s="336"/>
      <c r="N51" s="336"/>
      <c r="O51" s="336"/>
      <c r="P51" s="336"/>
      <c r="Q51" s="337"/>
      <c r="S51" s="335"/>
      <c r="T51" s="336"/>
      <c r="U51" s="336"/>
      <c r="V51" s="336"/>
      <c r="W51" s="336"/>
      <c r="X51" s="336"/>
      <c r="Y51" s="336"/>
      <c r="Z51" s="362"/>
      <c r="AA51" s="152"/>
    </row>
    <row r="52" spans="1:27" ht="35" customHeight="1" thickBot="1">
      <c r="A52" s="332" t="s">
        <v>133</v>
      </c>
      <c r="B52" s="333"/>
      <c r="C52" s="333"/>
      <c r="D52" s="333"/>
      <c r="E52" s="333"/>
      <c r="F52" s="333"/>
      <c r="G52" s="333"/>
      <c r="H52" s="334"/>
      <c r="J52" s="332" t="s">
        <v>133</v>
      </c>
      <c r="K52" s="333"/>
      <c r="L52" s="333"/>
      <c r="M52" s="333"/>
      <c r="N52" s="333"/>
      <c r="O52" s="333"/>
      <c r="P52" s="333"/>
      <c r="Q52" s="334"/>
      <c r="S52" s="332" t="s">
        <v>133</v>
      </c>
      <c r="T52" s="333"/>
      <c r="U52" s="333"/>
      <c r="V52" s="333"/>
      <c r="W52" s="333"/>
      <c r="X52" s="333"/>
      <c r="Y52" s="333"/>
      <c r="Z52" s="334"/>
      <c r="AA52" s="152"/>
    </row>
    <row r="53" spans="1:27" ht="35" customHeight="1" thickBot="1">
      <c r="A53" s="92">
        <f>B50</f>
        <v>7</v>
      </c>
      <c r="B53" s="93">
        <f t="shared" ref="B53:E53" si="9">C50</f>
        <v>8</v>
      </c>
      <c r="C53" s="93">
        <f t="shared" si="9"/>
        <v>9</v>
      </c>
      <c r="D53" s="93">
        <f t="shared" si="9"/>
        <v>10</v>
      </c>
      <c r="E53" s="93">
        <f t="shared" si="9"/>
        <v>11</v>
      </c>
      <c r="F53" s="93">
        <v>12</v>
      </c>
      <c r="G53" s="93">
        <v>13</v>
      </c>
      <c r="H53" s="94">
        <v>0</v>
      </c>
      <c r="J53" s="92">
        <f>L50</f>
        <v>17</v>
      </c>
      <c r="K53" s="93">
        <f t="shared" ref="K53:M53" si="10">M50</f>
        <v>19</v>
      </c>
      <c r="L53" s="93">
        <f t="shared" si="10"/>
        <v>21</v>
      </c>
      <c r="M53" s="93">
        <f t="shared" si="10"/>
        <v>23</v>
      </c>
      <c r="N53" s="93">
        <v>12</v>
      </c>
      <c r="O53" s="93">
        <v>13</v>
      </c>
      <c r="P53" s="93">
        <v>0</v>
      </c>
      <c r="Q53" s="94">
        <v>0</v>
      </c>
      <c r="S53" s="92">
        <f>W50</f>
        <v>33</v>
      </c>
      <c r="T53" s="93">
        <f>X50</f>
        <v>36</v>
      </c>
      <c r="U53" s="93">
        <v>12</v>
      </c>
      <c r="V53" s="93">
        <v>13</v>
      </c>
      <c r="W53" s="93">
        <v>0</v>
      </c>
      <c r="X53" s="93">
        <v>0</v>
      </c>
      <c r="Y53" s="93">
        <v>0</v>
      </c>
      <c r="Z53" s="361">
        <v>0</v>
      </c>
      <c r="AA53" s="359"/>
    </row>
    <row r="54" spans="1:27" ht="35" customHeight="1">
      <c r="A54" s="335"/>
      <c r="B54" s="336"/>
      <c r="C54" s="336"/>
      <c r="D54" s="336"/>
      <c r="E54" s="336"/>
      <c r="F54" s="336"/>
      <c r="G54" s="336"/>
      <c r="H54" s="337"/>
      <c r="J54" s="335"/>
      <c r="K54" s="336"/>
      <c r="L54" s="336"/>
      <c r="M54" s="336"/>
      <c r="N54" s="336"/>
      <c r="O54" s="336"/>
      <c r="P54" s="336"/>
      <c r="Q54" s="337"/>
      <c r="S54" s="335"/>
      <c r="T54" s="336"/>
      <c r="U54" s="336"/>
      <c r="V54" s="336"/>
      <c r="W54" s="336"/>
      <c r="X54" s="336"/>
      <c r="Y54" s="336"/>
      <c r="Z54" s="362"/>
    </row>
    <row r="55" spans="1:27" ht="35" customHeight="1" thickBot="1">
      <c r="A55" s="332" t="s">
        <v>134</v>
      </c>
      <c r="B55" s="333"/>
      <c r="C55" s="333"/>
      <c r="D55" s="333"/>
      <c r="E55" s="333"/>
      <c r="F55" s="333"/>
      <c r="G55" s="333"/>
      <c r="H55" s="334"/>
      <c r="J55" s="332" t="s">
        <v>134</v>
      </c>
      <c r="K55" s="333"/>
      <c r="L55" s="333"/>
      <c r="M55" s="333"/>
      <c r="N55" s="333"/>
      <c r="O55" s="333"/>
      <c r="P55" s="333"/>
      <c r="Q55" s="334"/>
      <c r="S55" s="332" t="s">
        <v>134</v>
      </c>
      <c r="T55" s="333"/>
      <c r="U55" s="333"/>
      <c r="V55" s="333"/>
      <c r="W55" s="333"/>
      <c r="X55" s="333"/>
      <c r="Y55" s="333"/>
      <c r="Z55" s="334"/>
      <c r="AA55" s="152"/>
    </row>
    <row r="56" spans="1:27" ht="35" customHeight="1" thickBot="1">
      <c r="A56" s="92">
        <f>A50+A53</f>
        <v>13</v>
      </c>
      <c r="B56" s="93">
        <f t="shared" ref="B56:F56" si="11">B50+B53</f>
        <v>15</v>
      </c>
      <c r="C56" s="93">
        <f t="shared" si="11"/>
        <v>17</v>
      </c>
      <c r="D56" s="93">
        <f t="shared" si="11"/>
        <v>19</v>
      </c>
      <c r="E56" s="93">
        <f t="shared" si="11"/>
        <v>21</v>
      </c>
      <c r="F56" s="93">
        <f t="shared" si="11"/>
        <v>23</v>
      </c>
      <c r="G56" s="93">
        <f>G53+G50</f>
        <v>25</v>
      </c>
      <c r="H56" s="94">
        <f>H53+H50</f>
        <v>13</v>
      </c>
      <c r="J56" s="92">
        <f>J50+J53</f>
        <v>30</v>
      </c>
      <c r="K56" s="93">
        <f t="shared" ref="K56:Q56" si="12">K50+K53</f>
        <v>34</v>
      </c>
      <c r="L56" s="93">
        <f t="shared" si="12"/>
        <v>38</v>
      </c>
      <c r="M56" s="93">
        <f t="shared" si="12"/>
        <v>42</v>
      </c>
      <c r="N56" s="93">
        <f t="shared" si="12"/>
        <v>33</v>
      </c>
      <c r="O56" s="93">
        <f t="shared" si="12"/>
        <v>36</v>
      </c>
      <c r="P56" s="93">
        <f t="shared" si="12"/>
        <v>25</v>
      </c>
      <c r="Q56" s="94">
        <f t="shared" si="12"/>
        <v>13</v>
      </c>
      <c r="S56" s="110">
        <f>S50+S53</f>
        <v>63</v>
      </c>
      <c r="T56" s="93">
        <f t="shared" ref="T56:Z56" si="13">T50+T53</f>
        <v>70</v>
      </c>
      <c r="U56" s="93">
        <f t="shared" si="13"/>
        <v>50</v>
      </c>
      <c r="V56" s="93">
        <f t="shared" si="13"/>
        <v>55</v>
      </c>
      <c r="W56" s="93">
        <f t="shared" si="13"/>
        <v>33</v>
      </c>
      <c r="X56" s="93">
        <f t="shared" si="13"/>
        <v>36</v>
      </c>
      <c r="Y56" s="93">
        <f t="shared" si="13"/>
        <v>25</v>
      </c>
      <c r="Z56" s="361">
        <f t="shared" si="13"/>
        <v>13</v>
      </c>
      <c r="AA56" s="359"/>
    </row>
    <row r="57" spans="1:27" ht="35" customHeight="1">
      <c r="Z57" s="324"/>
    </row>
    <row r="58" spans="1:27" ht="35" customHeight="1" thickBot="1">
      <c r="A58" s="282" t="s">
        <v>144</v>
      </c>
      <c r="B58" s="282"/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2"/>
      <c r="N58" s="282"/>
      <c r="O58" s="282"/>
      <c r="P58" s="282"/>
      <c r="Q58" s="282"/>
      <c r="R58" s="282"/>
      <c r="S58" s="282"/>
      <c r="T58" s="282"/>
      <c r="U58" s="282"/>
      <c r="V58" s="282"/>
      <c r="W58" s="282"/>
      <c r="X58" s="282"/>
      <c r="Y58" s="282"/>
      <c r="Z58" s="282"/>
      <c r="AA58" s="152"/>
    </row>
    <row r="59" spans="1:27" ht="35" customHeight="1">
      <c r="A59" s="329" t="s">
        <v>131</v>
      </c>
      <c r="B59" s="330"/>
      <c r="C59" s="330"/>
      <c r="D59" s="330"/>
      <c r="E59" s="330"/>
      <c r="F59" s="330"/>
      <c r="G59" s="330"/>
      <c r="H59" s="331"/>
      <c r="J59" s="329" t="s">
        <v>132</v>
      </c>
      <c r="K59" s="330"/>
      <c r="L59" s="330"/>
      <c r="M59" s="330"/>
      <c r="N59" s="330"/>
      <c r="O59" s="330"/>
      <c r="P59" s="330"/>
      <c r="Q59" s="331"/>
      <c r="S59" s="329" t="s">
        <v>135</v>
      </c>
      <c r="T59" s="330"/>
      <c r="U59" s="330"/>
      <c r="V59" s="330"/>
      <c r="W59" s="330"/>
      <c r="X59" s="330"/>
      <c r="Y59" s="330"/>
      <c r="Z59" s="331"/>
      <c r="AA59" s="152"/>
    </row>
    <row r="60" spans="1:27" ht="35" customHeight="1" thickBot="1">
      <c r="A60" s="332" t="s">
        <v>130</v>
      </c>
      <c r="B60" s="333"/>
      <c r="C60" s="333"/>
      <c r="D60" s="333"/>
      <c r="E60" s="333"/>
      <c r="F60" s="333"/>
      <c r="G60" s="333"/>
      <c r="H60" s="334"/>
      <c r="J60" s="332" t="s">
        <v>130</v>
      </c>
      <c r="K60" s="333"/>
      <c r="L60" s="333"/>
      <c r="M60" s="333"/>
      <c r="N60" s="333"/>
      <c r="O60" s="333"/>
      <c r="P60" s="333"/>
      <c r="Q60" s="334"/>
      <c r="S60" s="332" t="s">
        <v>130</v>
      </c>
      <c r="T60" s="333"/>
      <c r="U60" s="333"/>
      <c r="V60" s="333"/>
      <c r="W60" s="333"/>
      <c r="X60" s="333"/>
      <c r="Y60" s="333"/>
      <c r="Z60" s="334"/>
      <c r="AA60" s="152"/>
    </row>
    <row r="61" spans="1:27" ht="35" customHeight="1" thickBot="1">
      <c r="A61" s="92">
        <v>12</v>
      </c>
      <c r="B61" s="93">
        <v>13</v>
      </c>
      <c r="C61" s="93">
        <v>14</v>
      </c>
      <c r="D61" s="93">
        <v>15</v>
      </c>
      <c r="E61" s="93">
        <v>16</v>
      </c>
      <c r="F61" s="93">
        <v>17</v>
      </c>
      <c r="G61" s="93">
        <v>18</v>
      </c>
      <c r="H61" s="94">
        <v>19</v>
      </c>
      <c r="J61" s="92">
        <f>A67</f>
        <v>25</v>
      </c>
      <c r="K61" s="93">
        <f t="shared" ref="K61:Q61" si="14">B67</f>
        <v>27</v>
      </c>
      <c r="L61" s="93">
        <f t="shared" si="14"/>
        <v>29</v>
      </c>
      <c r="M61" s="93">
        <f t="shared" si="14"/>
        <v>31</v>
      </c>
      <c r="N61" s="93">
        <f t="shared" si="14"/>
        <v>33</v>
      </c>
      <c r="O61" s="93">
        <f t="shared" si="14"/>
        <v>35</v>
      </c>
      <c r="P61" s="93">
        <f t="shared" si="14"/>
        <v>37</v>
      </c>
      <c r="Q61" s="94">
        <f t="shared" si="14"/>
        <v>19</v>
      </c>
      <c r="S61" s="92">
        <f>J67</f>
        <v>54</v>
      </c>
      <c r="T61" s="93">
        <f t="shared" ref="T61:Z61" si="15">K67</f>
        <v>58</v>
      </c>
      <c r="U61" s="93">
        <f t="shared" si="15"/>
        <v>62</v>
      </c>
      <c r="V61" s="93">
        <f t="shared" si="15"/>
        <v>66</v>
      </c>
      <c r="W61" s="93">
        <f t="shared" si="15"/>
        <v>70</v>
      </c>
      <c r="X61" s="93">
        <f t="shared" si="15"/>
        <v>54</v>
      </c>
      <c r="Y61" s="93">
        <f t="shared" si="15"/>
        <v>37</v>
      </c>
      <c r="Z61" s="361">
        <f t="shared" si="15"/>
        <v>19</v>
      </c>
      <c r="AA61" s="359"/>
    </row>
    <row r="62" spans="1:27" ht="35" customHeight="1">
      <c r="A62" s="335"/>
      <c r="B62" s="336"/>
      <c r="C62" s="336"/>
      <c r="D62" s="336"/>
      <c r="E62" s="336"/>
      <c r="F62" s="336"/>
      <c r="G62" s="336"/>
      <c r="H62" s="337"/>
      <c r="J62" s="335"/>
      <c r="K62" s="336"/>
      <c r="L62" s="336"/>
      <c r="M62" s="336"/>
      <c r="N62" s="336"/>
      <c r="O62" s="336"/>
      <c r="P62" s="336"/>
      <c r="Q62" s="337"/>
      <c r="S62" s="335"/>
      <c r="T62" s="336"/>
      <c r="U62" s="336"/>
      <c r="V62" s="336"/>
      <c r="W62" s="336"/>
      <c r="X62" s="336"/>
      <c r="Y62" s="336"/>
      <c r="Z62" s="362"/>
      <c r="AA62" s="152"/>
    </row>
    <row r="63" spans="1:27" ht="35" customHeight="1" thickBot="1">
      <c r="A63" s="332" t="s">
        <v>133</v>
      </c>
      <c r="B63" s="333"/>
      <c r="C63" s="333"/>
      <c r="D63" s="333"/>
      <c r="E63" s="333"/>
      <c r="F63" s="333"/>
      <c r="G63" s="333"/>
      <c r="H63" s="334"/>
      <c r="J63" s="332" t="s">
        <v>133</v>
      </c>
      <c r="K63" s="333"/>
      <c r="L63" s="333"/>
      <c r="M63" s="333"/>
      <c r="N63" s="333"/>
      <c r="O63" s="333"/>
      <c r="P63" s="333"/>
      <c r="Q63" s="334"/>
      <c r="S63" s="332" t="s">
        <v>133</v>
      </c>
      <c r="T63" s="333"/>
      <c r="U63" s="333"/>
      <c r="V63" s="333"/>
      <c r="W63" s="333"/>
      <c r="X63" s="333"/>
      <c r="Y63" s="333"/>
      <c r="Z63" s="334"/>
      <c r="AA63" s="152"/>
    </row>
    <row r="64" spans="1:27" ht="35" customHeight="1" thickBot="1">
      <c r="A64" s="92">
        <f>B61</f>
        <v>13</v>
      </c>
      <c r="B64" s="93">
        <f t="shared" ref="B64:E64" si="16">C61</f>
        <v>14</v>
      </c>
      <c r="C64" s="93">
        <f t="shared" si="16"/>
        <v>15</v>
      </c>
      <c r="D64" s="93">
        <f t="shared" si="16"/>
        <v>16</v>
      </c>
      <c r="E64" s="93">
        <f t="shared" si="16"/>
        <v>17</v>
      </c>
      <c r="F64" s="93">
        <v>18</v>
      </c>
      <c r="G64" s="93">
        <v>19</v>
      </c>
      <c r="H64" s="94">
        <v>0</v>
      </c>
      <c r="J64" s="92">
        <f>L61</f>
        <v>29</v>
      </c>
      <c r="K64" s="93">
        <f t="shared" ref="K64:M64" si="17">M61</f>
        <v>31</v>
      </c>
      <c r="L64" s="93">
        <f t="shared" si="17"/>
        <v>33</v>
      </c>
      <c r="M64" s="93">
        <f t="shared" si="17"/>
        <v>35</v>
      </c>
      <c r="N64" s="93">
        <v>37</v>
      </c>
      <c r="O64" s="93">
        <v>19</v>
      </c>
      <c r="P64" s="93">
        <v>0</v>
      </c>
      <c r="Q64" s="94">
        <v>0</v>
      </c>
      <c r="S64" s="92">
        <f>W61</f>
        <v>70</v>
      </c>
      <c r="T64" s="93">
        <f>X61</f>
        <v>54</v>
      </c>
      <c r="U64" s="93">
        <v>37</v>
      </c>
      <c r="V64" s="93">
        <v>19</v>
      </c>
      <c r="W64" s="93">
        <v>0</v>
      </c>
      <c r="X64" s="93">
        <v>0</v>
      </c>
      <c r="Y64" s="93">
        <v>0</v>
      </c>
      <c r="Z64" s="361">
        <v>0</v>
      </c>
      <c r="AA64" s="359"/>
    </row>
    <row r="65" spans="1:27" ht="35" customHeight="1">
      <c r="A65" s="335"/>
      <c r="B65" s="336"/>
      <c r="C65" s="336"/>
      <c r="D65" s="336"/>
      <c r="E65" s="336"/>
      <c r="F65" s="336"/>
      <c r="G65" s="336"/>
      <c r="H65" s="337"/>
      <c r="J65" s="335"/>
      <c r="K65" s="336"/>
      <c r="L65" s="336"/>
      <c r="M65" s="336"/>
      <c r="N65" s="336"/>
      <c r="O65" s="336"/>
      <c r="P65" s="336"/>
      <c r="Q65" s="337"/>
      <c r="S65" s="335"/>
      <c r="T65" s="336"/>
      <c r="U65" s="336"/>
      <c r="V65" s="336"/>
      <c r="W65" s="336"/>
      <c r="X65" s="336"/>
      <c r="Y65" s="336"/>
      <c r="Z65" s="362"/>
    </row>
    <row r="66" spans="1:27" ht="35" customHeight="1" thickBot="1">
      <c r="A66" s="332" t="s">
        <v>134</v>
      </c>
      <c r="B66" s="333"/>
      <c r="C66" s="333"/>
      <c r="D66" s="333"/>
      <c r="E66" s="333"/>
      <c r="F66" s="333"/>
      <c r="G66" s="333"/>
      <c r="H66" s="334"/>
      <c r="J66" s="332" t="s">
        <v>134</v>
      </c>
      <c r="K66" s="333"/>
      <c r="L66" s="333"/>
      <c r="M66" s="333"/>
      <c r="N66" s="333"/>
      <c r="O66" s="333"/>
      <c r="P66" s="333"/>
      <c r="Q66" s="334"/>
      <c r="S66" s="332" t="s">
        <v>134</v>
      </c>
      <c r="T66" s="333"/>
      <c r="U66" s="333"/>
      <c r="V66" s="333"/>
      <c r="W66" s="333"/>
      <c r="X66" s="333"/>
      <c r="Y66" s="333"/>
      <c r="Z66" s="334"/>
      <c r="AA66" s="152"/>
    </row>
    <row r="67" spans="1:27" ht="35" customHeight="1" thickBot="1">
      <c r="A67" s="92">
        <f>A61+A64</f>
        <v>25</v>
      </c>
      <c r="B67" s="93">
        <f t="shared" ref="B67:F67" si="18">B61+B64</f>
        <v>27</v>
      </c>
      <c r="C67" s="93">
        <f t="shared" si="18"/>
        <v>29</v>
      </c>
      <c r="D67" s="93">
        <f t="shared" si="18"/>
        <v>31</v>
      </c>
      <c r="E67" s="93">
        <f t="shared" si="18"/>
        <v>33</v>
      </c>
      <c r="F67" s="93">
        <f t="shared" si="18"/>
        <v>35</v>
      </c>
      <c r="G67" s="93">
        <f>G64+G61</f>
        <v>37</v>
      </c>
      <c r="H67" s="94">
        <f>H64+H61</f>
        <v>19</v>
      </c>
      <c r="J67" s="92">
        <f>J61+J64</f>
        <v>54</v>
      </c>
      <c r="K67" s="93">
        <f t="shared" ref="K67:Q67" si="19">K61+K64</f>
        <v>58</v>
      </c>
      <c r="L67" s="93">
        <f t="shared" si="19"/>
        <v>62</v>
      </c>
      <c r="M67" s="93">
        <f t="shared" si="19"/>
        <v>66</v>
      </c>
      <c r="N67" s="93">
        <f t="shared" si="19"/>
        <v>70</v>
      </c>
      <c r="O67" s="93">
        <f t="shared" si="19"/>
        <v>54</v>
      </c>
      <c r="P67" s="93">
        <f t="shared" si="19"/>
        <v>37</v>
      </c>
      <c r="Q67" s="94">
        <f t="shared" si="19"/>
        <v>19</v>
      </c>
      <c r="S67" s="110">
        <f>S61+S64</f>
        <v>124</v>
      </c>
      <c r="T67" s="93">
        <f t="shared" ref="T67:Z67" si="20">T61+T64</f>
        <v>112</v>
      </c>
      <c r="U67" s="93">
        <f t="shared" si="20"/>
        <v>99</v>
      </c>
      <c r="V67" s="93">
        <f t="shared" si="20"/>
        <v>85</v>
      </c>
      <c r="W67" s="93">
        <f t="shared" si="20"/>
        <v>70</v>
      </c>
      <c r="X67" s="93">
        <f t="shared" si="20"/>
        <v>54</v>
      </c>
      <c r="Y67" s="93">
        <f t="shared" si="20"/>
        <v>37</v>
      </c>
      <c r="Z67" s="361">
        <f t="shared" si="20"/>
        <v>19</v>
      </c>
      <c r="AA67" s="359"/>
    </row>
    <row r="68" spans="1:27" ht="35" customHeight="1">
      <c r="Z68" s="324"/>
    </row>
    <row r="69" spans="1:27" ht="35" customHeight="1" thickBot="1">
      <c r="A69" s="282" t="s">
        <v>145</v>
      </c>
      <c r="B69" s="282"/>
      <c r="C69" s="282"/>
      <c r="D69" s="282"/>
      <c r="E69" s="282"/>
      <c r="F69" s="282"/>
      <c r="G69" s="282"/>
      <c r="H69" s="282"/>
      <c r="I69" s="282"/>
      <c r="J69" s="282"/>
      <c r="K69" s="282"/>
      <c r="L69" s="282"/>
      <c r="M69" s="282"/>
      <c r="N69" s="282"/>
      <c r="O69" s="282"/>
      <c r="P69" s="282"/>
      <c r="Q69" s="282"/>
      <c r="R69" s="282"/>
      <c r="S69" s="282"/>
      <c r="T69" s="282"/>
      <c r="U69" s="282"/>
      <c r="V69" s="282"/>
      <c r="W69" s="282"/>
      <c r="X69" s="282"/>
      <c r="Y69" s="282"/>
      <c r="Z69" s="282"/>
      <c r="AA69" s="152"/>
    </row>
    <row r="70" spans="1:27" ht="35" customHeight="1">
      <c r="A70" s="329" t="s">
        <v>131</v>
      </c>
      <c r="B70" s="330"/>
      <c r="C70" s="330"/>
      <c r="D70" s="330"/>
      <c r="E70" s="330"/>
      <c r="F70" s="330"/>
      <c r="G70" s="330"/>
      <c r="H70" s="331"/>
      <c r="J70" s="329" t="s">
        <v>132</v>
      </c>
      <c r="K70" s="330"/>
      <c r="L70" s="330"/>
      <c r="M70" s="330"/>
      <c r="N70" s="330"/>
      <c r="O70" s="330"/>
      <c r="P70" s="330"/>
      <c r="Q70" s="331"/>
      <c r="S70" s="329" t="s">
        <v>135</v>
      </c>
      <c r="T70" s="330"/>
      <c r="U70" s="330"/>
      <c r="V70" s="330"/>
      <c r="W70" s="330"/>
      <c r="X70" s="330"/>
      <c r="Y70" s="330"/>
      <c r="Z70" s="331"/>
      <c r="AA70" s="152"/>
    </row>
    <row r="71" spans="1:27" ht="35" customHeight="1" thickBot="1">
      <c r="A71" s="332" t="s">
        <v>130</v>
      </c>
      <c r="B71" s="333"/>
      <c r="C71" s="333"/>
      <c r="D71" s="333"/>
      <c r="E71" s="333"/>
      <c r="F71" s="333"/>
      <c r="G71" s="333"/>
      <c r="H71" s="334"/>
      <c r="J71" s="332" t="s">
        <v>130</v>
      </c>
      <c r="K71" s="333"/>
      <c r="L71" s="333"/>
      <c r="M71" s="333"/>
      <c r="N71" s="333"/>
      <c r="O71" s="333"/>
      <c r="P71" s="333"/>
      <c r="Q71" s="334"/>
      <c r="S71" s="332" t="s">
        <v>130</v>
      </c>
      <c r="T71" s="333"/>
      <c r="U71" s="333"/>
      <c r="V71" s="333"/>
      <c r="W71" s="333"/>
      <c r="X71" s="333"/>
      <c r="Y71" s="333"/>
      <c r="Z71" s="334"/>
      <c r="AA71" s="152"/>
    </row>
    <row r="72" spans="1:27" ht="35" customHeight="1" thickBot="1">
      <c r="A72" s="92">
        <v>18</v>
      </c>
      <c r="B72" s="93">
        <v>19</v>
      </c>
      <c r="C72" s="93">
        <v>20</v>
      </c>
      <c r="D72" s="93">
        <v>21</v>
      </c>
      <c r="E72" s="93">
        <v>22</v>
      </c>
      <c r="F72" s="93">
        <v>23</v>
      </c>
      <c r="G72" s="93">
        <v>0</v>
      </c>
      <c r="H72" s="94">
        <v>0</v>
      </c>
      <c r="J72" s="92">
        <f>A78</f>
        <v>37</v>
      </c>
      <c r="K72" s="93">
        <f t="shared" ref="K72:Q72" si="21">B78</f>
        <v>39</v>
      </c>
      <c r="L72" s="93">
        <f t="shared" si="21"/>
        <v>41</v>
      </c>
      <c r="M72" s="93">
        <f t="shared" si="21"/>
        <v>43</v>
      </c>
      <c r="N72" s="93">
        <f t="shared" si="21"/>
        <v>45</v>
      </c>
      <c r="O72" s="93">
        <f t="shared" si="21"/>
        <v>23</v>
      </c>
      <c r="P72" s="93">
        <f t="shared" si="21"/>
        <v>0</v>
      </c>
      <c r="Q72" s="94">
        <f t="shared" si="21"/>
        <v>0</v>
      </c>
      <c r="S72" s="92">
        <f>J78</f>
        <v>78</v>
      </c>
      <c r="T72" s="93">
        <f t="shared" ref="T72:Z72" si="22">K78</f>
        <v>82</v>
      </c>
      <c r="U72" s="93">
        <f t="shared" si="22"/>
        <v>86</v>
      </c>
      <c r="V72" s="93">
        <f t="shared" si="22"/>
        <v>66</v>
      </c>
      <c r="W72" s="93">
        <f t="shared" si="22"/>
        <v>45</v>
      </c>
      <c r="X72" s="93">
        <f t="shared" si="22"/>
        <v>23</v>
      </c>
      <c r="Y72" s="93">
        <f t="shared" si="22"/>
        <v>0</v>
      </c>
      <c r="Z72" s="361">
        <f t="shared" si="22"/>
        <v>0</v>
      </c>
      <c r="AA72" s="359"/>
    </row>
    <row r="73" spans="1:27" ht="35" customHeight="1">
      <c r="A73" s="335"/>
      <c r="B73" s="336"/>
      <c r="C73" s="336"/>
      <c r="D73" s="336"/>
      <c r="E73" s="336"/>
      <c r="F73" s="336"/>
      <c r="G73" s="336"/>
      <c r="H73" s="337"/>
      <c r="J73" s="335"/>
      <c r="K73" s="336"/>
      <c r="L73" s="336"/>
      <c r="M73" s="336"/>
      <c r="N73" s="336"/>
      <c r="O73" s="336"/>
      <c r="P73" s="336"/>
      <c r="Q73" s="337"/>
      <c r="S73" s="335"/>
      <c r="T73" s="336"/>
      <c r="U73" s="336"/>
      <c r="V73" s="336"/>
      <c r="W73" s="336"/>
      <c r="X73" s="336"/>
      <c r="Y73" s="336"/>
      <c r="Z73" s="362"/>
      <c r="AA73" s="152"/>
    </row>
    <row r="74" spans="1:27" ht="35" customHeight="1" thickBot="1">
      <c r="A74" s="332" t="s">
        <v>133</v>
      </c>
      <c r="B74" s="333"/>
      <c r="C74" s="333"/>
      <c r="D74" s="333"/>
      <c r="E74" s="333"/>
      <c r="F74" s="333"/>
      <c r="G74" s="333"/>
      <c r="H74" s="334"/>
      <c r="J74" s="332" t="s">
        <v>133</v>
      </c>
      <c r="K74" s="333"/>
      <c r="L74" s="333"/>
      <c r="M74" s="333"/>
      <c r="N74" s="333"/>
      <c r="O74" s="333"/>
      <c r="P74" s="333"/>
      <c r="Q74" s="334"/>
      <c r="S74" s="332" t="s">
        <v>133</v>
      </c>
      <c r="T74" s="333"/>
      <c r="U74" s="333"/>
      <c r="V74" s="333"/>
      <c r="W74" s="333"/>
      <c r="X74" s="333"/>
      <c r="Y74" s="333"/>
      <c r="Z74" s="334"/>
      <c r="AA74" s="152"/>
    </row>
    <row r="75" spans="1:27" ht="35" customHeight="1" thickBot="1">
      <c r="A75" s="92">
        <f>B72</f>
        <v>19</v>
      </c>
      <c r="B75" s="93">
        <f t="shared" ref="B75:E75" si="23">C72</f>
        <v>20</v>
      </c>
      <c r="C75" s="93">
        <f t="shared" si="23"/>
        <v>21</v>
      </c>
      <c r="D75" s="93">
        <f t="shared" si="23"/>
        <v>22</v>
      </c>
      <c r="E75" s="93">
        <f t="shared" si="23"/>
        <v>23</v>
      </c>
      <c r="F75" s="93">
        <v>0</v>
      </c>
      <c r="G75" s="93">
        <v>0</v>
      </c>
      <c r="H75" s="94">
        <v>0</v>
      </c>
      <c r="J75" s="92">
        <f>L72</f>
        <v>41</v>
      </c>
      <c r="K75" s="93">
        <f t="shared" ref="K75:M75" si="24">M72</f>
        <v>43</v>
      </c>
      <c r="L75" s="93">
        <f t="shared" si="24"/>
        <v>45</v>
      </c>
      <c r="M75" s="93">
        <f t="shared" si="24"/>
        <v>23</v>
      </c>
      <c r="N75" s="93">
        <v>0</v>
      </c>
      <c r="O75" s="93">
        <v>0</v>
      </c>
      <c r="P75" s="93">
        <v>0</v>
      </c>
      <c r="Q75" s="94">
        <v>0</v>
      </c>
      <c r="S75" s="92">
        <f>W72</f>
        <v>45</v>
      </c>
      <c r="T75" s="93">
        <f>X72</f>
        <v>23</v>
      </c>
      <c r="U75" s="93">
        <v>0</v>
      </c>
      <c r="V75" s="93">
        <v>0</v>
      </c>
      <c r="W75" s="93">
        <v>0</v>
      </c>
      <c r="X75" s="93">
        <v>0</v>
      </c>
      <c r="Y75" s="93">
        <v>0</v>
      </c>
      <c r="Z75" s="361">
        <v>0</v>
      </c>
      <c r="AA75" s="359"/>
    </row>
    <row r="76" spans="1:27" ht="35" customHeight="1">
      <c r="A76" s="335"/>
      <c r="B76" s="336"/>
      <c r="C76" s="336"/>
      <c r="D76" s="336"/>
      <c r="E76" s="336"/>
      <c r="F76" s="336"/>
      <c r="G76" s="336"/>
      <c r="H76" s="337"/>
      <c r="J76" s="335"/>
      <c r="K76" s="336"/>
      <c r="L76" s="336"/>
      <c r="M76" s="336"/>
      <c r="N76" s="336"/>
      <c r="O76" s="336"/>
      <c r="P76" s="336"/>
      <c r="Q76" s="337"/>
      <c r="S76" s="335"/>
      <c r="T76" s="336"/>
      <c r="U76" s="336"/>
      <c r="V76" s="336"/>
      <c r="W76" s="336"/>
      <c r="X76" s="336"/>
      <c r="Y76" s="336"/>
      <c r="Z76" s="362"/>
    </row>
    <row r="77" spans="1:27" ht="35" customHeight="1" thickBot="1">
      <c r="A77" s="332" t="s">
        <v>134</v>
      </c>
      <c r="B77" s="333"/>
      <c r="C77" s="333"/>
      <c r="D77" s="333"/>
      <c r="E77" s="333"/>
      <c r="F77" s="333"/>
      <c r="G77" s="333"/>
      <c r="H77" s="334"/>
      <c r="J77" s="332" t="s">
        <v>134</v>
      </c>
      <c r="K77" s="333"/>
      <c r="L77" s="333"/>
      <c r="M77" s="333"/>
      <c r="N77" s="333"/>
      <c r="O77" s="333"/>
      <c r="P77" s="333"/>
      <c r="Q77" s="334"/>
      <c r="S77" s="332" t="s">
        <v>134</v>
      </c>
      <c r="T77" s="333"/>
      <c r="U77" s="333"/>
      <c r="V77" s="333"/>
      <c r="W77" s="333"/>
      <c r="X77" s="333"/>
      <c r="Y77" s="333"/>
      <c r="Z77" s="334"/>
      <c r="AA77" s="152"/>
    </row>
    <row r="78" spans="1:27" ht="35" customHeight="1" thickBot="1">
      <c r="A78" s="92">
        <f>A72+A75</f>
        <v>37</v>
      </c>
      <c r="B78" s="93">
        <f t="shared" ref="B78:F78" si="25">B72+B75</f>
        <v>39</v>
      </c>
      <c r="C78" s="93">
        <f t="shared" si="25"/>
        <v>41</v>
      </c>
      <c r="D78" s="93">
        <f t="shared" si="25"/>
        <v>43</v>
      </c>
      <c r="E78" s="93">
        <f t="shared" si="25"/>
        <v>45</v>
      </c>
      <c r="F78" s="93">
        <f t="shared" si="25"/>
        <v>23</v>
      </c>
      <c r="G78" s="93">
        <f>G75+G72</f>
        <v>0</v>
      </c>
      <c r="H78" s="94">
        <f>H75+H72</f>
        <v>0</v>
      </c>
      <c r="J78" s="92">
        <f>J72+J75</f>
        <v>78</v>
      </c>
      <c r="K78" s="93">
        <f t="shared" ref="K78:Q78" si="26">K72+K75</f>
        <v>82</v>
      </c>
      <c r="L78" s="93">
        <f t="shared" si="26"/>
        <v>86</v>
      </c>
      <c r="M78" s="93">
        <f t="shared" si="26"/>
        <v>66</v>
      </c>
      <c r="N78" s="93">
        <f t="shared" si="26"/>
        <v>45</v>
      </c>
      <c r="O78" s="93">
        <f t="shared" si="26"/>
        <v>23</v>
      </c>
      <c r="P78" s="93">
        <f t="shared" si="26"/>
        <v>0</v>
      </c>
      <c r="Q78" s="94">
        <f t="shared" si="26"/>
        <v>0</v>
      </c>
      <c r="S78" s="110">
        <f>S72+S75</f>
        <v>123</v>
      </c>
      <c r="T78" s="93">
        <f t="shared" ref="T78:Z78" si="27">T72+T75</f>
        <v>105</v>
      </c>
      <c r="U78" s="93">
        <f t="shared" si="27"/>
        <v>86</v>
      </c>
      <c r="V78" s="93">
        <f t="shared" si="27"/>
        <v>66</v>
      </c>
      <c r="W78" s="93">
        <f t="shared" si="27"/>
        <v>45</v>
      </c>
      <c r="X78" s="93">
        <f t="shared" si="27"/>
        <v>23</v>
      </c>
      <c r="Y78" s="93">
        <f t="shared" si="27"/>
        <v>0</v>
      </c>
      <c r="Z78" s="361">
        <f t="shared" si="27"/>
        <v>0</v>
      </c>
      <c r="AA78" s="359"/>
    </row>
    <row r="79" spans="1:27" ht="35" customHeight="1">
      <c r="Z79" s="324"/>
    </row>
    <row r="80" spans="1:27" ht="35" customHeight="1">
      <c r="A80" s="289" t="s">
        <v>149</v>
      </c>
      <c r="B80" s="289"/>
      <c r="C80" s="289"/>
      <c r="D80" s="289"/>
      <c r="E80" s="289"/>
      <c r="F80" s="289"/>
      <c r="G80" s="289"/>
      <c r="H80" s="289"/>
      <c r="Z80" s="324"/>
    </row>
    <row r="81" spans="1:26" ht="35" customHeight="1">
      <c r="A81" s="289"/>
      <c r="B81" s="289"/>
      <c r="C81" s="289"/>
      <c r="D81" s="289"/>
      <c r="E81" s="289"/>
      <c r="F81" s="289"/>
      <c r="G81" s="289"/>
      <c r="H81" s="289"/>
      <c r="Z81" s="324"/>
    </row>
    <row r="82" spans="1:26" ht="35" customHeight="1" thickBot="1">
      <c r="A82" s="291" t="s">
        <v>150</v>
      </c>
      <c r="B82" s="291"/>
      <c r="C82" s="291"/>
      <c r="D82" s="291"/>
      <c r="Z82" s="324"/>
    </row>
    <row r="83" spans="1:26" ht="35" customHeight="1" thickBot="1">
      <c r="A83" s="92">
        <f>S45</f>
        <v>27</v>
      </c>
      <c r="B83" s="93">
        <f>S56</f>
        <v>63</v>
      </c>
      <c r="C83" s="93">
        <f>S67</f>
        <v>124</v>
      </c>
      <c r="D83" s="94">
        <f>S78</f>
        <v>123</v>
      </c>
      <c r="Z83" s="324"/>
    </row>
    <row r="84" spans="1:26" ht="35" customHeight="1">
      <c r="A84" s="103">
        <v>0</v>
      </c>
      <c r="B84" s="103">
        <v>1</v>
      </c>
      <c r="C84" s="103">
        <v>2</v>
      </c>
      <c r="D84" s="103">
        <v>3</v>
      </c>
      <c r="Z84" s="324"/>
    </row>
    <row r="85" spans="1:26" ht="35" customHeight="1">
      <c r="A85" s="279" t="s">
        <v>151</v>
      </c>
      <c r="B85" s="279"/>
      <c r="C85" s="279"/>
      <c r="D85" s="279"/>
      <c r="Z85" s="324"/>
    </row>
    <row r="86" spans="1:26" ht="35" customHeight="1">
      <c r="Z86" s="324"/>
    </row>
    <row r="87" spans="1:26" ht="35" customHeight="1">
      <c r="Z87" s="324"/>
    </row>
    <row r="88" spans="1:26" ht="35" customHeight="1">
      <c r="Z88" s="324"/>
    </row>
    <row r="89" spans="1:26" ht="35" customHeight="1">
      <c r="Z89" s="324"/>
    </row>
    <row r="90" spans="1:26" ht="35" customHeight="1">
      <c r="Z90" s="324"/>
    </row>
    <row r="91" spans="1:26" ht="35" customHeight="1">
      <c r="Z91" s="324"/>
    </row>
    <row r="92" spans="1:26" ht="35" customHeight="1">
      <c r="Z92" s="324"/>
    </row>
    <row r="93" spans="1:26" ht="35" customHeight="1">
      <c r="Z93" s="324"/>
    </row>
  </sheetData>
  <mergeCells count="84">
    <mergeCell ref="AC24:AD24"/>
    <mergeCell ref="AE16:AL16"/>
    <mergeCell ref="AD10:AE10"/>
    <mergeCell ref="AD12:AE12"/>
    <mergeCell ref="AD4:AH4"/>
    <mergeCell ref="AC5:AI5"/>
    <mergeCell ref="AC14:AL14"/>
    <mergeCell ref="AC18:AD18"/>
    <mergeCell ref="AC15:AL15"/>
    <mergeCell ref="AC20:AD20"/>
    <mergeCell ref="AC22:AD22"/>
    <mergeCell ref="A7:Y7"/>
    <mergeCell ref="AD6:AE6"/>
    <mergeCell ref="AD8:AE8"/>
    <mergeCell ref="C30:J30"/>
    <mergeCell ref="A8:D8"/>
    <mergeCell ref="A9:K9"/>
    <mergeCell ref="A10:D10"/>
    <mergeCell ref="A12:J12"/>
    <mergeCell ref="A16:B16"/>
    <mergeCell ref="A13:J14"/>
    <mergeCell ref="C18:J18"/>
    <mergeCell ref="A20:B20"/>
    <mergeCell ref="C22:J22"/>
    <mergeCell ref="A24:B24"/>
    <mergeCell ref="C26:J26"/>
    <mergeCell ref="A28:B28"/>
    <mergeCell ref="A47:Z47"/>
    <mergeCell ref="A38:H38"/>
    <mergeCell ref="J38:Q38"/>
    <mergeCell ref="S38:Z38"/>
    <mergeCell ref="A41:H41"/>
    <mergeCell ref="J41:Q41"/>
    <mergeCell ref="S41:Z41"/>
    <mergeCell ref="A44:H44"/>
    <mergeCell ref="J44:Q44"/>
    <mergeCell ref="S44:Z44"/>
    <mergeCell ref="A32:N35"/>
    <mergeCell ref="O32:Z35"/>
    <mergeCell ref="A36:Z36"/>
    <mergeCell ref="A37:H37"/>
    <mergeCell ref="J37:Q37"/>
    <mergeCell ref="S37:Z37"/>
    <mergeCell ref="A48:H48"/>
    <mergeCell ref="J48:Q48"/>
    <mergeCell ref="S48:Z48"/>
    <mergeCell ref="A49:H49"/>
    <mergeCell ref="J49:Q49"/>
    <mergeCell ref="S49:Z49"/>
    <mergeCell ref="A52:H52"/>
    <mergeCell ref="J52:Q52"/>
    <mergeCell ref="S52:Z52"/>
    <mergeCell ref="A55:H55"/>
    <mergeCell ref="J55:Q55"/>
    <mergeCell ref="S55:Z55"/>
    <mergeCell ref="A58:Z58"/>
    <mergeCell ref="A59:H59"/>
    <mergeCell ref="J59:Q59"/>
    <mergeCell ref="S59:Z59"/>
    <mergeCell ref="A60:H60"/>
    <mergeCell ref="J60:Q60"/>
    <mergeCell ref="S60:Z60"/>
    <mergeCell ref="A63:H63"/>
    <mergeCell ref="J63:Q63"/>
    <mergeCell ref="S63:Z63"/>
    <mergeCell ref="A66:H66"/>
    <mergeCell ref="J66:Q66"/>
    <mergeCell ref="S66:Z66"/>
    <mergeCell ref="S74:Z74"/>
    <mergeCell ref="A77:H77"/>
    <mergeCell ref="J77:Q77"/>
    <mergeCell ref="S77:Z77"/>
    <mergeCell ref="A69:Z69"/>
    <mergeCell ref="A70:H70"/>
    <mergeCell ref="J70:Q70"/>
    <mergeCell ref="S70:Z70"/>
    <mergeCell ref="A71:H71"/>
    <mergeCell ref="J71:Q71"/>
    <mergeCell ref="S71:Z71"/>
    <mergeCell ref="A80:H81"/>
    <mergeCell ref="A82:D82"/>
    <mergeCell ref="A85:D85"/>
    <mergeCell ref="A74:H74"/>
    <mergeCell ref="J74:Q74"/>
  </mergeCells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48C0D-2C69-8243-9DDF-DBBB5A3D5CA0}">
  <dimension ref="A1:AB143"/>
  <sheetViews>
    <sheetView topLeftCell="A24" zoomScaleNormal="100" workbookViewId="0">
      <selection activeCell="A33" sqref="A33:I40"/>
    </sheetView>
  </sheetViews>
  <sheetFormatPr baseColWidth="10" defaultColWidth="5.83203125" defaultRowHeight="35" customHeight="1"/>
  <cols>
    <col min="1" max="5" width="5.83203125" style="111"/>
    <col min="6" max="6" width="5.83203125" style="111" customWidth="1"/>
    <col min="7" max="16384" width="5.83203125" style="111"/>
  </cols>
  <sheetData>
    <row r="1" spans="1:15" ht="35" customHeight="1" thickBot="1">
      <c r="A1" s="86" t="s">
        <v>13</v>
      </c>
      <c r="B1" s="112">
        <v>0</v>
      </c>
      <c r="C1" s="113">
        <v>1</v>
      </c>
      <c r="D1" s="113">
        <v>2</v>
      </c>
      <c r="E1" s="114">
        <v>3</v>
      </c>
    </row>
    <row r="2" spans="1:15" ht="35" customHeight="1" thickBot="1">
      <c r="A2" s="86" t="s">
        <v>14</v>
      </c>
      <c r="B2" s="112">
        <v>0</v>
      </c>
      <c r="C2" s="113">
        <v>1</v>
      </c>
      <c r="D2" s="113">
        <v>2</v>
      </c>
      <c r="E2" s="114">
        <v>3</v>
      </c>
    </row>
    <row r="3" spans="1:15" ht="35" customHeight="1" thickBot="1">
      <c r="A3" s="86" t="s">
        <v>22</v>
      </c>
      <c r="B3" s="112">
        <v>3</v>
      </c>
      <c r="C3" s="113">
        <v>3</v>
      </c>
      <c r="D3" s="114">
        <v>1</v>
      </c>
      <c r="E3" s="86"/>
    </row>
    <row r="4" spans="1:15" ht="35" customHeight="1" thickBot="1">
      <c r="A4" s="86" t="s">
        <v>23</v>
      </c>
      <c r="B4" s="112">
        <v>1</v>
      </c>
      <c r="C4" s="113">
        <v>1</v>
      </c>
      <c r="D4" s="114">
        <v>1</v>
      </c>
      <c r="E4" s="86"/>
    </row>
    <row r="5" spans="1:15" ht="35" customHeight="1" thickBot="1">
      <c r="A5" s="86" t="s">
        <v>40</v>
      </c>
      <c r="B5" s="112">
        <v>3</v>
      </c>
      <c r="C5" s="113">
        <v>3</v>
      </c>
      <c r="D5" s="114">
        <v>1</v>
      </c>
      <c r="E5" s="86"/>
    </row>
    <row r="7" spans="1:15" ht="35" customHeight="1">
      <c r="A7" s="111" t="s">
        <v>140</v>
      </c>
      <c r="C7" s="111">
        <v>2</v>
      </c>
    </row>
    <row r="8" spans="1:15" ht="35" customHeight="1">
      <c r="A8" s="111" t="s">
        <v>152</v>
      </c>
      <c r="C8" s="111">
        <v>2</v>
      </c>
    </row>
    <row r="10" spans="1:15" ht="35" customHeight="1">
      <c r="A10" s="303" t="s">
        <v>171</v>
      </c>
      <c r="B10" s="303"/>
      <c r="C10" s="303"/>
      <c r="D10" s="303"/>
      <c r="E10" s="303"/>
      <c r="F10" s="303"/>
      <c r="G10" s="303"/>
      <c r="H10" s="303"/>
      <c r="I10" s="303"/>
      <c r="J10" s="303"/>
      <c r="K10" s="303"/>
      <c r="L10" s="303"/>
      <c r="M10" s="303"/>
      <c r="N10" s="303"/>
      <c r="O10" s="303"/>
    </row>
    <row r="11" spans="1:15" ht="35" customHeight="1">
      <c r="A11" s="297" t="s">
        <v>168</v>
      </c>
      <c r="B11" s="297"/>
      <c r="C11" s="297"/>
      <c r="D11" s="297"/>
      <c r="E11" s="297"/>
      <c r="F11" s="297"/>
      <c r="G11" s="297"/>
      <c r="H11" s="297"/>
      <c r="I11" s="297"/>
      <c r="J11" s="297"/>
      <c r="K11" s="297"/>
      <c r="L11" s="297"/>
      <c r="M11" s="297"/>
      <c r="N11" s="297"/>
      <c r="O11" s="297"/>
    </row>
    <row r="12" spans="1:15" ht="35" customHeight="1">
      <c r="A12" s="302" t="s">
        <v>169</v>
      </c>
      <c r="B12" s="302"/>
      <c r="C12" s="302"/>
      <c r="D12" s="302"/>
      <c r="E12" s="302"/>
      <c r="F12" s="302"/>
      <c r="G12" s="302"/>
      <c r="I12" s="302" t="s">
        <v>170</v>
      </c>
      <c r="J12" s="302"/>
      <c r="K12" s="302"/>
      <c r="L12" s="302"/>
      <c r="M12" s="302"/>
      <c r="N12" s="302"/>
      <c r="O12" s="302"/>
    </row>
    <row r="13" spans="1:15" ht="35" customHeight="1">
      <c r="A13" s="86"/>
      <c r="B13" s="86"/>
      <c r="C13" s="301" t="s">
        <v>0</v>
      </c>
      <c r="D13" s="301"/>
      <c r="E13" s="301"/>
      <c r="F13" s="86"/>
      <c r="G13" s="86"/>
      <c r="I13" s="86"/>
      <c r="J13" s="86"/>
      <c r="K13" s="301" t="s">
        <v>0</v>
      </c>
      <c r="L13" s="301"/>
      <c r="M13" s="301"/>
      <c r="N13" s="86"/>
      <c r="O13" s="86"/>
    </row>
    <row r="14" spans="1:15" ht="35" customHeight="1" thickBot="1">
      <c r="A14" s="86"/>
      <c r="B14" s="86"/>
      <c r="C14" s="115">
        <v>0</v>
      </c>
      <c r="D14" s="115">
        <v>1</v>
      </c>
      <c r="E14" s="115">
        <v>2</v>
      </c>
      <c r="F14" s="86"/>
      <c r="G14" s="86"/>
      <c r="I14" s="86"/>
      <c r="J14" s="86"/>
      <c r="K14" s="115">
        <v>0</v>
      </c>
      <c r="L14" s="115">
        <v>1</v>
      </c>
      <c r="M14" s="115">
        <v>2</v>
      </c>
      <c r="N14" s="86"/>
      <c r="O14" s="86"/>
    </row>
    <row r="15" spans="1:15" ht="35" customHeight="1">
      <c r="A15" s="299" t="s">
        <v>1</v>
      </c>
      <c r="B15" s="116">
        <v>0</v>
      </c>
      <c r="C15" s="125">
        <v>0</v>
      </c>
      <c r="D15" s="126">
        <v>1</v>
      </c>
      <c r="E15" s="119"/>
      <c r="F15" s="86"/>
      <c r="G15" s="86"/>
      <c r="I15" s="299" t="s">
        <v>1</v>
      </c>
      <c r="J15" s="116">
        <v>0</v>
      </c>
      <c r="K15" s="125">
        <v>0</v>
      </c>
      <c r="L15" s="126">
        <v>2</v>
      </c>
      <c r="M15" s="119"/>
      <c r="N15" s="86"/>
      <c r="O15" s="86"/>
    </row>
    <row r="16" spans="1:15" ht="35" customHeight="1">
      <c r="A16" s="299"/>
      <c r="B16" s="116">
        <v>1</v>
      </c>
      <c r="C16" s="127">
        <v>2</v>
      </c>
      <c r="D16" s="128">
        <v>3</v>
      </c>
      <c r="E16" s="121"/>
      <c r="F16" s="86"/>
      <c r="G16" s="86"/>
      <c r="I16" s="299"/>
      <c r="J16" s="116">
        <v>1</v>
      </c>
      <c r="K16" s="127">
        <v>1</v>
      </c>
      <c r="L16" s="128">
        <v>3</v>
      </c>
      <c r="M16" s="121"/>
      <c r="N16" s="86"/>
      <c r="O16" s="86"/>
    </row>
    <row r="17" spans="1:15" ht="35" customHeight="1" thickBot="1">
      <c r="A17" s="299"/>
      <c r="B17" s="116">
        <v>2</v>
      </c>
      <c r="C17" s="122"/>
      <c r="D17" s="123"/>
      <c r="E17" s="124"/>
      <c r="F17" s="86"/>
      <c r="G17" s="86"/>
      <c r="I17" s="299"/>
      <c r="J17" s="116">
        <v>2</v>
      </c>
      <c r="K17" s="122"/>
      <c r="L17" s="123"/>
      <c r="M17" s="124"/>
      <c r="N17" s="86"/>
      <c r="O17" s="86"/>
    </row>
    <row r="19" spans="1:15" ht="35" customHeight="1">
      <c r="A19" s="303" t="s">
        <v>172</v>
      </c>
      <c r="B19" s="303"/>
      <c r="C19" s="303"/>
      <c r="D19" s="303"/>
      <c r="E19" s="303"/>
      <c r="F19" s="303"/>
      <c r="G19" s="303"/>
      <c r="H19" s="303"/>
      <c r="I19" s="303"/>
      <c r="J19" s="303"/>
      <c r="K19" s="303"/>
      <c r="L19" s="303"/>
      <c r="M19" s="303"/>
      <c r="N19" s="303"/>
      <c r="O19" s="303"/>
    </row>
    <row r="20" spans="1:15" ht="35" customHeight="1">
      <c r="A20" s="297" t="s">
        <v>168</v>
      </c>
      <c r="B20" s="297"/>
      <c r="C20" s="297"/>
      <c r="D20" s="297"/>
      <c r="E20" s="297"/>
      <c r="F20" s="297"/>
      <c r="G20" s="297"/>
      <c r="H20" s="297"/>
      <c r="I20" s="297"/>
      <c r="J20" s="297"/>
      <c r="K20" s="297"/>
      <c r="L20" s="297"/>
      <c r="M20" s="297"/>
      <c r="N20" s="297"/>
      <c r="O20" s="297"/>
    </row>
    <row r="21" spans="1:15" ht="35" customHeight="1">
      <c r="A21" s="302" t="s">
        <v>169</v>
      </c>
      <c r="B21" s="302"/>
      <c r="C21" s="302"/>
      <c r="D21" s="302"/>
      <c r="E21" s="302"/>
      <c r="F21" s="302"/>
      <c r="G21" s="302"/>
      <c r="I21" s="302" t="s">
        <v>170</v>
      </c>
      <c r="J21" s="302"/>
      <c r="K21" s="302"/>
      <c r="L21" s="302"/>
      <c r="M21" s="302"/>
      <c r="N21" s="302"/>
      <c r="O21" s="302"/>
    </row>
    <row r="22" spans="1:15" ht="35" customHeight="1">
      <c r="C22" s="301" t="s">
        <v>0</v>
      </c>
      <c r="D22" s="301"/>
      <c r="E22" s="301"/>
      <c r="F22" s="301"/>
      <c r="K22" s="301" t="s">
        <v>0</v>
      </c>
      <c r="L22" s="301"/>
      <c r="M22" s="301"/>
      <c r="N22" s="301"/>
    </row>
    <row r="23" spans="1:15" ht="35" customHeight="1" thickBot="1">
      <c r="C23" s="115">
        <v>0</v>
      </c>
      <c r="D23" s="115">
        <v>1</v>
      </c>
      <c r="E23" s="115">
        <v>2</v>
      </c>
      <c r="F23" s="115">
        <v>3</v>
      </c>
      <c r="K23" s="115">
        <v>0</v>
      </c>
      <c r="L23" s="115">
        <v>1</v>
      </c>
      <c r="M23" s="115">
        <v>2</v>
      </c>
      <c r="N23" s="115">
        <v>3</v>
      </c>
    </row>
    <row r="24" spans="1:15" ht="35" customHeight="1">
      <c r="A24" s="299" t="s">
        <v>1</v>
      </c>
      <c r="B24" s="116">
        <v>0</v>
      </c>
      <c r="C24" s="140">
        <v>0</v>
      </c>
      <c r="D24" s="141">
        <v>1</v>
      </c>
      <c r="E24" s="141">
        <v>2</v>
      </c>
      <c r="F24" s="142"/>
      <c r="I24" s="299" t="s">
        <v>1</v>
      </c>
      <c r="J24" s="116">
        <v>0</v>
      </c>
      <c r="K24" s="140">
        <v>0</v>
      </c>
      <c r="L24" s="141">
        <v>3</v>
      </c>
      <c r="M24" s="141">
        <v>6</v>
      </c>
      <c r="N24" s="142"/>
    </row>
    <row r="25" spans="1:15" ht="35" customHeight="1">
      <c r="A25" s="299"/>
      <c r="B25" s="116">
        <v>1</v>
      </c>
      <c r="C25" s="143">
        <v>3</v>
      </c>
      <c r="D25" s="111">
        <v>4</v>
      </c>
      <c r="E25" s="111">
        <v>5</v>
      </c>
      <c r="F25" s="144"/>
      <c r="I25" s="299"/>
      <c r="J25" s="116">
        <v>1</v>
      </c>
      <c r="K25" s="143">
        <v>1</v>
      </c>
      <c r="L25" s="111">
        <v>4</v>
      </c>
      <c r="M25" s="111">
        <v>7</v>
      </c>
      <c r="N25" s="144"/>
    </row>
    <row r="26" spans="1:15" ht="35" customHeight="1">
      <c r="A26" s="299"/>
      <c r="B26" s="116">
        <v>2</v>
      </c>
      <c r="C26" s="143">
        <v>6</v>
      </c>
      <c r="D26" s="111">
        <v>7</v>
      </c>
      <c r="E26" s="111">
        <v>8</v>
      </c>
      <c r="F26" s="144"/>
      <c r="I26" s="299"/>
      <c r="J26" s="116">
        <v>2</v>
      </c>
      <c r="K26" s="143">
        <v>2</v>
      </c>
      <c r="L26" s="111">
        <v>5</v>
      </c>
      <c r="M26" s="111">
        <v>8</v>
      </c>
      <c r="N26" s="144"/>
    </row>
    <row r="27" spans="1:15" ht="35" customHeight="1" thickBot="1">
      <c r="A27" s="299"/>
      <c r="B27" s="116">
        <v>3</v>
      </c>
      <c r="C27" s="145"/>
      <c r="D27" s="146"/>
      <c r="E27" s="146"/>
      <c r="F27" s="147"/>
      <c r="I27" s="299"/>
      <c r="J27" s="116">
        <v>3</v>
      </c>
      <c r="K27" s="145"/>
      <c r="L27" s="146"/>
      <c r="M27" s="146"/>
      <c r="N27" s="147"/>
    </row>
    <row r="30" spans="1:15" ht="35" customHeight="1">
      <c r="A30" s="303" t="s">
        <v>173</v>
      </c>
      <c r="B30" s="303"/>
      <c r="C30" s="303"/>
      <c r="D30" s="303"/>
      <c r="E30" s="303"/>
      <c r="F30" s="303"/>
      <c r="G30" s="303"/>
      <c r="H30" s="303"/>
      <c r="I30" s="303"/>
      <c r="J30" s="150"/>
      <c r="K30" s="150"/>
      <c r="L30" s="150"/>
      <c r="M30" s="150"/>
      <c r="N30" s="150"/>
      <c r="O30" s="150"/>
    </row>
    <row r="31" spans="1:15" ht="35" customHeight="1">
      <c r="A31" s="302" t="s">
        <v>174</v>
      </c>
      <c r="B31" s="302"/>
      <c r="C31" s="302"/>
      <c r="D31" s="302"/>
      <c r="E31" s="302"/>
      <c r="F31" s="302"/>
      <c r="G31" s="302"/>
      <c r="H31" s="302"/>
      <c r="I31" s="302"/>
    </row>
    <row r="33" spans="1:12" ht="35" customHeight="1">
      <c r="C33" s="297" t="s">
        <v>159</v>
      </c>
      <c r="D33" s="297"/>
      <c r="H33" s="297" t="s">
        <v>159</v>
      </c>
      <c r="I33" s="297"/>
    </row>
    <row r="34" spans="1:12" ht="35" customHeight="1" thickBot="1">
      <c r="A34" s="298" t="s">
        <v>151</v>
      </c>
      <c r="C34" s="115">
        <v>0</v>
      </c>
      <c r="F34" s="298" t="s">
        <v>151</v>
      </c>
      <c r="H34" s="115">
        <v>1</v>
      </c>
    </row>
    <row r="35" spans="1:12" ht="35" customHeight="1" thickBot="1">
      <c r="A35" s="298"/>
      <c r="B35" s="116">
        <v>0</v>
      </c>
      <c r="C35" s="149">
        <v>0</v>
      </c>
      <c r="F35" s="298"/>
      <c r="G35" s="116">
        <v>0</v>
      </c>
      <c r="H35" s="149">
        <v>1</v>
      </c>
    </row>
    <row r="38" spans="1:12" ht="35" customHeight="1">
      <c r="C38" s="297" t="s">
        <v>159</v>
      </c>
      <c r="D38" s="297"/>
      <c r="H38" s="297" t="s">
        <v>159</v>
      </c>
      <c r="I38" s="297"/>
    </row>
    <row r="39" spans="1:12" ht="35" customHeight="1" thickBot="1">
      <c r="A39" s="298" t="s">
        <v>151</v>
      </c>
      <c r="C39" s="115">
        <v>0</v>
      </c>
      <c r="F39" s="298" t="s">
        <v>151</v>
      </c>
      <c r="H39" s="115">
        <v>1</v>
      </c>
    </row>
    <row r="40" spans="1:12" ht="35" customHeight="1" thickBot="1">
      <c r="A40" s="298"/>
      <c r="B40" s="116">
        <v>1</v>
      </c>
      <c r="C40" s="149">
        <v>2</v>
      </c>
      <c r="F40" s="298"/>
      <c r="G40" s="116">
        <v>1</v>
      </c>
      <c r="H40" s="149">
        <v>3</v>
      </c>
    </row>
    <row r="47" spans="1:12" ht="35" customHeight="1">
      <c r="A47" s="300" t="s">
        <v>153</v>
      </c>
      <c r="B47" s="297"/>
      <c r="C47" s="297"/>
      <c r="D47" s="297"/>
      <c r="E47" s="297"/>
      <c r="F47" s="297"/>
      <c r="G47" s="297"/>
      <c r="H47" s="297"/>
      <c r="I47" s="297"/>
      <c r="J47" s="297"/>
      <c r="K47" s="297"/>
      <c r="L47" s="297"/>
    </row>
    <row r="48" spans="1:12" ht="35" customHeight="1">
      <c r="A48" s="297"/>
      <c r="B48" s="297"/>
      <c r="C48" s="297"/>
      <c r="D48" s="297"/>
      <c r="E48" s="297"/>
      <c r="F48" s="297"/>
      <c r="G48" s="297"/>
      <c r="H48" s="297"/>
      <c r="I48" s="297"/>
      <c r="J48" s="297"/>
      <c r="K48" s="297"/>
      <c r="L48" s="297"/>
    </row>
    <row r="49" spans="1:12" ht="35" customHeight="1">
      <c r="A49" s="297"/>
      <c r="B49" s="297"/>
      <c r="C49" s="297"/>
      <c r="D49" s="297"/>
      <c r="E49" s="297"/>
      <c r="F49" s="297"/>
      <c r="G49" s="297"/>
      <c r="H49" s="297"/>
      <c r="I49" s="297"/>
      <c r="J49" s="297"/>
      <c r="K49" s="297"/>
      <c r="L49" s="297"/>
    </row>
    <row r="50" spans="1:12" ht="35" customHeight="1">
      <c r="A50" s="297"/>
      <c r="B50" s="297"/>
      <c r="C50" s="297"/>
      <c r="D50" s="297"/>
      <c r="E50" s="297"/>
      <c r="F50" s="297"/>
      <c r="G50" s="297"/>
      <c r="H50" s="297"/>
      <c r="I50" s="297"/>
      <c r="J50" s="297"/>
      <c r="K50" s="297"/>
      <c r="L50" s="297"/>
    </row>
    <row r="52" spans="1:12" ht="35" customHeight="1">
      <c r="A52" s="297" t="s">
        <v>154</v>
      </c>
      <c r="B52" s="297"/>
      <c r="C52" s="297"/>
      <c r="D52" s="297"/>
      <c r="E52" s="297"/>
      <c r="F52" s="297"/>
      <c r="G52" s="297"/>
      <c r="H52" s="297"/>
    </row>
    <row r="53" spans="1:12" ht="35" customHeight="1">
      <c r="A53" s="86"/>
      <c r="B53" s="86"/>
      <c r="C53" s="301" t="s">
        <v>0</v>
      </c>
      <c r="D53" s="301"/>
      <c r="E53" s="301"/>
    </row>
    <row r="54" spans="1:12" ht="35" customHeight="1" thickBot="1">
      <c r="A54" s="86"/>
      <c r="B54" s="86"/>
      <c r="C54" s="115">
        <v>0</v>
      </c>
      <c r="D54" s="115">
        <v>1</v>
      </c>
      <c r="E54" s="115">
        <v>2</v>
      </c>
    </row>
    <row r="55" spans="1:12" ht="35" customHeight="1">
      <c r="A55" s="299" t="s">
        <v>1</v>
      </c>
      <c r="B55" s="116">
        <v>0</v>
      </c>
      <c r="C55" s="117">
        <v>0</v>
      </c>
      <c r="D55" s="118">
        <v>1</v>
      </c>
      <c r="E55" s="119"/>
    </row>
    <row r="56" spans="1:12" ht="35" customHeight="1">
      <c r="A56" s="299"/>
      <c r="B56" s="116">
        <v>1</v>
      </c>
      <c r="C56" s="120">
        <v>2</v>
      </c>
      <c r="D56" s="86">
        <v>3</v>
      </c>
      <c r="E56" s="121"/>
    </row>
    <row r="57" spans="1:12" ht="35" customHeight="1" thickBot="1">
      <c r="A57" s="299"/>
      <c r="B57" s="116">
        <v>2</v>
      </c>
      <c r="C57" s="122"/>
      <c r="D57" s="123"/>
      <c r="E57" s="124"/>
    </row>
    <row r="59" spans="1:12" ht="35" customHeight="1">
      <c r="A59" s="297" t="s">
        <v>155</v>
      </c>
      <c r="B59" s="297"/>
      <c r="C59" s="297"/>
      <c r="D59" s="297"/>
      <c r="E59" s="297"/>
      <c r="F59" s="297"/>
      <c r="G59" s="297"/>
      <c r="H59" s="297"/>
    </row>
    <row r="60" spans="1:12" ht="35" customHeight="1">
      <c r="A60" s="86"/>
      <c r="B60" s="86"/>
      <c r="C60" s="301" t="s">
        <v>0</v>
      </c>
      <c r="D60" s="301"/>
      <c r="E60" s="301"/>
    </row>
    <row r="61" spans="1:12" ht="35" customHeight="1" thickBot="1">
      <c r="A61" s="86"/>
      <c r="B61" s="86"/>
      <c r="C61" s="115">
        <v>0</v>
      </c>
      <c r="D61" s="115">
        <v>1</v>
      </c>
      <c r="E61" s="115">
        <v>2</v>
      </c>
    </row>
    <row r="62" spans="1:12" ht="35" customHeight="1">
      <c r="A62" s="299" t="s">
        <v>1</v>
      </c>
      <c r="B62" s="116">
        <v>0</v>
      </c>
      <c r="C62" s="117">
        <v>0</v>
      </c>
      <c r="D62" s="118">
        <v>2</v>
      </c>
      <c r="E62" s="119"/>
    </row>
    <row r="63" spans="1:12" ht="35" customHeight="1">
      <c r="A63" s="299"/>
      <c r="B63" s="116">
        <v>1</v>
      </c>
      <c r="C63" s="120">
        <v>1</v>
      </c>
      <c r="D63" s="86">
        <v>3</v>
      </c>
      <c r="E63" s="121"/>
    </row>
    <row r="64" spans="1:12" ht="35" customHeight="1" thickBot="1">
      <c r="A64" s="299"/>
      <c r="B64" s="116">
        <v>2</v>
      </c>
      <c r="C64" s="122"/>
      <c r="D64" s="123"/>
      <c r="E64" s="124"/>
    </row>
    <row r="66" spans="1:28" ht="35" customHeight="1">
      <c r="A66" s="297" t="s">
        <v>156</v>
      </c>
      <c r="B66" s="297"/>
      <c r="C66" s="297"/>
      <c r="D66" s="297"/>
      <c r="E66" s="297"/>
      <c r="F66" s="297"/>
      <c r="G66" s="297"/>
      <c r="H66" s="297"/>
    </row>
    <row r="67" spans="1:28" ht="35" customHeight="1">
      <c r="A67" s="86"/>
      <c r="B67" s="86"/>
      <c r="C67" s="301" t="s">
        <v>0</v>
      </c>
      <c r="D67" s="301"/>
      <c r="E67" s="301"/>
    </row>
    <row r="68" spans="1:28" ht="35" customHeight="1" thickBot="1">
      <c r="A68" s="86"/>
      <c r="B68" s="86"/>
      <c r="C68" s="115">
        <v>0</v>
      </c>
      <c r="D68" s="115">
        <v>1</v>
      </c>
      <c r="E68" s="115">
        <v>2</v>
      </c>
    </row>
    <row r="69" spans="1:28" ht="35" customHeight="1">
      <c r="A69" s="299" t="s">
        <v>1</v>
      </c>
      <c r="B69" s="116">
        <v>0</v>
      </c>
      <c r="C69" s="117">
        <f>C55*C62</f>
        <v>0</v>
      </c>
      <c r="D69" s="118">
        <f>D55*D62</f>
        <v>2</v>
      </c>
      <c r="E69" s="119"/>
    </row>
    <row r="70" spans="1:28" ht="35" customHeight="1">
      <c r="A70" s="299"/>
      <c r="B70" s="116">
        <v>1</v>
      </c>
      <c r="C70" s="120">
        <f>C56*C63</f>
        <v>2</v>
      </c>
      <c r="D70" s="86">
        <f>D56*D63</f>
        <v>9</v>
      </c>
      <c r="E70" s="121"/>
    </row>
    <row r="71" spans="1:28" ht="35" customHeight="1" thickBot="1">
      <c r="A71" s="299"/>
      <c r="B71" s="116">
        <v>2</v>
      </c>
      <c r="C71" s="122"/>
      <c r="D71" s="123"/>
      <c r="E71" s="124"/>
    </row>
    <row r="72" spans="1:28" s="136" customFormat="1" ht="35" customHeight="1" thickBot="1"/>
    <row r="73" spans="1:28" ht="35" customHeight="1" thickBot="1">
      <c r="A73" s="35" t="s">
        <v>13</v>
      </c>
      <c r="B73" s="36">
        <v>0</v>
      </c>
      <c r="C73" s="37">
        <v>1</v>
      </c>
      <c r="D73" s="37">
        <v>2</v>
      </c>
      <c r="E73" s="37">
        <v>3</v>
      </c>
      <c r="F73" s="37">
        <v>4</v>
      </c>
      <c r="G73" s="37">
        <v>5</v>
      </c>
      <c r="H73" s="37">
        <v>6</v>
      </c>
      <c r="I73" s="37">
        <v>7</v>
      </c>
      <c r="J73" s="37">
        <v>8</v>
      </c>
    </row>
    <row r="74" spans="1:28" ht="35" customHeight="1" thickBot="1">
      <c r="A74" s="35" t="s">
        <v>14</v>
      </c>
      <c r="B74" s="36">
        <v>9</v>
      </c>
      <c r="C74" s="37">
        <v>10</v>
      </c>
      <c r="D74" s="37">
        <v>11</v>
      </c>
      <c r="E74" s="37">
        <v>12</v>
      </c>
      <c r="F74" s="37">
        <v>13</v>
      </c>
      <c r="G74" s="37">
        <v>14</v>
      </c>
      <c r="H74" s="37">
        <v>15</v>
      </c>
      <c r="I74" s="37">
        <v>16</v>
      </c>
      <c r="J74" s="37">
        <v>17</v>
      </c>
      <c r="Y74" s="1"/>
      <c r="Z74" s="1"/>
      <c r="AA74" s="1"/>
    </row>
    <row r="75" spans="1:28" ht="35" customHeight="1" thickBot="1">
      <c r="A75" s="25"/>
      <c r="B75" s="25" t="s">
        <v>33</v>
      </c>
      <c r="C75" s="25" t="s">
        <v>34</v>
      </c>
      <c r="D75" s="25" t="s">
        <v>35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46"/>
    </row>
    <row r="76" spans="1:28" ht="35" customHeight="1" thickBot="1">
      <c r="A76" s="35" t="s">
        <v>23</v>
      </c>
      <c r="B76" s="39">
        <v>2</v>
      </c>
      <c r="C76" s="40">
        <v>2</v>
      </c>
      <c r="D76" s="41">
        <v>1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46"/>
    </row>
    <row r="77" spans="1:28" ht="35" customHeight="1" thickBot="1">
      <c r="A77" s="35" t="s">
        <v>22</v>
      </c>
      <c r="B77" s="39">
        <v>2</v>
      </c>
      <c r="C77" s="40">
        <v>2</v>
      </c>
      <c r="D77" s="41">
        <v>1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46"/>
    </row>
    <row r="78" spans="1:28" ht="35" customHeight="1" thickBot="1">
      <c r="A78" s="35" t="s">
        <v>40</v>
      </c>
      <c r="B78" s="39">
        <v>2</v>
      </c>
      <c r="C78" s="40">
        <v>2</v>
      </c>
      <c r="D78" s="41">
        <v>1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8" ht="3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8" ht="35" customHeight="1">
      <c r="A80" s="250" t="s">
        <v>157</v>
      </c>
      <c r="B80" s="250"/>
      <c r="C80" s="250"/>
      <c r="D80" s="25">
        <f>B77*C77*D77</f>
        <v>4</v>
      </c>
      <c r="E80" s="131"/>
      <c r="F80" s="131"/>
      <c r="G80" s="131"/>
      <c r="H80" s="131"/>
      <c r="I80" s="131"/>
      <c r="J80" s="131"/>
      <c r="K80" s="131"/>
      <c r="L80" s="131"/>
      <c r="M80" s="131"/>
      <c r="N80" s="13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3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35" customHeight="1">
      <c r="A82" s="247" t="s">
        <v>158</v>
      </c>
      <c r="B82" s="247"/>
      <c r="C82" s="247"/>
      <c r="D82" s="247"/>
      <c r="E82" s="247"/>
      <c r="F82" s="247"/>
      <c r="G82" s="247"/>
      <c r="H82" s="1"/>
      <c r="I82" s="304" t="s">
        <v>160</v>
      </c>
      <c r="J82" s="304"/>
      <c r="K82" s="304"/>
      <c r="L82" s="304"/>
      <c r="M82" s="304"/>
      <c r="N82" s="304"/>
      <c r="O82" s="304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35" customHeight="1">
      <c r="A83" s="1"/>
      <c r="B83" s="1"/>
      <c r="C83" s="248" t="s">
        <v>159</v>
      </c>
      <c r="D83" s="248"/>
      <c r="E83" s="248"/>
      <c r="F83" s="248"/>
      <c r="G83" s="248"/>
      <c r="H83" s="1"/>
      <c r="I83" s="1"/>
      <c r="J83" s="1"/>
      <c r="K83" s="248" t="s">
        <v>0</v>
      </c>
      <c r="L83" s="248"/>
      <c r="M83" s="248"/>
      <c r="N83" s="248"/>
      <c r="O83" s="248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35" customHeight="1" thickBot="1">
      <c r="A84" s="1"/>
      <c r="B84" s="23"/>
      <c r="C84" s="251">
        <v>0</v>
      </c>
      <c r="D84" s="251"/>
      <c r="E84" s="31"/>
      <c r="F84" s="252">
        <v>1</v>
      </c>
      <c r="G84" s="252"/>
      <c r="H84" s="32"/>
      <c r="I84" s="1"/>
      <c r="J84" s="23"/>
      <c r="K84" s="30">
        <v>0</v>
      </c>
      <c r="L84" s="30">
        <v>1</v>
      </c>
      <c r="M84" s="31"/>
      <c r="N84" s="30">
        <v>0</v>
      </c>
      <c r="O84" s="30">
        <v>1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35" customHeight="1">
      <c r="A85" s="246" t="s">
        <v>151</v>
      </c>
      <c r="B85" s="253">
        <v>0</v>
      </c>
      <c r="C85" s="254">
        <v>0</v>
      </c>
      <c r="D85" s="255"/>
      <c r="E85" s="24"/>
      <c r="F85" s="254">
        <v>1</v>
      </c>
      <c r="G85" s="255"/>
      <c r="H85" s="24"/>
      <c r="I85" s="246" t="s">
        <v>1</v>
      </c>
      <c r="J85" s="33">
        <v>0</v>
      </c>
      <c r="K85" s="132">
        <f>K$84+$J85*$B$77+C85*$D$80</f>
        <v>0</v>
      </c>
      <c r="L85" s="133">
        <f>L$84+$J85*$B$77+D85*$D$80</f>
        <v>1</v>
      </c>
      <c r="M85" s="24"/>
      <c r="N85" s="132">
        <f>N$84+$J85*$B$77+F85*$D$80</f>
        <v>4</v>
      </c>
      <c r="O85" s="27">
        <f>O$84+$J85*$B$77+F85*$D$80</f>
        <v>5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35" customHeight="1" thickBot="1">
      <c r="A86" s="246"/>
      <c r="B86" s="253"/>
      <c r="C86" s="256"/>
      <c r="D86" s="257"/>
      <c r="E86" s="24"/>
      <c r="F86" s="256"/>
      <c r="G86" s="257"/>
      <c r="H86" s="24"/>
      <c r="I86" s="246"/>
      <c r="J86" s="33">
        <v>1</v>
      </c>
      <c r="K86" s="134">
        <f>K$84+$J86*$B$77+C86*$D$80</f>
        <v>2</v>
      </c>
      <c r="L86" s="135">
        <f>L$84+$J86*$B$77+D86*$D$80</f>
        <v>3</v>
      </c>
      <c r="M86" s="24"/>
      <c r="N86" s="134">
        <f>N$84+$J86*$B$77+F85*$D$80</f>
        <v>6</v>
      </c>
      <c r="O86" s="29">
        <f>O$84+$J86*$B$77+F85*$D$80</f>
        <v>7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35" customHeight="1" thickBot="1">
      <c r="A87" s="246"/>
      <c r="B87" s="34"/>
      <c r="C87" s="24"/>
      <c r="D87" s="25"/>
      <c r="E87" s="25"/>
      <c r="F87" s="25"/>
      <c r="G87" s="25"/>
      <c r="H87" s="24"/>
      <c r="I87" s="246"/>
      <c r="J87" s="34"/>
      <c r="K87" s="24"/>
      <c r="L87" s="25"/>
      <c r="M87" s="25"/>
      <c r="N87" s="25"/>
      <c r="O87" s="25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35" customHeight="1">
      <c r="A88" s="246"/>
      <c r="B88" s="258">
        <v>1</v>
      </c>
      <c r="C88" s="254">
        <v>2</v>
      </c>
      <c r="D88" s="255"/>
      <c r="E88" s="24"/>
      <c r="F88" s="254">
        <v>3</v>
      </c>
      <c r="G88" s="255"/>
      <c r="H88" s="25"/>
      <c r="I88" s="246"/>
      <c r="J88" s="33">
        <v>0</v>
      </c>
      <c r="K88" s="132">
        <f>K$84+$J88*$B$77+C88*$D$80</f>
        <v>8</v>
      </c>
      <c r="L88" s="27">
        <f>L$84+$J88*$B$77+C88*$D$80</f>
        <v>9</v>
      </c>
      <c r="M88" s="24"/>
      <c r="N88" s="26">
        <f>N$84+$J88*$B$77+F88*$D$80</f>
        <v>12</v>
      </c>
      <c r="O88" s="27">
        <f>O$84+$J88*$B$77+F88*$D$80</f>
        <v>13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35" customHeight="1" thickBot="1">
      <c r="A89" s="246"/>
      <c r="B89" s="258"/>
      <c r="C89" s="256"/>
      <c r="D89" s="257"/>
      <c r="E89" s="24"/>
      <c r="F89" s="256"/>
      <c r="G89" s="257"/>
      <c r="H89" s="24"/>
      <c r="I89" s="246"/>
      <c r="J89" s="33">
        <v>1</v>
      </c>
      <c r="K89" s="28">
        <f>K$84+$J89*$B$77+C88*$D$80</f>
        <v>10</v>
      </c>
      <c r="L89" s="29">
        <f>L$84+$J89*$B$77+C88*$D$80</f>
        <v>11</v>
      </c>
      <c r="M89" s="24"/>
      <c r="N89" s="28">
        <f>N$84+$J89*$B$77+F88*$D$80</f>
        <v>14</v>
      </c>
      <c r="O89" s="29">
        <f>O$84+$J89*$B$77+F88*$D$80</f>
        <v>15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3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35" customHeight="1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35" customHeight="1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35" customHeight="1">
      <c r="H93" s="1"/>
      <c r="I93" s="1"/>
      <c r="J93" s="1"/>
      <c r="K93" s="32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35" customHeight="1">
      <c r="H94" s="32"/>
      <c r="I94" s="32"/>
      <c r="J94" s="32"/>
      <c r="K94" s="32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35" customHeight="1">
      <c r="H95" s="32"/>
      <c r="I95" s="32"/>
      <c r="J95" s="32"/>
      <c r="K95" s="32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35" customHeight="1">
      <c r="H96" s="32"/>
      <c r="I96" s="32"/>
      <c r="J96" s="32"/>
      <c r="K96" s="32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35" customHeight="1">
      <c r="H97" s="32"/>
      <c r="I97" s="32"/>
      <c r="J97" s="32"/>
      <c r="K97" s="32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35" customHeight="1">
      <c r="H98" s="32"/>
      <c r="I98" s="32"/>
      <c r="J98" s="32"/>
      <c r="K98" s="32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35" customHeight="1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35" customHeight="1">
      <c r="A100" s="247" t="s">
        <v>162</v>
      </c>
      <c r="B100" s="247"/>
      <c r="C100" s="247"/>
      <c r="D100" s="247"/>
      <c r="E100" s="247"/>
      <c r="F100" s="247"/>
      <c r="G100" s="247"/>
      <c r="H100" s="32"/>
      <c r="I100" s="32"/>
      <c r="J100" s="32"/>
      <c r="K100" s="32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35" customHeight="1">
      <c r="A101" s="1"/>
      <c r="B101" s="1"/>
      <c r="C101" s="248" t="s">
        <v>36</v>
      </c>
      <c r="D101" s="248"/>
      <c r="E101" s="248"/>
      <c r="F101" s="248"/>
      <c r="G101" s="248"/>
      <c r="H101" s="32"/>
      <c r="I101" s="32"/>
      <c r="J101" s="32"/>
      <c r="K101" s="32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35" customHeight="1" thickBot="1">
      <c r="A102" s="1"/>
      <c r="B102" s="23"/>
      <c r="C102" s="30">
        <v>0</v>
      </c>
      <c r="D102" s="30">
        <v>1</v>
      </c>
      <c r="E102" s="31"/>
      <c r="F102" s="30">
        <v>2</v>
      </c>
      <c r="G102" s="30">
        <v>3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35" customHeight="1">
      <c r="A103" s="246" t="s">
        <v>37</v>
      </c>
      <c r="B103" s="33">
        <v>0</v>
      </c>
      <c r="C103" s="132">
        <f>C$102+$B103*3</f>
        <v>0</v>
      </c>
      <c r="D103" s="133">
        <f>D$102+$B103*3</f>
        <v>1</v>
      </c>
      <c r="E103" s="24"/>
      <c r="F103" s="132">
        <f>F$102+$B103*3</f>
        <v>2</v>
      </c>
      <c r="G103" s="27">
        <f>G$102+$B103*3</f>
        <v>3</v>
      </c>
      <c r="H103" s="1"/>
      <c r="I103" s="1"/>
      <c r="J103" s="1"/>
      <c r="K103" s="1"/>
      <c r="L103" s="1"/>
      <c r="M103" s="31">
        <v>0</v>
      </c>
      <c r="N103" s="31">
        <v>1</v>
      </c>
      <c r="O103" s="31">
        <v>2</v>
      </c>
      <c r="P103" s="31"/>
      <c r="Q103" s="31">
        <v>9</v>
      </c>
      <c r="R103" s="31">
        <v>10</v>
      </c>
      <c r="S103" s="31">
        <v>11</v>
      </c>
      <c r="T103" s="31"/>
      <c r="U103" s="137">
        <f>M103*Q103+N103*Q104+O103*Q105</f>
        <v>42</v>
      </c>
      <c r="V103" s="137">
        <f>M103*R103+N103*R104+O103*R105</f>
        <v>45</v>
      </c>
      <c r="W103" s="138">
        <f>M103*S103+N103*S104+O103*S105</f>
        <v>48</v>
      </c>
      <c r="X103" s="1"/>
      <c r="Y103" s="1"/>
      <c r="Z103" s="1"/>
      <c r="AA103" s="1"/>
    </row>
    <row r="104" spans="1:27" ht="35" customHeight="1" thickBot="1">
      <c r="A104" s="246"/>
      <c r="B104" s="33">
        <v>1</v>
      </c>
      <c r="C104" s="134">
        <f>C$102+$B104*3</f>
        <v>3</v>
      </c>
      <c r="D104" s="135">
        <f>D$102+$B104*3</f>
        <v>4</v>
      </c>
      <c r="E104" s="24"/>
      <c r="F104" s="134">
        <f>F$102+$B104*3</f>
        <v>5</v>
      </c>
      <c r="G104" s="29">
        <f>G$102+$B104*3</f>
        <v>6</v>
      </c>
      <c r="M104" s="31">
        <v>3</v>
      </c>
      <c r="N104" s="31">
        <v>4</v>
      </c>
      <c r="O104" s="31">
        <v>5</v>
      </c>
      <c r="P104" s="31"/>
      <c r="Q104" s="31">
        <v>12</v>
      </c>
      <c r="R104" s="31">
        <v>13</v>
      </c>
      <c r="S104" s="31">
        <v>14</v>
      </c>
      <c r="T104" s="31"/>
      <c r="U104" s="137">
        <f>M104*Q103+N104*Q104+O104*Q105</f>
        <v>150</v>
      </c>
      <c r="V104" s="137">
        <f>M104*R103+N104*R104+O104*R105</f>
        <v>162</v>
      </c>
      <c r="W104" s="138">
        <f>M104*S103+N104*S104+O104*S105</f>
        <v>174</v>
      </c>
    </row>
    <row r="105" spans="1:27" ht="35" customHeight="1" thickBot="1">
      <c r="A105" s="246"/>
      <c r="B105" s="34"/>
      <c r="C105" s="24"/>
      <c r="D105" s="25"/>
      <c r="E105" s="25"/>
      <c r="F105" s="25"/>
      <c r="G105" s="25"/>
      <c r="M105" s="31">
        <v>6</v>
      </c>
      <c r="N105" s="31">
        <v>7</v>
      </c>
      <c r="O105" s="31">
        <v>8</v>
      </c>
      <c r="P105" s="31"/>
      <c r="Q105" s="31">
        <v>15</v>
      </c>
      <c r="R105" s="31">
        <v>16</v>
      </c>
      <c r="S105" s="31">
        <v>17</v>
      </c>
      <c r="T105" s="31"/>
      <c r="U105" s="137">
        <f>M105*Q103+N105*Q104+O105*Q105</f>
        <v>258</v>
      </c>
      <c r="V105" s="137">
        <f>M105*R103+N105*R104+O105*R105</f>
        <v>279</v>
      </c>
      <c r="W105" s="138">
        <f>M105*S103+N105*S104+O105*S105</f>
        <v>300</v>
      </c>
    </row>
    <row r="106" spans="1:27" ht="35" customHeight="1">
      <c r="A106" s="246"/>
      <c r="B106" s="33">
        <v>2</v>
      </c>
      <c r="C106" s="132">
        <f>C$102+$B106*3</f>
        <v>6</v>
      </c>
      <c r="D106" s="133">
        <f>D$102+$B106*3</f>
        <v>7</v>
      </c>
      <c r="E106" s="24"/>
      <c r="F106" s="132">
        <f>F$102+$B106*3</f>
        <v>8</v>
      </c>
      <c r="G106" s="27">
        <f>G$102+$B106*3</f>
        <v>9</v>
      </c>
    </row>
    <row r="107" spans="1:27" ht="35" customHeight="1" thickBot="1">
      <c r="A107" s="246"/>
      <c r="B107" s="33">
        <v>3</v>
      </c>
      <c r="C107" s="28">
        <f>C$102+$B107*3</f>
        <v>9</v>
      </c>
      <c r="D107" s="29">
        <f>D$102+$B107*3</f>
        <v>10</v>
      </c>
      <c r="E107" s="24"/>
      <c r="F107" s="28">
        <f>F$102+$B107*3</f>
        <v>11</v>
      </c>
      <c r="G107" s="29">
        <f>G$102+$B107*3</f>
        <v>12</v>
      </c>
    </row>
    <row r="109" spans="1:27" ht="35" customHeight="1">
      <c r="A109" s="304" t="s">
        <v>163</v>
      </c>
      <c r="B109" s="304"/>
      <c r="C109" s="304"/>
      <c r="D109" s="304"/>
      <c r="E109" s="304"/>
      <c r="F109" s="304"/>
      <c r="G109" s="304"/>
    </row>
    <row r="110" spans="1:27" ht="35" customHeight="1">
      <c r="A110" s="1"/>
      <c r="B110" s="1"/>
      <c r="C110" s="248" t="s">
        <v>0</v>
      </c>
      <c r="D110" s="248"/>
      <c r="E110" s="248"/>
      <c r="F110" s="248"/>
      <c r="G110" s="248"/>
    </row>
    <row r="111" spans="1:27" ht="35" customHeight="1" thickBot="1">
      <c r="A111" s="1"/>
      <c r="B111" s="23"/>
      <c r="C111" s="30">
        <v>0</v>
      </c>
      <c r="D111" s="30">
        <v>1</v>
      </c>
      <c r="E111" s="31"/>
      <c r="F111" s="30">
        <v>0</v>
      </c>
      <c r="G111" s="30">
        <v>1</v>
      </c>
    </row>
    <row r="112" spans="1:27" ht="35" customHeight="1">
      <c r="A112" s="246" t="s">
        <v>1</v>
      </c>
      <c r="B112" s="33">
        <v>0</v>
      </c>
      <c r="C112" s="132">
        <v>0</v>
      </c>
      <c r="D112" s="133">
        <v>1</v>
      </c>
      <c r="E112" s="24"/>
      <c r="F112" s="132">
        <v>3</v>
      </c>
      <c r="G112" s="133">
        <v>4</v>
      </c>
      <c r="K112" s="86"/>
      <c r="L112" s="139"/>
    </row>
    <row r="113" spans="1:12" ht="35" customHeight="1" thickBot="1">
      <c r="A113" s="246"/>
      <c r="B113" s="33">
        <v>1</v>
      </c>
      <c r="C113" s="134">
        <v>2</v>
      </c>
      <c r="D113" s="29">
        <v>3</v>
      </c>
      <c r="E113" s="24"/>
      <c r="F113" s="134">
        <v>5</v>
      </c>
      <c r="G113" s="29">
        <v>6</v>
      </c>
      <c r="K113" s="86"/>
      <c r="L113" s="139"/>
    </row>
    <row r="114" spans="1:12" ht="35" customHeight="1" thickBot="1">
      <c r="A114" s="246"/>
      <c r="B114" s="34"/>
      <c r="C114" s="24"/>
      <c r="D114" s="25"/>
      <c r="E114" s="25"/>
      <c r="F114" s="25"/>
      <c r="G114" s="25"/>
      <c r="K114" s="86"/>
      <c r="L114" s="139"/>
    </row>
    <row r="115" spans="1:12" ht="35" customHeight="1">
      <c r="A115" s="246"/>
      <c r="B115" s="33">
        <v>0</v>
      </c>
      <c r="C115" s="132">
        <v>6</v>
      </c>
      <c r="D115" s="133">
        <v>7</v>
      </c>
      <c r="E115" s="24"/>
      <c r="F115" s="26">
        <v>9</v>
      </c>
      <c r="G115" s="27">
        <v>10</v>
      </c>
    </row>
    <row r="116" spans="1:12" ht="35" customHeight="1" thickBot="1">
      <c r="A116" s="246"/>
      <c r="B116" s="33">
        <v>1</v>
      </c>
      <c r="C116" s="134">
        <v>8</v>
      </c>
      <c r="D116" s="29">
        <v>9</v>
      </c>
      <c r="E116" s="24"/>
      <c r="F116" s="28">
        <v>11</v>
      </c>
      <c r="G116" s="29">
        <v>12</v>
      </c>
    </row>
    <row r="117" spans="1:12" ht="35" customHeight="1">
      <c r="L117" s="139"/>
    </row>
    <row r="118" spans="1:12" ht="35" customHeight="1">
      <c r="A118" s="304" t="s">
        <v>166</v>
      </c>
      <c r="B118" s="304"/>
      <c r="C118" s="304"/>
      <c r="D118" s="304"/>
      <c r="E118" s="304"/>
      <c r="F118" s="304"/>
      <c r="G118" s="304"/>
      <c r="L118" s="139"/>
    </row>
    <row r="119" spans="1:12" ht="35" customHeight="1">
      <c r="A119" s="1"/>
      <c r="B119" s="1"/>
      <c r="C119" s="248" t="s">
        <v>0</v>
      </c>
      <c r="D119" s="248"/>
      <c r="E119" s="248"/>
      <c r="F119" s="248"/>
      <c r="G119" s="248"/>
      <c r="L119" s="139"/>
    </row>
    <row r="120" spans="1:12" ht="35" customHeight="1" thickBot="1">
      <c r="A120" s="1"/>
      <c r="B120" s="23"/>
      <c r="C120" s="30">
        <v>0</v>
      </c>
      <c r="D120" s="30">
        <v>1</v>
      </c>
      <c r="E120" s="31"/>
      <c r="F120" s="30">
        <v>0</v>
      </c>
      <c r="G120" s="30">
        <v>1</v>
      </c>
    </row>
    <row r="121" spans="1:12" ht="35" customHeight="1">
      <c r="A121" s="246" t="s">
        <v>1</v>
      </c>
      <c r="B121" s="33">
        <v>0</v>
      </c>
      <c r="C121" s="132">
        <f>$C$85*3 + C$120 + $B121 * 2</f>
        <v>0</v>
      </c>
      <c r="D121" s="133">
        <f>$C$85*3 + D$120 + $B121 * 2</f>
        <v>1</v>
      </c>
      <c r="E121" s="24"/>
      <c r="F121" s="132">
        <f>$F$85*3 + F$120 + $B121 * 2</f>
        <v>3</v>
      </c>
      <c r="G121" s="133">
        <f>$F$85*3 + G$120 + $B121 * 2</f>
        <v>4</v>
      </c>
    </row>
    <row r="122" spans="1:12" ht="35" customHeight="1" thickBot="1">
      <c r="A122" s="246"/>
      <c r="B122" s="33">
        <v>1</v>
      </c>
      <c r="C122" s="134">
        <f>$C$85*3 + C$120 + $B122 * 2</f>
        <v>2</v>
      </c>
      <c r="D122" s="29">
        <f>$C$85*3 + D$120 + $B122 * 2</f>
        <v>3</v>
      </c>
      <c r="E122" s="24"/>
      <c r="F122" s="134">
        <f>$F$85*3 + F$120 + $B122 * 2</f>
        <v>5</v>
      </c>
      <c r="G122" s="29">
        <f>$F$85*3 + G$120 + $B122 * 2</f>
        <v>6</v>
      </c>
      <c r="L122" s="139"/>
    </row>
    <row r="123" spans="1:12" ht="35" customHeight="1" thickBot="1">
      <c r="A123" s="246"/>
      <c r="B123" s="34"/>
      <c r="C123" s="24"/>
      <c r="D123" s="25"/>
      <c r="E123" s="25"/>
      <c r="F123" s="25"/>
      <c r="G123" s="25"/>
      <c r="L123" s="139"/>
    </row>
    <row r="124" spans="1:12" ht="35" customHeight="1">
      <c r="A124" s="246"/>
      <c r="B124" s="33">
        <v>0</v>
      </c>
      <c r="C124" s="132">
        <f>$C$88*3 + C$120 + $B124 * 2</f>
        <v>6</v>
      </c>
      <c r="D124" s="133">
        <f>$C$88*3 + D$120 + $B124 * 2</f>
        <v>7</v>
      </c>
      <c r="E124" s="24"/>
      <c r="F124" s="132">
        <f>$F$88*3 + F$120 + $B124 * 2</f>
        <v>9</v>
      </c>
      <c r="G124" s="133">
        <f>$F$88*3 + G$120 + $B124 * 2</f>
        <v>10</v>
      </c>
      <c r="L124" s="139"/>
    </row>
    <row r="125" spans="1:12" ht="35" customHeight="1" thickBot="1">
      <c r="A125" s="246"/>
      <c r="B125" s="33">
        <v>1</v>
      </c>
      <c r="C125" s="134">
        <f>$C$88*3 + C$120 + $B125 * 2</f>
        <v>8</v>
      </c>
      <c r="D125" s="29">
        <f>$C$88*3 + D$120 + $B125 * 2</f>
        <v>9</v>
      </c>
      <c r="E125" s="24"/>
      <c r="F125" s="134">
        <f>$F$88*3 + F$120 + $B125 * 2</f>
        <v>11</v>
      </c>
      <c r="G125" s="29">
        <f>$F$88*3 + G$120 + $B125 * 2</f>
        <v>12</v>
      </c>
    </row>
    <row r="127" spans="1:12" ht="35" customHeight="1">
      <c r="A127" s="304" t="s">
        <v>167</v>
      </c>
      <c r="B127" s="304"/>
      <c r="C127" s="304"/>
      <c r="D127" s="304"/>
      <c r="E127" s="304"/>
      <c r="F127" s="304"/>
      <c r="G127" s="304"/>
      <c r="L127" s="139"/>
    </row>
    <row r="128" spans="1:12" ht="35" customHeight="1">
      <c r="A128" s="1"/>
      <c r="B128" s="1"/>
      <c r="C128" s="248" t="s">
        <v>0</v>
      </c>
      <c r="D128" s="248"/>
      <c r="E128" s="248"/>
      <c r="F128" s="248"/>
      <c r="G128" s="248"/>
      <c r="L128" s="139"/>
    </row>
    <row r="129" spans="1:12" ht="35" customHeight="1" thickBot="1">
      <c r="A129" s="1"/>
      <c r="B129" s="23"/>
      <c r="C129" s="30">
        <v>0</v>
      </c>
      <c r="D129" s="30">
        <v>1</v>
      </c>
      <c r="E129" s="31"/>
      <c r="F129" s="30">
        <v>0</v>
      </c>
      <c r="G129" s="30">
        <v>1</v>
      </c>
      <c r="L129" s="139"/>
    </row>
    <row r="130" spans="1:12" ht="35" customHeight="1">
      <c r="A130" s="246" t="s">
        <v>1</v>
      </c>
      <c r="B130" s="33">
        <v>0</v>
      </c>
      <c r="C130" s="132">
        <f>$C$85 + C$120*3 + $B130 * 6</f>
        <v>0</v>
      </c>
      <c r="D130" s="133">
        <f>$C$85 + D$120*3 + $B130 * 6</f>
        <v>3</v>
      </c>
      <c r="E130" s="24"/>
      <c r="F130" s="132">
        <f>$F$85 + F$120*3 + $B130 * 6</f>
        <v>1</v>
      </c>
      <c r="G130" s="133">
        <f>$F$85 + G$120*3 + $B130 * 6</f>
        <v>4</v>
      </c>
    </row>
    <row r="131" spans="1:12" ht="35" customHeight="1" thickBot="1">
      <c r="A131" s="246"/>
      <c r="B131" s="33">
        <v>1</v>
      </c>
      <c r="C131" s="134">
        <f>$C$85 + C$120*3 + $B131 * 6</f>
        <v>6</v>
      </c>
      <c r="D131" s="29">
        <f>$C$85 + D$120*3 + $B131 * 6</f>
        <v>9</v>
      </c>
      <c r="E131" s="24"/>
      <c r="F131" s="134">
        <f>$F$85 + F$120*3 + $B131 * 6</f>
        <v>7</v>
      </c>
      <c r="G131" s="29">
        <f>$F$85 + G$120*3 + $B131 * 6</f>
        <v>10</v>
      </c>
    </row>
    <row r="132" spans="1:12" ht="35" customHeight="1" thickBot="1">
      <c r="A132" s="246"/>
      <c r="B132" s="34"/>
      <c r="C132" s="24"/>
      <c r="D132" s="25"/>
      <c r="E132" s="25"/>
      <c r="F132" s="25"/>
      <c r="G132" s="25"/>
    </row>
    <row r="133" spans="1:12" ht="35" customHeight="1">
      <c r="A133" s="246"/>
      <c r="B133" s="33">
        <v>0</v>
      </c>
      <c r="C133" s="132">
        <f>$C$88 + C$120*3 + $B133 * 6</f>
        <v>2</v>
      </c>
      <c r="D133" s="133">
        <f>$C$88 + D$120*3 + $B133 * 6</f>
        <v>5</v>
      </c>
      <c r="E133" s="24"/>
      <c r="F133" s="132">
        <f>$F$88 + F$120*3 + $B133 * 6</f>
        <v>3</v>
      </c>
      <c r="G133" s="133">
        <f>$F$88 + G$120*3 + $B133 * 6</f>
        <v>6</v>
      </c>
    </row>
    <row r="134" spans="1:12" ht="35" customHeight="1" thickBot="1">
      <c r="A134" s="246"/>
      <c r="B134" s="33">
        <v>1</v>
      </c>
      <c r="C134" s="134">
        <f>$C$88 + C$120*3 + $B134 * 6</f>
        <v>8</v>
      </c>
      <c r="D134" s="29">
        <f>$C$88 + D$120*3 + $B134 * 6</f>
        <v>11</v>
      </c>
      <c r="E134" s="24"/>
      <c r="F134" s="134">
        <f>$F$88 + F$120*3 + $B134 * 6</f>
        <v>9</v>
      </c>
      <c r="G134" s="29">
        <f>$F$88 + G$120*3 + $B134 * 6</f>
        <v>12</v>
      </c>
    </row>
    <row r="136" spans="1:12" ht="35" customHeight="1">
      <c r="A136" s="305" t="s">
        <v>175</v>
      </c>
      <c r="B136" s="305"/>
      <c r="C136" s="305"/>
      <c r="D136" s="305"/>
      <c r="E136" s="305"/>
      <c r="F136" s="305"/>
      <c r="G136" s="305"/>
    </row>
    <row r="137" spans="1:12" ht="35" customHeight="1">
      <c r="A137" s="1"/>
      <c r="B137" s="1"/>
      <c r="C137" s="248" t="s">
        <v>0</v>
      </c>
      <c r="D137" s="248"/>
      <c r="E137" s="248"/>
      <c r="F137" s="248"/>
      <c r="G137" s="248"/>
    </row>
    <row r="138" spans="1:12" ht="35" customHeight="1" thickBot="1">
      <c r="A138" s="1"/>
      <c r="B138" s="23"/>
      <c r="C138" s="30">
        <v>0</v>
      </c>
      <c r="D138" s="30">
        <v>1</v>
      </c>
      <c r="E138" s="31"/>
      <c r="F138" s="30">
        <v>0</v>
      </c>
      <c r="G138" s="30">
        <v>1</v>
      </c>
    </row>
    <row r="139" spans="1:12" ht="35" customHeight="1">
      <c r="A139" s="246" t="s">
        <v>1</v>
      </c>
      <c r="B139" s="33">
        <v>0</v>
      </c>
      <c r="C139" s="132">
        <f>$C$85*3+C$138 + $B139*2</f>
        <v>0</v>
      </c>
      <c r="D139" s="133">
        <f>$C$85*3+D$138 + $B139*2</f>
        <v>1</v>
      </c>
      <c r="E139" s="24"/>
      <c r="F139" s="132">
        <f>$F$85*3+F$138 + $B139*2</f>
        <v>3</v>
      </c>
      <c r="G139" s="133">
        <f>$F$85*3+G$138 + $B139*2</f>
        <v>4</v>
      </c>
    </row>
    <row r="140" spans="1:12" ht="35" customHeight="1" thickBot="1">
      <c r="A140" s="246"/>
      <c r="B140" s="33">
        <v>1</v>
      </c>
      <c r="C140" s="134">
        <f>$C$85*3+C$138 + $B140*2</f>
        <v>2</v>
      </c>
      <c r="D140" s="29">
        <f>$C$85*3+D$138 + $B140*2</f>
        <v>3</v>
      </c>
      <c r="E140" s="24"/>
      <c r="F140" s="134">
        <f>$F$85*3+F$138 + $B140*2</f>
        <v>5</v>
      </c>
      <c r="G140" s="29">
        <f>$F$85*3+G$138 + $B140*2</f>
        <v>6</v>
      </c>
    </row>
    <row r="141" spans="1:12" ht="35" customHeight="1" thickBot="1">
      <c r="A141" s="246"/>
      <c r="B141" s="34"/>
      <c r="C141" s="24"/>
      <c r="D141" s="25"/>
      <c r="E141" s="25"/>
      <c r="F141" s="25"/>
      <c r="G141" s="25"/>
    </row>
    <row r="142" spans="1:12" ht="35" customHeight="1">
      <c r="A142" s="246"/>
      <c r="B142" s="33">
        <v>0</v>
      </c>
      <c r="C142" s="132">
        <f>$C$88*3+C$138 + $B142*2</f>
        <v>6</v>
      </c>
      <c r="D142" s="133">
        <f>$C$88*3+D$138 + $B142*2</f>
        <v>7</v>
      </c>
      <c r="E142" s="24"/>
      <c r="F142" s="132">
        <f>$F$88*3+F$138 + $B142*2</f>
        <v>9</v>
      </c>
      <c r="G142" s="133">
        <f>$F$88*3+G$138 + $B142*2</f>
        <v>10</v>
      </c>
    </row>
    <row r="143" spans="1:12" ht="35" customHeight="1" thickBot="1">
      <c r="A143" s="246"/>
      <c r="B143" s="33">
        <v>1</v>
      </c>
      <c r="C143" s="134">
        <f>$C$88*3+C$138 + $B143*2</f>
        <v>8</v>
      </c>
      <c r="D143" s="29">
        <f>$C$88*3+D$138 + $B143*2</f>
        <v>9</v>
      </c>
      <c r="E143" s="24"/>
      <c r="F143" s="134">
        <f>$F$88*3+F$138 + $B143*2</f>
        <v>11</v>
      </c>
      <c r="G143" s="29">
        <f>$F$88*3+G$138 + $B143*2</f>
        <v>12</v>
      </c>
    </row>
  </sheetData>
  <mergeCells count="66">
    <mergeCell ref="A130:A134"/>
    <mergeCell ref="A136:G136"/>
    <mergeCell ref="C137:G137"/>
    <mergeCell ref="A139:A143"/>
    <mergeCell ref="A11:O11"/>
    <mergeCell ref="A118:G118"/>
    <mergeCell ref="C119:G119"/>
    <mergeCell ref="A121:A125"/>
    <mergeCell ref="A127:G127"/>
    <mergeCell ref="C128:G128"/>
    <mergeCell ref="C83:G83"/>
    <mergeCell ref="A85:A89"/>
    <mergeCell ref="I85:I89"/>
    <mergeCell ref="K83:O83"/>
    <mergeCell ref="I82:O82"/>
    <mergeCell ref="A100:G100"/>
    <mergeCell ref="A10:O10"/>
    <mergeCell ref="A19:O19"/>
    <mergeCell ref="C22:F22"/>
    <mergeCell ref="A24:A27"/>
    <mergeCell ref="A21:G21"/>
    <mergeCell ref="I21:O21"/>
    <mergeCell ref="A20:O20"/>
    <mergeCell ref="K22:N22"/>
    <mergeCell ref="I12:O12"/>
    <mergeCell ref="A12:G12"/>
    <mergeCell ref="I24:I27"/>
    <mergeCell ref="K13:M13"/>
    <mergeCell ref="I15:I17"/>
    <mergeCell ref="C101:G101"/>
    <mergeCell ref="A103:A107"/>
    <mergeCell ref="A109:G109"/>
    <mergeCell ref="C110:G110"/>
    <mergeCell ref="A112:A116"/>
    <mergeCell ref="B85:B86"/>
    <mergeCell ref="C85:D86"/>
    <mergeCell ref="F85:G86"/>
    <mergeCell ref="B88:B89"/>
    <mergeCell ref="C88:D89"/>
    <mergeCell ref="F88:G89"/>
    <mergeCell ref="A80:C80"/>
    <mergeCell ref="C84:D84"/>
    <mergeCell ref="F84:G84"/>
    <mergeCell ref="A82:G82"/>
    <mergeCell ref="C13:E13"/>
    <mergeCell ref="A15:A17"/>
    <mergeCell ref="A55:A57"/>
    <mergeCell ref="A34:A35"/>
    <mergeCell ref="C33:D33"/>
    <mergeCell ref="C38:D38"/>
    <mergeCell ref="A39:A40"/>
    <mergeCell ref="A31:I31"/>
    <mergeCell ref="A30:I30"/>
    <mergeCell ref="H33:I33"/>
    <mergeCell ref="F34:F35"/>
    <mergeCell ref="F39:F40"/>
    <mergeCell ref="H38:I38"/>
    <mergeCell ref="A69:A71"/>
    <mergeCell ref="A47:L50"/>
    <mergeCell ref="A52:H52"/>
    <mergeCell ref="C53:E53"/>
    <mergeCell ref="A59:H59"/>
    <mergeCell ref="C60:E60"/>
    <mergeCell ref="A62:A64"/>
    <mergeCell ref="A66:H66"/>
    <mergeCell ref="C67:E67"/>
  </mergeCells>
  <pageMargins left="0.7" right="0.7" top="0.75" bottom="0.75" header="0.3" footer="0.3"/>
  <pageSetup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65926-95D6-ED40-82F6-F0B6C36870DB}">
  <dimension ref="A1:AQ52"/>
  <sheetViews>
    <sheetView topLeftCell="A21" zoomScale="58" zoomScaleNormal="58" workbookViewId="0">
      <selection activeCell="L41" sqref="L41"/>
    </sheetView>
  </sheetViews>
  <sheetFormatPr baseColWidth="10" defaultColWidth="5.83203125" defaultRowHeight="35" customHeight="1"/>
  <cols>
    <col min="1" max="5" width="5.83203125" style="86"/>
    <col min="6" max="6" width="5.83203125" style="86" customWidth="1"/>
    <col min="7" max="16384" width="5.83203125" style="86"/>
  </cols>
  <sheetData>
    <row r="1" spans="1:42" ht="35" customHeight="1" thickBot="1">
      <c r="A1" s="318" t="s">
        <v>171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8"/>
      <c r="U1" s="318"/>
      <c r="V1" s="318"/>
      <c r="W1" s="318"/>
      <c r="X1" s="318"/>
      <c r="Y1" s="318"/>
      <c r="Z1" s="318"/>
      <c r="AA1" s="318"/>
      <c r="AB1" s="318"/>
      <c r="AC1" s="318"/>
      <c r="AD1" s="318"/>
      <c r="AE1" s="318"/>
      <c r="AF1" s="318"/>
      <c r="AG1" s="318"/>
      <c r="AH1" s="318"/>
      <c r="AI1" s="318"/>
      <c r="AJ1" s="318"/>
      <c r="AK1" s="318"/>
      <c r="AL1" s="318"/>
      <c r="AM1" s="318"/>
      <c r="AN1" s="318"/>
      <c r="AO1" s="318"/>
      <c r="AP1" s="318"/>
    </row>
    <row r="2" spans="1:42" ht="35" customHeight="1" thickBot="1">
      <c r="A2" s="47" t="s">
        <v>13</v>
      </c>
      <c r="B2" s="112">
        <v>0</v>
      </c>
      <c r="C2" s="113">
        <v>1</v>
      </c>
      <c r="D2" s="113">
        <v>2</v>
      </c>
      <c r="E2" s="114">
        <v>3</v>
      </c>
      <c r="Z2" s="111"/>
      <c r="AA2" s="111"/>
      <c r="AB2" s="111"/>
      <c r="AC2" s="111"/>
      <c r="AD2" s="111"/>
    </row>
    <row r="3" spans="1:42" ht="35" customHeight="1" thickBot="1">
      <c r="A3" s="47" t="s">
        <v>14</v>
      </c>
      <c r="B3" s="112">
        <v>0</v>
      </c>
      <c r="C3" s="113">
        <v>1</v>
      </c>
      <c r="D3" s="113">
        <v>2</v>
      </c>
      <c r="E3" s="114">
        <v>3</v>
      </c>
      <c r="H3" s="302" t="s">
        <v>195</v>
      </c>
      <c r="I3" s="302"/>
      <c r="J3" s="302"/>
      <c r="K3" s="302"/>
      <c r="L3" s="302"/>
      <c r="N3" s="302" t="s">
        <v>196</v>
      </c>
      <c r="O3" s="302"/>
      <c r="P3" s="302"/>
      <c r="Q3" s="302"/>
      <c r="R3" s="302"/>
      <c r="T3" s="319" t="s">
        <v>216</v>
      </c>
      <c r="U3" s="319"/>
      <c r="V3" s="319"/>
      <c r="W3" s="319"/>
      <c r="X3" s="319"/>
      <c r="Y3" s="191"/>
      <c r="Z3" s="111"/>
      <c r="AA3" s="111"/>
      <c r="AB3" s="111"/>
      <c r="AC3" s="111"/>
      <c r="AD3" s="111"/>
    </row>
    <row r="4" spans="1:42" ht="35" customHeight="1" thickBot="1">
      <c r="A4" s="47" t="s">
        <v>22</v>
      </c>
      <c r="B4" s="112">
        <v>3</v>
      </c>
      <c r="C4" s="113">
        <v>3</v>
      </c>
      <c r="D4" s="114">
        <v>1</v>
      </c>
      <c r="H4" s="139"/>
      <c r="J4" s="306" t="s">
        <v>0</v>
      </c>
      <c r="K4" s="306"/>
      <c r="L4" s="306"/>
      <c r="N4" s="139"/>
      <c r="P4" s="306" t="s">
        <v>0</v>
      </c>
      <c r="Q4" s="306"/>
      <c r="R4" s="306"/>
      <c r="T4" s="139"/>
      <c r="V4" s="306" t="s">
        <v>222</v>
      </c>
      <c r="W4" s="306"/>
      <c r="X4" s="306"/>
      <c r="Z4" s="111"/>
      <c r="AA4" s="111"/>
      <c r="AB4" s="111"/>
      <c r="AC4" s="111"/>
      <c r="AD4" s="111"/>
    </row>
    <row r="5" spans="1:42" ht="35" customHeight="1" thickBot="1">
      <c r="A5" s="47" t="s">
        <v>23</v>
      </c>
      <c r="B5" s="112">
        <v>1</v>
      </c>
      <c r="C5" s="113">
        <v>1</v>
      </c>
      <c r="D5" s="114">
        <v>1</v>
      </c>
      <c r="J5" s="160">
        <v>0</v>
      </c>
      <c r="K5" s="160">
        <v>1</v>
      </c>
      <c r="L5" s="160">
        <v>2</v>
      </c>
      <c r="P5" s="160">
        <v>0</v>
      </c>
      <c r="Q5" s="160">
        <v>1</v>
      </c>
      <c r="R5" s="160">
        <v>2</v>
      </c>
      <c r="V5" s="160">
        <v>0</v>
      </c>
      <c r="W5" s="160">
        <v>1</v>
      </c>
      <c r="X5" s="160">
        <v>2</v>
      </c>
      <c r="Z5" s="111"/>
      <c r="AA5" s="111"/>
      <c r="AB5" s="111"/>
      <c r="AC5" s="111"/>
      <c r="AD5" s="111"/>
    </row>
    <row r="6" spans="1:42" ht="35" customHeight="1" thickBot="1">
      <c r="A6" s="47" t="s">
        <v>40</v>
      </c>
      <c r="B6" s="112">
        <v>3</v>
      </c>
      <c r="C6" s="113">
        <v>3</v>
      </c>
      <c r="D6" s="114">
        <v>1</v>
      </c>
      <c r="H6" s="307" t="s">
        <v>1</v>
      </c>
      <c r="I6" s="160">
        <v>0</v>
      </c>
      <c r="J6" s="117">
        <f>0*3+J5</f>
        <v>0</v>
      </c>
      <c r="K6" s="118">
        <f t="shared" ref="K6:K8" si="0">0*3+K5</f>
        <v>1</v>
      </c>
      <c r="L6" s="119">
        <f t="shared" ref="L6:L8" si="1">0*3+L5</f>
        <v>2</v>
      </c>
      <c r="N6" s="307" t="s">
        <v>1</v>
      </c>
      <c r="O6" s="160">
        <v>0</v>
      </c>
      <c r="P6" s="117">
        <v>0</v>
      </c>
      <c r="Q6" s="118">
        <v>0</v>
      </c>
      <c r="R6" s="119">
        <v>0</v>
      </c>
      <c r="T6" s="307" t="s">
        <v>221</v>
      </c>
      <c r="U6" s="160">
        <v>0</v>
      </c>
      <c r="V6" s="117">
        <f t="shared" ref="V6:X8" si="2">P6*3+J6</f>
        <v>0</v>
      </c>
      <c r="W6" s="118">
        <f t="shared" si="2"/>
        <v>1</v>
      </c>
      <c r="X6" s="119">
        <f t="shared" si="2"/>
        <v>2</v>
      </c>
      <c r="Z6" s="111"/>
      <c r="AA6" s="111"/>
      <c r="AB6" s="111"/>
      <c r="AC6" s="111"/>
      <c r="AD6" s="111"/>
    </row>
    <row r="7" spans="1:42" ht="35" customHeight="1" thickBot="1">
      <c r="H7" s="307"/>
      <c r="I7" s="160">
        <v>1</v>
      </c>
      <c r="J7" s="120">
        <f t="shared" ref="J7:J8" si="3">0*3+J6</f>
        <v>0</v>
      </c>
      <c r="K7" s="86">
        <f t="shared" si="0"/>
        <v>1</v>
      </c>
      <c r="L7" s="121">
        <f t="shared" si="1"/>
        <v>2</v>
      </c>
      <c r="N7" s="307"/>
      <c r="O7" s="160">
        <v>1</v>
      </c>
      <c r="P7" s="120">
        <v>1</v>
      </c>
      <c r="Q7" s="86">
        <v>1</v>
      </c>
      <c r="R7" s="121">
        <v>1</v>
      </c>
      <c r="T7" s="307"/>
      <c r="U7" s="160">
        <v>1</v>
      </c>
      <c r="V7" s="120">
        <f t="shared" si="2"/>
        <v>3</v>
      </c>
      <c r="W7" s="86">
        <f t="shared" si="2"/>
        <v>4</v>
      </c>
      <c r="X7" s="121">
        <f t="shared" si="2"/>
        <v>5</v>
      </c>
      <c r="Z7" s="111"/>
      <c r="AA7" s="111"/>
      <c r="AB7" s="111"/>
      <c r="AC7" s="111"/>
      <c r="AD7" s="111"/>
    </row>
    <row r="8" spans="1:42" ht="35" customHeight="1" thickBot="1">
      <c r="A8" s="316" t="s">
        <v>199</v>
      </c>
      <c r="B8" s="316"/>
      <c r="C8" s="112">
        <v>3</v>
      </c>
      <c r="D8" s="113">
        <v>3</v>
      </c>
      <c r="E8" s="114">
        <v>1</v>
      </c>
      <c r="H8" s="307"/>
      <c r="I8" s="160">
        <v>2</v>
      </c>
      <c r="J8" s="122">
        <f t="shared" si="3"/>
        <v>0</v>
      </c>
      <c r="K8" s="123">
        <f t="shared" si="0"/>
        <v>1</v>
      </c>
      <c r="L8" s="124">
        <f t="shared" si="1"/>
        <v>2</v>
      </c>
      <c r="N8" s="307"/>
      <c r="O8" s="160">
        <v>2</v>
      </c>
      <c r="P8" s="122">
        <v>2</v>
      </c>
      <c r="Q8" s="123">
        <v>2</v>
      </c>
      <c r="R8" s="124">
        <v>2</v>
      </c>
      <c r="T8" s="307"/>
      <c r="U8" s="160">
        <v>2</v>
      </c>
      <c r="V8" s="122">
        <f t="shared" si="2"/>
        <v>6</v>
      </c>
      <c r="W8" s="123">
        <f t="shared" si="2"/>
        <v>7</v>
      </c>
      <c r="X8" s="124">
        <f t="shared" si="2"/>
        <v>8</v>
      </c>
      <c r="Z8" s="111"/>
      <c r="AA8" s="111"/>
      <c r="AB8" s="111"/>
      <c r="AC8" s="111"/>
      <c r="AD8" s="111"/>
    </row>
    <row r="9" spans="1:42" ht="35" customHeight="1" thickBot="1">
      <c r="A9" s="47" t="s">
        <v>197</v>
      </c>
      <c r="B9" s="149">
        <v>2</v>
      </c>
      <c r="Z9" s="111"/>
      <c r="AA9" s="111"/>
      <c r="AB9" s="111"/>
      <c r="AC9" s="111"/>
      <c r="AD9" s="111"/>
    </row>
    <row r="10" spans="1:42" ht="35" customHeight="1">
      <c r="Y10" s="111"/>
      <c r="Z10" s="111"/>
      <c r="AA10" s="111"/>
      <c r="AB10" s="111"/>
      <c r="AC10" s="111"/>
      <c r="AD10" s="111"/>
    </row>
    <row r="11" spans="1:42" ht="35" customHeight="1">
      <c r="A11" s="172"/>
      <c r="B11" s="173"/>
      <c r="C11" s="173"/>
      <c r="D11" s="317" t="s">
        <v>215</v>
      </c>
      <c r="E11" s="317"/>
      <c r="F11" s="317"/>
      <c r="G11" s="317"/>
      <c r="H11" s="317"/>
      <c r="I11" s="173"/>
      <c r="J11" s="173"/>
      <c r="K11" s="174"/>
      <c r="M11" s="172"/>
      <c r="N11" s="173"/>
      <c r="O11" s="173"/>
      <c r="P11" s="317" t="s">
        <v>217</v>
      </c>
      <c r="Q11" s="317"/>
      <c r="R11" s="317"/>
      <c r="S11" s="317"/>
      <c r="T11" s="317"/>
      <c r="U11" s="173"/>
      <c r="V11" s="173"/>
      <c r="W11" s="174"/>
    </row>
    <row r="12" spans="1:42" ht="35" customHeight="1">
      <c r="A12" s="175"/>
      <c r="D12" s="139" t="s">
        <v>142</v>
      </c>
      <c r="K12" s="176"/>
      <c r="M12" s="175"/>
      <c r="P12" s="139" t="s">
        <v>28</v>
      </c>
      <c r="W12" s="176"/>
    </row>
    <row r="13" spans="1:42" ht="35" customHeight="1">
      <c r="A13" s="175"/>
      <c r="D13" s="139"/>
      <c r="F13" s="306" t="s">
        <v>0</v>
      </c>
      <c r="G13" s="306"/>
      <c r="H13" s="306"/>
      <c r="K13" s="176"/>
      <c r="M13" s="175"/>
      <c r="P13" s="139"/>
      <c r="R13" s="306" t="s">
        <v>0</v>
      </c>
      <c r="S13" s="306"/>
      <c r="T13" s="306"/>
      <c r="W13" s="176"/>
    </row>
    <row r="14" spans="1:42" ht="35" customHeight="1" thickBot="1">
      <c r="A14" s="175"/>
      <c r="F14" s="160">
        <v>0</v>
      </c>
      <c r="G14" s="160">
        <v>1</v>
      </c>
      <c r="H14" s="160">
        <v>2</v>
      </c>
      <c r="K14" s="176"/>
      <c r="M14" s="175"/>
      <c r="R14" s="160">
        <v>0</v>
      </c>
      <c r="S14" s="160">
        <v>1</v>
      </c>
      <c r="T14" s="160">
        <v>2</v>
      </c>
      <c r="W14" s="176"/>
    </row>
    <row r="15" spans="1:42" ht="35" customHeight="1">
      <c r="A15" s="175"/>
      <c r="D15" s="307" t="s">
        <v>1</v>
      </c>
      <c r="E15" s="160">
        <v>0</v>
      </c>
      <c r="F15" s="125">
        <f>0*3+E15</f>
        <v>0</v>
      </c>
      <c r="G15" s="126">
        <f>0*3+E15</f>
        <v>0</v>
      </c>
      <c r="H15" s="161">
        <f>0*3+E15</f>
        <v>0</v>
      </c>
      <c r="K15" s="176"/>
      <c r="M15" s="175"/>
      <c r="P15" s="307" t="s">
        <v>1</v>
      </c>
      <c r="Q15" s="160">
        <v>0</v>
      </c>
      <c r="R15" s="165">
        <f>0*3+R14</f>
        <v>0</v>
      </c>
      <c r="S15" s="166">
        <f t="shared" ref="S15:T15" si="4">0*3+S14</f>
        <v>1</v>
      </c>
      <c r="T15" s="119">
        <f t="shared" si="4"/>
        <v>2</v>
      </c>
      <c r="W15" s="176"/>
    </row>
    <row r="16" spans="1:42" ht="35" customHeight="1">
      <c r="A16" s="175"/>
      <c r="D16" s="307"/>
      <c r="E16" s="160">
        <v>1</v>
      </c>
      <c r="F16" s="127">
        <f t="shared" ref="F16:F17" si="5">0*3+E16</f>
        <v>1</v>
      </c>
      <c r="G16" s="128">
        <f t="shared" ref="G16:G17" si="6">0*3+E16</f>
        <v>1</v>
      </c>
      <c r="H16" s="162">
        <f t="shared" ref="H16:H17" si="7">0*3+E16</f>
        <v>1</v>
      </c>
      <c r="K16" s="176"/>
      <c r="M16" s="175"/>
      <c r="P16" s="307"/>
      <c r="Q16" s="160">
        <v>1</v>
      </c>
      <c r="R16" s="167">
        <f t="shared" ref="R16:R17" si="8">0*3+R15</f>
        <v>0</v>
      </c>
      <c r="S16" s="130">
        <f t="shared" ref="S16:S17" si="9">0*3+S15</f>
        <v>1</v>
      </c>
      <c r="T16" s="121">
        <f t="shared" ref="T16:T17" si="10">0*3+T15</f>
        <v>2</v>
      </c>
      <c r="W16" s="176"/>
    </row>
    <row r="17" spans="1:23" ht="35" customHeight="1" thickBot="1">
      <c r="A17" s="175"/>
      <c r="D17" s="307"/>
      <c r="E17" s="160">
        <v>2</v>
      </c>
      <c r="F17" s="122">
        <f t="shared" si="5"/>
        <v>2</v>
      </c>
      <c r="G17" s="123">
        <f t="shared" si="6"/>
        <v>2</v>
      </c>
      <c r="H17" s="124">
        <f t="shared" si="7"/>
        <v>2</v>
      </c>
      <c r="K17" s="176"/>
      <c r="M17" s="175"/>
      <c r="P17" s="307"/>
      <c r="Q17" s="160">
        <v>2</v>
      </c>
      <c r="R17" s="168">
        <f t="shared" si="8"/>
        <v>0</v>
      </c>
      <c r="S17" s="169">
        <f t="shared" si="9"/>
        <v>1</v>
      </c>
      <c r="T17" s="124">
        <f t="shared" si="10"/>
        <v>2</v>
      </c>
      <c r="W17" s="176"/>
    </row>
    <row r="18" spans="1:23" ht="35" customHeight="1">
      <c r="A18" s="175"/>
      <c r="K18" s="176"/>
      <c r="M18" s="175"/>
      <c r="W18" s="176"/>
    </row>
    <row r="19" spans="1:23" ht="35" customHeight="1">
      <c r="A19" s="308" t="s">
        <v>164</v>
      </c>
      <c r="B19" s="297"/>
      <c r="K19" s="176"/>
      <c r="M19" s="308" t="s">
        <v>164</v>
      </c>
      <c r="N19" s="297"/>
      <c r="W19" s="176"/>
    </row>
    <row r="20" spans="1:23" ht="35" customHeight="1">
      <c r="A20" s="313" t="s">
        <v>202</v>
      </c>
      <c r="B20" s="302"/>
      <c r="C20" s="302"/>
      <c r="D20" s="302"/>
      <c r="E20" s="302"/>
      <c r="G20" s="302" t="s">
        <v>201</v>
      </c>
      <c r="H20" s="302"/>
      <c r="I20" s="302"/>
      <c r="J20" s="302"/>
      <c r="K20" s="309"/>
      <c r="M20" s="313" t="s">
        <v>206</v>
      </c>
      <c r="N20" s="302"/>
      <c r="O20" s="302"/>
      <c r="P20" s="302"/>
      <c r="Q20" s="302"/>
      <c r="S20" s="302" t="s">
        <v>220</v>
      </c>
      <c r="T20" s="302"/>
      <c r="U20" s="302"/>
      <c r="V20" s="302"/>
      <c r="W20" s="309"/>
    </row>
    <row r="21" spans="1:23" ht="35" customHeight="1">
      <c r="A21" s="177"/>
      <c r="C21" s="306" t="s">
        <v>0</v>
      </c>
      <c r="D21" s="306"/>
      <c r="E21" s="306"/>
      <c r="G21" s="139"/>
      <c r="I21" s="306" t="s">
        <v>0</v>
      </c>
      <c r="J21" s="306"/>
      <c r="K21" s="314"/>
      <c r="M21" s="177"/>
      <c r="O21" s="306" t="s">
        <v>0</v>
      </c>
      <c r="P21" s="306"/>
      <c r="Q21" s="306"/>
      <c r="S21" s="139"/>
      <c r="U21" s="306" t="s">
        <v>0</v>
      </c>
      <c r="V21" s="306"/>
      <c r="W21" s="314"/>
    </row>
    <row r="22" spans="1:23" ht="35" customHeight="1" thickBot="1">
      <c r="A22" s="175"/>
      <c r="C22" s="160">
        <v>0</v>
      </c>
      <c r="D22" s="160">
        <v>1</v>
      </c>
      <c r="E22" s="160">
        <v>2</v>
      </c>
      <c r="I22" s="160">
        <v>0</v>
      </c>
      <c r="J22" s="160">
        <v>1</v>
      </c>
      <c r="K22" s="178">
        <v>2</v>
      </c>
      <c r="M22" s="175"/>
      <c r="O22" s="160">
        <v>0</v>
      </c>
      <c r="P22" s="160">
        <v>1</v>
      </c>
      <c r="Q22" s="160">
        <v>2</v>
      </c>
      <c r="U22" s="160">
        <v>0</v>
      </c>
      <c r="V22" s="160">
        <v>1</v>
      </c>
      <c r="W22" s="178">
        <v>2</v>
      </c>
    </row>
    <row r="23" spans="1:23" ht="35" customHeight="1">
      <c r="A23" s="315" t="s">
        <v>1</v>
      </c>
      <c r="B23" s="160">
        <v>0</v>
      </c>
      <c r="C23" s="125">
        <f t="shared" ref="C23:E25" si="11">0+J6</f>
        <v>0</v>
      </c>
      <c r="D23" s="126">
        <f t="shared" si="11"/>
        <v>1</v>
      </c>
      <c r="E23" s="119">
        <f t="shared" si="11"/>
        <v>2</v>
      </c>
      <c r="G23" s="307" t="s">
        <v>1</v>
      </c>
      <c r="H23" s="160">
        <v>0</v>
      </c>
      <c r="I23" s="125">
        <f t="shared" ref="I23:K25" si="12">F15*2+(0+J6)</f>
        <v>0</v>
      </c>
      <c r="J23" s="126">
        <f t="shared" si="12"/>
        <v>1</v>
      </c>
      <c r="K23" s="179">
        <f t="shared" si="12"/>
        <v>2</v>
      </c>
      <c r="M23" s="315" t="s">
        <v>1</v>
      </c>
      <c r="N23" s="160">
        <v>0</v>
      </c>
      <c r="O23" s="165">
        <f t="shared" ref="O23:Q25" si="13">0+P6</f>
        <v>0</v>
      </c>
      <c r="P23" s="166">
        <f t="shared" si="13"/>
        <v>0</v>
      </c>
      <c r="Q23" s="170">
        <f t="shared" si="13"/>
        <v>0</v>
      </c>
      <c r="S23" s="307" t="s">
        <v>1</v>
      </c>
      <c r="T23" s="160">
        <v>0</v>
      </c>
      <c r="U23" s="165">
        <f t="shared" ref="U23:W25" si="14">R15+O23*2</f>
        <v>0</v>
      </c>
      <c r="V23" s="166">
        <f t="shared" si="14"/>
        <v>1</v>
      </c>
      <c r="W23" s="179">
        <f t="shared" si="14"/>
        <v>2</v>
      </c>
    </row>
    <row r="24" spans="1:23" ht="35" customHeight="1">
      <c r="A24" s="315"/>
      <c r="B24" s="160">
        <v>1</v>
      </c>
      <c r="C24" s="127">
        <f t="shared" si="11"/>
        <v>0</v>
      </c>
      <c r="D24" s="128">
        <f t="shared" si="11"/>
        <v>1</v>
      </c>
      <c r="E24" s="121">
        <f t="shared" si="11"/>
        <v>2</v>
      </c>
      <c r="G24" s="307"/>
      <c r="H24" s="160">
        <v>1</v>
      </c>
      <c r="I24" s="127">
        <f t="shared" si="12"/>
        <v>2</v>
      </c>
      <c r="J24" s="128">
        <f t="shared" si="12"/>
        <v>3</v>
      </c>
      <c r="K24" s="176">
        <f t="shared" si="12"/>
        <v>4</v>
      </c>
      <c r="M24" s="315"/>
      <c r="N24" s="160">
        <v>1</v>
      </c>
      <c r="O24" s="167">
        <f t="shared" si="13"/>
        <v>1</v>
      </c>
      <c r="P24" s="130">
        <f t="shared" si="13"/>
        <v>1</v>
      </c>
      <c r="Q24" s="171">
        <f t="shared" si="13"/>
        <v>1</v>
      </c>
      <c r="S24" s="307"/>
      <c r="T24" s="160">
        <v>1</v>
      </c>
      <c r="U24" s="167">
        <f t="shared" si="14"/>
        <v>2</v>
      </c>
      <c r="V24" s="130">
        <f t="shared" si="14"/>
        <v>3</v>
      </c>
      <c r="W24" s="176">
        <f t="shared" si="14"/>
        <v>4</v>
      </c>
    </row>
    <row r="25" spans="1:23" ht="35" customHeight="1" thickBot="1">
      <c r="A25" s="315"/>
      <c r="B25" s="160">
        <v>2</v>
      </c>
      <c r="C25" s="163">
        <f t="shared" si="11"/>
        <v>0</v>
      </c>
      <c r="D25" s="164">
        <f t="shared" si="11"/>
        <v>1</v>
      </c>
      <c r="E25" s="124">
        <f t="shared" si="11"/>
        <v>2</v>
      </c>
      <c r="G25" s="307"/>
      <c r="H25" s="160">
        <v>2</v>
      </c>
      <c r="I25" s="122">
        <f t="shared" si="12"/>
        <v>4</v>
      </c>
      <c r="J25" s="123">
        <f t="shared" si="12"/>
        <v>5</v>
      </c>
      <c r="K25" s="180">
        <f t="shared" si="12"/>
        <v>6</v>
      </c>
      <c r="M25" s="315"/>
      <c r="N25" s="160">
        <v>2</v>
      </c>
      <c r="O25" s="122">
        <f t="shared" si="13"/>
        <v>2</v>
      </c>
      <c r="P25" s="123">
        <f t="shared" si="13"/>
        <v>2</v>
      </c>
      <c r="Q25" s="124">
        <f t="shared" si="13"/>
        <v>2</v>
      </c>
      <c r="S25" s="307"/>
      <c r="T25" s="160">
        <v>2</v>
      </c>
      <c r="U25" s="122">
        <f t="shared" si="14"/>
        <v>4</v>
      </c>
      <c r="V25" s="123">
        <f t="shared" si="14"/>
        <v>5</v>
      </c>
      <c r="W25" s="180">
        <f t="shared" si="14"/>
        <v>6</v>
      </c>
    </row>
    <row r="26" spans="1:23" ht="35" customHeight="1">
      <c r="A26" s="175"/>
      <c r="K26" s="176"/>
      <c r="M26" s="175"/>
      <c r="W26" s="176"/>
    </row>
    <row r="27" spans="1:23" ht="35" customHeight="1">
      <c r="A27" s="310" t="s">
        <v>198</v>
      </c>
      <c r="B27" s="311"/>
      <c r="C27" s="311"/>
      <c r="D27" s="311"/>
      <c r="E27" s="311"/>
      <c r="F27" s="311"/>
      <c r="G27" s="311"/>
      <c r="H27" s="311"/>
      <c r="I27" s="311"/>
      <c r="J27" s="311"/>
      <c r="K27" s="312"/>
      <c r="M27" s="310" t="s">
        <v>204</v>
      </c>
      <c r="N27" s="311"/>
      <c r="O27" s="311"/>
      <c r="P27" s="311"/>
      <c r="Q27" s="311"/>
      <c r="R27" s="311"/>
      <c r="S27" s="311"/>
      <c r="T27" s="311"/>
      <c r="U27" s="311"/>
      <c r="V27" s="311"/>
      <c r="W27" s="312"/>
    </row>
    <row r="28" spans="1:23" ht="35" customHeight="1">
      <c r="A28" s="310"/>
      <c r="B28" s="311"/>
      <c r="C28" s="311"/>
      <c r="D28" s="311"/>
      <c r="E28" s="311"/>
      <c r="F28" s="311"/>
      <c r="G28" s="311"/>
      <c r="H28" s="311"/>
      <c r="I28" s="311"/>
      <c r="J28" s="311"/>
      <c r="K28" s="312"/>
      <c r="M28" s="310"/>
      <c r="N28" s="311"/>
      <c r="O28" s="311"/>
      <c r="P28" s="311"/>
      <c r="Q28" s="311"/>
      <c r="R28" s="311"/>
      <c r="S28" s="311"/>
      <c r="T28" s="311"/>
      <c r="U28" s="311"/>
      <c r="V28" s="311"/>
      <c r="W28" s="312"/>
    </row>
    <row r="29" spans="1:23" ht="35" customHeight="1">
      <c r="A29" s="310"/>
      <c r="B29" s="311"/>
      <c r="C29" s="311"/>
      <c r="D29" s="311"/>
      <c r="E29" s="311"/>
      <c r="F29" s="311"/>
      <c r="G29" s="311"/>
      <c r="H29" s="311"/>
      <c r="I29" s="311"/>
      <c r="J29" s="311"/>
      <c r="K29" s="312"/>
      <c r="M29" s="310"/>
      <c r="N29" s="311"/>
      <c r="O29" s="311"/>
      <c r="P29" s="311"/>
      <c r="Q29" s="311"/>
      <c r="R29" s="311"/>
      <c r="S29" s="311"/>
      <c r="T29" s="311"/>
      <c r="U29" s="311"/>
      <c r="V29" s="311"/>
      <c r="W29" s="312"/>
    </row>
    <row r="30" spans="1:23" ht="35" customHeight="1">
      <c r="A30" s="310"/>
      <c r="B30" s="311"/>
      <c r="C30" s="311"/>
      <c r="D30" s="311"/>
      <c r="E30" s="311"/>
      <c r="F30" s="311"/>
      <c r="G30" s="311"/>
      <c r="H30" s="311"/>
      <c r="I30" s="311"/>
      <c r="J30" s="311"/>
      <c r="K30" s="312"/>
      <c r="M30" s="310"/>
      <c r="N30" s="311"/>
      <c r="O30" s="311"/>
      <c r="P30" s="311"/>
      <c r="Q30" s="311"/>
      <c r="R30" s="311"/>
      <c r="S30" s="311"/>
      <c r="T30" s="311"/>
      <c r="U30" s="311"/>
      <c r="V30" s="311"/>
      <c r="W30" s="312"/>
    </row>
    <row r="31" spans="1:23" ht="35" customHeight="1" thickBot="1">
      <c r="A31" s="365" t="s">
        <v>200</v>
      </c>
      <c r="B31" s="366"/>
      <c r="C31" s="366"/>
      <c r="D31" s="366"/>
      <c r="E31" s="366"/>
      <c r="G31" s="302" t="s">
        <v>203</v>
      </c>
      <c r="H31" s="302"/>
      <c r="I31" s="302"/>
      <c r="J31" s="302"/>
      <c r="K31" s="309"/>
      <c r="M31" s="313" t="s">
        <v>218</v>
      </c>
      <c r="N31" s="302"/>
      <c r="O31" s="302"/>
      <c r="P31" s="302"/>
      <c r="Q31" s="302"/>
      <c r="S31" s="302" t="s">
        <v>219</v>
      </c>
      <c r="T31" s="302"/>
      <c r="U31" s="302"/>
      <c r="V31" s="302"/>
      <c r="W31" s="309"/>
    </row>
    <row r="32" spans="1:23" ht="35" customHeight="1">
      <c r="A32" s="175"/>
      <c r="B32" s="125">
        <v>0</v>
      </c>
      <c r="C32" s="126">
        <v>1</v>
      </c>
      <c r="D32" s="119">
        <v>2</v>
      </c>
      <c r="H32" s="125">
        <v>0</v>
      </c>
      <c r="I32" s="126">
        <v>1</v>
      </c>
      <c r="J32" s="119">
        <v>0</v>
      </c>
      <c r="K32" s="176"/>
      <c r="M32" s="175"/>
      <c r="N32" s="165">
        <v>0</v>
      </c>
      <c r="O32" s="166">
        <v>1</v>
      </c>
      <c r="P32" s="119"/>
      <c r="T32" s="165">
        <v>0</v>
      </c>
      <c r="U32" s="166">
        <v>1</v>
      </c>
      <c r="V32" s="119"/>
      <c r="W32" s="176"/>
    </row>
    <row r="33" spans="1:43" ht="35" customHeight="1">
      <c r="A33" s="181"/>
      <c r="B33" s="127">
        <v>3</v>
      </c>
      <c r="C33" s="128">
        <v>4</v>
      </c>
      <c r="D33" s="121">
        <v>5</v>
      </c>
      <c r="H33" s="127">
        <v>2</v>
      </c>
      <c r="I33" s="128">
        <v>3</v>
      </c>
      <c r="J33" s="121">
        <v>0</v>
      </c>
      <c r="K33" s="176"/>
      <c r="M33" s="181"/>
      <c r="N33" s="167">
        <v>3</v>
      </c>
      <c r="O33" s="130">
        <v>4</v>
      </c>
      <c r="P33" s="121"/>
      <c r="T33" s="167">
        <v>2</v>
      </c>
      <c r="U33" s="130">
        <v>3</v>
      </c>
      <c r="V33" s="121"/>
      <c r="W33" s="176"/>
    </row>
    <row r="34" spans="1:43" ht="35" customHeight="1" thickBot="1">
      <c r="A34" s="182"/>
      <c r="B34" s="122">
        <v>6</v>
      </c>
      <c r="C34" s="123">
        <v>7</v>
      </c>
      <c r="D34" s="124">
        <v>8</v>
      </c>
      <c r="E34" s="184"/>
      <c r="F34" s="183"/>
      <c r="G34" s="185"/>
      <c r="H34" s="122">
        <v>0</v>
      </c>
      <c r="I34" s="123">
        <v>0</v>
      </c>
      <c r="J34" s="124">
        <v>0</v>
      </c>
      <c r="K34" s="186"/>
      <c r="M34" s="182"/>
      <c r="N34" s="122"/>
      <c r="O34" s="123"/>
      <c r="P34" s="124"/>
      <c r="Q34" s="183"/>
      <c r="R34" s="183"/>
      <c r="S34" s="183"/>
      <c r="T34" s="122"/>
      <c r="U34" s="123"/>
      <c r="V34" s="124"/>
      <c r="W34" s="186"/>
    </row>
    <row r="36" spans="1:43" ht="35" customHeight="1">
      <c r="A36" s="139" t="s">
        <v>207</v>
      </c>
      <c r="E36" s="86">
        <v>2</v>
      </c>
    </row>
    <row r="38" spans="1:43" ht="35" customHeight="1">
      <c r="A38" s="139" t="s">
        <v>209</v>
      </c>
    </row>
    <row r="39" spans="1:43" ht="35" customHeight="1">
      <c r="A39" s="302" t="s">
        <v>208</v>
      </c>
      <c r="B39" s="302"/>
      <c r="C39" s="302"/>
      <c r="D39" s="302"/>
      <c r="E39" s="302"/>
      <c r="F39" s="302"/>
      <c r="G39" s="302"/>
      <c r="I39" s="302" t="s">
        <v>210</v>
      </c>
      <c r="J39" s="302"/>
      <c r="K39" s="302"/>
      <c r="L39" s="302"/>
      <c r="M39" s="302"/>
      <c r="N39" s="302"/>
      <c r="O39" s="302"/>
      <c r="Q39" s="302" t="s">
        <v>213</v>
      </c>
      <c r="R39" s="302"/>
      <c r="S39" s="302"/>
      <c r="T39" s="302"/>
      <c r="U39" s="302"/>
      <c r="V39" s="302"/>
      <c r="W39" s="302"/>
      <c r="X39" s="302"/>
      <c r="Y39" s="302"/>
      <c r="Z39" s="302"/>
      <c r="AB39" s="302" t="s">
        <v>214</v>
      </c>
      <c r="AC39" s="302"/>
      <c r="AD39" s="302"/>
      <c r="AE39" s="302"/>
      <c r="AF39" s="302"/>
      <c r="AG39" s="302"/>
      <c r="AH39" s="302"/>
      <c r="AI39" s="302"/>
      <c r="AJ39" s="302"/>
      <c r="AK39" s="302"/>
      <c r="AM39" s="302" t="s">
        <v>212</v>
      </c>
      <c r="AN39" s="302"/>
      <c r="AO39" s="302"/>
      <c r="AP39" s="302"/>
      <c r="AQ39" s="302"/>
    </row>
    <row r="40" spans="1:43" ht="35" customHeight="1">
      <c r="A40" s="139"/>
      <c r="C40" s="306" t="s">
        <v>0</v>
      </c>
      <c r="D40" s="306"/>
      <c r="E40" s="306"/>
      <c r="I40" s="139"/>
      <c r="K40" s="306" t="s">
        <v>0</v>
      </c>
      <c r="L40" s="306"/>
      <c r="M40" s="306"/>
      <c r="S40" s="139"/>
      <c r="U40" s="306" t="s">
        <v>0</v>
      </c>
      <c r="V40" s="306"/>
      <c r="W40" s="306"/>
      <c r="AD40" s="139"/>
      <c r="AF40" s="306" t="s">
        <v>0</v>
      </c>
      <c r="AG40" s="306"/>
      <c r="AH40" s="306"/>
      <c r="AM40" s="139"/>
      <c r="AO40" s="306" t="s">
        <v>0</v>
      </c>
      <c r="AP40" s="306"/>
      <c r="AQ40" s="306"/>
    </row>
    <row r="41" spans="1:43" ht="35" customHeight="1" thickBot="1">
      <c r="C41" s="160">
        <v>0</v>
      </c>
      <c r="D41" s="160">
        <v>1</v>
      </c>
      <c r="E41" s="160">
        <v>2</v>
      </c>
      <c r="K41" s="160">
        <v>0</v>
      </c>
      <c r="L41" s="160">
        <v>1</v>
      </c>
      <c r="M41" s="160">
        <v>2</v>
      </c>
      <c r="U41" s="160">
        <v>0</v>
      </c>
      <c r="V41" s="160">
        <v>1</v>
      </c>
      <c r="W41" s="160">
        <v>2</v>
      </c>
      <c r="AF41" s="160">
        <v>0</v>
      </c>
      <c r="AG41" s="160">
        <v>1</v>
      </c>
      <c r="AH41" s="160">
        <v>2</v>
      </c>
      <c r="AO41" s="160">
        <v>0</v>
      </c>
      <c r="AP41" s="160">
        <v>1</v>
      </c>
      <c r="AQ41" s="160">
        <v>2</v>
      </c>
    </row>
    <row r="42" spans="1:43" ht="35" customHeight="1">
      <c r="A42" s="307" t="s">
        <v>1</v>
      </c>
      <c r="B42" s="160">
        <v>0</v>
      </c>
      <c r="C42" s="117">
        <f>P6*3</f>
        <v>0</v>
      </c>
      <c r="D42" s="118">
        <f>Q6*3</f>
        <v>0</v>
      </c>
      <c r="E42" s="119"/>
      <c r="I42" s="307" t="s">
        <v>1</v>
      </c>
      <c r="J42" s="160">
        <v>0</v>
      </c>
      <c r="K42" s="117">
        <f>0*3+J6</f>
        <v>0</v>
      </c>
      <c r="L42" s="118">
        <f>0*3+K6</f>
        <v>1</v>
      </c>
      <c r="M42" s="119"/>
      <c r="S42" s="307" t="s">
        <v>1</v>
      </c>
      <c r="T42" s="160">
        <v>0</v>
      </c>
      <c r="U42" s="219">
        <v>0</v>
      </c>
      <c r="V42" s="86">
        <v>0</v>
      </c>
      <c r="W42" s="119"/>
      <c r="AD42" s="307" t="s">
        <v>1</v>
      </c>
      <c r="AE42" s="160">
        <v>0</v>
      </c>
      <c r="AF42" s="219">
        <v>0</v>
      </c>
      <c r="AG42" s="118">
        <v>1</v>
      </c>
      <c r="AH42" s="119"/>
      <c r="AM42" s="307" t="s">
        <v>1</v>
      </c>
      <c r="AN42" s="160">
        <v>0</v>
      </c>
      <c r="AO42" s="219">
        <f>U42*AF42</f>
        <v>0</v>
      </c>
      <c r="AP42" s="118">
        <f>V42*AG42</f>
        <v>0</v>
      </c>
      <c r="AQ42" s="119"/>
    </row>
    <row r="43" spans="1:43" ht="35" customHeight="1">
      <c r="A43" s="307"/>
      <c r="B43" s="160">
        <v>1</v>
      </c>
      <c r="C43" s="120">
        <f>P7*3</f>
        <v>3</v>
      </c>
      <c r="D43" s="86">
        <f>Q7*3</f>
        <v>3</v>
      </c>
      <c r="E43" s="121"/>
      <c r="I43" s="307"/>
      <c r="J43" s="160">
        <v>1</v>
      </c>
      <c r="K43" s="120">
        <f>0*3+J7</f>
        <v>0</v>
      </c>
      <c r="L43" s="86">
        <f>0*3+K7</f>
        <v>1</v>
      </c>
      <c r="M43" s="121"/>
      <c r="S43" s="307"/>
      <c r="T43" s="160">
        <v>1</v>
      </c>
      <c r="U43" s="120">
        <v>2</v>
      </c>
      <c r="V43" s="86">
        <v>2</v>
      </c>
      <c r="W43" s="121"/>
      <c r="AD43" s="307"/>
      <c r="AE43" s="160">
        <v>1</v>
      </c>
      <c r="AF43" s="120">
        <v>0</v>
      </c>
      <c r="AG43" s="86">
        <v>1</v>
      </c>
      <c r="AH43" s="121"/>
      <c r="AM43" s="307"/>
      <c r="AN43" s="160">
        <v>1</v>
      </c>
      <c r="AO43" s="120">
        <f>U43*AF43</f>
        <v>0</v>
      </c>
      <c r="AP43" s="86">
        <f>V43*AG43</f>
        <v>2</v>
      </c>
      <c r="AQ43" s="121"/>
    </row>
    <row r="44" spans="1:43" ht="35" customHeight="1" thickBot="1">
      <c r="A44" s="307"/>
      <c r="B44" s="160">
        <v>2</v>
      </c>
      <c r="C44" s="122"/>
      <c r="D44" s="123"/>
      <c r="E44" s="124"/>
      <c r="I44" s="307"/>
      <c r="J44" s="160">
        <v>2</v>
      </c>
      <c r="K44" s="122"/>
      <c r="L44" s="123"/>
      <c r="M44" s="124"/>
      <c r="S44" s="307"/>
      <c r="T44" s="160">
        <v>2</v>
      </c>
      <c r="U44" s="122"/>
      <c r="V44" s="123"/>
      <c r="W44" s="124"/>
      <c r="AD44" s="307"/>
      <c r="AE44" s="160">
        <v>2</v>
      </c>
      <c r="AF44" s="122"/>
      <c r="AG44" s="123"/>
      <c r="AH44" s="124"/>
      <c r="AM44" s="307"/>
      <c r="AN44" s="160">
        <v>2</v>
      </c>
      <c r="AO44" s="122"/>
      <c r="AP44" s="123"/>
      <c r="AQ44" s="124"/>
    </row>
    <row r="46" spans="1:43" ht="35" customHeight="1">
      <c r="A46" s="139" t="s">
        <v>211</v>
      </c>
    </row>
    <row r="47" spans="1:43" ht="35" customHeight="1">
      <c r="A47" s="302" t="s">
        <v>208</v>
      </c>
      <c r="B47" s="302"/>
      <c r="C47" s="302"/>
      <c r="D47" s="302"/>
      <c r="E47" s="302"/>
      <c r="F47" s="302"/>
      <c r="G47" s="302"/>
      <c r="I47" s="302" t="s">
        <v>210</v>
      </c>
      <c r="J47" s="302"/>
      <c r="K47" s="302"/>
      <c r="L47" s="302"/>
      <c r="M47" s="302"/>
      <c r="N47" s="302"/>
      <c r="O47" s="302"/>
      <c r="Q47" s="302" t="s">
        <v>213</v>
      </c>
      <c r="R47" s="302"/>
      <c r="S47" s="302"/>
      <c r="T47" s="302"/>
      <c r="U47" s="302"/>
      <c r="V47" s="302"/>
      <c r="W47" s="302"/>
      <c r="X47" s="302"/>
      <c r="Y47" s="302"/>
      <c r="Z47" s="302"/>
      <c r="AB47" s="302" t="s">
        <v>214</v>
      </c>
      <c r="AC47" s="302"/>
      <c r="AD47" s="302"/>
      <c r="AE47" s="302"/>
      <c r="AF47" s="302"/>
      <c r="AG47" s="302"/>
      <c r="AH47" s="302"/>
      <c r="AI47" s="302"/>
      <c r="AJ47" s="302"/>
      <c r="AK47" s="302"/>
      <c r="AM47" s="302" t="s">
        <v>212</v>
      </c>
      <c r="AN47" s="302"/>
      <c r="AO47" s="302"/>
      <c r="AP47" s="302"/>
      <c r="AQ47" s="302"/>
    </row>
    <row r="48" spans="1:43" ht="35" customHeight="1">
      <c r="A48" s="139"/>
      <c r="C48" s="306" t="s">
        <v>0</v>
      </c>
      <c r="D48" s="306"/>
      <c r="E48" s="306"/>
      <c r="I48" s="139"/>
      <c r="K48" s="306" t="s">
        <v>0</v>
      </c>
      <c r="L48" s="306"/>
      <c r="M48" s="306"/>
      <c r="S48" s="139"/>
      <c r="U48" s="306" t="s">
        <v>0</v>
      </c>
      <c r="V48" s="306"/>
      <c r="W48" s="306"/>
      <c r="AD48" s="139"/>
      <c r="AF48" s="306" t="s">
        <v>0</v>
      </c>
      <c r="AG48" s="306"/>
      <c r="AH48" s="306"/>
      <c r="AM48" s="139"/>
      <c r="AO48" s="306" t="s">
        <v>0</v>
      </c>
      <c r="AP48" s="306"/>
      <c r="AQ48" s="306"/>
    </row>
    <row r="49" spans="1:43" ht="35" customHeight="1" thickBot="1">
      <c r="C49" s="160">
        <v>0</v>
      </c>
      <c r="D49" s="160">
        <v>1</v>
      </c>
      <c r="E49" s="160">
        <v>2</v>
      </c>
      <c r="K49" s="160">
        <v>0</v>
      </c>
      <c r="L49" s="160">
        <v>1</v>
      </c>
      <c r="M49" s="160">
        <v>2</v>
      </c>
      <c r="U49" s="160">
        <v>0</v>
      </c>
      <c r="V49" s="160">
        <v>1</v>
      </c>
      <c r="W49" s="160">
        <v>2</v>
      </c>
      <c r="AF49" s="160">
        <v>0</v>
      </c>
      <c r="AG49" s="160">
        <v>1</v>
      </c>
      <c r="AH49" s="160">
        <v>2</v>
      </c>
      <c r="AO49" s="160">
        <v>0</v>
      </c>
      <c r="AP49" s="160">
        <v>1</v>
      </c>
      <c r="AQ49" s="160">
        <v>2</v>
      </c>
    </row>
    <row r="50" spans="1:43" ht="35" customHeight="1">
      <c r="A50" s="307" t="s">
        <v>1</v>
      </c>
      <c r="B50" s="160">
        <v>0</v>
      </c>
      <c r="C50" s="117">
        <f>P6*3+1</f>
        <v>1</v>
      </c>
      <c r="D50" s="118">
        <f>Q6*3+1</f>
        <v>1</v>
      </c>
      <c r="E50" s="119"/>
      <c r="I50" s="307" t="s">
        <v>1</v>
      </c>
      <c r="J50" s="160">
        <v>0</v>
      </c>
      <c r="K50" s="117">
        <f>1*3+J6</f>
        <v>3</v>
      </c>
      <c r="L50" s="118">
        <f>1*3+K6</f>
        <v>4</v>
      </c>
      <c r="M50" s="119"/>
      <c r="S50" s="307" t="s">
        <v>1</v>
      </c>
      <c r="T50" s="160">
        <v>0</v>
      </c>
      <c r="U50" s="219">
        <v>1</v>
      </c>
      <c r="V50" s="86">
        <v>1</v>
      </c>
      <c r="W50" s="119"/>
      <c r="AD50" s="307" t="s">
        <v>1</v>
      </c>
      <c r="AE50" s="160">
        <v>0</v>
      </c>
      <c r="AF50" s="219">
        <v>2</v>
      </c>
      <c r="AG50" s="118">
        <v>3</v>
      </c>
      <c r="AH50" s="119"/>
      <c r="AM50" s="307" t="s">
        <v>1</v>
      </c>
      <c r="AN50" s="160">
        <v>0</v>
      </c>
      <c r="AO50" s="219">
        <f>AO42+U50*AF50</f>
        <v>2</v>
      </c>
      <c r="AP50" s="188">
        <f t="shared" ref="AP50" si="15">AP42+V50*AG50</f>
        <v>3</v>
      </c>
      <c r="AQ50" s="119"/>
    </row>
    <row r="51" spans="1:43" ht="35" customHeight="1">
      <c r="A51" s="307"/>
      <c r="B51" s="160">
        <v>1</v>
      </c>
      <c r="C51" s="120">
        <f>P7*3+1</f>
        <v>4</v>
      </c>
      <c r="D51" s="86">
        <f>Q7*3+1</f>
        <v>4</v>
      </c>
      <c r="E51" s="121"/>
      <c r="I51" s="307"/>
      <c r="J51" s="160">
        <v>1</v>
      </c>
      <c r="K51" s="120">
        <f>1*3+J7</f>
        <v>3</v>
      </c>
      <c r="L51" s="86">
        <f>1*3+K7</f>
        <v>4</v>
      </c>
      <c r="M51" s="121"/>
      <c r="S51" s="307"/>
      <c r="T51" s="160">
        <v>1</v>
      </c>
      <c r="U51" s="120">
        <v>3</v>
      </c>
      <c r="V51" s="86">
        <v>3</v>
      </c>
      <c r="W51" s="121"/>
      <c r="AD51" s="307"/>
      <c r="AE51" s="160">
        <v>1</v>
      </c>
      <c r="AF51" s="120">
        <v>2</v>
      </c>
      <c r="AG51" s="86">
        <v>3</v>
      </c>
      <c r="AH51" s="121"/>
      <c r="AM51" s="307"/>
      <c r="AN51" s="160">
        <v>1</v>
      </c>
      <c r="AO51" s="189">
        <f t="shared" ref="AO51" si="16">AO43+U51*AF51</f>
        <v>6</v>
      </c>
      <c r="AP51" s="190">
        <f t="shared" ref="AP51" si="17">AP43+V51*AG51</f>
        <v>11</v>
      </c>
      <c r="AQ51" s="121"/>
    </row>
    <row r="52" spans="1:43" ht="35" customHeight="1" thickBot="1">
      <c r="A52" s="307"/>
      <c r="B52" s="160">
        <v>2</v>
      </c>
      <c r="C52" s="122"/>
      <c r="D52" s="123"/>
      <c r="E52" s="124"/>
      <c r="I52" s="307"/>
      <c r="J52" s="160">
        <v>2</v>
      </c>
      <c r="K52" s="122"/>
      <c r="L52" s="123"/>
      <c r="M52" s="124"/>
      <c r="S52" s="307"/>
      <c r="T52" s="160">
        <v>2</v>
      </c>
      <c r="U52" s="122"/>
      <c r="V52" s="123"/>
      <c r="W52" s="124"/>
      <c r="AD52" s="307"/>
      <c r="AE52" s="160">
        <v>2</v>
      </c>
      <c r="AF52" s="122"/>
      <c r="AG52" s="123"/>
      <c r="AH52" s="124"/>
      <c r="AM52" s="307"/>
      <c r="AN52" s="160">
        <v>2</v>
      </c>
      <c r="AO52" s="122"/>
      <c r="AP52" s="123"/>
      <c r="AQ52" s="124"/>
    </row>
  </sheetData>
  <mergeCells count="67">
    <mergeCell ref="A1:AP1"/>
    <mergeCell ref="G31:K31"/>
    <mergeCell ref="P11:T11"/>
    <mergeCell ref="T3:X3"/>
    <mergeCell ref="V4:X4"/>
    <mergeCell ref="T6:T8"/>
    <mergeCell ref="M31:Q31"/>
    <mergeCell ref="S31:W31"/>
    <mergeCell ref="I21:K21"/>
    <mergeCell ref="G23:G25"/>
    <mergeCell ref="J4:L4"/>
    <mergeCell ref="H6:H8"/>
    <mergeCell ref="P4:R4"/>
    <mergeCell ref="N6:N8"/>
    <mergeCell ref="R13:T13"/>
    <mergeCell ref="P15:P17"/>
    <mergeCell ref="A50:A52"/>
    <mergeCell ref="I50:I52"/>
    <mergeCell ref="A39:G39"/>
    <mergeCell ref="C40:E40"/>
    <mergeCell ref="A42:A44"/>
    <mergeCell ref="I39:O39"/>
    <mergeCell ref="D11:H11"/>
    <mergeCell ref="A31:E31"/>
    <mergeCell ref="A47:G47"/>
    <mergeCell ref="I47:O47"/>
    <mergeCell ref="C48:E48"/>
    <mergeCell ref="K48:M48"/>
    <mergeCell ref="AM50:AM52"/>
    <mergeCell ref="U40:W40"/>
    <mergeCell ref="S42:S44"/>
    <mergeCell ref="Q39:Z39"/>
    <mergeCell ref="AB39:AK39"/>
    <mergeCell ref="AF40:AH40"/>
    <mergeCell ref="AD42:AD44"/>
    <mergeCell ref="Q47:Z47"/>
    <mergeCell ref="AB47:AK47"/>
    <mergeCell ref="U48:W48"/>
    <mergeCell ref="AF48:AH48"/>
    <mergeCell ref="S50:S52"/>
    <mergeCell ref="AD50:AD52"/>
    <mergeCell ref="AO40:AQ40"/>
    <mergeCell ref="AM42:AM44"/>
    <mergeCell ref="AM39:AQ39"/>
    <mergeCell ref="AM47:AQ47"/>
    <mergeCell ref="AO48:AQ48"/>
    <mergeCell ref="K40:M40"/>
    <mergeCell ref="I42:I44"/>
    <mergeCell ref="S23:S25"/>
    <mergeCell ref="H3:L3"/>
    <mergeCell ref="N3:R3"/>
    <mergeCell ref="A27:K30"/>
    <mergeCell ref="M27:W30"/>
    <mergeCell ref="M20:Q20"/>
    <mergeCell ref="S20:W20"/>
    <mergeCell ref="O21:Q21"/>
    <mergeCell ref="U21:W21"/>
    <mergeCell ref="M23:M25"/>
    <mergeCell ref="A20:E20"/>
    <mergeCell ref="C21:E21"/>
    <mergeCell ref="A23:A25"/>
    <mergeCell ref="A8:B8"/>
    <mergeCell ref="F13:H13"/>
    <mergeCell ref="D15:D17"/>
    <mergeCell ref="A19:B19"/>
    <mergeCell ref="G20:K20"/>
    <mergeCell ref="M19:N19"/>
  </mergeCells>
  <pageMargins left="0.7" right="0.7" top="0.75" bottom="0.75" header="0.3" footer="0.3"/>
  <pageSetup orientation="portrait" horizontalDpi="0" verticalDpi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6932D-A24D-0E49-9ECC-37F66C74DED6}">
  <dimension ref="A1:AP54"/>
  <sheetViews>
    <sheetView topLeftCell="A24" zoomScale="120" zoomScaleNormal="120" workbookViewId="0">
      <selection activeCell="AL30" sqref="AL30"/>
    </sheetView>
  </sheetViews>
  <sheetFormatPr baseColWidth="10" defaultColWidth="5.83203125" defaultRowHeight="35" customHeight="1"/>
  <cols>
    <col min="1" max="5" width="5.83203125" style="111"/>
    <col min="6" max="6" width="5.83203125" style="111" customWidth="1"/>
    <col min="7" max="16384" width="5.83203125" style="111"/>
  </cols>
  <sheetData>
    <row r="1" spans="1:42" s="86" customFormat="1" ht="35" customHeight="1" thickBot="1">
      <c r="A1" s="318" t="s">
        <v>173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8"/>
      <c r="U1" s="318"/>
      <c r="V1" s="318"/>
      <c r="W1" s="318"/>
      <c r="X1" s="318"/>
      <c r="Y1" s="318"/>
      <c r="Z1" s="318"/>
      <c r="AA1" s="318"/>
      <c r="AB1" s="318"/>
      <c r="AC1" s="318"/>
      <c r="AD1" s="318"/>
      <c r="AE1" s="318"/>
      <c r="AF1" s="318"/>
      <c r="AG1" s="318"/>
      <c r="AH1" s="318"/>
      <c r="AI1" s="318"/>
      <c r="AJ1" s="318"/>
      <c r="AK1" s="318"/>
      <c r="AL1" s="318"/>
      <c r="AM1" s="318"/>
      <c r="AN1" s="318"/>
      <c r="AO1" s="318"/>
      <c r="AP1" s="318"/>
    </row>
    <row r="2" spans="1:42" s="86" customFormat="1" ht="35" customHeight="1" thickBot="1">
      <c r="A2" s="47" t="s">
        <v>13</v>
      </c>
      <c r="B2" s="112">
        <v>0</v>
      </c>
      <c r="C2" s="113">
        <v>1</v>
      </c>
      <c r="D2" s="113">
        <v>2</v>
      </c>
      <c r="E2" s="114">
        <v>3</v>
      </c>
      <c r="J2" s="364" t="s">
        <v>194</v>
      </c>
      <c r="K2" s="364"/>
      <c r="L2" s="364"/>
      <c r="M2" s="364"/>
      <c r="N2" s="364"/>
      <c r="O2" s="111"/>
      <c r="P2" s="364" t="s">
        <v>193</v>
      </c>
      <c r="Q2" s="364"/>
      <c r="R2" s="364"/>
      <c r="S2" s="364"/>
      <c r="T2" s="364"/>
      <c r="V2" s="302" t="s">
        <v>195</v>
      </c>
      <c r="W2" s="302"/>
      <c r="X2" s="302"/>
      <c r="Y2" s="302"/>
      <c r="Z2" s="302"/>
      <c r="AA2" s="111"/>
      <c r="AB2" s="302" t="s">
        <v>196</v>
      </c>
      <c r="AC2" s="302"/>
      <c r="AD2" s="302"/>
      <c r="AE2" s="302"/>
      <c r="AF2" s="302"/>
    </row>
    <row r="3" spans="1:42" s="86" customFormat="1" ht="35" customHeight="1" thickBot="1">
      <c r="A3" s="47" t="s">
        <v>14</v>
      </c>
      <c r="B3" s="112">
        <v>0</v>
      </c>
      <c r="C3" s="113">
        <v>1</v>
      </c>
      <c r="D3" s="113">
        <v>2</v>
      </c>
      <c r="E3" s="114">
        <v>3</v>
      </c>
      <c r="I3" s="111"/>
      <c r="J3" s="111"/>
      <c r="K3" s="115">
        <v>0</v>
      </c>
      <c r="L3" s="111"/>
      <c r="M3" s="111"/>
      <c r="N3" s="115">
        <v>1</v>
      </c>
      <c r="P3" s="111"/>
      <c r="Q3" s="115">
        <v>0</v>
      </c>
      <c r="R3" s="111"/>
      <c r="S3" s="111"/>
      <c r="T3" s="115">
        <v>1</v>
      </c>
      <c r="V3" s="111"/>
      <c r="W3" s="115">
        <v>0</v>
      </c>
      <c r="X3" s="111"/>
      <c r="Y3" s="111"/>
      <c r="Z3" s="115">
        <v>1</v>
      </c>
      <c r="AA3" s="111"/>
      <c r="AB3" s="111"/>
      <c r="AC3" s="115">
        <v>0</v>
      </c>
      <c r="AD3" s="111"/>
      <c r="AE3" s="111"/>
      <c r="AF3" s="115">
        <v>1</v>
      </c>
    </row>
    <row r="4" spans="1:42" s="86" customFormat="1" ht="35" customHeight="1" thickBot="1">
      <c r="A4" s="47" t="s">
        <v>22</v>
      </c>
      <c r="B4" s="112">
        <v>1</v>
      </c>
      <c r="C4" s="113">
        <v>1</v>
      </c>
      <c r="D4" s="114">
        <v>1</v>
      </c>
      <c r="I4" s="148"/>
      <c r="J4" s="116">
        <v>0</v>
      </c>
      <c r="K4" s="149">
        <f>K3*1+0</f>
        <v>0</v>
      </c>
      <c r="L4" s="111"/>
      <c r="M4" s="116">
        <v>0</v>
      </c>
      <c r="N4" s="149">
        <f>N3*1+0</f>
        <v>1</v>
      </c>
      <c r="P4" s="116">
        <v>0</v>
      </c>
      <c r="Q4" s="149">
        <f>P4*1+0</f>
        <v>0</v>
      </c>
      <c r="R4" s="111"/>
      <c r="S4" s="116">
        <v>0</v>
      </c>
      <c r="T4" s="149">
        <f>S4*1+0</f>
        <v>0</v>
      </c>
      <c r="V4" s="116">
        <v>0</v>
      </c>
      <c r="W4" s="149">
        <f>W3</f>
        <v>0</v>
      </c>
      <c r="X4" s="111"/>
      <c r="Y4" s="116">
        <v>0</v>
      </c>
      <c r="Z4" s="149">
        <v>0</v>
      </c>
      <c r="AA4" s="111"/>
      <c r="AB4" s="116">
        <v>0</v>
      </c>
      <c r="AC4" s="149">
        <f>AB4</f>
        <v>0</v>
      </c>
      <c r="AD4" s="111"/>
      <c r="AE4" s="116">
        <v>0</v>
      </c>
      <c r="AF4" s="149">
        <f>AE4</f>
        <v>0</v>
      </c>
    </row>
    <row r="5" spans="1:42" s="86" customFormat="1" ht="35" customHeight="1" thickBot="1">
      <c r="A5" s="47" t="s">
        <v>23</v>
      </c>
      <c r="B5" s="112">
        <v>2</v>
      </c>
      <c r="C5" s="113">
        <v>2</v>
      </c>
      <c r="D5" s="114">
        <v>1</v>
      </c>
      <c r="I5" s="148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</row>
    <row r="6" spans="1:42" s="86" customFormat="1" ht="35" customHeight="1" thickBot="1">
      <c r="A6" s="47" t="s">
        <v>40</v>
      </c>
      <c r="B6" s="112">
        <v>3</v>
      </c>
      <c r="C6" s="113">
        <v>3</v>
      </c>
      <c r="D6" s="114">
        <v>1</v>
      </c>
      <c r="I6" s="111"/>
      <c r="J6" s="111"/>
      <c r="K6" s="115">
        <v>0</v>
      </c>
      <c r="L6" s="111"/>
      <c r="M6" s="111"/>
      <c r="N6" s="115">
        <v>1</v>
      </c>
      <c r="O6" s="111"/>
      <c r="P6" s="111"/>
      <c r="Q6" s="115">
        <v>0</v>
      </c>
      <c r="R6" s="111"/>
      <c r="S6" s="111"/>
      <c r="T6" s="115">
        <v>1</v>
      </c>
      <c r="V6" s="111"/>
      <c r="W6" s="115">
        <v>0</v>
      </c>
      <c r="Y6" s="111"/>
      <c r="Z6" s="115">
        <v>1</v>
      </c>
      <c r="AA6" s="111"/>
      <c r="AB6" s="111"/>
      <c r="AC6" s="115">
        <v>0</v>
      </c>
      <c r="AD6" s="111"/>
      <c r="AE6" s="111"/>
      <c r="AF6" s="115">
        <v>1</v>
      </c>
    </row>
    <row r="7" spans="1:42" s="86" customFormat="1" ht="35" customHeight="1" thickBot="1">
      <c r="I7" s="111"/>
      <c r="J7" s="116">
        <v>1</v>
      </c>
      <c r="K7" s="149">
        <f>K6*1+0</f>
        <v>0</v>
      </c>
      <c r="L7" s="111"/>
      <c r="M7" s="116">
        <v>1</v>
      </c>
      <c r="N7" s="149">
        <f>N6*1+0</f>
        <v>1</v>
      </c>
      <c r="P7" s="116">
        <v>1</v>
      </c>
      <c r="Q7" s="149">
        <f>P7*1+0</f>
        <v>1</v>
      </c>
      <c r="R7" s="111"/>
      <c r="S7" s="116">
        <v>1</v>
      </c>
      <c r="T7" s="149">
        <f>S7*1+0</f>
        <v>1</v>
      </c>
      <c r="V7" s="116">
        <v>1</v>
      </c>
      <c r="W7" s="149">
        <f>W6</f>
        <v>0</v>
      </c>
      <c r="X7" s="111"/>
      <c r="Y7" s="116">
        <v>1</v>
      </c>
      <c r="Z7" s="149">
        <v>0</v>
      </c>
      <c r="AA7" s="111"/>
      <c r="AB7" s="116">
        <v>1</v>
      </c>
      <c r="AC7" s="149">
        <v>0</v>
      </c>
      <c r="AD7" s="111"/>
      <c r="AE7" s="116">
        <v>1</v>
      </c>
      <c r="AF7" s="149">
        <v>0</v>
      </c>
    </row>
    <row r="8" spans="1:42" s="86" customFormat="1" ht="35" customHeight="1" thickBot="1">
      <c r="A8" s="316" t="s">
        <v>199</v>
      </c>
      <c r="B8" s="316"/>
      <c r="C8" s="112">
        <f>B4</f>
        <v>1</v>
      </c>
      <c r="D8" s="113">
        <f>C4</f>
        <v>1</v>
      </c>
      <c r="E8" s="114">
        <f>D4</f>
        <v>1</v>
      </c>
      <c r="I8" s="148"/>
      <c r="AA8" s="111"/>
    </row>
    <row r="9" spans="1:42" s="86" customFormat="1" ht="35" customHeight="1" thickBot="1">
      <c r="A9" s="47" t="s">
        <v>197</v>
      </c>
      <c r="B9" s="149">
        <f>SQRT(COUNT(B2:E2))</f>
        <v>2</v>
      </c>
      <c r="I9" s="148"/>
      <c r="V9" s="111"/>
      <c r="W9" s="111"/>
      <c r="X9" s="148"/>
      <c r="AA9" s="111"/>
    </row>
    <row r="10" spans="1:42" ht="35" customHeight="1">
      <c r="U10" s="86"/>
      <c r="X10" s="148"/>
      <c r="Y10" s="86"/>
      <c r="Z10" s="86"/>
      <c r="AB10" s="86"/>
    </row>
    <row r="11" spans="1:42" ht="35" customHeight="1">
      <c r="U11" s="86"/>
      <c r="X11" s="148"/>
      <c r="Y11" s="86"/>
      <c r="Z11" s="86"/>
      <c r="AB11" s="86"/>
    </row>
    <row r="13" spans="1:42" ht="35" customHeight="1">
      <c r="I13" s="148"/>
    </row>
    <row r="14" spans="1:42" ht="35" customHeight="1">
      <c r="I14" s="148"/>
    </row>
    <row r="16" spans="1:42" s="192" customFormat="1" ht="35" customHeight="1">
      <c r="A16" s="192" t="s">
        <v>164</v>
      </c>
    </row>
    <row r="18" spans="1:30" ht="35" customHeight="1">
      <c r="B18" s="320" t="s">
        <v>200</v>
      </c>
      <c r="C18" s="320"/>
      <c r="D18" s="320"/>
      <c r="E18" s="320"/>
      <c r="F18" s="320"/>
      <c r="H18" s="302" t="s">
        <v>201</v>
      </c>
      <c r="I18" s="302"/>
      <c r="J18" s="302"/>
      <c r="K18" s="302"/>
      <c r="L18" s="302"/>
      <c r="N18" s="302" t="s">
        <v>220</v>
      </c>
      <c r="O18" s="302"/>
      <c r="P18" s="302"/>
      <c r="Q18" s="302"/>
      <c r="R18" s="302"/>
      <c r="T18" s="302" t="s">
        <v>203</v>
      </c>
      <c r="U18" s="302"/>
      <c r="V18" s="302"/>
      <c r="W18" s="302"/>
      <c r="X18" s="302"/>
      <c r="Z18" s="302" t="s">
        <v>205</v>
      </c>
      <c r="AA18" s="302"/>
      <c r="AB18" s="302"/>
      <c r="AC18" s="302"/>
      <c r="AD18" s="302"/>
    </row>
    <row r="20" spans="1:30" ht="35" customHeight="1" thickBot="1">
      <c r="A20" s="148"/>
      <c r="C20" s="115">
        <v>0</v>
      </c>
      <c r="F20" s="115">
        <v>0</v>
      </c>
      <c r="I20" s="115">
        <v>0</v>
      </c>
      <c r="L20" s="115">
        <v>0</v>
      </c>
      <c r="O20" s="115">
        <v>0</v>
      </c>
      <c r="R20" s="115">
        <v>0</v>
      </c>
      <c r="U20" s="115">
        <v>0</v>
      </c>
      <c r="X20" s="115">
        <v>0</v>
      </c>
      <c r="AA20" s="115">
        <v>0</v>
      </c>
      <c r="AD20" s="115">
        <v>0</v>
      </c>
    </row>
    <row r="21" spans="1:30" ht="35" customHeight="1" thickBot="1">
      <c r="A21" s="148"/>
      <c r="B21" s="116">
        <v>0</v>
      </c>
      <c r="C21" s="149">
        <f>0*1+W4</f>
        <v>0</v>
      </c>
      <c r="E21" s="116">
        <v>0</v>
      </c>
      <c r="F21" s="149">
        <f>0*1+Z4</f>
        <v>0</v>
      </c>
      <c r="H21" s="116">
        <v>0</v>
      </c>
      <c r="I21" s="149">
        <f>Q4*$B$9 + 0+W4</f>
        <v>0</v>
      </c>
      <c r="K21" s="116">
        <v>0</v>
      </c>
      <c r="L21" s="149">
        <f>T4*$B$9 + 0+Z4</f>
        <v>0</v>
      </c>
      <c r="N21" s="116">
        <v>0</v>
      </c>
      <c r="O21" s="149">
        <f>K4+(0+AC4)*$B$9</f>
        <v>0</v>
      </c>
      <c r="Q21" s="116">
        <v>0</v>
      </c>
      <c r="R21" s="149">
        <f>N4+(0+AF4)*$B$9</f>
        <v>1</v>
      </c>
      <c r="T21" s="116">
        <v>0</v>
      </c>
      <c r="U21" s="149">
        <v>0</v>
      </c>
      <c r="W21" s="116">
        <v>0</v>
      </c>
      <c r="X21" s="149">
        <v>0</v>
      </c>
      <c r="Z21" s="116">
        <v>0</v>
      </c>
      <c r="AA21" s="149">
        <v>0</v>
      </c>
      <c r="AC21" s="116">
        <v>0</v>
      </c>
      <c r="AD21" s="149">
        <v>1</v>
      </c>
    </row>
    <row r="23" spans="1:30" ht="35" customHeight="1" thickBot="1">
      <c r="C23" s="115">
        <v>0</v>
      </c>
      <c r="F23" s="115">
        <v>0</v>
      </c>
      <c r="I23" s="115">
        <v>0</v>
      </c>
      <c r="L23" s="115">
        <v>0</v>
      </c>
      <c r="O23" s="115">
        <v>0</v>
      </c>
      <c r="R23" s="115">
        <v>0</v>
      </c>
      <c r="U23" s="115">
        <v>0</v>
      </c>
      <c r="X23" s="115">
        <v>0</v>
      </c>
      <c r="AA23" s="115">
        <v>0</v>
      </c>
      <c r="AD23" s="115">
        <v>0</v>
      </c>
    </row>
    <row r="24" spans="1:30" ht="35" customHeight="1" thickBot="1">
      <c r="A24" s="148"/>
      <c r="B24" s="116">
        <v>0</v>
      </c>
      <c r="C24" s="149">
        <f>0*1+W7</f>
        <v>0</v>
      </c>
      <c r="E24" s="116">
        <v>0</v>
      </c>
      <c r="F24" s="149">
        <f>0*1+Z7</f>
        <v>0</v>
      </c>
      <c r="H24" s="116">
        <v>0</v>
      </c>
      <c r="I24" s="149">
        <f>Q7*$B$9 + 0+W7</f>
        <v>2</v>
      </c>
      <c r="K24" s="116">
        <v>0</v>
      </c>
      <c r="L24" s="149">
        <f>T7*$B$9 + 0+Z7</f>
        <v>2</v>
      </c>
      <c r="N24" s="116">
        <v>0</v>
      </c>
      <c r="O24" s="149">
        <f>K7+(0+AC7)*$B$9</f>
        <v>0</v>
      </c>
      <c r="Q24" s="116">
        <v>0</v>
      </c>
      <c r="R24" s="149">
        <f>N7+(0+AF7)*$B$9</f>
        <v>1</v>
      </c>
      <c r="T24" s="116">
        <v>0</v>
      </c>
      <c r="U24" s="149">
        <v>2</v>
      </c>
      <c r="W24" s="116">
        <v>0</v>
      </c>
      <c r="X24" s="149">
        <v>2</v>
      </c>
      <c r="Z24" s="116">
        <v>0</v>
      </c>
      <c r="AA24" s="149">
        <v>0</v>
      </c>
      <c r="AC24" s="116">
        <v>0</v>
      </c>
      <c r="AD24" s="149">
        <v>1</v>
      </c>
    </row>
    <row r="25" spans="1:30" ht="35" customHeight="1">
      <c r="A25" s="148"/>
      <c r="F25" s="148"/>
    </row>
    <row r="26" spans="1:30" ht="35" customHeight="1">
      <c r="A26" s="111" t="s">
        <v>223</v>
      </c>
    </row>
    <row r="27" spans="1:30" ht="35" customHeight="1">
      <c r="A27" s="111" t="s">
        <v>224</v>
      </c>
    </row>
    <row r="28" spans="1:30" ht="35" customHeight="1">
      <c r="B28" s="320" t="s">
        <v>208</v>
      </c>
      <c r="C28" s="320"/>
      <c r="D28" s="320"/>
      <c r="E28" s="320"/>
      <c r="F28" s="320"/>
      <c r="H28" s="320" t="s">
        <v>210</v>
      </c>
      <c r="I28" s="320"/>
      <c r="J28" s="320"/>
      <c r="K28" s="320"/>
      <c r="L28" s="320"/>
      <c r="N28" s="321" t="s">
        <v>213</v>
      </c>
      <c r="O28" s="321"/>
      <c r="P28" s="321"/>
      <c r="Q28" s="321"/>
      <c r="R28" s="321"/>
      <c r="T28" s="321" t="s">
        <v>214</v>
      </c>
      <c r="U28" s="321"/>
      <c r="V28" s="321"/>
      <c r="W28" s="321"/>
      <c r="X28" s="321"/>
      <c r="Z28" s="273" t="s">
        <v>212</v>
      </c>
      <c r="AA28" s="273"/>
      <c r="AB28" s="273"/>
      <c r="AC28" s="273"/>
      <c r="AD28" s="273"/>
    </row>
    <row r="30" spans="1:30" ht="35" customHeight="1" thickBot="1">
      <c r="C30" s="115">
        <v>0</v>
      </c>
      <c r="F30" s="115">
        <v>0</v>
      </c>
      <c r="I30" s="115">
        <v>0</v>
      </c>
      <c r="L30" s="115">
        <v>0</v>
      </c>
      <c r="O30" s="115">
        <v>0</v>
      </c>
      <c r="R30" s="115">
        <v>0</v>
      </c>
      <c r="U30" s="115">
        <v>0</v>
      </c>
      <c r="X30" s="115">
        <v>0</v>
      </c>
      <c r="AA30" s="115">
        <v>0</v>
      </c>
      <c r="AD30" s="115">
        <v>0</v>
      </c>
    </row>
    <row r="31" spans="1:30" ht="35" customHeight="1" thickBot="1">
      <c r="B31" s="116">
        <v>0</v>
      </c>
      <c r="C31" s="149">
        <f>AC4*1+0</f>
        <v>0</v>
      </c>
      <c r="E31" s="116">
        <v>0</v>
      </c>
      <c r="F31" s="149">
        <f>AF4*1+0</f>
        <v>0</v>
      </c>
      <c r="H31" s="116">
        <v>0</v>
      </c>
      <c r="I31" s="149">
        <f>0*1+W4</f>
        <v>0</v>
      </c>
      <c r="K31" s="116">
        <v>0</v>
      </c>
      <c r="L31" s="149">
        <f>0*1+Z4</f>
        <v>0</v>
      </c>
      <c r="N31" s="116">
        <v>0</v>
      </c>
      <c r="O31" s="149">
        <v>0</v>
      </c>
      <c r="Q31" s="116">
        <v>0</v>
      </c>
      <c r="R31" s="149">
        <v>0</v>
      </c>
      <c r="T31" s="116">
        <v>0</v>
      </c>
      <c r="U31" s="149">
        <v>0</v>
      </c>
      <c r="W31" s="116">
        <v>0</v>
      </c>
      <c r="X31" s="149">
        <v>1</v>
      </c>
      <c r="Z31" s="116">
        <v>0</v>
      </c>
      <c r="AA31" s="149">
        <f>O31*U31</f>
        <v>0</v>
      </c>
      <c r="AC31" s="116">
        <v>0</v>
      </c>
      <c r="AD31" s="149">
        <f>R31*X31</f>
        <v>0</v>
      </c>
    </row>
    <row r="33" spans="1:30" ht="35" customHeight="1" thickBot="1">
      <c r="C33" s="115">
        <v>0</v>
      </c>
      <c r="F33" s="115">
        <v>0</v>
      </c>
      <c r="I33" s="115">
        <v>0</v>
      </c>
      <c r="L33" s="115">
        <v>0</v>
      </c>
      <c r="O33" s="115">
        <v>0</v>
      </c>
      <c r="R33" s="115">
        <v>0</v>
      </c>
      <c r="U33" s="115">
        <v>0</v>
      </c>
      <c r="X33" s="115">
        <v>0</v>
      </c>
      <c r="AA33" s="115">
        <v>0</v>
      </c>
      <c r="AD33" s="115">
        <v>0</v>
      </c>
    </row>
    <row r="34" spans="1:30" ht="35" customHeight="1" thickBot="1">
      <c r="B34" s="116">
        <v>0</v>
      </c>
      <c r="C34" s="149">
        <f>AC7*1+0</f>
        <v>0</v>
      </c>
      <c r="E34" s="116">
        <v>0</v>
      </c>
      <c r="F34" s="149">
        <f>AF7*1+0</f>
        <v>0</v>
      </c>
      <c r="H34" s="116">
        <v>0</v>
      </c>
      <c r="I34" s="149">
        <f>0*1+W7</f>
        <v>0</v>
      </c>
      <c r="K34" s="116">
        <v>0</v>
      </c>
      <c r="L34" s="149">
        <f>0*1+Z7</f>
        <v>0</v>
      </c>
      <c r="N34" s="116">
        <v>0</v>
      </c>
      <c r="O34" s="149">
        <v>2</v>
      </c>
      <c r="Q34" s="116">
        <v>0</v>
      </c>
      <c r="R34" s="149">
        <v>2</v>
      </c>
      <c r="T34" s="116">
        <v>0</v>
      </c>
      <c r="U34" s="149">
        <v>0</v>
      </c>
      <c r="W34" s="116">
        <v>0</v>
      </c>
      <c r="X34" s="149">
        <v>1</v>
      </c>
      <c r="Z34" s="116">
        <v>0</v>
      </c>
      <c r="AA34" s="149">
        <f>O34*U34</f>
        <v>0</v>
      </c>
      <c r="AC34" s="116">
        <v>0</v>
      </c>
      <c r="AD34" s="149">
        <f>R34*X34</f>
        <v>2</v>
      </c>
    </row>
    <row r="36" spans="1:30" s="192" customFormat="1" ht="35" customHeight="1">
      <c r="A36" s="192" t="s">
        <v>165</v>
      </c>
    </row>
    <row r="38" spans="1:30" ht="35" customHeight="1">
      <c r="B38" s="320" t="s">
        <v>200</v>
      </c>
      <c r="C38" s="320"/>
      <c r="D38" s="320"/>
      <c r="E38" s="320"/>
      <c r="F38" s="320"/>
      <c r="H38" s="302" t="s">
        <v>201</v>
      </c>
      <c r="I38" s="302"/>
      <c r="J38" s="302"/>
      <c r="K38" s="302"/>
      <c r="L38" s="302"/>
      <c r="N38" s="302" t="s">
        <v>220</v>
      </c>
      <c r="O38" s="302"/>
      <c r="P38" s="302"/>
      <c r="Q38" s="302"/>
      <c r="R38" s="302"/>
      <c r="T38" s="302" t="s">
        <v>203</v>
      </c>
      <c r="U38" s="302"/>
      <c r="V38" s="302"/>
      <c r="W38" s="302"/>
      <c r="X38" s="302"/>
      <c r="Z38" s="302" t="s">
        <v>205</v>
      </c>
      <c r="AA38" s="302"/>
      <c r="AB38" s="302"/>
      <c r="AC38" s="302"/>
      <c r="AD38" s="302"/>
    </row>
    <row r="40" spans="1:30" ht="35" customHeight="1" thickBot="1">
      <c r="A40" s="148"/>
      <c r="C40" s="115">
        <v>0</v>
      </c>
      <c r="F40" s="115">
        <v>0</v>
      </c>
      <c r="I40" s="115">
        <v>0</v>
      </c>
      <c r="L40" s="115">
        <v>0</v>
      </c>
      <c r="O40" s="115">
        <v>0</v>
      </c>
      <c r="R40" s="115">
        <v>0</v>
      </c>
      <c r="U40" s="115">
        <v>0</v>
      </c>
      <c r="X40" s="115">
        <v>0</v>
      </c>
      <c r="AA40" s="115">
        <v>0</v>
      </c>
      <c r="AD40" s="115">
        <v>0</v>
      </c>
    </row>
    <row r="41" spans="1:30" ht="35" customHeight="1" thickBot="1">
      <c r="A41" s="148"/>
      <c r="B41" s="116">
        <v>0</v>
      </c>
      <c r="C41" s="149">
        <v>0</v>
      </c>
      <c r="E41" s="116">
        <v>0</v>
      </c>
      <c r="F41" s="149">
        <v>0</v>
      </c>
      <c r="H41" s="116">
        <v>0</v>
      </c>
      <c r="I41" s="149">
        <f>Q4*2+1+W4</f>
        <v>1</v>
      </c>
      <c r="K41" s="116">
        <v>0</v>
      </c>
      <c r="L41" s="149">
        <f>T4*2+1+Z4</f>
        <v>1</v>
      </c>
      <c r="N41" s="116">
        <v>0</v>
      </c>
      <c r="O41" s="149">
        <f>K4+(1+AC4)*2</f>
        <v>2</v>
      </c>
      <c r="Q41" s="116">
        <v>0</v>
      </c>
      <c r="R41" s="149">
        <f>N4+(1+AF4)*2</f>
        <v>3</v>
      </c>
      <c r="T41" s="116">
        <v>0</v>
      </c>
      <c r="U41" s="149">
        <v>1</v>
      </c>
      <c r="W41" s="116">
        <v>0</v>
      </c>
      <c r="X41" s="149">
        <v>1</v>
      </c>
      <c r="Z41" s="116">
        <v>0</v>
      </c>
      <c r="AA41" s="149">
        <v>2</v>
      </c>
      <c r="AC41" s="116">
        <v>0</v>
      </c>
      <c r="AD41" s="149">
        <v>3</v>
      </c>
    </row>
    <row r="43" spans="1:30" ht="35" customHeight="1" thickBot="1">
      <c r="C43" s="115">
        <v>0</v>
      </c>
      <c r="F43" s="115">
        <v>0</v>
      </c>
      <c r="I43" s="115">
        <v>0</v>
      </c>
      <c r="L43" s="115">
        <v>0</v>
      </c>
      <c r="O43" s="115">
        <v>0</v>
      </c>
      <c r="R43" s="115">
        <v>0</v>
      </c>
      <c r="U43" s="115">
        <v>0</v>
      </c>
      <c r="X43" s="115">
        <v>0</v>
      </c>
      <c r="AA43" s="115">
        <v>0</v>
      </c>
      <c r="AD43" s="115">
        <v>0</v>
      </c>
    </row>
    <row r="44" spans="1:30" ht="35" customHeight="1" thickBot="1">
      <c r="A44" s="148"/>
      <c r="B44" s="116">
        <v>0</v>
      </c>
      <c r="C44" s="149">
        <v>0</v>
      </c>
      <c r="E44" s="116">
        <v>0</v>
      </c>
      <c r="F44" s="149">
        <v>0</v>
      </c>
      <c r="H44" s="116">
        <v>0</v>
      </c>
      <c r="I44" s="149">
        <f>Q7*2+1+W7</f>
        <v>3</v>
      </c>
      <c r="K44" s="116">
        <v>0</v>
      </c>
      <c r="L44" s="149">
        <f>T7*2+1+Z7</f>
        <v>3</v>
      </c>
      <c r="N44" s="116">
        <v>0</v>
      </c>
      <c r="O44" s="149">
        <f>K7+(1+AC7)*2</f>
        <v>2</v>
      </c>
      <c r="Q44" s="116">
        <v>0</v>
      </c>
      <c r="R44" s="149">
        <f>N7+(1+AF7)*2</f>
        <v>3</v>
      </c>
      <c r="T44" s="116">
        <v>0</v>
      </c>
      <c r="U44" s="149">
        <v>3</v>
      </c>
      <c r="W44" s="116">
        <v>0</v>
      </c>
      <c r="X44" s="149">
        <v>3</v>
      </c>
      <c r="Z44" s="116">
        <v>0</v>
      </c>
      <c r="AA44" s="149">
        <v>2</v>
      </c>
      <c r="AC44" s="116">
        <v>0</v>
      </c>
      <c r="AD44" s="149">
        <v>3</v>
      </c>
    </row>
    <row r="46" spans="1:30" ht="35" customHeight="1">
      <c r="A46" s="111" t="s">
        <v>223</v>
      </c>
    </row>
    <row r="47" spans="1:30" ht="35" customHeight="1">
      <c r="A47" s="111" t="s">
        <v>224</v>
      </c>
    </row>
    <row r="48" spans="1:30" ht="35" customHeight="1">
      <c r="B48" s="320" t="s">
        <v>208</v>
      </c>
      <c r="C48" s="320"/>
      <c r="D48" s="320"/>
      <c r="E48" s="320"/>
      <c r="F48" s="320"/>
      <c r="H48" s="320" t="s">
        <v>210</v>
      </c>
      <c r="I48" s="320"/>
      <c r="J48" s="320"/>
      <c r="K48" s="320"/>
      <c r="L48" s="320"/>
      <c r="N48" s="321" t="s">
        <v>213</v>
      </c>
      <c r="O48" s="321"/>
      <c r="P48" s="321"/>
      <c r="Q48" s="321"/>
      <c r="R48" s="321"/>
      <c r="T48" s="321" t="s">
        <v>214</v>
      </c>
      <c r="U48" s="321"/>
      <c r="V48" s="321"/>
      <c r="W48" s="321"/>
      <c r="X48" s="321"/>
      <c r="Z48" s="273" t="s">
        <v>212</v>
      </c>
      <c r="AA48" s="273"/>
      <c r="AB48" s="273"/>
      <c r="AC48" s="273"/>
      <c r="AD48" s="273"/>
    </row>
    <row r="50" spans="2:30" ht="35" customHeight="1" thickBot="1">
      <c r="C50" s="115">
        <v>0</v>
      </c>
      <c r="F50" s="115">
        <v>0</v>
      </c>
      <c r="I50" s="115">
        <v>0</v>
      </c>
      <c r="L50" s="115">
        <v>0</v>
      </c>
      <c r="O50" s="115">
        <v>0</v>
      </c>
      <c r="R50" s="115">
        <v>0</v>
      </c>
      <c r="U50" s="115">
        <v>0</v>
      </c>
      <c r="X50" s="115">
        <v>0</v>
      </c>
      <c r="AA50" s="115">
        <v>0</v>
      </c>
      <c r="AD50" s="115">
        <v>0</v>
      </c>
    </row>
    <row r="51" spans="2:30" ht="35" customHeight="1" thickBot="1">
      <c r="B51" s="116">
        <v>0</v>
      </c>
      <c r="C51" s="149">
        <f>AC4*1+0</f>
        <v>0</v>
      </c>
      <c r="E51" s="116">
        <v>0</v>
      </c>
      <c r="F51" s="149">
        <f>AF4*1+0</f>
        <v>0</v>
      </c>
      <c r="H51" s="116">
        <v>0</v>
      </c>
      <c r="I51" s="149">
        <f>0*1+W4</f>
        <v>0</v>
      </c>
      <c r="K51" s="116">
        <v>0</v>
      </c>
      <c r="L51" s="149">
        <f>0*1+Z4</f>
        <v>0</v>
      </c>
      <c r="N51" s="116">
        <v>0</v>
      </c>
      <c r="O51" s="149">
        <v>1</v>
      </c>
      <c r="Q51" s="116">
        <v>0</v>
      </c>
      <c r="R51" s="149">
        <v>1</v>
      </c>
      <c r="T51" s="116">
        <v>0</v>
      </c>
      <c r="U51" s="149">
        <v>2</v>
      </c>
      <c r="W51" s="116">
        <v>0</v>
      </c>
      <c r="X51" s="149">
        <v>3</v>
      </c>
      <c r="Z51" s="116">
        <v>0</v>
      </c>
      <c r="AA51" s="193">
        <f>AA31+O51*U51</f>
        <v>2</v>
      </c>
      <c r="AC51" s="116">
        <v>0</v>
      </c>
      <c r="AD51" s="193">
        <f>AD31+R51*X51</f>
        <v>3</v>
      </c>
    </row>
    <row r="53" spans="2:30" ht="35" customHeight="1" thickBot="1">
      <c r="C53" s="115">
        <v>0</v>
      </c>
      <c r="F53" s="115">
        <v>0</v>
      </c>
      <c r="I53" s="115">
        <v>0</v>
      </c>
      <c r="L53" s="115">
        <v>0</v>
      </c>
      <c r="O53" s="115">
        <v>0</v>
      </c>
      <c r="R53" s="115">
        <v>0</v>
      </c>
      <c r="U53" s="115">
        <v>0</v>
      </c>
      <c r="X53" s="115">
        <v>0</v>
      </c>
      <c r="AA53" s="115">
        <v>0</v>
      </c>
      <c r="AD53" s="115">
        <v>0</v>
      </c>
    </row>
    <row r="54" spans="2:30" ht="35" customHeight="1" thickBot="1">
      <c r="B54" s="116">
        <v>0</v>
      </c>
      <c r="C54" s="149">
        <f>AC7*1+0</f>
        <v>0</v>
      </c>
      <c r="E54" s="116">
        <v>0</v>
      </c>
      <c r="F54" s="149">
        <f>AF7*1+0</f>
        <v>0</v>
      </c>
      <c r="H54" s="116">
        <v>0</v>
      </c>
      <c r="I54" s="149">
        <f>0*1+W7</f>
        <v>0</v>
      </c>
      <c r="K54" s="116">
        <v>0</v>
      </c>
      <c r="L54" s="149">
        <f>0*1+Z7</f>
        <v>0</v>
      </c>
      <c r="N54" s="116">
        <v>0</v>
      </c>
      <c r="O54" s="149">
        <v>3</v>
      </c>
      <c r="Q54" s="116">
        <v>0</v>
      </c>
      <c r="R54" s="149">
        <v>3</v>
      </c>
      <c r="T54" s="116">
        <v>0</v>
      </c>
      <c r="U54" s="149">
        <v>2</v>
      </c>
      <c r="W54" s="116">
        <v>0</v>
      </c>
      <c r="X54" s="149">
        <v>3</v>
      </c>
      <c r="Z54" s="116">
        <v>0</v>
      </c>
      <c r="AA54" s="193">
        <f>AA34+O54*U54</f>
        <v>6</v>
      </c>
      <c r="AC54" s="116">
        <v>0</v>
      </c>
      <c r="AD54" s="193">
        <f>AD34+R54*X54</f>
        <v>11</v>
      </c>
    </row>
  </sheetData>
  <mergeCells count="26">
    <mergeCell ref="Z48:AD48"/>
    <mergeCell ref="B38:F38"/>
    <mergeCell ref="H38:L38"/>
    <mergeCell ref="N38:R38"/>
    <mergeCell ref="B28:F28"/>
    <mergeCell ref="H28:L28"/>
    <mergeCell ref="N28:R28"/>
    <mergeCell ref="T28:X28"/>
    <mergeCell ref="Z28:AD28"/>
    <mergeCell ref="T38:X38"/>
    <mergeCell ref="Z38:AD38"/>
    <mergeCell ref="B48:F48"/>
    <mergeCell ref="H48:L48"/>
    <mergeCell ref="N48:R48"/>
    <mergeCell ref="T48:X48"/>
    <mergeCell ref="A1:AP1"/>
    <mergeCell ref="A8:B8"/>
    <mergeCell ref="H18:L18"/>
    <mergeCell ref="N18:R18"/>
    <mergeCell ref="T18:X18"/>
    <mergeCell ref="Z18:AD18"/>
    <mergeCell ref="J2:N2"/>
    <mergeCell ref="P2:T2"/>
    <mergeCell ref="V2:Z2"/>
    <mergeCell ref="AB2:AF2"/>
    <mergeCell ref="B18:F18"/>
  </mergeCells>
  <pageMargins left="0.7" right="0.7" top="0.75" bottom="0.75" header="0.3" footer="0.3"/>
  <pageSetup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AAA69-83C2-BA40-BADD-DC15A88C185B}">
  <dimension ref="A1:AP48"/>
  <sheetViews>
    <sheetView topLeftCell="A22" zoomScale="80" zoomScaleNormal="80" workbookViewId="0">
      <selection activeCell="AO15" sqref="AO15"/>
    </sheetView>
  </sheetViews>
  <sheetFormatPr baseColWidth="10" defaultColWidth="5.83203125" defaultRowHeight="35" customHeight="1"/>
  <cols>
    <col min="1" max="5" width="5.83203125" style="111"/>
    <col min="6" max="6" width="5.83203125" style="111" customWidth="1"/>
    <col min="7" max="16384" width="5.83203125" style="111"/>
  </cols>
  <sheetData>
    <row r="1" spans="1:42" s="86" customFormat="1" ht="35" customHeight="1" thickBot="1">
      <c r="A1" s="318" t="s">
        <v>172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8"/>
      <c r="U1" s="318"/>
      <c r="V1" s="318"/>
      <c r="W1" s="318"/>
      <c r="X1" s="318"/>
      <c r="Y1" s="318"/>
      <c r="Z1" s="318"/>
      <c r="AA1" s="318"/>
      <c r="AB1" s="318"/>
      <c r="AC1" s="318"/>
      <c r="AD1" s="318"/>
      <c r="AE1" s="318"/>
      <c r="AF1" s="318"/>
      <c r="AG1" s="318"/>
      <c r="AH1" s="318"/>
      <c r="AI1" s="318"/>
      <c r="AJ1" s="318"/>
      <c r="AK1" s="318"/>
      <c r="AL1" s="318"/>
      <c r="AM1" s="318"/>
      <c r="AN1" s="318"/>
      <c r="AO1" s="318"/>
      <c r="AP1" s="318"/>
    </row>
    <row r="2" spans="1:42" ht="35" customHeight="1" thickBot="1">
      <c r="A2" s="47" t="s">
        <v>13</v>
      </c>
      <c r="B2" s="112">
        <v>0</v>
      </c>
      <c r="C2" s="113">
        <v>1</v>
      </c>
      <c r="D2" s="113">
        <v>2</v>
      </c>
      <c r="E2" s="113">
        <v>3</v>
      </c>
      <c r="F2" s="113">
        <v>4</v>
      </c>
      <c r="G2" s="113">
        <v>5</v>
      </c>
      <c r="H2" s="113">
        <v>6</v>
      </c>
      <c r="I2" s="113">
        <v>7</v>
      </c>
      <c r="J2" s="114">
        <v>8</v>
      </c>
      <c r="L2" s="302" t="s">
        <v>194</v>
      </c>
      <c r="M2" s="302"/>
      <c r="N2" s="302"/>
      <c r="O2" s="302"/>
      <c r="P2" s="302"/>
      <c r="Q2" s="302"/>
      <c r="S2" s="302" t="s">
        <v>193</v>
      </c>
      <c r="T2" s="302"/>
      <c r="U2" s="302"/>
      <c r="V2" s="302"/>
      <c r="W2" s="302"/>
      <c r="X2" s="302"/>
      <c r="Z2" s="302" t="s">
        <v>195</v>
      </c>
      <c r="AA2" s="302"/>
      <c r="AB2" s="302"/>
      <c r="AC2" s="302"/>
      <c r="AD2" s="302"/>
      <c r="AE2" s="302"/>
      <c r="AG2" s="302" t="s">
        <v>196</v>
      </c>
      <c r="AH2" s="302"/>
      <c r="AI2" s="302"/>
      <c r="AJ2" s="302"/>
      <c r="AK2" s="302"/>
      <c r="AL2" s="302"/>
    </row>
    <row r="3" spans="1:42" ht="35" customHeight="1" thickBot="1">
      <c r="A3" s="47" t="s">
        <v>14</v>
      </c>
      <c r="B3" s="112">
        <v>9</v>
      </c>
      <c r="C3" s="113">
        <v>10</v>
      </c>
      <c r="D3" s="113">
        <v>11</v>
      </c>
      <c r="E3" s="113">
        <v>12</v>
      </c>
      <c r="F3" s="113">
        <v>13</v>
      </c>
      <c r="G3" s="113">
        <v>14</v>
      </c>
      <c r="H3" s="113">
        <v>15</v>
      </c>
      <c r="I3" s="113">
        <v>16</v>
      </c>
      <c r="J3" s="114">
        <v>17</v>
      </c>
      <c r="L3" s="111" t="s">
        <v>28</v>
      </c>
      <c r="S3" s="111" t="s">
        <v>142</v>
      </c>
    </row>
    <row r="4" spans="1:42" ht="35" customHeight="1" thickBot="1">
      <c r="A4" s="47" t="s">
        <v>22</v>
      </c>
      <c r="B4" s="112">
        <v>4</v>
      </c>
      <c r="C4" s="113">
        <v>4</v>
      </c>
      <c r="D4" s="114">
        <v>1</v>
      </c>
      <c r="E4" s="86"/>
      <c r="L4" s="86"/>
      <c r="M4" s="86"/>
      <c r="N4" s="306" t="s">
        <v>0</v>
      </c>
      <c r="O4" s="306"/>
      <c r="P4" s="306"/>
      <c r="Q4" s="306"/>
      <c r="R4" s="86"/>
      <c r="S4" s="86"/>
      <c r="T4" s="86"/>
      <c r="U4" s="306" t="s">
        <v>0</v>
      </c>
      <c r="V4" s="306"/>
      <c r="W4" s="306"/>
      <c r="X4" s="306"/>
      <c r="Z4" s="86"/>
      <c r="AA4" s="86"/>
      <c r="AB4" s="306" t="s">
        <v>0</v>
      </c>
      <c r="AC4" s="306"/>
      <c r="AD4" s="306"/>
      <c r="AE4" s="306"/>
      <c r="AF4" s="86"/>
      <c r="AG4" s="86"/>
      <c r="AH4" s="86"/>
      <c r="AI4" s="306" t="s">
        <v>0</v>
      </c>
      <c r="AJ4" s="306"/>
      <c r="AK4" s="306"/>
      <c r="AL4" s="306"/>
    </row>
    <row r="5" spans="1:42" ht="35" customHeight="1" thickBot="1">
      <c r="A5" s="47" t="s">
        <v>23</v>
      </c>
      <c r="B5" s="112">
        <v>1</v>
      </c>
      <c r="C5" s="113">
        <v>1</v>
      </c>
      <c r="D5" s="114">
        <v>1</v>
      </c>
      <c r="E5" s="86"/>
      <c r="L5" s="86"/>
      <c r="M5" s="86"/>
      <c r="N5" s="159">
        <v>0</v>
      </c>
      <c r="O5" s="159">
        <v>1</v>
      </c>
      <c r="P5" s="159">
        <v>2</v>
      </c>
      <c r="Q5" s="159">
        <v>3</v>
      </c>
      <c r="R5" s="86"/>
      <c r="S5" s="86"/>
      <c r="T5" s="86"/>
      <c r="U5" s="159">
        <v>0</v>
      </c>
      <c r="V5" s="159">
        <v>1</v>
      </c>
      <c r="W5" s="159">
        <v>2</v>
      </c>
      <c r="X5" s="159">
        <v>3</v>
      </c>
      <c r="Z5" s="86"/>
      <c r="AA5" s="86"/>
      <c r="AB5" s="159">
        <v>0</v>
      </c>
      <c r="AC5" s="159">
        <v>1</v>
      </c>
      <c r="AD5" s="159">
        <v>2</v>
      </c>
      <c r="AE5" s="159">
        <v>3</v>
      </c>
      <c r="AF5" s="86"/>
      <c r="AG5" s="86"/>
      <c r="AH5" s="86"/>
      <c r="AI5" s="159">
        <v>0</v>
      </c>
      <c r="AJ5" s="159">
        <v>1</v>
      </c>
      <c r="AK5" s="159">
        <v>2</v>
      </c>
      <c r="AL5" s="159">
        <v>3</v>
      </c>
    </row>
    <row r="6" spans="1:42" ht="35" customHeight="1" thickBot="1">
      <c r="A6" s="47" t="s">
        <v>40</v>
      </c>
      <c r="B6" s="112">
        <v>4</v>
      </c>
      <c r="C6" s="113">
        <v>4</v>
      </c>
      <c r="D6" s="114">
        <v>1</v>
      </c>
      <c r="E6" s="86"/>
      <c r="L6" s="307" t="s">
        <v>1</v>
      </c>
      <c r="M6" s="159">
        <v>0</v>
      </c>
      <c r="N6" s="117">
        <f>0*4+N5</f>
        <v>0</v>
      </c>
      <c r="O6" s="118">
        <f t="shared" ref="O6:Q6" si="0">0*4+O5</f>
        <v>1</v>
      </c>
      <c r="P6" s="118">
        <f t="shared" si="0"/>
        <v>2</v>
      </c>
      <c r="Q6" s="119">
        <f t="shared" si="0"/>
        <v>3</v>
      </c>
      <c r="R6" s="86"/>
      <c r="S6" s="307" t="s">
        <v>1</v>
      </c>
      <c r="T6" s="159">
        <v>0</v>
      </c>
      <c r="U6" s="117">
        <f>0*4+T6</f>
        <v>0</v>
      </c>
      <c r="V6" s="118">
        <f t="shared" ref="V6:X6" si="1">0*4+U6</f>
        <v>0</v>
      </c>
      <c r="W6" s="118">
        <f t="shared" si="1"/>
        <v>0</v>
      </c>
      <c r="X6" s="119">
        <f t="shared" si="1"/>
        <v>0</v>
      </c>
      <c r="Z6" s="307" t="s">
        <v>1</v>
      </c>
      <c r="AA6" s="159">
        <v>0</v>
      </c>
      <c r="AB6" s="117">
        <f>AB$5</f>
        <v>0</v>
      </c>
      <c r="AC6" s="118">
        <f t="shared" ref="AC6:AE6" si="2">AC$5</f>
        <v>1</v>
      </c>
      <c r="AD6" s="118">
        <f t="shared" si="2"/>
        <v>2</v>
      </c>
      <c r="AE6" s="119">
        <f t="shared" si="2"/>
        <v>3</v>
      </c>
      <c r="AF6" s="86"/>
      <c r="AG6" s="307" t="s">
        <v>1</v>
      </c>
      <c r="AH6" s="159">
        <v>0</v>
      </c>
      <c r="AI6" s="117">
        <f>$AH6</f>
        <v>0</v>
      </c>
      <c r="AJ6" s="118">
        <f t="shared" ref="AJ6:AL6" si="3">$AH6</f>
        <v>0</v>
      </c>
      <c r="AK6" s="118">
        <f t="shared" si="3"/>
        <v>0</v>
      </c>
      <c r="AL6" s="119">
        <f t="shared" si="3"/>
        <v>0</v>
      </c>
    </row>
    <row r="7" spans="1:42" ht="35" customHeight="1" thickBot="1">
      <c r="A7" s="86"/>
      <c r="B7" s="86"/>
      <c r="C7" s="86"/>
      <c r="D7" s="86"/>
      <c r="E7" s="86"/>
      <c r="L7" s="307"/>
      <c r="M7" s="159">
        <v>1</v>
      </c>
      <c r="N7" s="120">
        <f t="shared" ref="N7:N9" si="4">0*4+N6</f>
        <v>0</v>
      </c>
      <c r="O7" s="86">
        <f t="shared" ref="O7:O9" si="5">0*4+O6</f>
        <v>1</v>
      </c>
      <c r="P7" s="86">
        <f t="shared" ref="P7:P9" si="6">0*4+P6</f>
        <v>2</v>
      </c>
      <c r="Q7" s="121">
        <f t="shared" ref="Q7:Q9" si="7">0*4+Q6</f>
        <v>3</v>
      </c>
      <c r="R7" s="86"/>
      <c r="S7" s="307"/>
      <c r="T7" s="159">
        <v>1</v>
      </c>
      <c r="U7" s="120">
        <f t="shared" ref="U7:X9" si="8">0*4+T7</f>
        <v>1</v>
      </c>
      <c r="V7" s="86">
        <f t="shared" si="8"/>
        <v>1</v>
      </c>
      <c r="W7" s="86">
        <f t="shared" si="8"/>
        <v>1</v>
      </c>
      <c r="X7" s="121">
        <f t="shared" si="8"/>
        <v>1</v>
      </c>
      <c r="Z7" s="307"/>
      <c r="AA7" s="159">
        <v>1</v>
      </c>
      <c r="AB7" s="120">
        <f t="shared" ref="AB7:AE9" si="9">AB$5</f>
        <v>0</v>
      </c>
      <c r="AC7" s="86">
        <f t="shared" si="9"/>
        <v>1</v>
      </c>
      <c r="AD7" s="86">
        <f t="shared" si="9"/>
        <v>2</v>
      </c>
      <c r="AE7" s="121">
        <f t="shared" si="9"/>
        <v>3</v>
      </c>
      <c r="AF7" s="86"/>
      <c r="AG7" s="307"/>
      <c r="AH7" s="159">
        <v>1</v>
      </c>
      <c r="AI7" s="120">
        <f t="shared" ref="AI7:AL9" si="10">$AH7</f>
        <v>1</v>
      </c>
      <c r="AJ7" s="86">
        <f t="shared" si="10"/>
        <v>1</v>
      </c>
      <c r="AK7" s="86">
        <f t="shared" si="10"/>
        <v>1</v>
      </c>
      <c r="AL7" s="121">
        <f t="shared" si="10"/>
        <v>1</v>
      </c>
    </row>
    <row r="8" spans="1:42" ht="35" customHeight="1" thickBot="1">
      <c r="A8" s="316" t="s">
        <v>199</v>
      </c>
      <c r="B8" s="316"/>
      <c r="C8" s="112">
        <f>B4</f>
        <v>4</v>
      </c>
      <c r="D8" s="113">
        <f>C4</f>
        <v>4</v>
      </c>
      <c r="E8" s="114">
        <f>D4</f>
        <v>1</v>
      </c>
      <c r="L8" s="307"/>
      <c r="M8" s="159">
        <v>2</v>
      </c>
      <c r="N8" s="120">
        <f t="shared" si="4"/>
        <v>0</v>
      </c>
      <c r="O8" s="86">
        <f t="shared" si="5"/>
        <v>1</v>
      </c>
      <c r="P8" s="86">
        <f t="shared" si="6"/>
        <v>2</v>
      </c>
      <c r="Q8" s="121">
        <f t="shared" si="7"/>
        <v>3</v>
      </c>
      <c r="R8" s="86"/>
      <c r="S8" s="307"/>
      <c r="T8" s="159">
        <v>2</v>
      </c>
      <c r="U8" s="120">
        <f t="shared" si="8"/>
        <v>2</v>
      </c>
      <c r="V8" s="86">
        <f t="shared" si="8"/>
        <v>2</v>
      </c>
      <c r="W8" s="86">
        <f t="shared" si="8"/>
        <v>2</v>
      </c>
      <c r="X8" s="121">
        <f t="shared" si="8"/>
        <v>2</v>
      </c>
      <c r="Z8" s="307"/>
      <c r="AA8" s="159">
        <v>2</v>
      </c>
      <c r="AB8" s="120">
        <f t="shared" si="9"/>
        <v>0</v>
      </c>
      <c r="AC8" s="86">
        <f t="shared" si="9"/>
        <v>1</v>
      </c>
      <c r="AD8" s="86">
        <f t="shared" si="9"/>
        <v>2</v>
      </c>
      <c r="AE8" s="121">
        <f t="shared" si="9"/>
        <v>3</v>
      </c>
      <c r="AF8" s="86"/>
      <c r="AG8" s="307"/>
      <c r="AH8" s="159">
        <v>2</v>
      </c>
      <c r="AI8" s="120">
        <f t="shared" si="10"/>
        <v>2</v>
      </c>
      <c r="AJ8" s="86">
        <f t="shared" si="10"/>
        <v>2</v>
      </c>
      <c r="AK8" s="86">
        <f t="shared" si="10"/>
        <v>2</v>
      </c>
      <c r="AL8" s="121">
        <f t="shared" si="10"/>
        <v>2</v>
      </c>
    </row>
    <row r="9" spans="1:42" ht="35" customHeight="1" thickBot="1">
      <c r="A9" s="47" t="s">
        <v>197</v>
      </c>
      <c r="B9" s="149">
        <f>SQRT(COUNT(B2:J2))</f>
        <v>3</v>
      </c>
      <c r="C9" s="86"/>
      <c r="D9" s="86"/>
      <c r="E9" s="86"/>
      <c r="L9" s="307"/>
      <c r="M9" s="159">
        <v>3</v>
      </c>
      <c r="N9" s="122">
        <f t="shared" si="4"/>
        <v>0</v>
      </c>
      <c r="O9" s="123">
        <f t="shared" si="5"/>
        <v>1</v>
      </c>
      <c r="P9" s="123">
        <f t="shared" si="6"/>
        <v>2</v>
      </c>
      <c r="Q9" s="124">
        <f t="shared" si="7"/>
        <v>3</v>
      </c>
      <c r="R9" s="86"/>
      <c r="S9" s="307"/>
      <c r="T9" s="159">
        <v>3</v>
      </c>
      <c r="U9" s="122">
        <f t="shared" si="8"/>
        <v>3</v>
      </c>
      <c r="V9" s="123">
        <f t="shared" si="8"/>
        <v>3</v>
      </c>
      <c r="W9" s="123">
        <f t="shared" si="8"/>
        <v>3</v>
      </c>
      <c r="X9" s="124">
        <f t="shared" si="8"/>
        <v>3</v>
      </c>
      <c r="Z9" s="307"/>
      <c r="AA9" s="159">
        <v>3</v>
      </c>
      <c r="AB9" s="122">
        <f t="shared" si="9"/>
        <v>0</v>
      </c>
      <c r="AC9" s="123">
        <f t="shared" si="9"/>
        <v>1</v>
      </c>
      <c r="AD9" s="123">
        <f t="shared" si="9"/>
        <v>2</v>
      </c>
      <c r="AE9" s="124">
        <f t="shared" si="9"/>
        <v>3</v>
      </c>
      <c r="AF9" s="86"/>
      <c r="AG9" s="307"/>
      <c r="AH9" s="159">
        <v>3</v>
      </c>
      <c r="AI9" s="122">
        <f t="shared" si="10"/>
        <v>3</v>
      </c>
      <c r="AJ9" s="123">
        <f t="shared" si="10"/>
        <v>3</v>
      </c>
      <c r="AK9" s="123">
        <f t="shared" si="10"/>
        <v>3</v>
      </c>
      <c r="AL9" s="124">
        <f t="shared" si="10"/>
        <v>3</v>
      </c>
    </row>
    <row r="11" spans="1:42" s="192" customFormat="1" ht="35" customHeight="1">
      <c r="A11" s="192" t="s">
        <v>164</v>
      </c>
    </row>
    <row r="13" spans="1:42" ht="35" customHeight="1">
      <c r="A13" s="302" t="s">
        <v>200</v>
      </c>
      <c r="B13" s="302"/>
      <c r="C13" s="302"/>
      <c r="D13" s="302"/>
      <c r="E13" s="302"/>
      <c r="F13" s="302"/>
      <c r="H13" s="302" t="s">
        <v>225</v>
      </c>
      <c r="I13" s="302"/>
      <c r="J13" s="302"/>
      <c r="K13" s="302"/>
      <c r="L13" s="302"/>
      <c r="M13" s="302"/>
      <c r="O13" s="302" t="s">
        <v>226</v>
      </c>
      <c r="P13" s="302"/>
      <c r="Q13" s="302"/>
      <c r="R13" s="302"/>
      <c r="S13" s="302"/>
      <c r="T13" s="302"/>
      <c r="V13" s="302" t="s">
        <v>203</v>
      </c>
      <c r="W13" s="302"/>
      <c r="X13" s="302"/>
      <c r="Y13" s="302"/>
      <c r="Z13" s="302"/>
      <c r="AA13" s="302"/>
      <c r="AC13" s="302" t="s">
        <v>205</v>
      </c>
      <c r="AD13" s="302"/>
      <c r="AE13" s="302"/>
      <c r="AF13" s="302"/>
      <c r="AG13" s="302"/>
      <c r="AH13" s="302"/>
    </row>
    <row r="14" spans="1:42" ht="35" customHeight="1">
      <c r="A14" s="86"/>
      <c r="B14" s="86"/>
      <c r="C14" s="306" t="s">
        <v>0</v>
      </c>
      <c r="D14" s="306"/>
      <c r="E14" s="306"/>
      <c r="F14" s="306"/>
      <c r="G14" s="86"/>
      <c r="H14" s="86"/>
      <c r="I14" s="86"/>
      <c r="J14" s="306" t="s">
        <v>0</v>
      </c>
      <c r="K14" s="306"/>
      <c r="L14" s="306"/>
      <c r="M14" s="306"/>
      <c r="O14" s="86"/>
      <c r="P14" s="86"/>
      <c r="Q14" s="306" t="s">
        <v>0</v>
      </c>
      <c r="R14" s="306"/>
      <c r="S14" s="306"/>
      <c r="T14" s="306"/>
      <c r="V14" s="86"/>
      <c r="W14" s="86"/>
      <c r="X14" s="306" t="s">
        <v>0</v>
      </c>
      <c r="Y14" s="306"/>
      <c r="Z14" s="306"/>
      <c r="AA14" s="306"/>
      <c r="AC14" s="86"/>
      <c r="AD14" s="86"/>
      <c r="AE14" s="306" t="s">
        <v>0</v>
      </c>
      <c r="AF14" s="306"/>
      <c r="AG14" s="306"/>
      <c r="AH14" s="306"/>
    </row>
    <row r="15" spans="1:42" ht="35" customHeight="1" thickBot="1">
      <c r="A15" s="86"/>
      <c r="B15" s="86"/>
      <c r="C15" s="159">
        <v>0</v>
      </c>
      <c r="D15" s="159">
        <v>1</v>
      </c>
      <c r="E15" s="159">
        <v>2</v>
      </c>
      <c r="F15" s="159">
        <v>3</v>
      </c>
      <c r="G15" s="86"/>
      <c r="H15" s="86"/>
      <c r="I15" s="86"/>
      <c r="J15" s="159">
        <v>0</v>
      </c>
      <c r="K15" s="159">
        <v>1</v>
      </c>
      <c r="L15" s="159">
        <v>2</v>
      </c>
      <c r="M15" s="159">
        <v>3</v>
      </c>
      <c r="O15" s="86"/>
      <c r="P15" s="86"/>
      <c r="Q15" s="159">
        <v>0</v>
      </c>
      <c r="R15" s="159">
        <v>1</v>
      </c>
      <c r="S15" s="159">
        <v>2</v>
      </c>
      <c r="T15" s="159">
        <v>3</v>
      </c>
      <c r="V15" s="86"/>
      <c r="W15" s="86"/>
      <c r="X15" s="159">
        <v>0</v>
      </c>
      <c r="Y15" s="159">
        <v>1</v>
      </c>
      <c r="Z15" s="159">
        <v>2</v>
      </c>
      <c r="AA15" s="159">
        <v>3</v>
      </c>
      <c r="AC15" s="86"/>
      <c r="AD15" s="86"/>
      <c r="AE15" s="159">
        <v>0</v>
      </c>
      <c r="AF15" s="159">
        <v>1</v>
      </c>
      <c r="AG15" s="159">
        <v>2</v>
      </c>
      <c r="AH15" s="159">
        <v>3</v>
      </c>
    </row>
    <row r="16" spans="1:42" ht="35" customHeight="1">
      <c r="A16" s="307" t="s">
        <v>1</v>
      </c>
      <c r="B16" s="159">
        <v>0</v>
      </c>
      <c r="C16" s="117">
        <f>AI6*4+AB6</f>
        <v>0</v>
      </c>
      <c r="D16" s="118">
        <f t="shared" ref="D16:F16" si="11">AJ6*4+AC6</f>
        <v>1</v>
      </c>
      <c r="E16" s="118">
        <f t="shared" si="11"/>
        <v>2</v>
      </c>
      <c r="F16" s="119">
        <f t="shared" si="11"/>
        <v>3</v>
      </c>
      <c r="G16" s="86"/>
      <c r="H16" s="307" t="s">
        <v>1</v>
      </c>
      <c r="I16" s="159">
        <v>0</v>
      </c>
      <c r="J16" s="117">
        <f>U6*3+0+AB6</f>
        <v>0</v>
      </c>
      <c r="K16" s="118">
        <f t="shared" ref="K16:M16" si="12">V6*3+0+AC6</f>
        <v>1</v>
      </c>
      <c r="L16" s="118">
        <f t="shared" si="12"/>
        <v>2</v>
      </c>
      <c r="M16" s="119">
        <f t="shared" si="12"/>
        <v>3</v>
      </c>
      <c r="O16" s="307" t="s">
        <v>1</v>
      </c>
      <c r="P16" s="159">
        <v>0</v>
      </c>
      <c r="Q16" s="117">
        <f>N6+(0+AI6)*3</f>
        <v>0</v>
      </c>
      <c r="R16" s="118">
        <f t="shared" ref="R16:T16" si="13">O6+(0+AJ6)*3</f>
        <v>1</v>
      </c>
      <c r="S16" s="118">
        <f t="shared" si="13"/>
        <v>2</v>
      </c>
      <c r="T16" s="119">
        <f t="shared" si="13"/>
        <v>3</v>
      </c>
      <c r="V16" s="307" t="s">
        <v>1</v>
      </c>
      <c r="W16" s="159">
        <v>0</v>
      </c>
      <c r="X16" s="117">
        <v>0</v>
      </c>
      <c r="Y16" s="118">
        <v>1</v>
      </c>
      <c r="Z16" s="118">
        <v>2</v>
      </c>
      <c r="AA16" s="119">
        <v>0</v>
      </c>
      <c r="AC16" s="307" t="s">
        <v>1</v>
      </c>
      <c r="AD16" s="159">
        <v>0</v>
      </c>
      <c r="AE16" s="117">
        <v>9</v>
      </c>
      <c r="AF16" s="118">
        <v>10</v>
      </c>
      <c r="AG16" s="118">
        <v>11</v>
      </c>
      <c r="AH16" s="119">
        <v>0</v>
      </c>
    </row>
    <row r="17" spans="1:34" ht="35" customHeight="1">
      <c r="A17" s="307"/>
      <c r="B17" s="159">
        <v>1</v>
      </c>
      <c r="C17" s="120">
        <f t="shared" ref="C17:C19" si="14">AI7*4+AB7</f>
        <v>4</v>
      </c>
      <c r="D17" s="86">
        <f t="shared" ref="D17:D19" si="15">AJ7*4+AC7</f>
        <v>5</v>
      </c>
      <c r="E17" s="86">
        <f t="shared" ref="E17:E19" si="16">AK7*4+AD7</f>
        <v>6</v>
      </c>
      <c r="F17" s="121">
        <f t="shared" ref="F17:F19" si="17">AL7*4+AE7</f>
        <v>7</v>
      </c>
      <c r="G17" s="86"/>
      <c r="H17" s="307"/>
      <c r="I17" s="159">
        <v>1</v>
      </c>
      <c r="J17" s="120">
        <f t="shared" ref="J17:J19" si="18">U7*3+0+AB7</f>
        <v>3</v>
      </c>
      <c r="K17" s="86">
        <f t="shared" ref="K17:K19" si="19">V7*3+0+AC7</f>
        <v>4</v>
      </c>
      <c r="L17" s="86">
        <f t="shared" ref="L17:L19" si="20">W7*3+0+AD7</f>
        <v>5</v>
      </c>
      <c r="M17" s="121">
        <f t="shared" ref="M17:M19" si="21">X7*3+0+AE7</f>
        <v>6</v>
      </c>
      <c r="O17" s="307"/>
      <c r="P17" s="159">
        <v>1</v>
      </c>
      <c r="Q17" s="120">
        <f t="shared" ref="Q17:Q19" si="22">N7+(0+AI7)*3</f>
        <v>3</v>
      </c>
      <c r="R17" s="86">
        <f t="shared" ref="R17:R19" si="23">O7+(0+AJ7)*3</f>
        <v>4</v>
      </c>
      <c r="S17" s="86">
        <f t="shared" ref="S17:S19" si="24">P7+(0+AK7)*3</f>
        <v>5</v>
      </c>
      <c r="T17" s="121">
        <f t="shared" ref="T17:T19" si="25">Q7+(0+AL7)*3</f>
        <v>6</v>
      </c>
      <c r="V17" s="307"/>
      <c r="W17" s="159">
        <v>1</v>
      </c>
      <c r="X17" s="120">
        <v>3</v>
      </c>
      <c r="Y17" s="86">
        <v>4</v>
      </c>
      <c r="Z17" s="86">
        <v>5</v>
      </c>
      <c r="AA17" s="121">
        <v>0</v>
      </c>
      <c r="AC17" s="307"/>
      <c r="AD17" s="159">
        <v>1</v>
      </c>
      <c r="AE17" s="120">
        <v>12</v>
      </c>
      <c r="AF17" s="86">
        <v>13</v>
      </c>
      <c r="AG17" s="86">
        <v>14</v>
      </c>
      <c r="AH17" s="121">
        <v>0</v>
      </c>
    </row>
    <row r="18" spans="1:34" ht="35" customHeight="1">
      <c r="A18" s="307"/>
      <c r="B18" s="159">
        <v>2</v>
      </c>
      <c r="C18" s="120">
        <f t="shared" si="14"/>
        <v>8</v>
      </c>
      <c r="D18" s="86">
        <f t="shared" si="15"/>
        <v>9</v>
      </c>
      <c r="E18" s="86">
        <f t="shared" si="16"/>
        <v>10</v>
      </c>
      <c r="F18" s="121">
        <f t="shared" si="17"/>
        <v>11</v>
      </c>
      <c r="G18" s="86"/>
      <c r="H18" s="307"/>
      <c r="I18" s="159">
        <v>2</v>
      </c>
      <c r="J18" s="120">
        <f t="shared" si="18"/>
        <v>6</v>
      </c>
      <c r="K18" s="86">
        <f t="shared" si="19"/>
        <v>7</v>
      </c>
      <c r="L18" s="86">
        <f t="shared" si="20"/>
        <v>8</v>
      </c>
      <c r="M18" s="121">
        <f t="shared" si="21"/>
        <v>9</v>
      </c>
      <c r="O18" s="307"/>
      <c r="P18" s="159">
        <v>2</v>
      </c>
      <c r="Q18" s="120">
        <f t="shared" si="22"/>
        <v>6</v>
      </c>
      <c r="R18" s="86">
        <f t="shared" si="23"/>
        <v>7</v>
      </c>
      <c r="S18" s="86">
        <f t="shared" si="24"/>
        <v>8</v>
      </c>
      <c r="T18" s="121">
        <f t="shared" si="25"/>
        <v>9</v>
      </c>
      <c r="V18" s="307"/>
      <c r="W18" s="159">
        <v>2</v>
      </c>
      <c r="X18" s="120">
        <v>6</v>
      </c>
      <c r="Y18" s="86">
        <v>7</v>
      </c>
      <c r="Z18" s="86">
        <v>8</v>
      </c>
      <c r="AA18" s="121">
        <v>0</v>
      </c>
      <c r="AC18" s="307"/>
      <c r="AD18" s="159">
        <v>2</v>
      </c>
      <c r="AE18" s="120">
        <v>15</v>
      </c>
      <c r="AF18" s="86">
        <v>16</v>
      </c>
      <c r="AG18" s="86">
        <v>17</v>
      </c>
      <c r="AH18" s="121">
        <v>0</v>
      </c>
    </row>
    <row r="19" spans="1:34" ht="35" customHeight="1" thickBot="1">
      <c r="A19" s="307"/>
      <c r="B19" s="159">
        <v>3</v>
      </c>
      <c r="C19" s="122">
        <f t="shared" si="14"/>
        <v>12</v>
      </c>
      <c r="D19" s="123">
        <f t="shared" si="15"/>
        <v>13</v>
      </c>
      <c r="E19" s="123">
        <f t="shared" si="16"/>
        <v>14</v>
      </c>
      <c r="F19" s="124">
        <f t="shared" si="17"/>
        <v>15</v>
      </c>
      <c r="G19" s="86"/>
      <c r="H19" s="307"/>
      <c r="I19" s="159">
        <v>3</v>
      </c>
      <c r="J19" s="122">
        <f t="shared" si="18"/>
        <v>9</v>
      </c>
      <c r="K19" s="123">
        <f t="shared" si="19"/>
        <v>10</v>
      </c>
      <c r="L19" s="123">
        <f t="shared" si="20"/>
        <v>11</v>
      </c>
      <c r="M19" s="124">
        <f t="shared" si="21"/>
        <v>12</v>
      </c>
      <c r="O19" s="307"/>
      <c r="P19" s="159">
        <v>3</v>
      </c>
      <c r="Q19" s="122">
        <f t="shared" si="22"/>
        <v>9</v>
      </c>
      <c r="R19" s="123">
        <f t="shared" si="23"/>
        <v>10</v>
      </c>
      <c r="S19" s="123">
        <f t="shared" si="24"/>
        <v>11</v>
      </c>
      <c r="T19" s="124">
        <f t="shared" si="25"/>
        <v>12</v>
      </c>
      <c r="V19" s="307"/>
      <c r="W19" s="159">
        <v>3</v>
      </c>
      <c r="X19" s="122">
        <v>0</v>
      </c>
      <c r="Y19" s="123">
        <v>0</v>
      </c>
      <c r="Z19" s="123">
        <v>0</v>
      </c>
      <c r="AA19" s="124">
        <v>0</v>
      </c>
      <c r="AC19" s="307"/>
      <c r="AD19" s="159">
        <v>3</v>
      </c>
      <c r="AE19" s="122">
        <f t="shared" ref="AE19" si="26">AB9+(0+AW9)*3</f>
        <v>0</v>
      </c>
      <c r="AF19" s="123">
        <v>0</v>
      </c>
      <c r="AG19" s="123">
        <v>0</v>
      </c>
      <c r="AH19" s="124">
        <v>0</v>
      </c>
    </row>
    <row r="21" spans="1:34" ht="35" customHeight="1">
      <c r="A21" s="111" t="s">
        <v>227</v>
      </c>
    </row>
    <row r="23" spans="1:34" ht="35" customHeight="1">
      <c r="A23" s="111" t="s">
        <v>224</v>
      </c>
    </row>
    <row r="24" spans="1:34" ht="35" customHeight="1">
      <c r="A24" s="302" t="s">
        <v>208</v>
      </c>
      <c r="B24" s="302"/>
      <c r="C24" s="302"/>
      <c r="D24" s="302"/>
      <c r="E24" s="302"/>
      <c r="F24" s="302"/>
      <c r="H24" s="302" t="s">
        <v>210</v>
      </c>
      <c r="I24" s="302"/>
      <c r="J24" s="302"/>
      <c r="K24" s="302"/>
      <c r="L24" s="302"/>
      <c r="M24" s="302"/>
      <c r="O24" s="322" t="s">
        <v>213</v>
      </c>
      <c r="P24" s="322"/>
      <c r="Q24" s="322"/>
      <c r="R24" s="322"/>
      <c r="S24" s="322"/>
      <c r="T24" s="322"/>
      <c r="V24" s="322" t="s">
        <v>214</v>
      </c>
      <c r="W24" s="322"/>
      <c r="X24" s="322"/>
      <c r="Y24" s="322"/>
      <c r="Z24" s="322"/>
      <c r="AA24" s="322"/>
      <c r="AC24" s="273" t="s">
        <v>212</v>
      </c>
      <c r="AD24" s="273"/>
      <c r="AE24" s="273"/>
      <c r="AF24" s="273"/>
      <c r="AG24" s="273"/>
      <c r="AH24" s="273"/>
    </row>
    <row r="25" spans="1:34" ht="35" customHeight="1">
      <c r="A25" s="86"/>
      <c r="B25" s="86"/>
      <c r="C25" s="306" t="s">
        <v>0</v>
      </c>
      <c r="D25" s="306"/>
      <c r="E25" s="306"/>
      <c r="F25" s="306"/>
      <c r="G25" s="86"/>
      <c r="H25" s="86"/>
      <c r="I25" s="86"/>
      <c r="J25" s="306" t="s">
        <v>0</v>
      </c>
      <c r="K25" s="306"/>
      <c r="L25" s="306"/>
      <c r="M25" s="306"/>
      <c r="O25" s="86"/>
      <c r="P25" s="86"/>
      <c r="Q25" s="306" t="s">
        <v>0</v>
      </c>
      <c r="R25" s="306"/>
      <c r="S25" s="306"/>
      <c r="T25" s="306"/>
      <c r="V25" s="86"/>
      <c r="W25" s="86"/>
      <c r="X25" s="306" t="s">
        <v>0</v>
      </c>
      <c r="Y25" s="306"/>
      <c r="Z25" s="306"/>
      <c r="AA25" s="306"/>
      <c r="AC25" s="86"/>
      <c r="AD25" s="86"/>
      <c r="AE25" s="306" t="s">
        <v>0</v>
      </c>
      <c r="AF25" s="306"/>
      <c r="AG25" s="306"/>
      <c r="AH25" s="306"/>
    </row>
    <row r="26" spans="1:34" ht="35" customHeight="1" thickBot="1">
      <c r="A26" s="86"/>
      <c r="B26" s="86"/>
      <c r="C26" s="159">
        <v>0</v>
      </c>
      <c r="D26" s="159">
        <v>1</v>
      </c>
      <c r="E26" s="159">
        <v>2</v>
      </c>
      <c r="F26" s="159">
        <v>3</v>
      </c>
      <c r="G26" s="86"/>
      <c r="H26" s="86"/>
      <c r="I26" s="86"/>
      <c r="J26" s="159">
        <v>0</v>
      </c>
      <c r="K26" s="159">
        <v>1</v>
      </c>
      <c r="L26" s="159">
        <v>2</v>
      </c>
      <c r="M26" s="159">
        <v>3</v>
      </c>
      <c r="O26" s="86"/>
      <c r="P26" s="86"/>
      <c r="Q26" s="159">
        <v>0</v>
      </c>
      <c r="R26" s="159">
        <v>1</v>
      </c>
      <c r="S26" s="159">
        <v>2</v>
      </c>
      <c r="T26" s="159">
        <v>3</v>
      </c>
      <c r="V26" s="86"/>
      <c r="W26" s="86"/>
      <c r="X26" s="159">
        <v>0</v>
      </c>
      <c r="Y26" s="159">
        <v>1</v>
      </c>
      <c r="Z26" s="159">
        <v>2</v>
      </c>
      <c r="AA26" s="159">
        <v>3</v>
      </c>
      <c r="AC26" s="86"/>
      <c r="AD26" s="86"/>
      <c r="AE26" s="159">
        <v>0</v>
      </c>
      <c r="AF26" s="159">
        <v>1</v>
      </c>
      <c r="AG26" s="159">
        <v>2</v>
      </c>
      <c r="AH26" s="159">
        <v>3</v>
      </c>
    </row>
    <row r="27" spans="1:34" ht="35" customHeight="1">
      <c r="A27" s="307" t="s">
        <v>1</v>
      </c>
      <c r="B27" s="159">
        <v>0</v>
      </c>
      <c r="C27" s="117">
        <f>AI6*4+0</f>
        <v>0</v>
      </c>
      <c r="D27" s="118">
        <f t="shared" ref="D27:F27" si="27">AJ6*4+0</f>
        <v>0</v>
      </c>
      <c r="E27" s="118">
        <f t="shared" si="27"/>
        <v>0</v>
      </c>
      <c r="F27" s="119">
        <f t="shared" si="27"/>
        <v>0</v>
      </c>
      <c r="G27" s="86"/>
      <c r="H27" s="307" t="s">
        <v>1</v>
      </c>
      <c r="I27" s="159">
        <v>0</v>
      </c>
      <c r="J27" s="117">
        <f>0*4+AB6</f>
        <v>0</v>
      </c>
      <c r="K27" s="118">
        <f t="shared" ref="K27:M27" si="28">0*4+AC6</f>
        <v>1</v>
      </c>
      <c r="L27" s="118">
        <f t="shared" si="28"/>
        <v>2</v>
      </c>
      <c r="M27" s="119">
        <f t="shared" si="28"/>
        <v>3</v>
      </c>
      <c r="O27" s="307" t="s">
        <v>1</v>
      </c>
      <c r="P27" s="159">
        <v>0</v>
      </c>
      <c r="Q27" s="117">
        <v>0</v>
      </c>
      <c r="R27" s="118">
        <v>0</v>
      </c>
      <c r="S27" s="118">
        <f t="shared" ref="S27:S30" si="29">AY6*4+0</f>
        <v>0</v>
      </c>
      <c r="T27" s="119">
        <f t="shared" ref="T27:T30" si="30">AZ6*4+0</f>
        <v>0</v>
      </c>
      <c r="V27" s="307" t="s">
        <v>1</v>
      </c>
      <c r="W27" s="159">
        <v>0</v>
      </c>
      <c r="X27" s="117">
        <v>9</v>
      </c>
      <c r="Y27" s="118">
        <v>10</v>
      </c>
      <c r="Z27" s="118">
        <v>11</v>
      </c>
      <c r="AA27" s="119">
        <v>0</v>
      </c>
      <c r="AC27" s="307" t="s">
        <v>1</v>
      </c>
      <c r="AD27" s="159">
        <v>0</v>
      </c>
      <c r="AE27" s="194">
        <f>Q27*X27</f>
        <v>0</v>
      </c>
      <c r="AF27" s="195">
        <f t="shared" ref="AF27:AH27" si="31">R27*Y27</f>
        <v>0</v>
      </c>
      <c r="AG27" s="195">
        <f t="shared" si="31"/>
        <v>0</v>
      </c>
      <c r="AH27" s="196">
        <f t="shared" si="31"/>
        <v>0</v>
      </c>
    </row>
    <row r="28" spans="1:34" ht="35" customHeight="1">
      <c r="A28" s="307"/>
      <c r="B28" s="159">
        <v>1</v>
      </c>
      <c r="C28" s="120">
        <f t="shared" ref="C28:C30" si="32">AI7*4+0</f>
        <v>4</v>
      </c>
      <c r="D28" s="86">
        <f t="shared" ref="D28:D30" si="33">AJ7*4+0</f>
        <v>4</v>
      </c>
      <c r="E28" s="86">
        <f t="shared" ref="E28:E30" si="34">AK7*4+0</f>
        <v>4</v>
      </c>
      <c r="F28" s="121">
        <f t="shared" ref="F28:F30" si="35">AL7*4+0</f>
        <v>4</v>
      </c>
      <c r="G28" s="86"/>
      <c r="H28" s="307"/>
      <c r="I28" s="159">
        <v>1</v>
      </c>
      <c r="J28" s="120">
        <f t="shared" ref="J28:J30" si="36">0*4+AB7</f>
        <v>0</v>
      </c>
      <c r="K28" s="86">
        <f t="shared" ref="K28:K30" si="37">0*4+AC7</f>
        <v>1</v>
      </c>
      <c r="L28" s="86">
        <f t="shared" ref="L28:L30" si="38">0*4+AD7</f>
        <v>2</v>
      </c>
      <c r="M28" s="121">
        <f t="shared" ref="M28:M30" si="39">0*4+AE7</f>
        <v>3</v>
      </c>
      <c r="O28" s="307"/>
      <c r="P28" s="159">
        <v>1</v>
      </c>
      <c r="Q28" s="120">
        <v>3</v>
      </c>
      <c r="R28" s="86">
        <v>3</v>
      </c>
      <c r="S28" s="86">
        <v>3</v>
      </c>
      <c r="T28" s="121">
        <v>3</v>
      </c>
      <c r="V28" s="307"/>
      <c r="W28" s="159">
        <v>1</v>
      </c>
      <c r="X28" s="120">
        <v>9</v>
      </c>
      <c r="Y28" s="86">
        <v>10</v>
      </c>
      <c r="Z28" s="86">
        <v>11</v>
      </c>
      <c r="AA28" s="121">
        <v>0</v>
      </c>
      <c r="AC28" s="307"/>
      <c r="AD28" s="159">
        <v>1</v>
      </c>
      <c r="AE28" s="197">
        <f t="shared" ref="AE28:AE30" si="40">Q28*X28</f>
        <v>27</v>
      </c>
      <c r="AF28" s="48">
        <f t="shared" ref="AF28:AF30" si="41">R28*Y28</f>
        <v>30</v>
      </c>
      <c r="AG28" s="48">
        <f t="shared" ref="AG28:AG30" si="42">S28*Z28</f>
        <v>33</v>
      </c>
      <c r="AH28" s="198">
        <f t="shared" ref="AH28:AH30" si="43">T28*AA28</f>
        <v>0</v>
      </c>
    </row>
    <row r="29" spans="1:34" ht="35" customHeight="1">
      <c r="A29" s="307"/>
      <c r="B29" s="159">
        <v>2</v>
      </c>
      <c r="C29" s="120">
        <f t="shared" si="32"/>
        <v>8</v>
      </c>
      <c r="D29" s="86">
        <f t="shared" si="33"/>
        <v>8</v>
      </c>
      <c r="E29" s="86">
        <f t="shared" si="34"/>
        <v>8</v>
      </c>
      <c r="F29" s="121">
        <f t="shared" si="35"/>
        <v>8</v>
      </c>
      <c r="G29" s="86"/>
      <c r="H29" s="307"/>
      <c r="I29" s="159">
        <v>2</v>
      </c>
      <c r="J29" s="120">
        <f t="shared" si="36"/>
        <v>0</v>
      </c>
      <c r="K29" s="86">
        <f t="shared" si="37"/>
        <v>1</v>
      </c>
      <c r="L29" s="86">
        <f t="shared" si="38"/>
        <v>2</v>
      </c>
      <c r="M29" s="121">
        <f t="shared" si="39"/>
        <v>3</v>
      </c>
      <c r="O29" s="307"/>
      <c r="P29" s="159">
        <v>2</v>
      </c>
      <c r="Q29" s="120">
        <v>6</v>
      </c>
      <c r="R29" s="86">
        <v>6</v>
      </c>
      <c r="S29" s="86">
        <v>6</v>
      </c>
      <c r="T29" s="121">
        <v>6</v>
      </c>
      <c r="V29" s="307"/>
      <c r="W29" s="159">
        <v>2</v>
      </c>
      <c r="X29" s="120">
        <v>9</v>
      </c>
      <c r="Y29" s="86">
        <v>10</v>
      </c>
      <c r="Z29" s="86">
        <v>11</v>
      </c>
      <c r="AA29" s="121">
        <v>0</v>
      </c>
      <c r="AC29" s="307"/>
      <c r="AD29" s="159">
        <v>2</v>
      </c>
      <c r="AE29" s="197">
        <f t="shared" si="40"/>
        <v>54</v>
      </c>
      <c r="AF29" s="48">
        <f t="shared" si="41"/>
        <v>60</v>
      </c>
      <c r="AG29" s="48">
        <f t="shared" si="42"/>
        <v>66</v>
      </c>
      <c r="AH29" s="198">
        <f t="shared" si="43"/>
        <v>0</v>
      </c>
    </row>
    <row r="30" spans="1:34" ht="35" customHeight="1" thickBot="1">
      <c r="A30" s="307"/>
      <c r="B30" s="159">
        <v>3</v>
      </c>
      <c r="C30" s="122">
        <f t="shared" si="32"/>
        <v>12</v>
      </c>
      <c r="D30" s="123">
        <f t="shared" si="33"/>
        <v>12</v>
      </c>
      <c r="E30" s="123">
        <f t="shared" si="34"/>
        <v>12</v>
      </c>
      <c r="F30" s="124">
        <f t="shared" si="35"/>
        <v>12</v>
      </c>
      <c r="G30" s="86"/>
      <c r="H30" s="307"/>
      <c r="I30" s="159">
        <v>3</v>
      </c>
      <c r="J30" s="122">
        <f t="shared" si="36"/>
        <v>0</v>
      </c>
      <c r="K30" s="123">
        <f t="shared" si="37"/>
        <v>1</v>
      </c>
      <c r="L30" s="123">
        <f t="shared" si="38"/>
        <v>2</v>
      </c>
      <c r="M30" s="124">
        <f t="shared" si="39"/>
        <v>3</v>
      </c>
      <c r="O30" s="307"/>
      <c r="P30" s="159">
        <v>3</v>
      </c>
      <c r="Q30" s="122">
        <f t="shared" ref="Q30" si="44">AW9*4+0</f>
        <v>0</v>
      </c>
      <c r="R30" s="123">
        <f t="shared" ref="R30" si="45">AX9*4+0</f>
        <v>0</v>
      </c>
      <c r="S30" s="123">
        <f t="shared" si="29"/>
        <v>0</v>
      </c>
      <c r="T30" s="124">
        <f t="shared" si="30"/>
        <v>0</v>
      </c>
      <c r="V30" s="307"/>
      <c r="W30" s="159">
        <v>3</v>
      </c>
      <c r="X30" s="122">
        <v>9</v>
      </c>
      <c r="Y30" s="123">
        <v>10</v>
      </c>
      <c r="Z30" s="123">
        <v>11</v>
      </c>
      <c r="AA30" s="124">
        <v>0</v>
      </c>
      <c r="AC30" s="307"/>
      <c r="AD30" s="159">
        <v>3</v>
      </c>
      <c r="AE30" s="199">
        <f t="shared" si="40"/>
        <v>0</v>
      </c>
      <c r="AF30" s="200">
        <f t="shared" si="41"/>
        <v>0</v>
      </c>
      <c r="AG30" s="200">
        <f t="shared" si="42"/>
        <v>0</v>
      </c>
      <c r="AH30" s="201">
        <f t="shared" si="43"/>
        <v>0</v>
      </c>
    </row>
    <row r="32" spans="1:34" ht="35" customHeight="1">
      <c r="A32" s="111" t="s">
        <v>228</v>
      </c>
    </row>
    <row r="33" spans="1:34" ht="35" customHeight="1">
      <c r="A33" s="302" t="s">
        <v>208</v>
      </c>
      <c r="B33" s="302"/>
      <c r="C33" s="302"/>
      <c r="D33" s="302"/>
      <c r="E33" s="302"/>
      <c r="F33" s="302"/>
      <c r="H33" s="302" t="s">
        <v>210</v>
      </c>
      <c r="I33" s="302"/>
      <c r="J33" s="302"/>
      <c r="K33" s="302"/>
      <c r="L33" s="302"/>
      <c r="M33" s="302"/>
      <c r="O33" s="322" t="s">
        <v>213</v>
      </c>
      <c r="P33" s="322"/>
      <c r="Q33" s="322"/>
      <c r="R33" s="322"/>
      <c r="S33" s="322"/>
      <c r="T33" s="322"/>
      <c r="V33" s="322" t="s">
        <v>214</v>
      </c>
      <c r="W33" s="322"/>
      <c r="X33" s="322"/>
      <c r="Y33" s="322"/>
      <c r="Z33" s="322"/>
      <c r="AA33" s="322"/>
      <c r="AC33" s="273" t="s">
        <v>212</v>
      </c>
      <c r="AD33" s="273"/>
      <c r="AE33" s="273"/>
      <c r="AF33" s="273"/>
      <c r="AG33" s="273"/>
      <c r="AH33" s="273"/>
    </row>
    <row r="34" spans="1:34" ht="35" customHeight="1">
      <c r="A34" s="86"/>
      <c r="B34" s="86"/>
      <c r="C34" s="306" t="s">
        <v>0</v>
      </c>
      <c r="D34" s="306"/>
      <c r="E34" s="306"/>
      <c r="F34" s="306"/>
      <c r="G34" s="86"/>
      <c r="H34" s="86"/>
      <c r="I34" s="86"/>
      <c r="J34" s="306" t="s">
        <v>0</v>
      </c>
      <c r="K34" s="306"/>
      <c r="L34" s="306"/>
      <c r="M34" s="306"/>
      <c r="O34" s="86"/>
      <c r="P34" s="86"/>
      <c r="Q34" s="306" t="s">
        <v>0</v>
      </c>
      <c r="R34" s="306"/>
      <c r="S34" s="306"/>
      <c r="T34" s="306"/>
      <c r="V34" s="86"/>
      <c r="W34" s="86"/>
      <c r="X34" s="306" t="s">
        <v>0</v>
      </c>
      <c r="Y34" s="306"/>
      <c r="Z34" s="306"/>
      <c r="AA34" s="306"/>
      <c r="AC34" s="86"/>
      <c r="AD34" s="86"/>
      <c r="AE34" s="306" t="s">
        <v>0</v>
      </c>
      <c r="AF34" s="306"/>
      <c r="AG34" s="306"/>
      <c r="AH34" s="306"/>
    </row>
    <row r="35" spans="1:34" ht="35" customHeight="1" thickBot="1">
      <c r="A35" s="86"/>
      <c r="B35" s="86"/>
      <c r="C35" s="159">
        <v>0</v>
      </c>
      <c r="D35" s="159">
        <v>1</v>
      </c>
      <c r="E35" s="159">
        <v>2</v>
      </c>
      <c r="F35" s="159">
        <v>3</v>
      </c>
      <c r="G35" s="86"/>
      <c r="H35" s="86"/>
      <c r="I35" s="86"/>
      <c r="J35" s="159">
        <v>0</v>
      </c>
      <c r="K35" s="159">
        <v>1</v>
      </c>
      <c r="L35" s="159">
        <v>2</v>
      </c>
      <c r="M35" s="159">
        <v>3</v>
      </c>
      <c r="O35" s="86"/>
      <c r="P35" s="86"/>
      <c r="Q35" s="159">
        <v>0</v>
      </c>
      <c r="R35" s="159">
        <v>1</v>
      </c>
      <c r="S35" s="159">
        <v>2</v>
      </c>
      <c r="T35" s="159">
        <v>3</v>
      </c>
      <c r="V35" s="86"/>
      <c r="W35" s="86"/>
      <c r="X35" s="159">
        <v>0</v>
      </c>
      <c r="Y35" s="159">
        <v>1</v>
      </c>
      <c r="Z35" s="159">
        <v>2</v>
      </c>
      <c r="AA35" s="159">
        <v>3</v>
      </c>
      <c r="AC35" s="86"/>
      <c r="AD35" s="86"/>
      <c r="AE35" s="159">
        <v>0</v>
      </c>
      <c r="AF35" s="159">
        <v>1</v>
      </c>
      <c r="AG35" s="159">
        <v>2</v>
      </c>
      <c r="AH35" s="159">
        <v>3</v>
      </c>
    </row>
    <row r="36" spans="1:34" ht="35" customHeight="1">
      <c r="A36" s="307" t="s">
        <v>1</v>
      </c>
      <c r="B36" s="159">
        <v>0</v>
      </c>
      <c r="C36" s="117">
        <f>AI6*4+1</f>
        <v>1</v>
      </c>
      <c r="D36" s="118">
        <f t="shared" ref="D36:F36" si="46">AJ6*4+1</f>
        <v>1</v>
      </c>
      <c r="E36" s="118">
        <f t="shared" si="46"/>
        <v>1</v>
      </c>
      <c r="F36" s="119">
        <f t="shared" si="46"/>
        <v>1</v>
      </c>
      <c r="G36" s="86"/>
      <c r="H36" s="307" t="s">
        <v>1</v>
      </c>
      <c r="I36" s="159">
        <v>0</v>
      </c>
      <c r="J36" s="117">
        <f>1*4+AB6</f>
        <v>4</v>
      </c>
      <c r="K36" s="118">
        <f t="shared" ref="K36:M36" si="47">1*4+AC6</f>
        <v>5</v>
      </c>
      <c r="L36" s="118">
        <f t="shared" si="47"/>
        <v>6</v>
      </c>
      <c r="M36" s="119">
        <f t="shared" si="47"/>
        <v>7</v>
      </c>
      <c r="O36" s="307" t="s">
        <v>1</v>
      </c>
      <c r="P36" s="159">
        <v>0</v>
      </c>
      <c r="Q36" s="117">
        <v>1</v>
      </c>
      <c r="R36" s="118">
        <v>1</v>
      </c>
      <c r="S36" s="118">
        <v>1</v>
      </c>
      <c r="T36" s="119">
        <v>0</v>
      </c>
      <c r="V36" s="307" t="s">
        <v>1</v>
      </c>
      <c r="W36" s="159">
        <v>0</v>
      </c>
      <c r="X36" s="117">
        <v>12</v>
      </c>
      <c r="Y36" s="118">
        <v>13</v>
      </c>
      <c r="Z36" s="118">
        <v>14</v>
      </c>
      <c r="AA36" s="119">
        <v>0</v>
      </c>
      <c r="AC36" s="307" t="s">
        <v>1</v>
      </c>
      <c r="AD36" s="159">
        <v>0</v>
      </c>
      <c r="AE36" s="203">
        <f>AE27+Q36*X36</f>
        <v>12</v>
      </c>
      <c r="AF36" s="204">
        <f t="shared" ref="AF36:AH36" si="48">AF27+R36*Y36</f>
        <v>13</v>
      </c>
      <c r="AG36" s="204">
        <f t="shared" si="48"/>
        <v>14</v>
      </c>
      <c r="AH36" s="205">
        <f t="shared" si="48"/>
        <v>0</v>
      </c>
    </row>
    <row r="37" spans="1:34" ht="35" customHeight="1">
      <c r="A37" s="307"/>
      <c r="B37" s="159">
        <v>1</v>
      </c>
      <c r="C37" s="120">
        <f t="shared" ref="C37:C39" si="49">AI7*4+1</f>
        <v>5</v>
      </c>
      <c r="D37" s="86">
        <f t="shared" ref="D37:D39" si="50">AJ7*4+1</f>
        <v>5</v>
      </c>
      <c r="E37" s="86">
        <f t="shared" ref="E37:E39" si="51">AK7*4+1</f>
        <v>5</v>
      </c>
      <c r="F37" s="121">
        <f t="shared" ref="F37:F39" si="52">AL7*4+1</f>
        <v>5</v>
      </c>
      <c r="G37" s="86"/>
      <c r="H37" s="307"/>
      <c r="I37" s="159">
        <v>1</v>
      </c>
      <c r="J37" s="120">
        <f t="shared" ref="J37:J39" si="53">1*4+AB7</f>
        <v>4</v>
      </c>
      <c r="K37" s="86">
        <f t="shared" ref="K37:K39" si="54">1*4+AC7</f>
        <v>5</v>
      </c>
      <c r="L37" s="86">
        <f t="shared" ref="L37:L39" si="55">1*4+AD7</f>
        <v>6</v>
      </c>
      <c r="M37" s="121">
        <f t="shared" ref="M37:M39" si="56">1*4+AE7</f>
        <v>7</v>
      </c>
      <c r="O37" s="307"/>
      <c r="P37" s="159">
        <v>1</v>
      </c>
      <c r="Q37" s="120">
        <v>4</v>
      </c>
      <c r="R37" s="86">
        <v>4</v>
      </c>
      <c r="S37" s="86">
        <v>4</v>
      </c>
      <c r="T37" s="121">
        <v>0</v>
      </c>
      <c r="V37" s="307"/>
      <c r="W37" s="159">
        <v>1</v>
      </c>
      <c r="X37" s="120">
        <v>12</v>
      </c>
      <c r="Y37" s="86">
        <v>13</v>
      </c>
      <c r="Z37" s="86">
        <v>14</v>
      </c>
      <c r="AA37" s="121">
        <v>0</v>
      </c>
      <c r="AC37" s="307"/>
      <c r="AD37" s="159">
        <v>1</v>
      </c>
      <c r="AE37" s="206">
        <f t="shared" ref="AE37:AE39" si="57">AE28+Q37*X37</f>
        <v>75</v>
      </c>
      <c r="AF37" s="69">
        <f t="shared" ref="AF37:AF39" si="58">AF28+R37*Y37</f>
        <v>82</v>
      </c>
      <c r="AG37" s="69">
        <f t="shared" ref="AG37:AG39" si="59">AG28+S37*Z37</f>
        <v>89</v>
      </c>
      <c r="AH37" s="207">
        <f t="shared" ref="AH37:AH39" si="60">AH28+T37*AA37</f>
        <v>0</v>
      </c>
    </row>
    <row r="38" spans="1:34" ht="35" customHeight="1">
      <c r="A38" s="307"/>
      <c r="B38" s="159">
        <v>2</v>
      </c>
      <c r="C38" s="120">
        <f t="shared" si="49"/>
        <v>9</v>
      </c>
      <c r="D38" s="86">
        <f t="shared" si="50"/>
        <v>9</v>
      </c>
      <c r="E38" s="86">
        <f t="shared" si="51"/>
        <v>9</v>
      </c>
      <c r="F38" s="121">
        <f t="shared" si="52"/>
        <v>9</v>
      </c>
      <c r="G38" s="86"/>
      <c r="H38" s="307"/>
      <c r="I38" s="159">
        <v>2</v>
      </c>
      <c r="J38" s="120">
        <f t="shared" si="53"/>
        <v>4</v>
      </c>
      <c r="K38" s="86">
        <f t="shared" si="54"/>
        <v>5</v>
      </c>
      <c r="L38" s="86">
        <f t="shared" si="55"/>
        <v>6</v>
      </c>
      <c r="M38" s="121">
        <f t="shared" si="56"/>
        <v>7</v>
      </c>
      <c r="O38" s="307"/>
      <c r="P38" s="159">
        <v>2</v>
      </c>
      <c r="Q38" s="120">
        <v>7</v>
      </c>
      <c r="R38" s="86">
        <v>7</v>
      </c>
      <c r="S38" s="86">
        <v>7</v>
      </c>
      <c r="T38" s="121">
        <v>0</v>
      </c>
      <c r="V38" s="307"/>
      <c r="W38" s="159">
        <v>2</v>
      </c>
      <c r="X38" s="120">
        <v>12</v>
      </c>
      <c r="Y38" s="86">
        <v>13</v>
      </c>
      <c r="Z38" s="86">
        <v>14</v>
      </c>
      <c r="AA38" s="121">
        <v>0</v>
      </c>
      <c r="AC38" s="307"/>
      <c r="AD38" s="159">
        <v>2</v>
      </c>
      <c r="AE38" s="206">
        <f t="shared" si="57"/>
        <v>138</v>
      </c>
      <c r="AF38" s="69">
        <f t="shared" si="58"/>
        <v>151</v>
      </c>
      <c r="AG38" s="69">
        <f t="shared" si="59"/>
        <v>164</v>
      </c>
      <c r="AH38" s="207">
        <f t="shared" si="60"/>
        <v>0</v>
      </c>
    </row>
    <row r="39" spans="1:34" ht="35" customHeight="1" thickBot="1">
      <c r="A39" s="307"/>
      <c r="B39" s="159">
        <v>3</v>
      </c>
      <c r="C39" s="122">
        <f t="shared" si="49"/>
        <v>13</v>
      </c>
      <c r="D39" s="123">
        <f t="shared" si="50"/>
        <v>13</v>
      </c>
      <c r="E39" s="123">
        <f t="shared" si="51"/>
        <v>13</v>
      </c>
      <c r="F39" s="124">
        <f t="shared" si="52"/>
        <v>13</v>
      </c>
      <c r="G39" s="86"/>
      <c r="H39" s="307"/>
      <c r="I39" s="159">
        <v>3</v>
      </c>
      <c r="J39" s="122">
        <f t="shared" si="53"/>
        <v>4</v>
      </c>
      <c r="K39" s="123">
        <f t="shared" si="54"/>
        <v>5</v>
      </c>
      <c r="L39" s="123">
        <f t="shared" si="55"/>
        <v>6</v>
      </c>
      <c r="M39" s="124">
        <f t="shared" si="56"/>
        <v>7</v>
      </c>
      <c r="O39" s="307"/>
      <c r="P39" s="159">
        <v>3</v>
      </c>
      <c r="Q39" s="122">
        <f t="shared" ref="Q39" si="61">AW18*4+0</f>
        <v>0</v>
      </c>
      <c r="R39" s="123">
        <f t="shared" ref="R39" si="62">AX18*4+0</f>
        <v>0</v>
      </c>
      <c r="S39" s="123">
        <f t="shared" ref="S39" si="63">AY18*4+0</f>
        <v>0</v>
      </c>
      <c r="T39" s="124">
        <f t="shared" ref="T39" si="64">AZ18*4+0</f>
        <v>0</v>
      </c>
      <c r="V39" s="307"/>
      <c r="W39" s="159">
        <v>3</v>
      </c>
      <c r="X39" s="122">
        <v>12</v>
      </c>
      <c r="Y39" s="123">
        <v>13</v>
      </c>
      <c r="Z39" s="123">
        <v>14</v>
      </c>
      <c r="AA39" s="124">
        <v>0</v>
      </c>
      <c r="AC39" s="307"/>
      <c r="AD39" s="159">
        <v>3</v>
      </c>
      <c r="AE39" s="208">
        <f t="shared" si="57"/>
        <v>0</v>
      </c>
      <c r="AF39" s="209">
        <f t="shared" si="58"/>
        <v>0</v>
      </c>
      <c r="AG39" s="209">
        <f t="shared" si="59"/>
        <v>0</v>
      </c>
      <c r="AH39" s="210">
        <f t="shared" si="60"/>
        <v>0</v>
      </c>
    </row>
    <row r="41" spans="1:34" ht="35" customHeight="1">
      <c r="A41" s="111" t="s">
        <v>229</v>
      </c>
    </row>
    <row r="42" spans="1:34" ht="35" customHeight="1">
      <c r="A42" s="302" t="s">
        <v>208</v>
      </c>
      <c r="B42" s="302"/>
      <c r="C42" s="302"/>
      <c r="D42" s="302"/>
      <c r="E42" s="302"/>
      <c r="F42" s="302"/>
      <c r="H42" s="302" t="s">
        <v>210</v>
      </c>
      <c r="I42" s="302"/>
      <c r="J42" s="302"/>
      <c r="K42" s="302"/>
      <c r="L42" s="302"/>
      <c r="M42" s="302"/>
      <c r="O42" s="322" t="s">
        <v>213</v>
      </c>
      <c r="P42" s="322"/>
      <c r="Q42" s="322"/>
      <c r="R42" s="322"/>
      <c r="S42" s="322"/>
      <c r="T42" s="322"/>
      <c r="V42" s="322" t="s">
        <v>214</v>
      </c>
      <c r="W42" s="322"/>
      <c r="X42" s="322"/>
      <c r="Y42" s="322"/>
      <c r="Z42" s="322"/>
      <c r="AA42" s="322"/>
      <c r="AC42" s="273" t="s">
        <v>212</v>
      </c>
      <c r="AD42" s="273"/>
      <c r="AE42" s="273"/>
      <c r="AF42" s="273"/>
      <c r="AG42" s="273"/>
      <c r="AH42" s="273"/>
    </row>
    <row r="43" spans="1:34" ht="35" customHeight="1">
      <c r="A43" s="86"/>
      <c r="B43" s="86"/>
      <c r="C43" s="306" t="s">
        <v>0</v>
      </c>
      <c r="D43" s="306"/>
      <c r="E43" s="306"/>
      <c r="F43" s="306"/>
      <c r="G43" s="86"/>
      <c r="H43" s="86"/>
      <c r="I43" s="86"/>
      <c r="J43" s="306" t="s">
        <v>0</v>
      </c>
      <c r="K43" s="306"/>
      <c r="L43" s="306"/>
      <c r="M43" s="306"/>
      <c r="O43" s="86"/>
      <c r="P43" s="86"/>
      <c r="Q43" s="306" t="s">
        <v>0</v>
      </c>
      <c r="R43" s="306"/>
      <c r="S43" s="306"/>
      <c r="T43" s="306"/>
      <c r="V43" s="86"/>
      <c r="W43" s="86"/>
      <c r="X43" s="306" t="s">
        <v>0</v>
      </c>
      <c r="Y43" s="306"/>
      <c r="Z43" s="306"/>
      <c r="AA43" s="306"/>
      <c r="AC43" s="86"/>
      <c r="AD43" s="86"/>
      <c r="AE43" s="306" t="s">
        <v>0</v>
      </c>
      <c r="AF43" s="306"/>
      <c r="AG43" s="306"/>
      <c r="AH43" s="306"/>
    </row>
    <row r="44" spans="1:34" ht="35" customHeight="1" thickBot="1">
      <c r="A44" s="86"/>
      <c r="B44" s="86"/>
      <c r="C44" s="159">
        <v>0</v>
      </c>
      <c r="D44" s="159">
        <v>1</v>
      </c>
      <c r="E44" s="159">
        <v>2</v>
      </c>
      <c r="F44" s="159">
        <v>3</v>
      </c>
      <c r="G44" s="86"/>
      <c r="H44" s="86"/>
      <c r="I44" s="86"/>
      <c r="J44" s="159">
        <v>0</v>
      </c>
      <c r="K44" s="159">
        <v>1</v>
      </c>
      <c r="L44" s="159">
        <v>2</v>
      </c>
      <c r="M44" s="159">
        <v>3</v>
      </c>
      <c r="O44" s="86"/>
      <c r="P44" s="86"/>
      <c r="Q44" s="159">
        <v>0</v>
      </c>
      <c r="R44" s="159">
        <v>1</v>
      </c>
      <c r="S44" s="159">
        <v>2</v>
      </c>
      <c r="T44" s="159">
        <v>3</v>
      </c>
      <c r="V44" s="86"/>
      <c r="W44" s="86"/>
      <c r="X44" s="159">
        <v>0</v>
      </c>
      <c r="Y44" s="159">
        <v>1</v>
      </c>
      <c r="Z44" s="159">
        <v>2</v>
      </c>
      <c r="AA44" s="159">
        <v>3</v>
      </c>
      <c r="AC44" s="86"/>
      <c r="AD44" s="86"/>
      <c r="AE44" s="159">
        <v>0</v>
      </c>
      <c r="AF44" s="159">
        <v>1</v>
      </c>
      <c r="AG44" s="159">
        <v>2</v>
      </c>
      <c r="AH44" s="159">
        <v>3</v>
      </c>
    </row>
    <row r="45" spans="1:34" ht="35" customHeight="1">
      <c r="A45" s="307" t="s">
        <v>1</v>
      </c>
      <c r="B45" s="159">
        <v>0</v>
      </c>
      <c r="C45" s="117">
        <f>AI6*4+2</f>
        <v>2</v>
      </c>
      <c r="D45" s="118">
        <f t="shared" ref="D45:F45" si="65">AJ6*4+2</f>
        <v>2</v>
      </c>
      <c r="E45" s="118">
        <f t="shared" si="65"/>
        <v>2</v>
      </c>
      <c r="F45" s="119">
        <f t="shared" si="65"/>
        <v>2</v>
      </c>
      <c r="G45" s="86"/>
      <c r="H45" s="307" t="s">
        <v>1</v>
      </c>
      <c r="I45" s="159">
        <v>0</v>
      </c>
      <c r="J45" s="117">
        <f>2*4+AB6</f>
        <v>8</v>
      </c>
      <c r="K45" s="118">
        <f t="shared" ref="K45:M45" si="66">2*4+AC6</f>
        <v>9</v>
      </c>
      <c r="L45" s="118">
        <f t="shared" si="66"/>
        <v>10</v>
      </c>
      <c r="M45" s="119">
        <f t="shared" si="66"/>
        <v>11</v>
      </c>
      <c r="O45" s="307" t="s">
        <v>1</v>
      </c>
      <c r="P45" s="159">
        <v>0</v>
      </c>
      <c r="Q45" s="117">
        <v>2</v>
      </c>
      <c r="R45" s="118">
        <v>2</v>
      </c>
      <c r="S45" s="118">
        <v>2</v>
      </c>
      <c r="T45" s="119">
        <v>2</v>
      </c>
      <c r="V45" s="307" t="s">
        <v>1</v>
      </c>
      <c r="W45" s="159">
        <v>0</v>
      </c>
      <c r="X45" s="117">
        <v>15</v>
      </c>
      <c r="Y45" s="118">
        <v>16</v>
      </c>
      <c r="Z45" s="118">
        <v>17</v>
      </c>
      <c r="AA45" s="119">
        <v>0</v>
      </c>
      <c r="AC45" s="307" t="s">
        <v>1</v>
      </c>
      <c r="AD45" s="159">
        <v>0</v>
      </c>
      <c r="AE45" s="211">
        <f>AE36+Q45*X45</f>
        <v>42</v>
      </c>
      <c r="AF45" s="212">
        <f t="shared" ref="AF45:AF48" si="67">AF36+R45*Y45</f>
        <v>45</v>
      </c>
      <c r="AG45" s="212">
        <f t="shared" ref="AG45:AG48" si="68">AG36+S45*Z45</f>
        <v>48</v>
      </c>
      <c r="AH45" s="205">
        <f t="shared" ref="AH45:AH48" si="69">AH36+T45*AA45</f>
        <v>0</v>
      </c>
    </row>
    <row r="46" spans="1:34" ht="35" customHeight="1">
      <c r="A46" s="307"/>
      <c r="B46" s="159">
        <v>1</v>
      </c>
      <c r="C46" s="120">
        <f t="shared" ref="C46:C48" si="70">AI7*4+2</f>
        <v>6</v>
      </c>
      <c r="D46" s="86">
        <f t="shared" ref="D46:D48" si="71">AJ7*4+2</f>
        <v>6</v>
      </c>
      <c r="E46" s="86">
        <f t="shared" ref="E46:E48" si="72">AK7*4+2</f>
        <v>6</v>
      </c>
      <c r="F46" s="121">
        <f t="shared" ref="F46:F48" si="73">AL7*4+2</f>
        <v>6</v>
      </c>
      <c r="G46" s="86"/>
      <c r="H46" s="307"/>
      <c r="I46" s="159">
        <v>1</v>
      </c>
      <c r="J46" s="120">
        <f t="shared" ref="J46:J48" si="74">2*4+AB7</f>
        <v>8</v>
      </c>
      <c r="K46" s="86">
        <f t="shared" ref="K46:K48" si="75">2*4+AC7</f>
        <v>9</v>
      </c>
      <c r="L46" s="86">
        <f t="shared" ref="L46:L48" si="76">2*4+AD7</f>
        <v>10</v>
      </c>
      <c r="M46" s="121">
        <f t="shared" ref="M46:M48" si="77">2*4+AE7</f>
        <v>11</v>
      </c>
      <c r="O46" s="307"/>
      <c r="P46" s="159">
        <v>1</v>
      </c>
      <c r="Q46" s="120">
        <v>5</v>
      </c>
      <c r="R46" s="86">
        <v>5</v>
      </c>
      <c r="S46" s="86">
        <v>5</v>
      </c>
      <c r="T46" s="121">
        <v>5</v>
      </c>
      <c r="V46" s="307"/>
      <c r="W46" s="159">
        <v>1</v>
      </c>
      <c r="X46" s="120">
        <v>15</v>
      </c>
      <c r="Y46" s="86">
        <v>16</v>
      </c>
      <c r="Z46" s="86">
        <v>17</v>
      </c>
      <c r="AA46" s="121">
        <v>0</v>
      </c>
      <c r="AC46" s="307"/>
      <c r="AD46" s="159">
        <v>1</v>
      </c>
      <c r="AE46" s="213">
        <f t="shared" ref="AE46:AE48" si="78">AE37+Q46*X46</f>
        <v>150</v>
      </c>
      <c r="AF46" s="214">
        <f t="shared" si="67"/>
        <v>162</v>
      </c>
      <c r="AG46" s="214">
        <f t="shared" si="68"/>
        <v>174</v>
      </c>
      <c r="AH46" s="207">
        <f t="shared" si="69"/>
        <v>0</v>
      </c>
    </row>
    <row r="47" spans="1:34" ht="35" customHeight="1">
      <c r="A47" s="307"/>
      <c r="B47" s="159">
        <v>2</v>
      </c>
      <c r="C47" s="120">
        <f t="shared" si="70"/>
        <v>10</v>
      </c>
      <c r="D47" s="86">
        <f t="shared" si="71"/>
        <v>10</v>
      </c>
      <c r="E47" s="86">
        <f t="shared" si="72"/>
        <v>10</v>
      </c>
      <c r="F47" s="121">
        <f t="shared" si="73"/>
        <v>10</v>
      </c>
      <c r="G47" s="86"/>
      <c r="H47" s="307"/>
      <c r="I47" s="159">
        <v>2</v>
      </c>
      <c r="J47" s="120">
        <f t="shared" si="74"/>
        <v>8</v>
      </c>
      <c r="K47" s="86">
        <f t="shared" si="75"/>
        <v>9</v>
      </c>
      <c r="L47" s="86">
        <f t="shared" si="76"/>
        <v>10</v>
      </c>
      <c r="M47" s="121">
        <f t="shared" si="77"/>
        <v>11</v>
      </c>
      <c r="O47" s="307"/>
      <c r="P47" s="159">
        <v>2</v>
      </c>
      <c r="Q47" s="120">
        <v>8</v>
      </c>
      <c r="R47" s="86">
        <v>8</v>
      </c>
      <c r="S47" s="86">
        <v>8</v>
      </c>
      <c r="T47" s="121">
        <v>8</v>
      </c>
      <c r="V47" s="307"/>
      <c r="W47" s="159">
        <v>2</v>
      </c>
      <c r="X47" s="120">
        <v>15</v>
      </c>
      <c r="Y47" s="86">
        <v>16</v>
      </c>
      <c r="Z47" s="86">
        <v>17</v>
      </c>
      <c r="AA47" s="121">
        <v>0</v>
      </c>
      <c r="AC47" s="307"/>
      <c r="AD47" s="159">
        <v>2</v>
      </c>
      <c r="AE47" s="213">
        <f t="shared" si="78"/>
        <v>258</v>
      </c>
      <c r="AF47" s="214">
        <f t="shared" si="67"/>
        <v>279</v>
      </c>
      <c r="AG47" s="214">
        <f t="shared" si="68"/>
        <v>300</v>
      </c>
      <c r="AH47" s="207">
        <f t="shared" si="69"/>
        <v>0</v>
      </c>
    </row>
    <row r="48" spans="1:34" ht="35" customHeight="1" thickBot="1">
      <c r="A48" s="307"/>
      <c r="B48" s="159">
        <v>3</v>
      </c>
      <c r="C48" s="122">
        <f t="shared" si="70"/>
        <v>14</v>
      </c>
      <c r="D48" s="123">
        <f t="shared" si="71"/>
        <v>14</v>
      </c>
      <c r="E48" s="123">
        <f t="shared" si="72"/>
        <v>14</v>
      </c>
      <c r="F48" s="124">
        <f t="shared" si="73"/>
        <v>14</v>
      </c>
      <c r="G48" s="86"/>
      <c r="H48" s="307"/>
      <c r="I48" s="159">
        <v>3</v>
      </c>
      <c r="J48" s="122">
        <f t="shared" si="74"/>
        <v>8</v>
      </c>
      <c r="K48" s="123">
        <f t="shared" si="75"/>
        <v>9</v>
      </c>
      <c r="L48" s="123">
        <f t="shared" si="76"/>
        <v>10</v>
      </c>
      <c r="M48" s="124">
        <f t="shared" si="77"/>
        <v>11</v>
      </c>
      <c r="O48" s="307"/>
      <c r="P48" s="159">
        <v>3</v>
      </c>
      <c r="Q48" s="122">
        <f t="shared" ref="Q48" si="79">AW27*4+0</f>
        <v>0</v>
      </c>
      <c r="R48" s="123">
        <f t="shared" ref="R48" si="80">AX27*4+0</f>
        <v>0</v>
      </c>
      <c r="S48" s="123">
        <f t="shared" ref="S48" si="81">AY27*4+0</f>
        <v>0</v>
      </c>
      <c r="T48" s="124">
        <f t="shared" ref="T48" si="82">AZ27*4+0</f>
        <v>0</v>
      </c>
      <c r="V48" s="307"/>
      <c r="W48" s="159">
        <v>3</v>
      </c>
      <c r="X48" s="122">
        <v>15</v>
      </c>
      <c r="Y48" s="123">
        <v>16</v>
      </c>
      <c r="Z48" s="123">
        <v>17</v>
      </c>
      <c r="AA48" s="124">
        <v>0</v>
      </c>
      <c r="AC48" s="307"/>
      <c r="AD48" s="159">
        <v>3</v>
      </c>
      <c r="AE48" s="208">
        <f t="shared" si="78"/>
        <v>0</v>
      </c>
      <c r="AF48" s="209">
        <f t="shared" si="67"/>
        <v>0</v>
      </c>
      <c r="AG48" s="209">
        <f t="shared" si="68"/>
        <v>0</v>
      </c>
      <c r="AH48" s="210">
        <f t="shared" si="69"/>
        <v>0</v>
      </c>
    </row>
  </sheetData>
  <mergeCells count="74">
    <mergeCell ref="A1:AP1"/>
    <mergeCell ref="L6:L9"/>
    <mergeCell ref="N4:Q4"/>
    <mergeCell ref="L2:Q2"/>
    <mergeCell ref="S2:X2"/>
    <mergeCell ref="U4:X4"/>
    <mergeCell ref="S6:S9"/>
    <mergeCell ref="Z2:AE2"/>
    <mergeCell ref="AG2:AL2"/>
    <mergeCell ref="AB4:AE4"/>
    <mergeCell ref="AI4:AL4"/>
    <mergeCell ref="Z6:Z9"/>
    <mergeCell ref="AG6:AG9"/>
    <mergeCell ref="A13:F13"/>
    <mergeCell ref="H13:M13"/>
    <mergeCell ref="O13:T13"/>
    <mergeCell ref="V13:AA13"/>
    <mergeCell ref="AC13:AH13"/>
    <mergeCell ref="A8:B8"/>
    <mergeCell ref="C14:F14"/>
    <mergeCell ref="J14:M14"/>
    <mergeCell ref="Q14:T14"/>
    <mergeCell ref="A16:A19"/>
    <mergeCell ref="H16:H19"/>
    <mergeCell ref="O16:O19"/>
    <mergeCell ref="A24:F24"/>
    <mergeCell ref="H24:M24"/>
    <mergeCell ref="C25:F25"/>
    <mergeCell ref="J25:M25"/>
    <mergeCell ref="A27:A30"/>
    <mergeCell ref="H27:H30"/>
    <mergeCell ref="AE25:AH25"/>
    <mergeCell ref="O24:T24"/>
    <mergeCell ref="Q25:T25"/>
    <mergeCell ref="O27:O30"/>
    <mergeCell ref="V24:AA24"/>
    <mergeCell ref="X25:AA25"/>
    <mergeCell ref="V27:V30"/>
    <mergeCell ref="X14:AA14"/>
    <mergeCell ref="AE14:AH14"/>
    <mergeCell ref="V16:V19"/>
    <mergeCell ref="AC16:AC19"/>
    <mergeCell ref="AC24:AH24"/>
    <mergeCell ref="AC27:AC30"/>
    <mergeCell ref="A33:F33"/>
    <mergeCell ref="H33:M33"/>
    <mergeCell ref="O33:T33"/>
    <mergeCell ref="V33:AA33"/>
    <mergeCell ref="AC33:AH33"/>
    <mergeCell ref="A36:A39"/>
    <mergeCell ref="H36:H39"/>
    <mergeCell ref="O36:O39"/>
    <mergeCell ref="V36:V39"/>
    <mergeCell ref="AC36:AC39"/>
    <mergeCell ref="C34:F34"/>
    <mergeCell ref="J34:M34"/>
    <mergeCell ref="Q34:T34"/>
    <mergeCell ref="X34:AA34"/>
    <mergeCell ref="AE34:AH34"/>
    <mergeCell ref="C43:F43"/>
    <mergeCell ref="J43:M43"/>
    <mergeCell ref="Q43:T43"/>
    <mergeCell ref="X43:AA43"/>
    <mergeCell ref="AE43:AH43"/>
    <mergeCell ref="A42:F42"/>
    <mergeCell ref="H42:M42"/>
    <mergeCell ref="O42:T42"/>
    <mergeCell ref="V42:AA42"/>
    <mergeCell ref="AC42:AH42"/>
    <mergeCell ref="A45:A48"/>
    <mergeCell ref="H45:H48"/>
    <mergeCell ref="O45:O48"/>
    <mergeCell ref="V45:V48"/>
    <mergeCell ref="AC45:AC48"/>
  </mergeCells>
  <pageMargins left="0.7" right="0.7" top="0.75" bottom="0.75" header="0.3" footer="0.3"/>
  <pageSetup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784F1-9538-774D-AB12-249CC8498E9E}">
  <dimension ref="A1:BT87"/>
  <sheetViews>
    <sheetView topLeftCell="AL64" zoomScaleNormal="100" workbookViewId="0">
      <selection activeCell="AL65" sqref="AL65"/>
    </sheetView>
  </sheetViews>
  <sheetFormatPr baseColWidth="10" defaultColWidth="5.83203125" defaultRowHeight="35" customHeight="1"/>
  <cols>
    <col min="1" max="5" width="5.83203125" style="111"/>
    <col min="6" max="6" width="5.83203125" style="111" customWidth="1"/>
    <col min="7" max="32" width="5.83203125" style="111"/>
    <col min="33" max="33" width="6.5" style="111" bestFit="1" customWidth="1"/>
    <col min="34" max="16384" width="5.83203125" style="111"/>
  </cols>
  <sheetData>
    <row r="1" spans="1:42" s="86" customFormat="1" ht="35" customHeight="1" thickBot="1">
      <c r="A1" s="318" t="s">
        <v>230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8"/>
      <c r="U1" s="318"/>
      <c r="V1" s="318"/>
      <c r="W1" s="318"/>
      <c r="X1" s="318"/>
      <c r="Y1" s="318"/>
      <c r="Z1" s="318"/>
      <c r="AA1" s="318"/>
      <c r="AB1" s="318"/>
      <c r="AC1" s="318"/>
      <c r="AD1" s="318"/>
      <c r="AE1" s="318"/>
      <c r="AF1" s="318"/>
      <c r="AG1" s="318"/>
      <c r="AH1" s="318"/>
      <c r="AI1" s="318"/>
      <c r="AJ1" s="318"/>
      <c r="AK1" s="318"/>
      <c r="AL1" s="318"/>
      <c r="AM1" s="318"/>
      <c r="AN1" s="318"/>
      <c r="AO1" s="318"/>
      <c r="AP1" s="318"/>
    </row>
    <row r="2" spans="1:42" ht="35" customHeight="1" thickBot="1">
      <c r="A2" s="47" t="s">
        <v>13</v>
      </c>
      <c r="B2" s="112">
        <v>0</v>
      </c>
      <c r="C2" s="113">
        <v>1</v>
      </c>
      <c r="D2" s="113">
        <v>2</v>
      </c>
      <c r="E2" s="113">
        <v>3</v>
      </c>
      <c r="F2" s="113">
        <v>4</v>
      </c>
      <c r="G2" s="113">
        <v>5</v>
      </c>
      <c r="H2" s="113">
        <v>6</v>
      </c>
      <c r="I2" s="113">
        <v>7</v>
      </c>
      <c r="J2" s="114">
        <v>8</v>
      </c>
      <c r="L2" s="302" t="s">
        <v>194</v>
      </c>
      <c r="M2" s="302"/>
      <c r="N2" s="302"/>
      <c r="O2" s="302"/>
      <c r="P2" s="302"/>
      <c r="Q2" s="302"/>
      <c r="T2" s="302" t="s">
        <v>193</v>
      </c>
      <c r="U2" s="302"/>
      <c r="V2" s="302"/>
      <c r="W2" s="302"/>
      <c r="X2" s="302"/>
      <c r="Y2" s="302"/>
      <c r="AA2" s="302" t="s">
        <v>195</v>
      </c>
      <c r="AB2" s="302"/>
      <c r="AC2" s="302"/>
      <c r="AD2" s="302"/>
      <c r="AE2" s="302"/>
      <c r="AF2" s="302"/>
      <c r="AH2" s="302" t="s">
        <v>196</v>
      </c>
      <c r="AI2" s="302"/>
      <c r="AJ2" s="302"/>
      <c r="AK2" s="302"/>
      <c r="AL2" s="302"/>
      <c r="AM2" s="302"/>
    </row>
    <row r="3" spans="1:42" ht="35" customHeight="1" thickBot="1">
      <c r="A3" s="47" t="s">
        <v>14</v>
      </c>
      <c r="B3" s="112">
        <v>9</v>
      </c>
      <c r="C3" s="113">
        <v>10</v>
      </c>
      <c r="D3" s="113">
        <v>11</v>
      </c>
      <c r="E3" s="113">
        <v>12</v>
      </c>
      <c r="F3" s="113">
        <v>13</v>
      </c>
      <c r="G3" s="113">
        <v>14</v>
      </c>
      <c r="H3" s="113">
        <v>15</v>
      </c>
      <c r="I3" s="113">
        <v>16</v>
      </c>
      <c r="J3" s="114">
        <v>17</v>
      </c>
      <c r="M3" s="159">
        <v>0</v>
      </c>
      <c r="N3" s="159">
        <v>1</v>
      </c>
      <c r="O3" s="16"/>
      <c r="P3" s="159">
        <v>0</v>
      </c>
      <c r="Q3" s="159">
        <v>1</v>
      </c>
      <c r="U3" s="159">
        <v>0</v>
      </c>
      <c r="V3" s="159">
        <v>1</v>
      </c>
      <c r="W3" s="16"/>
      <c r="X3" s="159">
        <v>0</v>
      </c>
      <c r="Y3" s="159">
        <v>1</v>
      </c>
      <c r="AB3" s="159">
        <v>0</v>
      </c>
      <c r="AC3" s="159">
        <v>1</v>
      </c>
      <c r="AD3" s="16"/>
      <c r="AE3" s="159">
        <v>0</v>
      </c>
      <c r="AF3" s="159">
        <v>1</v>
      </c>
      <c r="AI3" s="159">
        <v>0</v>
      </c>
      <c r="AJ3" s="159">
        <v>1</v>
      </c>
      <c r="AK3" s="16"/>
      <c r="AL3" s="159">
        <v>0</v>
      </c>
      <c r="AM3" s="159">
        <v>1</v>
      </c>
    </row>
    <row r="4" spans="1:42" ht="35" customHeight="1" thickBot="1">
      <c r="A4" s="47" t="s">
        <v>22</v>
      </c>
      <c r="B4" s="112">
        <v>2</v>
      </c>
      <c r="C4" s="113">
        <v>2</v>
      </c>
      <c r="D4" s="114">
        <v>1</v>
      </c>
      <c r="E4" s="86"/>
      <c r="L4" s="159">
        <v>0</v>
      </c>
      <c r="M4" s="117">
        <f>0*2+M$3</f>
        <v>0</v>
      </c>
      <c r="N4" s="119">
        <f>0*2+N$3</f>
        <v>1</v>
      </c>
      <c r="O4" s="86"/>
      <c r="P4" s="117">
        <f>1*2+P$3</f>
        <v>2</v>
      </c>
      <c r="Q4" s="119">
        <f>1*2+Q$3</f>
        <v>3</v>
      </c>
      <c r="T4" s="159">
        <v>0</v>
      </c>
      <c r="U4" s="117">
        <f>0*2+$T4</f>
        <v>0</v>
      </c>
      <c r="V4" s="119">
        <f>0*2+$T4</f>
        <v>0</v>
      </c>
      <c r="W4" s="86"/>
      <c r="X4" s="117">
        <f>0*2+$T4</f>
        <v>0</v>
      </c>
      <c r="Y4" s="119">
        <f>0*2+$T4</f>
        <v>0</v>
      </c>
      <c r="AA4" s="159">
        <v>0</v>
      </c>
      <c r="AB4" s="117">
        <v>0</v>
      </c>
      <c r="AC4" s="119">
        <v>1</v>
      </c>
      <c r="AD4" s="86"/>
      <c r="AE4" s="117">
        <v>0</v>
      </c>
      <c r="AF4" s="119">
        <v>1</v>
      </c>
      <c r="AH4" s="159">
        <v>0</v>
      </c>
      <c r="AI4" s="117">
        <v>0</v>
      </c>
      <c r="AJ4" s="119">
        <v>0</v>
      </c>
      <c r="AK4" s="86"/>
      <c r="AL4" s="117">
        <v>0</v>
      </c>
      <c r="AM4" s="119">
        <v>0</v>
      </c>
    </row>
    <row r="5" spans="1:42" ht="35" customHeight="1" thickBot="1">
      <c r="A5" s="47" t="s">
        <v>23</v>
      </c>
      <c r="B5" s="112">
        <v>2</v>
      </c>
      <c r="C5" s="113">
        <v>2</v>
      </c>
      <c r="D5" s="114">
        <v>1</v>
      </c>
      <c r="E5" s="86"/>
      <c r="L5" s="159">
        <v>1</v>
      </c>
      <c r="M5" s="122">
        <f>0*2+M$3</f>
        <v>0</v>
      </c>
      <c r="N5" s="124">
        <f>0*2+N$3</f>
        <v>1</v>
      </c>
      <c r="O5" s="86"/>
      <c r="P5" s="122">
        <f>1*2+P$3</f>
        <v>2</v>
      </c>
      <c r="Q5" s="124">
        <f>1*2+Q$3</f>
        <v>3</v>
      </c>
      <c r="T5" s="159">
        <v>1</v>
      </c>
      <c r="U5" s="122">
        <f>0*2+$T5</f>
        <v>1</v>
      </c>
      <c r="V5" s="124">
        <f>0*2+$T5</f>
        <v>1</v>
      </c>
      <c r="W5" s="86"/>
      <c r="X5" s="122">
        <f>0*2+$T5</f>
        <v>1</v>
      </c>
      <c r="Y5" s="124">
        <f>0*2+$T5</f>
        <v>1</v>
      </c>
      <c r="AA5" s="159">
        <v>1</v>
      </c>
      <c r="AB5" s="122">
        <v>0</v>
      </c>
      <c r="AC5" s="124">
        <v>1</v>
      </c>
      <c r="AD5" s="86"/>
      <c r="AE5" s="122">
        <v>0</v>
      </c>
      <c r="AF5" s="124">
        <v>1</v>
      </c>
      <c r="AH5" s="159">
        <v>1</v>
      </c>
      <c r="AI5" s="122">
        <v>1</v>
      </c>
      <c r="AJ5" s="124">
        <v>1</v>
      </c>
      <c r="AK5" s="86"/>
      <c r="AL5" s="122">
        <v>1</v>
      </c>
      <c r="AM5" s="124">
        <v>1</v>
      </c>
    </row>
    <row r="6" spans="1:42" ht="35" customHeight="1" thickBot="1">
      <c r="A6" s="47" t="s">
        <v>40</v>
      </c>
      <c r="B6" s="112">
        <v>2</v>
      </c>
      <c r="C6" s="113">
        <v>2</v>
      </c>
      <c r="D6" s="114">
        <v>1</v>
      </c>
      <c r="E6" s="86"/>
      <c r="L6" s="16"/>
      <c r="M6" s="86"/>
      <c r="N6" s="86"/>
      <c r="O6" s="86"/>
      <c r="P6" s="86"/>
      <c r="Q6" s="86"/>
      <c r="T6" s="16"/>
      <c r="U6" s="86"/>
      <c r="V6" s="86"/>
      <c r="W6" s="86"/>
      <c r="X6" s="86"/>
      <c r="Y6" s="86"/>
      <c r="AA6" s="16"/>
      <c r="AB6" s="86"/>
      <c r="AC6" s="86"/>
      <c r="AD6" s="86"/>
      <c r="AE6" s="86"/>
      <c r="AF6" s="86"/>
      <c r="AH6" s="16"/>
      <c r="AI6" s="86"/>
      <c r="AJ6" s="86"/>
      <c r="AK6" s="86"/>
      <c r="AL6" s="86"/>
      <c r="AM6" s="86"/>
    </row>
    <row r="7" spans="1:42" ht="35" customHeight="1" thickBot="1">
      <c r="A7" s="86"/>
      <c r="B7" s="86"/>
      <c r="C7" s="86"/>
      <c r="D7" s="86"/>
      <c r="E7" s="86"/>
      <c r="L7" s="159">
        <v>0</v>
      </c>
      <c r="M7" s="117">
        <f>0*2+M$3</f>
        <v>0</v>
      </c>
      <c r="N7" s="119">
        <f>0*2+N$3</f>
        <v>1</v>
      </c>
      <c r="O7" s="86"/>
      <c r="P7" s="117">
        <f>1*2+P$3</f>
        <v>2</v>
      </c>
      <c r="Q7" s="119">
        <f>1*2+Q$3</f>
        <v>3</v>
      </c>
      <c r="T7" s="159">
        <v>0</v>
      </c>
      <c r="U7" s="117">
        <f>1*2+$T7</f>
        <v>2</v>
      </c>
      <c r="V7" s="119">
        <f>1*2+$T7</f>
        <v>2</v>
      </c>
      <c r="W7" s="86"/>
      <c r="X7" s="117">
        <f>1*2+$T7</f>
        <v>2</v>
      </c>
      <c r="Y7" s="119">
        <f>1*2+$T7</f>
        <v>2</v>
      </c>
      <c r="AA7" s="159">
        <v>0</v>
      </c>
      <c r="AB7" s="117">
        <v>0</v>
      </c>
      <c r="AC7" s="119">
        <v>1</v>
      </c>
      <c r="AD7" s="86"/>
      <c r="AE7" s="117">
        <v>0</v>
      </c>
      <c r="AF7" s="119">
        <v>1</v>
      </c>
      <c r="AH7" s="159">
        <v>0</v>
      </c>
      <c r="AI7" s="117">
        <v>0</v>
      </c>
      <c r="AJ7" s="119">
        <v>0</v>
      </c>
      <c r="AK7" s="86"/>
      <c r="AL7" s="117">
        <v>0</v>
      </c>
      <c r="AM7" s="119">
        <v>0</v>
      </c>
    </row>
    <row r="8" spans="1:42" ht="35" customHeight="1" thickBot="1">
      <c r="A8" s="215" t="s">
        <v>199</v>
      </c>
      <c r="B8" s="215"/>
      <c r="C8" s="112">
        <f>B4</f>
        <v>2</v>
      </c>
      <c r="D8" s="113">
        <f>C4</f>
        <v>2</v>
      </c>
      <c r="E8" s="114">
        <f>D4</f>
        <v>1</v>
      </c>
      <c r="L8" s="159">
        <v>1</v>
      </c>
      <c r="M8" s="122">
        <f>0*2+M$3</f>
        <v>0</v>
      </c>
      <c r="N8" s="124">
        <f>0*2+N$3</f>
        <v>1</v>
      </c>
      <c r="O8" s="86"/>
      <c r="P8" s="122">
        <f>1*2+P$3</f>
        <v>2</v>
      </c>
      <c r="Q8" s="124">
        <f>1*2+Q$3</f>
        <v>3</v>
      </c>
      <c r="T8" s="159">
        <v>1</v>
      </c>
      <c r="U8" s="122">
        <f>1*2+$T8</f>
        <v>3</v>
      </c>
      <c r="V8" s="124">
        <f>1*2+$T8</f>
        <v>3</v>
      </c>
      <c r="W8" s="86"/>
      <c r="X8" s="122">
        <f>1*2+$T8</f>
        <v>3</v>
      </c>
      <c r="Y8" s="124">
        <f>1*2+$T8</f>
        <v>3</v>
      </c>
      <c r="AA8" s="159">
        <v>1</v>
      </c>
      <c r="AB8" s="122">
        <v>0</v>
      </c>
      <c r="AC8" s="124">
        <v>1</v>
      </c>
      <c r="AD8" s="86"/>
      <c r="AE8" s="122">
        <v>0</v>
      </c>
      <c r="AF8" s="124">
        <v>1</v>
      </c>
      <c r="AH8" s="159">
        <v>1</v>
      </c>
      <c r="AI8" s="122">
        <v>1</v>
      </c>
      <c r="AJ8" s="124">
        <v>1</v>
      </c>
      <c r="AK8" s="86"/>
      <c r="AL8" s="122">
        <v>1</v>
      </c>
      <c r="AM8" s="124">
        <v>1</v>
      </c>
    </row>
    <row r="9" spans="1:42" ht="35" customHeight="1" thickBot="1">
      <c r="A9" s="47" t="s">
        <v>197</v>
      </c>
      <c r="B9" s="149">
        <f>SQRT(COUNT(B2:J2))</f>
        <v>3</v>
      </c>
      <c r="C9" s="86"/>
      <c r="D9" s="86"/>
      <c r="E9" s="86"/>
    </row>
    <row r="11" spans="1:42" s="192" customFormat="1" ht="35" customHeight="1">
      <c r="A11" s="192" t="s">
        <v>164</v>
      </c>
    </row>
    <row r="12" spans="1:42" ht="35" customHeight="1">
      <c r="A12" s="302" t="s">
        <v>200</v>
      </c>
      <c r="B12" s="302"/>
      <c r="C12" s="302"/>
      <c r="D12" s="302"/>
      <c r="E12" s="302"/>
      <c r="F12" s="302"/>
      <c r="H12" s="302" t="s">
        <v>225</v>
      </c>
      <c r="I12" s="302"/>
      <c r="J12" s="302"/>
      <c r="K12" s="302"/>
      <c r="L12" s="302"/>
      <c r="M12" s="302"/>
      <c r="O12" s="302" t="s">
        <v>226</v>
      </c>
      <c r="P12" s="302"/>
      <c r="Q12" s="302"/>
      <c r="R12" s="302"/>
      <c r="S12" s="302"/>
      <c r="T12" s="302"/>
      <c r="V12" s="302" t="s">
        <v>203</v>
      </c>
      <c r="W12" s="302"/>
      <c r="X12" s="302"/>
      <c r="Y12" s="302"/>
      <c r="Z12" s="302"/>
      <c r="AA12" s="302"/>
      <c r="AC12" s="302" t="s">
        <v>205</v>
      </c>
      <c r="AD12" s="302"/>
      <c r="AE12" s="302"/>
      <c r="AF12" s="302"/>
      <c r="AG12" s="302"/>
      <c r="AH12" s="302"/>
    </row>
    <row r="13" spans="1:42" ht="35" customHeight="1" thickBot="1">
      <c r="B13" s="159">
        <v>0</v>
      </c>
      <c r="C13" s="159">
        <v>1</v>
      </c>
      <c r="D13" s="16"/>
      <c r="E13" s="159">
        <v>0</v>
      </c>
      <c r="F13" s="159">
        <v>1</v>
      </c>
      <c r="I13" s="159">
        <v>0</v>
      </c>
      <c r="J13" s="159">
        <v>1</v>
      </c>
      <c r="K13" s="16"/>
      <c r="L13" s="159">
        <v>0</v>
      </c>
      <c r="M13" s="159">
        <v>1</v>
      </c>
      <c r="P13" s="159">
        <v>0</v>
      </c>
      <c r="Q13" s="159">
        <v>1</v>
      </c>
      <c r="R13" s="16"/>
      <c r="S13" s="159">
        <v>0</v>
      </c>
      <c r="T13" s="159">
        <v>1</v>
      </c>
      <c r="W13" s="159">
        <v>0</v>
      </c>
      <c r="X13" s="159">
        <v>1</v>
      </c>
      <c r="Y13" s="16"/>
      <c r="Z13" s="159">
        <v>0</v>
      </c>
      <c r="AA13" s="159">
        <v>1</v>
      </c>
      <c r="AD13" s="159">
        <v>0</v>
      </c>
      <c r="AE13" s="159">
        <v>1</v>
      </c>
      <c r="AF13" s="16"/>
      <c r="AG13" s="159">
        <v>0</v>
      </c>
      <c r="AH13" s="159">
        <v>1</v>
      </c>
    </row>
    <row r="14" spans="1:42" ht="35" customHeight="1">
      <c r="A14" s="159">
        <v>0</v>
      </c>
      <c r="B14" s="117">
        <f>AI4*2+AB4</f>
        <v>0</v>
      </c>
      <c r="C14" s="119">
        <f>AJ4*2+AC4</f>
        <v>1</v>
      </c>
      <c r="D14" s="86"/>
      <c r="E14" s="117">
        <f>AL4*2+AE4</f>
        <v>0</v>
      </c>
      <c r="F14" s="119">
        <f>AM4*2+AF4</f>
        <v>1</v>
      </c>
      <c r="H14" s="159">
        <v>0</v>
      </c>
      <c r="I14" s="117">
        <f>U4*3+(0+AB4)</f>
        <v>0</v>
      </c>
      <c r="J14" s="119">
        <f>V4*3+(0+AC4)</f>
        <v>1</v>
      </c>
      <c r="K14" s="86"/>
      <c r="L14" s="117">
        <f>X4*3+(0+AE4)</f>
        <v>0</v>
      </c>
      <c r="M14" s="119">
        <f>Y4*3+(0+AF4)</f>
        <v>1</v>
      </c>
      <c r="O14" s="159">
        <v>0</v>
      </c>
      <c r="P14" s="117">
        <f>M4+(0+AI4)*3</f>
        <v>0</v>
      </c>
      <c r="Q14" s="119">
        <f>N4+(0+AJ4)*3</f>
        <v>1</v>
      </c>
      <c r="R14" s="86"/>
      <c r="S14" s="117">
        <f>P4+(0+AL4)*3</f>
        <v>2</v>
      </c>
      <c r="T14" s="119">
        <f>Q4+(0+AM4)*3</f>
        <v>3</v>
      </c>
      <c r="V14" s="159">
        <v>0</v>
      </c>
      <c r="W14" s="117">
        <v>0</v>
      </c>
      <c r="X14" s="119">
        <v>1</v>
      </c>
      <c r="Y14" s="86"/>
      <c r="Z14" s="117">
        <v>0</v>
      </c>
      <c r="AA14" s="119">
        <v>1</v>
      </c>
      <c r="AC14" s="159">
        <v>0</v>
      </c>
      <c r="AD14" s="117">
        <v>9</v>
      </c>
      <c r="AE14" s="119">
        <v>10</v>
      </c>
      <c r="AF14" s="86"/>
      <c r="AG14" s="117">
        <v>11</v>
      </c>
      <c r="AH14" s="119">
        <v>0</v>
      </c>
    </row>
    <row r="15" spans="1:42" ht="35" customHeight="1" thickBot="1">
      <c r="A15" s="159">
        <v>1</v>
      </c>
      <c r="B15" s="122">
        <f>AI5*2+AB5</f>
        <v>2</v>
      </c>
      <c r="C15" s="124">
        <f>AJ5*2+AC5</f>
        <v>3</v>
      </c>
      <c r="D15" s="86"/>
      <c r="E15" s="122">
        <f>AL5*2+AE5</f>
        <v>2</v>
      </c>
      <c r="F15" s="124">
        <f>AM5*2+AF5</f>
        <v>3</v>
      </c>
      <c r="H15" s="159">
        <v>1</v>
      </c>
      <c r="I15" s="122">
        <f>U5*3+(0+AB5)</f>
        <v>3</v>
      </c>
      <c r="J15" s="124">
        <f>V5*3+(0+AC5)</f>
        <v>4</v>
      </c>
      <c r="K15" s="86"/>
      <c r="L15" s="122">
        <f>X5*3+(0+AE5)</f>
        <v>3</v>
      </c>
      <c r="M15" s="124">
        <f>Y5*3+(0+AF5)</f>
        <v>4</v>
      </c>
      <c r="O15" s="159">
        <v>1</v>
      </c>
      <c r="P15" s="122">
        <f>M5+(0+AI5)*3</f>
        <v>3</v>
      </c>
      <c r="Q15" s="124">
        <f>N5+(0+AJ5)*3</f>
        <v>4</v>
      </c>
      <c r="R15" s="86"/>
      <c r="S15" s="122">
        <f>P5+(0+AL5)*3</f>
        <v>5</v>
      </c>
      <c r="T15" s="124">
        <f>Q5+(0+AM5)*3</f>
        <v>6</v>
      </c>
      <c r="V15" s="159">
        <v>1</v>
      </c>
      <c r="W15" s="122">
        <v>3</v>
      </c>
      <c r="X15" s="124">
        <v>4</v>
      </c>
      <c r="Y15" s="86"/>
      <c r="Z15" s="122">
        <v>3</v>
      </c>
      <c r="AA15" s="124">
        <v>4</v>
      </c>
      <c r="AC15" s="159">
        <v>1</v>
      </c>
      <c r="AD15" s="122">
        <v>12</v>
      </c>
      <c r="AE15" s="124">
        <v>13</v>
      </c>
      <c r="AF15" s="86"/>
      <c r="AG15" s="122">
        <v>14</v>
      </c>
      <c r="AH15" s="124">
        <v>0</v>
      </c>
    </row>
    <row r="16" spans="1:42" ht="35" customHeight="1" thickBot="1">
      <c r="A16" s="16"/>
      <c r="B16" s="86"/>
      <c r="C16" s="86"/>
      <c r="D16" s="86"/>
      <c r="E16" s="86"/>
      <c r="F16" s="86"/>
      <c r="H16" s="16"/>
      <c r="I16" s="86"/>
      <c r="J16" s="86"/>
      <c r="K16" s="86"/>
      <c r="L16" s="86"/>
      <c r="M16" s="86"/>
      <c r="O16" s="16"/>
      <c r="P16" s="86"/>
      <c r="Q16" s="86"/>
      <c r="R16" s="86"/>
      <c r="S16" s="86"/>
      <c r="T16" s="86"/>
      <c r="V16" s="16"/>
      <c r="W16" s="86"/>
      <c r="X16" s="86"/>
      <c r="Y16" s="86"/>
      <c r="Z16" s="86"/>
      <c r="AA16" s="86"/>
      <c r="AC16" s="16"/>
      <c r="AD16" s="86"/>
      <c r="AE16" s="86"/>
      <c r="AF16" s="86"/>
      <c r="AG16" s="86"/>
      <c r="AH16" s="86"/>
    </row>
    <row r="17" spans="1:34" ht="35" customHeight="1">
      <c r="A17" s="159">
        <v>0</v>
      </c>
      <c r="B17" s="117">
        <f>AI7*2+AB7</f>
        <v>0</v>
      </c>
      <c r="C17" s="119">
        <f>AJ7*2+AC7</f>
        <v>1</v>
      </c>
      <c r="D17" s="86"/>
      <c r="E17" s="117">
        <f>AL7*2+AE7</f>
        <v>0</v>
      </c>
      <c r="F17" s="119">
        <f>AM7*2+AF7</f>
        <v>1</v>
      </c>
      <c r="H17" s="159">
        <v>0</v>
      </c>
      <c r="I17" s="117">
        <f>U7*3+(0+AB7)</f>
        <v>6</v>
      </c>
      <c r="J17" s="119">
        <f>V7*3+(0+AC7)</f>
        <v>7</v>
      </c>
      <c r="K17" s="86"/>
      <c r="L17" s="117">
        <f>X7*3+(0+AE7)</f>
        <v>6</v>
      </c>
      <c r="M17" s="119">
        <f>Y7*3+(0+AF7)</f>
        <v>7</v>
      </c>
      <c r="O17" s="159">
        <v>0</v>
      </c>
      <c r="P17" s="117">
        <f>M7+(0+AI7)*3</f>
        <v>0</v>
      </c>
      <c r="Q17" s="119">
        <f>N7+(0+AJ7)*3</f>
        <v>1</v>
      </c>
      <c r="R17" s="86"/>
      <c r="S17" s="117">
        <f>P7+(0+AL7)*3</f>
        <v>2</v>
      </c>
      <c r="T17" s="119">
        <f>Q7+(0+AM7)*3</f>
        <v>3</v>
      </c>
      <c r="V17" s="159">
        <v>0</v>
      </c>
      <c r="W17" s="117">
        <v>6</v>
      </c>
      <c r="X17" s="119">
        <v>7</v>
      </c>
      <c r="Y17" s="86"/>
      <c r="Z17" s="117">
        <v>6</v>
      </c>
      <c r="AA17" s="119">
        <v>7</v>
      </c>
      <c r="AC17" s="159">
        <v>0</v>
      </c>
      <c r="AD17" s="117">
        <v>9</v>
      </c>
      <c r="AE17" s="119">
        <v>10</v>
      </c>
      <c r="AF17" s="86"/>
      <c r="AG17" s="117">
        <v>11</v>
      </c>
      <c r="AH17" s="119">
        <v>0</v>
      </c>
    </row>
    <row r="18" spans="1:34" ht="35" customHeight="1" thickBot="1">
      <c r="A18" s="159">
        <v>1</v>
      </c>
      <c r="B18" s="122">
        <f>AI8*2+AB8</f>
        <v>2</v>
      </c>
      <c r="C18" s="124">
        <f>AJ8*2+AC8</f>
        <v>3</v>
      </c>
      <c r="D18" s="86"/>
      <c r="E18" s="122">
        <f>AL8*2+AE8</f>
        <v>2</v>
      </c>
      <c r="F18" s="124">
        <f>AM8*2+AF8</f>
        <v>3</v>
      </c>
      <c r="H18" s="159">
        <v>1</v>
      </c>
      <c r="I18" s="122">
        <f>U8*3+(0+AB8)</f>
        <v>9</v>
      </c>
      <c r="J18" s="124">
        <f>V8*3+(0+AC8)</f>
        <v>10</v>
      </c>
      <c r="K18" s="86"/>
      <c r="L18" s="122">
        <f>X8*3+(0+AE8)</f>
        <v>9</v>
      </c>
      <c r="M18" s="124">
        <f>Y8*3+(0+AF8)</f>
        <v>10</v>
      </c>
      <c r="O18" s="159">
        <v>1</v>
      </c>
      <c r="P18" s="122">
        <f>M8+(0+AI8)*3</f>
        <v>3</v>
      </c>
      <c r="Q18" s="124">
        <f>N8+(0+AJ8)*3</f>
        <v>4</v>
      </c>
      <c r="R18" s="86"/>
      <c r="S18" s="122">
        <f>P8+(0+AL8)*3</f>
        <v>5</v>
      </c>
      <c r="T18" s="124">
        <f>Q8+(0+AM8)*3</f>
        <v>6</v>
      </c>
      <c r="V18" s="159">
        <v>1</v>
      </c>
      <c r="W18" s="122">
        <v>0</v>
      </c>
      <c r="X18" s="124">
        <v>0</v>
      </c>
      <c r="Y18" s="86"/>
      <c r="Z18" s="122">
        <v>0</v>
      </c>
      <c r="AA18" s="124">
        <v>0</v>
      </c>
      <c r="AC18" s="159">
        <v>1</v>
      </c>
      <c r="AD18" s="122">
        <v>12</v>
      </c>
      <c r="AE18" s="124">
        <v>13</v>
      </c>
      <c r="AF18" s="86"/>
      <c r="AG18" s="122">
        <v>14</v>
      </c>
      <c r="AH18" s="124">
        <v>0</v>
      </c>
    </row>
    <row r="20" spans="1:34" ht="35" customHeight="1">
      <c r="A20" s="111" t="s">
        <v>231</v>
      </c>
    </row>
    <row r="21" spans="1:34" ht="35" customHeight="1">
      <c r="A21" s="111" t="s">
        <v>224</v>
      </c>
    </row>
    <row r="22" spans="1:34" ht="35" customHeight="1">
      <c r="A22" s="302" t="s">
        <v>208</v>
      </c>
      <c r="B22" s="302"/>
      <c r="C22" s="302"/>
      <c r="D22" s="302"/>
      <c r="E22" s="302"/>
      <c r="F22" s="302"/>
      <c r="H22" s="302" t="s">
        <v>210</v>
      </c>
      <c r="I22" s="302"/>
      <c r="J22" s="302"/>
      <c r="K22" s="302"/>
      <c r="L22" s="302"/>
      <c r="M22" s="302"/>
      <c r="O22" s="322" t="s">
        <v>213</v>
      </c>
      <c r="P22" s="322"/>
      <c r="Q22" s="322"/>
      <c r="R22" s="322"/>
      <c r="S22" s="322"/>
      <c r="T22" s="322"/>
      <c r="V22" s="322" t="s">
        <v>214</v>
      </c>
      <c r="W22" s="322"/>
      <c r="X22" s="322"/>
      <c r="Y22" s="322"/>
      <c r="Z22" s="322"/>
      <c r="AA22" s="322"/>
      <c r="AC22" s="302" t="s">
        <v>212</v>
      </c>
      <c r="AD22" s="302"/>
      <c r="AE22" s="302"/>
      <c r="AF22" s="302"/>
      <c r="AG22" s="302"/>
      <c r="AH22" s="302"/>
    </row>
    <row r="23" spans="1:34" ht="35" customHeight="1" thickBot="1">
      <c r="B23" s="159">
        <v>0</v>
      </c>
      <c r="C23" s="159">
        <v>1</v>
      </c>
      <c r="D23" s="16"/>
      <c r="E23" s="159">
        <v>0</v>
      </c>
      <c r="F23" s="159">
        <v>1</v>
      </c>
      <c r="I23" s="159">
        <v>0</v>
      </c>
      <c r="J23" s="159">
        <v>1</v>
      </c>
      <c r="K23" s="16"/>
      <c r="L23" s="159">
        <v>0</v>
      </c>
      <c r="M23" s="159">
        <v>1</v>
      </c>
      <c r="P23" s="159">
        <v>0</v>
      </c>
      <c r="Q23" s="159">
        <v>1</v>
      </c>
      <c r="R23" s="16"/>
      <c r="S23" s="159">
        <v>0</v>
      </c>
      <c r="T23" s="159">
        <v>1</v>
      </c>
      <c r="W23" s="159">
        <v>0</v>
      </c>
      <c r="X23" s="159">
        <v>1</v>
      </c>
      <c r="Y23" s="16"/>
      <c r="Z23" s="159">
        <v>0</v>
      </c>
      <c r="AA23" s="159">
        <v>1</v>
      </c>
      <c r="AD23" s="159">
        <v>0</v>
      </c>
      <c r="AE23" s="159">
        <v>1</v>
      </c>
      <c r="AF23" s="16"/>
      <c r="AG23" s="159">
        <v>0</v>
      </c>
      <c r="AH23" s="159">
        <v>1</v>
      </c>
    </row>
    <row r="24" spans="1:34" ht="35" customHeight="1">
      <c r="A24" s="159">
        <v>0</v>
      </c>
      <c r="B24" s="117">
        <f>AI4*2+0</f>
        <v>0</v>
      </c>
      <c r="C24" s="119">
        <f>AJ4*2+0</f>
        <v>0</v>
      </c>
      <c r="D24" s="86"/>
      <c r="E24" s="117">
        <f>AL4*2+0</f>
        <v>0</v>
      </c>
      <c r="F24" s="119">
        <f>AM4*2+0</f>
        <v>0</v>
      </c>
      <c r="H24" s="159">
        <v>0</v>
      </c>
      <c r="I24" s="117">
        <f>0*2+AB4</f>
        <v>0</v>
      </c>
      <c r="J24" s="119">
        <f>0*2+AC4</f>
        <v>1</v>
      </c>
      <c r="K24" s="86"/>
      <c r="L24" s="117">
        <f>0*2+AE4</f>
        <v>0</v>
      </c>
      <c r="M24" s="119">
        <f>0*2+AF4</f>
        <v>1</v>
      </c>
      <c r="O24" s="159">
        <v>0</v>
      </c>
      <c r="P24" s="117">
        <v>0</v>
      </c>
      <c r="Q24" s="119">
        <v>0</v>
      </c>
      <c r="R24" s="86"/>
      <c r="S24" s="117">
        <v>0</v>
      </c>
      <c r="T24" s="119">
        <v>0</v>
      </c>
      <c r="V24" s="159">
        <v>0</v>
      </c>
      <c r="W24" s="117">
        <v>9</v>
      </c>
      <c r="X24" s="119">
        <v>10</v>
      </c>
      <c r="Y24" s="86"/>
      <c r="Z24" s="117">
        <v>11</v>
      </c>
      <c r="AA24" s="119">
        <v>0</v>
      </c>
      <c r="AC24" s="159">
        <v>0</v>
      </c>
      <c r="AD24" s="117">
        <f>P24*W24</f>
        <v>0</v>
      </c>
      <c r="AE24" s="119">
        <f>Q24*X24</f>
        <v>0</v>
      </c>
      <c r="AF24" s="86"/>
      <c r="AG24" s="117">
        <f>S24*Z24</f>
        <v>0</v>
      </c>
      <c r="AH24" s="119">
        <f>T24*AA24</f>
        <v>0</v>
      </c>
    </row>
    <row r="25" spans="1:34" ht="35" customHeight="1" thickBot="1">
      <c r="A25" s="159">
        <v>1</v>
      </c>
      <c r="B25" s="122">
        <f>AI5*2+0</f>
        <v>2</v>
      </c>
      <c r="C25" s="124">
        <f>AJ5*2+0</f>
        <v>2</v>
      </c>
      <c r="D25" s="86"/>
      <c r="E25" s="122">
        <f>AL5*2+0</f>
        <v>2</v>
      </c>
      <c r="F25" s="124">
        <f>AM5*2+0</f>
        <v>2</v>
      </c>
      <c r="H25" s="159">
        <v>1</v>
      </c>
      <c r="I25" s="122">
        <f>0*2+AB5</f>
        <v>0</v>
      </c>
      <c r="J25" s="124">
        <f>0*2+AC5</f>
        <v>1</v>
      </c>
      <c r="K25" s="86"/>
      <c r="L25" s="122">
        <f>0*2+AE5</f>
        <v>0</v>
      </c>
      <c r="M25" s="124">
        <f>0*2+AF5</f>
        <v>1</v>
      </c>
      <c r="O25" s="159">
        <v>1</v>
      </c>
      <c r="P25" s="122">
        <v>3</v>
      </c>
      <c r="Q25" s="124">
        <v>3</v>
      </c>
      <c r="R25" s="86"/>
      <c r="S25" s="122">
        <v>3</v>
      </c>
      <c r="T25" s="124">
        <v>3</v>
      </c>
      <c r="V25" s="159">
        <v>1</v>
      </c>
      <c r="W25" s="122">
        <v>9</v>
      </c>
      <c r="X25" s="124">
        <v>10</v>
      </c>
      <c r="Y25" s="86"/>
      <c r="Z25" s="122">
        <v>11</v>
      </c>
      <c r="AA25" s="124">
        <v>0</v>
      </c>
      <c r="AC25" s="159">
        <v>1</v>
      </c>
      <c r="AD25" s="122">
        <f>P25*W25</f>
        <v>27</v>
      </c>
      <c r="AE25" s="124">
        <f>Q25*X25</f>
        <v>30</v>
      </c>
      <c r="AF25" s="86"/>
      <c r="AG25" s="122">
        <f>S25*Z25</f>
        <v>33</v>
      </c>
      <c r="AH25" s="124">
        <f>T25*AA25</f>
        <v>0</v>
      </c>
    </row>
    <row r="26" spans="1:34" ht="35" customHeight="1" thickBot="1">
      <c r="A26" s="16"/>
      <c r="B26" s="86"/>
      <c r="C26" s="86"/>
      <c r="D26" s="86"/>
      <c r="E26" s="86"/>
      <c r="F26" s="86"/>
      <c r="H26" s="16"/>
      <c r="I26" s="86"/>
      <c r="J26" s="86"/>
      <c r="K26" s="86"/>
      <c r="L26" s="86"/>
      <c r="M26" s="86"/>
      <c r="O26" s="16"/>
      <c r="P26" s="86"/>
      <c r="Q26" s="86"/>
      <c r="R26" s="86"/>
      <c r="S26" s="86"/>
      <c r="T26" s="86"/>
      <c r="V26" s="16"/>
      <c r="W26" s="86"/>
      <c r="X26" s="86"/>
      <c r="Y26" s="86"/>
      <c r="Z26" s="86"/>
      <c r="AA26" s="86"/>
      <c r="AC26" s="16"/>
      <c r="AD26" s="86"/>
      <c r="AE26" s="86"/>
      <c r="AF26" s="86"/>
      <c r="AG26" s="86"/>
      <c r="AH26" s="86"/>
    </row>
    <row r="27" spans="1:34" ht="35" customHeight="1">
      <c r="A27" s="159">
        <v>0</v>
      </c>
      <c r="B27" s="117">
        <f>AI7*2+0</f>
        <v>0</v>
      </c>
      <c r="C27" s="119">
        <f>AJ7*2+0</f>
        <v>0</v>
      </c>
      <c r="D27" s="86"/>
      <c r="E27" s="117">
        <f>AL7*2+0</f>
        <v>0</v>
      </c>
      <c r="F27" s="119">
        <f>AM7*2+0</f>
        <v>0</v>
      </c>
      <c r="H27" s="159">
        <v>0</v>
      </c>
      <c r="I27" s="117">
        <f>0*2+AB7</f>
        <v>0</v>
      </c>
      <c r="J27" s="119">
        <f>0*2+AC7</f>
        <v>1</v>
      </c>
      <c r="K27" s="86"/>
      <c r="L27" s="117">
        <f>0*2+AE7</f>
        <v>0</v>
      </c>
      <c r="M27" s="119">
        <f>0*2+AF7</f>
        <v>1</v>
      </c>
      <c r="O27" s="159">
        <v>0</v>
      </c>
      <c r="P27" s="117">
        <v>6</v>
      </c>
      <c r="Q27" s="119">
        <v>6</v>
      </c>
      <c r="R27" s="86"/>
      <c r="S27" s="117">
        <v>6</v>
      </c>
      <c r="T27" s="119">
        <v>6</v>
      </c>
      <c r="V27" s="159">
        <v>0</v>
      </c>
      <c r="W27" s="117">
        <v>9</v>
      </c>
      <c r="X27" s="119">
        <v>10</v>
      </c>
      <c r="Y27" s="86"/>
      <c r="Z27" s="117">
        <v>11</v>
      </c>
      <c r="AA27" s="119">
        <v>0</v>
      </c>
      <c r="AC27" s="159">
        <v>0</v>
      </c>
      <c r="AD27" s="117">
        <f>P27*W27</f>
        <v>54</v>
      </c>
      <c r="AE27" s="119">
        <f>Q27*X27</f>
        <v>60</v>
      </c>
      <c r="AF27" s="86"/>
      <c r="AG27" s="117">
        <f>S27*Z27</f>
        <v>66</v>
      </c>
      <c r="AH27" s="119">
        <f>T27*AA27</f>
        <v>0</v>
      </c>
    </row>
    <row r="28" spans="1:34" ht="35" customHeight="1" thickBot="1">
      <c r="A28" s="159">
        <v>1</v>
      </c>
      <c r="B28" s="122">
        <f>AI8*2+0</f>
        <v>2</v>
      </c>
      <c r="C28" s="124">
        <f>AJ8*2+0</f>
        <v>2</v>
      </c>
      <c r="D28" s="86"/>
      <c r="E28" s="122">
        <f>AL8*2+0</f>
        <v>2</v>
      </c>
      <c r="F28" s="124">
        <f>AM8*2+0</f>
        <v>2</v>
      </c>
      <c r="H28" s="159">
        <v>1</v>
      </c>
      <c r="I28" s="122">
        <f>0*2+AB8</f>
        <v>0</v>
      </c>
      <c r="J28" s="124">
        <f>0*2+AC8</f>
        <v>1</v>
      </c>
      <c r="K28" s="86"/>
      <c r="L28" s="122">
        <f>0*2+AE8</f>
        <v>0</v>
      </c>
      <c r="M28" s="124">
        <f>0*2+AF8</f>
        <v>1</v>
      </c>
      <c r="O28" s="159">
        <v>1</v>
      </c>
      <c r="P28" s="122">
        <v>0</v>
      </c>
      <c r="Q28" s="124">
        <v>0</v>
      </c>
      <c r="R28" s="86"/>
      <c r="S28" s="122">
        <v>0</v>
      </c>
      <c r="T28" s="124">
        <v>0</v>
      </c>
      <c r="V28" s="159">
        <v>1</v>
      </c>
      <c r="W28" s="122">
        <v>9</v>
      </c>
      <c r="X28" s="124">
        <v>10</v>
      </c>
      <c r="Y28" s="86"/>
      <c r="Z28" s="122">
        <v>11</v>
      </c>
      <c r="AA28" s="124">
        <v>0</v>
      </c>
      <c r="AC28" s="159">
        <v>1</v>
      </c>
      <c r="AD28" s="122">
        <f>P28*W28</f>
        <v>0</v>
      </c>
      <c r="AE28" s="124">
        <f>Q28*X28</f>
        <v>0</v>
      </c>
      <c r="AF28" s="86"/>
      <c r="AG28" s="122">
        <f>S28*Z28</f>
        <v>0</v>
      </c>
      <c r="AH28" s="124">
        <f>T28*AA28</f>
        <v>0</v>
      </c>
    </row>
    <row r="30" spans="1:34" ht="35" customHeight="1">
      <c r="A30" s="111" t="s">
        <v>228</v>
      </c>
    </row>
    <row r="31" spans="1:34" ht="35" customHeight="1">
      <c r="A31" s="302" t="s">
        <v>208</v>
      </c>
      <c r="B31" s="302"/>
      <c r="C31" s="302"/>
      <c r="D31" s="302"/>
      <c r="E31" s="302"/>
      <c r="F31" s="302"/>
      <c r="H31" s="302" t="s">
        <v>210</v>
      </c>
      <c r="I31" s="302"/>
      <c r="J31" s="302"/>
      <c r="K31" s="302"/>
      <c r="L31" s="302"/>
      <c r="M31" s="302"/>
      <c r="O31" s="322" t="s">
        <v>213</v>
      </c>
      <c r="P31" s="322"/>
      <c r="Q31" s="322"/>
      <c r="R31" s="322"/>
      <c r="S31" s="322"/>
      <c r="T31" s="322"/>
      <c r="V31" s="322" t="s">
        <v>214</v>
      </c>
      <c r="W31" s="322"/>
      <c r="X31" s="322"/>
      <c r="Y31" s="322"/>
      <c r="Z31" s="322"/>
      <c r="AA31" s="322"/>
      <c r="AC31" s="302" t="s">
        <v>212</v>
      </c>
      <c r="AD31" s="302"/>
      <c r="AE31" s="302"/>
      <c r="AF31" s="302"/>
      <c r="AG31" s="302"/>
      <c r="AH31" s="302"/>
    </row>
    <row r="32" spans="1:34" ht="35" customHeight="1" thickBot="1">
      <c r="B32" s="159">
        <v>0</v>
      </c>
      <c r="C32" s="159">
        <v>1</v>
      </c>
      <c r="D32" s="16"/>
      <c r="E32" s="159">
        <v>0</v>
      </c>
      <c r="F32" s="159">
        <v>1</v>
      </c>
      <c r="I32" s="159">
        <v>0</v>
      </c>
      <c r="J32" s="159">
        <v>1</v>
      </c>
      <c r="K32" s="16"/>
      <c r="L32" s="159">
        <v>0</v>
      </c>
      <c r="M32" s="159">
        <v>1</v>
      </c>
      <c r="P32" s="159">
        <v>0</v>
      </c>
      <c r="Q32" s="159">
        <v>1</v>
      </c>
      <c r="R32" s="16"/>
      <c r="S32" s="159">
        <v>0</v>
      </c>
      <c r="T32" s="159">
        <v>1</v>
      </c>
      <c r="W32" s="159">
        <v>0</v>
      </c>
      <c r="X32" s="159">
        <v>1</v>
      </c>
      <c r="Y32" s="16"/>
      <c r="Z32" s="159">
        <v>0</v>
      </c>
      <c r="AA32" s="159">
        <v>1</v>
      </c>
      <c r="AD32" s="159">
        <v>0</v>
      </c>
      <c r="AE32" s="159">
        <v>1</v>
      </c>
      <c r="AF32" s="16"/>
      <c r="AG32" s="159">
        <v>0</v>
      </c>
      <c r="AH32" s="159">
        <v>1</v>
      </c>
    </row>
    <row r="33" spans="1:34" ht="35" customHeight="1">
      <c r="A33" s="159">
        <v>0</v>
      </c>
      <c r="B33" s="117">
        <f>AI4*2+1</f>
        <v>1</v>
      </c>
      <c r="C33" s="119">
        <f>AJ4*2+1</f>
        <v>1</v>
      </c>
      <c r="D33" s="86"/>
      <c r="E33" s="117">
        <f>AL4*2+1</f>
        <v>1</v>
      </c>
      <c r="F33" s="119">
        <f>AM4*2+1</f>
        <v>1</v>
      </c>
      <c r="H33" s="159">
        <v>0</v>
      </c>
      <c r="I33" s="117">
        <f>1*2+AB4</f>
        <v>2</v>
      </c>
      <c r="J33" s="119">
        <f>1*2+AC4</f>
        <v>3</v>
      </c>
      <c r="K33" s="86"/>
      <c r="L33" s="117">
        <f>1*2+AE4</f>
        <v>2</v>
      </c>
      <c r="M33" s="119">
        <f>1*2+AF4</f>
        <v>3</v>
      </c>
      <c r="O33" s="159">
        <v>0</v>
      </c>
      <c r="P33" s="117">
        <v>1</v>
      </c>
      <c r="Q33" s="119">
        <v>1</v>
      </c>
      <c r="R33" s="86"/>
      <c r="S33" s="117">
        <v>1</v>
      </c>
      <c r="T33" s="119">
        <v>1</v>
      </c>
      <c r="V33" s="159">
        <v>0</v>
      </c>
      <c r="W33" s="117">
        <v>12</v>
      </c>
      <c r="X33" s="119">
        <v>13</v>
      </c>
      <c r="Y33" s="86"/>
      <c r="Z33" s="117">
        <v>14</v>
      </c>
      <c r="AA33" s="119">
        <v>0</v>
      </c>
      <c r="AC33" s="159">
        <v>0</v>
      </c>
      <c r="AD33" s="194">
        <f>AD24+P33*W33</f>
        <v>12</v>
      </c>
      <c r="AE33" s="196">
        <f>AE24+Q33*X33</f>
        <v>13</v>
      </c>
      <c r="AF33" s="48"/>
      <c r="AG33" s="194">
        <f>AG24+S33*Z33</f>
        <v>14</v>
      </c>
      <c r="AH33" s="196">
        <f>AH24+T33*AA33</f>
        <v>0</v>
      </c>
    </row>
    <row r="34" spans="1:34" ht="35" customHeight="1" thickBot="1">
      <c r="A34" s="159">
        <v>1</v>
      </c>
      <c r="B34" s="122">
        <f>AI5*2+1</f>
        <v>3</v>
      </c>
      <c r="C34" s="124">
        <f>AJ5*2+1</f>
        <v>3</v>
      </c>
      <c r="D34" s="86"/>
      <c r="E34" s="122">
        <f>AL5*2+1</f>
        <v>3</v>
      </c>
      <c r="F34" s="124">
        <f>AM5*2+1</f>
        <v>3</v>
      </c>
      <c r="H34" s="159">
        <v>1</v>
      </c>
      <c r="I34" s="122">
        <f>1*2+AB5</f>
        <v>2</v>
      </c>
      <c r="J34" s="124">
        <f>1*2+AC5</f>
        <v>3</v>
      </c>
      <c r="K34" s="86"/>
      <c r="L34" s="122">
        <f>1*2+AE5</f>
        <v>2</v>
      </c>
      <c r="M34" s="124">
        <f>1*2+AF5</f>
        <v>3</v>
      </c>
      <c r="O34" s="159">
        <v>1</v>
      </c>
      <c r="P34" s="122">
        <v>4</v>
      </c>
      <c r="Q34" s="124">
        <v>4</v>
      </c>
      <c r="R34" s="86"/>
      <c r="S34" s="122">
        <v>4</v>
      </c>
      <c r="T34" s="124">
        <v>4</v>
      </c>
      <c r="V34" s="159">
        <v>1</v>
      </c>
      <c r="W34" s="122">
        <v>12</v>
      </c>
      <c r="X34" s="124">
        <v>13</v>
      </c>
      <c r="Y34" s="86"/>
      <c r="Z34" s="122">
        <v>14</v>
      </c>
      <c r="AA34" s="124">
        <v>0</v>
      </c>
      <c r="AC34" s="159">
        <v>1</v>
      </c>
      <c r="AD34" s="199">
        <f>AD25+P34*W34</f>
        <v>75</v>
      </c>
      <c r="AE34" s="201">
        <f>AE25+Q34*X34</f>
        <v>82</v>
      </c>
      <c r="AF34" s="48"/>
      <c r="AG34" s="199">
        <f>AG25+S34*Z34</f>
        <v>89</v>
      </c>
      <c r="AH34" s="201">
        <f>AH25+T34*AA34</f>
        <v>0</v>
      </c>
    </row>
    <row r="35" spans="1:34" ht="35" customHeight="1" thickBot="1">
      <c r="A35" s="16"/>
      <c r="B35" s="86"/>
      <c r="C35" s="86"/>
      <c r="D35" s="86"/>
      <c r="E35" s="86"/>
      <c r="F35" s="86"/>
      <c r="H35" s="16"/>
      <c r="I35" s="86"/>
      <c r="J35" s="86"/>
      <c r="K35" s="86"/>
      <c r="L35" s="86"/>
      <c r="M35" s="86"/>
      <c r="O35" s="16"/>
      <c r="P35" s="86"/>
      <c r="Q35" s="86"/>
      <c r="R35" s="86"/>
      <c r="S35" s="86"/>
      <c r="T35" s="86"/>
      <c r="V35" s="16"/>
      <c r="W35" s="86"/>
      <c r="X35" s="86"/>
      <c r="Y35" s="86"/>
      <c r="Z35" s="86"/>
      <c r="AA35" s="86"/>
      <c r="AC35" s="16"/>
      <c r="AD35" s="48"/>
      <c r="AE35" s="48"/>
      <c r="AF35" s="48"/>
      <c r="AG35" s="48"/>
      <c r="AH35" s="48"/>
    </row>
    <row r="36" spans="1:34" ht="35" customHeight="1">
      <c r="A36" s="159">
        <v>0</v>
      </c>
      <c r="B36" s="117">
        <f>AI7*2+1</f>
        <v>1</v>
      </c>
      <c r="C36" s="119">
        <f>AJ7*2+1</f>
        <v>1</v>
      </c>
      <c r="D36" s="86"/>
      <c r="E36" s="117">
        <f>AL7*2+1</f>
        <v>1</v>
      </c>
      <c r="F36" s="119">
        <f>AM7*2+1</f>
        <v>1</v>
      </c>
      <c r="H36" s="159">
        <v>0</v>
      </c>
      <c r="I36" s="117">
        <f>1*2+AB7</f>
        <v>2</v>
      </c>
      <c r="J36" s="119">
        <f>1*2+AC7</f>
        <v>3</v>
      </c>
      <c r="K36" s="86"/>
      <c r="L36" s="117">
        <f>1*2+AE7</f>
        <v>2</v>
      </c>
      <c r="M36" s="119">
        <f>1*2+AF7</f>
        <v>3</v>
      </c>
      <c r="O36" s="159">
        <v>0</v>
      </c>
      <c r="P36" s="117">
        <v>7</v>
      </c>
      <c r="Q36" s="119">
        <v>7</v>
      </c>
      <c r="R36" s="86"/>
      <c r="S36" s="117">
        <v>7</v>
      </c>
      <c r="T36" s="119">
        <v>7</v>
      </c>
      <c r="V36" s="159">
        <v>0</v>
      </c>
      <c r="W36" s="117">
        <v>12</v>
      </c>
      <c r="X36" s="119">
        <v>13</v>
      </c>
      <c r="Y36" s="86"/>
      <c r="Z36" s="117">
        <v>14</v>
      </c>
      <c r="AA36" s="119">
        <v>0</v>
      </c>
      <c r="AC36" s="159">
        <v>0</v>
      </c>
      <c r="AD36" s="194">
        <f>AD27+P36*W36</f>
        <v>138</v>
      </c>
      <c r="AE36" s="196">
        <f>AE27+Q36*X36</f>
        <v>151</v>
      </c>
      <c r="AF36" s="48"/>
      <c r="AG36" s="194">
        <f>AG27+S36*Z36</f>
        <v>164</v>
      </c>
      <c r="AH36" s="196">
        <f>AH27+T36*AA36</f>
        <v>0</v>
      </c>
    </row>
    <row r="37" spans="1:34" ht="35" customHeight="1" thickBot="1">
      <c r="A37" s="159">
        <v>1</v>
      </c>
      <c r="B37" s="122">
        <f>AI8*2+1</f>
        <v>3</v>
      </c>
      <c r="C37" s="124">
        <f>AJ8*2+1</f>
        <v>3</v>
      </c>
      <c r="D37" s="86"/>
      <c r="E37" s="122">
        <f>AL8*2+1</f>
        <v>3</v>
      </c>
      <c r="F37" s="124">
        <f>AM8*2+1</f>
        <v>3</v>
      </c>
      <c r="H37" s="159">
        <v>1</v>
      </c>
      <c r="I37" s="122">
        <f>1*2+AB8</f>
        <v>2</v>
      </c>
      <c r="J37" s="124">
        <f>1*2+AC8</f>
        <v>3</v>
      </c>
      <c r="K37" s="86"/>
      <c r="L37" s="122">
        <f>1*2+AE8</f>
        <v>2</v>
      </c>
      <c r="M37" s="124">
        <f>1*2+AF8</f>
        <v>3</v>
      </c>
      <c r="O37" s="159">
        <v>1</v>
      </c>
      <c r="P37" s="122">
        <v>0</v>
      </c>
      <c r="Q37" s="124">
        <v>0</v>
      </c>
      <c r="R37" s="86"/>
      <c r="S37" s="122">
        <v>0</v>
      </c>
      <c r="T37" s="124">
        <v>0</v>
      </c>
      <c r="V37" s="159">
        <v>1</v>
      </c>
      <c r="W37" s="122">
        <v>9</v>
      </c>
      <c r="X37" s="124">
        <v>10</v>
      </c>
      <c r="Y37" s="86"/>
      <c r="Z37" s="122">
        <v>11</v>
      </c>
      <c r="AA37" s="124">
        <v>0</v>
      </c>
      <c r="AC37" s="159">
        <v>1</v>
      </c>
      <c r="AD37" s="199">
        <f>AD28+P37*W37</f>
        <v>0</v>
      </c>
      <c r="AE37" s="201">
        <f>AE28+Q37*X37</f>
        <v>0</v>
      </c>
      <c r="AF37" s="48"/>
      <c r="AG37" s="199">
        <f>AG28+S37*Z37</f>
        <v>0</v>
      </c>
      <c r="AH37" s="201">
        <f>AH28+T37*AA37</f>
        <v>0</v>
      </c>
    </row>
    <row r="39" spans="1:34" s="192" customFormat="1" ht="35" customHeight="1">
      <c r="A39" s="192" t="s">
        <v>232</v>
      </c>
    </row>
    <row r="40" spans="1:34" ht="35" customHeight="1">
      <c r="A40" s="302" t="s">
        <v>200</v>
      </c>
      <c r="B40" s="302"/>
      <c r="C40" s="302"/>
      <c r="D40" s="302"/>
      <c r="E40" s="302"/>
      <c r="F40" s="302"/>
      <c r="H40" s="302" t="s">
        <v>225</v>
      </c>
      <c r="I40" s="302"/>
      <c r="J40" s="302"/>
      <c r="K40" s="302"/>
      <c r="L40" s="302"/>
      <c r="M40" s="302"/>
      <c r="O40" s="302" t="s">
        <v>226</v>
      </c>
      <c r="P40" s="302"/>
      <c r="Q40" s="302"/>
      <c r="R40" s="302"/>
      <c r="S40" s="302"/>
      <c r="T40" s="302"/>
      <c r="V40" s="302" t="s">
        <v>203</v>
      </c>
      <c r="W40" s="302"/>
      <c r="X40" s="302"/>
      <c r="Y40" s="302"/>
      <c r="Z40" s="302"/>
      <c r="AA40" s="302"/>
      <c r="AC40" s="302" t="s">
        <v>205</v>
      </c>
      <c r="AD40" s="302"/>
      <c r="AE40" s="302"/>
      <c r="AF40" s="302"/>
      <c r="AG40" s="302"/>
      <c r="AH40" s="302"/>
    </row>
    <row r="41" spans="1:34" ht="35" customHeight="1" thickBot="1">
      <c r="B41" s="159">
        <v>0</v>
      </c>
      <c r="C41" s="159">
        <v>1</v>
      </c>
      <c r="D41" s="16"/>
      <c r="E41" s="159">
        <v>0</v>
      </c>
      <c r="F41" s="159">
        <v>1</v>
      </c>
      <c r="I41" s="159">
        <v>0</v>
      </c>
      <c r="J41" s="159">
        <v>1</v>
      </c>
      <c r="K41" s="16"/>
      <c r="L41" s="159">
        <v>0</v>
      </c>
      <c r="M41" s="159">
        <v>1</v>
      </c>
      <c r="P41" s="159">
        <v>0</v>
      </c>
      <c r="Q41" s="159">
        <v>1</v>
      </c>
      <c r="R41" s="16"/>
      <c r="S41" s="159">
        <v>0</v>
      </c>
      <c r="T41" s="159">
        <v>1</v>
      </c>
      <c r="W41" s="159">
        <v>0</v>
      </c>
      <c r="X41" s="159">
        <v>1</v>
      </c>
      <c r="Y41" s="16"/>
      <c r="Z41" s="159">
        <v>0</v>
      </c>
      <c r="AA41" s="159">
        <v>1</v>
      </c>
      <c r="AD41" s="159">
        <v>0</v>
      </c>
      <c r="AE41" s="159">
        <v>1</v>
      </c>
      <c r="AF41" s="16"/>
      <c r="AG41" s="159">
        <v>0</v>
      </c>
      <c r="AH41" s="159">
        <v>1</v>
      </c>
    </row>
    <row r="42" spans="1:34" ht="35" customHeight="1">
      <c r="A42" s="159">
        <v>0</v>
      </c>
      <c r="B42" s="117">
        <f>AI4*2+AB4</f>
        <v>0</v>
      </c>
      <c r="C42" s="119">
        <f>AJ4*2+AC4</f>
        <v>1</v>
      </c>
      <c r="D42" s="86"/>
      <c r="E42" s="117">
        <f>AL4*2+AE4</f>
        <v>0</v>
      </c>
      <c r="F42" s="119">
        <f>AM4*2+AF4</f>
        <v>1</v>
      </c>
      <c r="H42" s="159">
        <v>0</v>
      </c>
      <c r="I42" s="117">
        <f>U4*3+2+AB4</f>
        <v>2</v>
      </c>
      <c r="J42" s="119">
        <f>V4*3+2+AC4</f>
        <v>3</v>
      </c>
      <c r="K42" s="86"/>
      <c r="L42" s="117">
        <f>X4*3+2+AE4</f>
        <v>2</v>
      </c>
      <c r="M42" s="119">
        <f>Y4*3+2+AF4</f>
        <v>3</v>
      </c>
      <c r="O42" s="159">
        <v>0</v>
      </c>
      <c r="P42" s="117">
        <f>M4+(2+AI4)*3</f>
        <v>6</v>
      </c>
      <c r="Q42" s="119">
        <f>N4+(2+AJ4)*3</f>
        <v>7</v>
      </c>
      <c r="R42" s="86"/>
      <c r="S42" s="117">
        <f>P4+(2+AL4)*3</f>
        <v>8</v>
      </c>
      <c r="T42" s="119">
        <f>Q4+(2+AM4)*3</f>
        <v>9</v>
      </c>
      <c r="V42" s="159">
        <v>0</v>
      </c>
      <c r="W42" s="117">
        <v>2</v>
      </c>
      <c r="X42" s="119">
        <v>3</v>
      </c>
      <c r="Y42" s="86"/>
      <c r="Z42" s="117">
        <v>2</v>
      </c>
      <c r="AA42" s="119">
        <v>3</v>
      </c>
      <c r="AC42" s="159">
        <v>0</v>
      </c>
      <c r="AD42" s="117">
        <v>15</v>
      </c>
      <c r="AE42" s="119">
        <v>16</v>
      </c>
      <c r="AF42" s="86"/>
      <c r="AG42" s="117">
        <v>17</v>
      </c>
      <c r="AH42" s="119">
        <v>0</v>
      </c>
    </row>
    <row r="43" spans="1:34" ht="35" customHeight="1" thickBot="1">
      <c r="A43" s="159">
        <v>1</v>
      </c>
      <c r="B43" s="122">
        <f>AI5*2+AB5</f>
        <v>2</v>
      </c>
      <c r="C43" s="124">
        <f>AJ5*2+AC5</f>
        <v>3</v>
      </c>
      <c r="D43" s="86"/>
      <c r="E43" s="122">
        <f>AL5*2+AE5</f>
        <v>2</v>
      </c>
      <c r="F43" s="124">
        <f>AM5*2+AF5</f>
        <v>3</v>
      </c>
      <c r="H43" s="159">
        <v>1</v>
      </c>
      <c r="I43" s="122">
        <f>U5*3+2+AB5</f>
        <v>5</v>
      </c>
      <c r="J43" s="124">
        <f>V5*3+2+AC5</f>
        <v>6</v>
      </c>
      <c r="K43" s="86"/>
      <c r="L43" s="122">
        <f>X5*3+2+AE5</f>
        <v>5</v>
      </c>
      <c r="M43" s="124">
        <f>Y5*3+2+AF5</f>
        <v>6</v>
      </c>
      <c r="O43" s="159">
        <v>1</v>
      </c>
      <c r="P43" s="122">
        <f>M5+(2+AI5)*3</f>
        <v>9</v>
      </c>
      <c r="Q43" s="124">
        <f>N5+(2+AJ5)*3</f>
        <v>10</v>
      </c>
      <c r="R43" s="86"/>
      <c r="S43" s="122">
        <f>P5+(2+AL5)*3</f>
        <v>11</v>
      </c>
      <c r="T43" s="124">
        <f>Q5+(2+AM5)*3</f>
        <v>12</v>
      </c>
      <c r="V43" s="159">
        <v>1</v>
      </c>
      <c r="W43" s="122">
        <v>5</v>
      </c>
      <c r="X43" s="124">
        <v>6</v>
      </c>
      <c r="Y43" s="86"/>
      <c r="Z43" s="122">
        <v>5</v>
      </c>
      <c r="AA43" s="124">
        <v>6</v>
      </c>
      <c r="AC43" s="159">
        <v>1</v>
      </c>
      <c r="AD43" s="122">
        <v>0</v>
      </c>
      <c r="AE43" s="124">
        <v>0</v>
      </c>
      <c r="AF43" s="86"/>
      <c r="AG43" s="122">
        <v>0</v>
      </c>
      <c r="AH43" s="124">
        <v>0</v>
      </c>
    </row>
    <row r="44" spans="1:34" ht="35" customHeight="1" thickBot="1">
      <c r="A44" s="16"/>
      <c r="B44" s="86"/>
      <c r="C44" s="86"/>
      <c r="D44" s="86"/>
      <c r="E44" s="86"/>
      <c r="F44" s="86"/>
      <c r="H44" s="16"/>
      <c r="I44" s="86"/>
      <c r="J44" s="86"/>
      <c r="K44" s="86"/>
      <c r="L44" s="86"/>
      <c r="M44" s="86"/>
      <c r="O44" s="16"/>
      <c r="P44" s="86"/>
      <c r="Q44" s="86"/>
      <c r="R44" s="86"/>
      <c r="S44" s="86"/>
      <c r="T44" s="86"/>
      <c r="V44" s="16"/>
      <c r="W44" s="86"/>
      <c r="X44" s="86"/>
      <c r="Y44" s="86"/>
      <c r="Z44" s="86"/>
      <c r="AA44" s="86"/>
      <c r="AC44" s="16"/>
      <c r="AD44" s="86"/>
      <c r="AE44" s="86"/>
      <c r="AF44" s="86"/>
      <c r="AG44" s="86"/>
      <c r="AH44" s="86"/>
    </row>
    <row r="45" spans="1:34" ht="35" customHeight="1">
      <c r="A45" s="159">
        <v>0</v>
      </c>
      <c r="B45" s="117">
        <f>AI7*2+AB7</f>
        <v>0</v>
      </c>
      <c r="C45" s="119">
        <f>AJ7*2+AC7</f>
        <v>1</v>
      </c>
      <c r="D45" s="86"/>
      <c r="E45" s="117">
        <f>AL7*2+AE7</f>
        <v>0</v>
      </c>
      <c r="F45" s="119">
        <f>AM7*2+AF7</f>
        <v>1</v>
      </c>
      <c r="H45" s="159">
        <v>0</v>
      </c>
      <c r="I45" s="117">
        <f>U7*3+2+AB7</f>
        <v>8</v>
      </c>
      <c r="J45" s="119">
        <f>V7*3+2+AC7</f>
        <v>9</v>
      </c>
      <c r="K45" s="86"/>
      <c r="L45" s="117">
        <f>X7*3+2+AE7</f>
        <v>8</v>
      </c>
      <c r="M45" s="119">
        <f>Y7*3+2+AF7</f>
        <v>9</v>
      </c>
      <c r="O45" s="159">
        <v>0</v>
      </c>
      <c r="P45" s="117">
        <f>M7+(2+AI7)*3</f>
        <v>6</v>
      </c>
      <c r="Q45" s="119">
        <f>N7+(2+AJ7)*3</f>
        <v>7</v>
      </c>
      <c r="R45" s="86"/>
      <c r="S45" s="117">
        <f>P7+(2+AL7)*3</f>
        <v>8</v>
      </c>
      <c r="T45" s="119">
        <f>Q7+(2+AM7)*3</f>
        <v>9</v>
      </c>
      <c r="V45" s="159">
        <v>0</v>
      </c>
      <c r="W45" s="117">
        <v>8</v>
      </c>
      <c r="X45" s="119">
        <v>0</v>
      </c>
      <c r="Y45" s="86"/>
      <c r="Z45" s="117">
        <v>8</v>
      </c>
      <c r="AA45" s="119">
        <v>0</v>
      </c>
      <c r="AC45" s="159">
        <v>0</v>
      </c>
      <c r="AD45" s="117">
        <v>15</v>
      </c>
      <c r="AE45" s="119">
        <v>16</v>
      </c>
      <c r="AF45" s="86"/>
      <c r="AG45" s="117">
        <v>17</v>
      </c>
      <c r="AH45" s="119">
        <v>0</v>
      </c>
    </row>
    <row r="46" spans="1:34" ht="35" customHeight="1" thickBot="1">
      <c r="A46" s="159">
        <v>1</v>
      </c>
      <c r="B46" s="122">
        <f>AI8*2+AB8</f>
        <v>2</v>
      </c>
      <c r="C46" s="124">
        <f>AJ8*2+AC8</f>
        <v>3</v>
      </c>
      <c r="D46" s="86"/>
      <c r="E46" s="122">
        <f>AL8*2+AE8</f>
        <v>2</v>
      </c>
      <c r="F46" s="124">
        <f>AM8*2+AF8</f>
        <v>3</v>
      </c>
      <c r="H46" s="159">
        <v>1</v>
      </c>
      <c r="I46" s="122">
        <f>U8*3+2+AB8</f>
        <v>11</v>
      </c>
      <c r="J46" s="124">
        <f>V8*3+2+AC8</f>
        <v>12</v>
      </c>
      <c r="K46" s="86"/>
      <c r="L46" s="122">
        <f>X8*3+2+AE8</f>
        <v>11</v>
      </c>
      <c r="M46" s="124">
        <f>Y8*3+2+AF8</f>
        <v>12</v>
      </c>
      <c r="O46" s="159">
        <v>1</v>
      </c>
      <c r="P46" s="122">
        <f>M8+(2+AI8)*3</f>
        <v>9</v>
      </c>
      <c r="Q46" s="124">
        <f>N8+(2+AJ8)*3</f>
        <v>10</v>
      </c>
      <c r="R46" s="86"/>
      <c r="S46" s="122">
        <f>P8+(2+AL8)*3</f>
        <v>11</v>
      </c>
      <c r="T46" s="124">
        <f>Q8+(2+AM8)*3</f>
        <v>12</v>
      </c>
      <c r="V46" s="159">
        <v>1</v>
      </c>
      <c r="W46" s="122">
        <v>0</v>
      </c>
      <c r="X46" s="124">
        <v>0</v>
      </c>
      <c r="Y46" s="86"/>
      <c r="Z46" s="122">
        <v>0</v>
      </c>
      <c r="AA46" s="124">
        <v>0</v>
      </c>
      <c r="AC46" s="159">
        <v>1</v>
      </c>
      <c r="AD46" s="122">
        <v>0</v>
      </c>
      <c r="AE46" s="124">
        <v>0</v>
      </c>
      <c r="AF46" s="86"/>
      <c r="AG46" s="122">
        <v>0</v>
      </c>
      <c r="AH46" s="124">
        <v>0</v>
      </c>
    </row>
    <row r="48" spans="1:34" ht="35" customHeight="1">
      <c r="A48" s="111" t="s">
        <v>223</v>
      </c>
    </row>
    <row r="49" spans="1:34" ht="35" customHeight="1">
      <c r="A49" s="111" t="s">
        <v>224</v>
      </c>
    </row>
    <row r="50" spans="1:34" ht="35" customHeight="1">
      <c r="A50" s="302" t="s">
        <v>208</v>
      </c>
      <c r="B50" s="302"/>
      <c r="C50" s="302"/>
      <c r="D50" s="302"/>
      <c r="E50" s="302"/>
      <c r="F50" s="302"/>
      <c r="H50" s="302" t="s">
        <v>210</v>
      </c>
      <c r="I50" s="302"/>
      <c r="J50" s="302"/>
      <c r="K50" s="302"/>
      <c r="L50" s="302"/>
      <c r="M50" s="302"/>
      <c r="O50" s="322" t="s">
        <v>213</v>
      </c>
      <c r="P50" s="322"/>
      <c r="Q50" s="322"/>
      <c r="R50" s="322"/>
      <c r="S50" s="322"/>
      <c r="T50" s="322"/>
      <c r="V50" s="322" t="s">
        <v>214</v>
      </c>
      <c r="W50" s="322"/>
      <c r="X50" s="322"/>
      <c r="Y50" s="322"/>
      <c r="Z50" s="322"/>
      <c r="AA50" s="322"/>
      <c r="AC50" s="302" t="s">
        <v>212</v>
      </c>
      <c r="AD50" s="302"/>
      <c r="AE50" s="302"/>
      <c r="AF50" s="302"/>
      <c r="AG50" s="302"/>
      <c r="AH50" s="302"/>
    </row>
    <row r="51" spans="1:34" ht="35" customHeight="1" thickBot="1">
      <c r="B51" s="159">
        <v>0</v>
      </c>
      <c r="C51" s="159">
        <v>1</v>
      </c>
      <c r="D51" s="16"/>
      <c r="E51" s="159">
        <v>0</v>
      </c>
      <c r="F51" s="159">
        <v>1</v>
      </c>
      <c r="I51" s="159">
        <v>0</v>
      </c>
      <c r="J51" s="159">
        <v>1</v>
      </c>
      <c r="K51" s="16"/>
      <c r="L51" s="159">
        <v>0</v>
      </c>
      <c r="M51" s="159">
        <v>1</v>
      </c>
      <c r="P51" s="159">
        <v>0</v>
      </c>
      <c r="Q51" s="159">
        <v>1</v>
      </c>
      <c r="R51" s="16"/>
      <c r="S51" s="159">
        <v>0</v>
      </c>
      <c r="T51" s="159">
        <v>1</v>
      </c>
      <c r="W51" s="159">
        <v>0</v>
      </c>
      <c r="X51" s="159">
        <v>1</v>
      </c>
      <c r="Y51" s="16"/>
      <c r="Z51" s="159">
        <v>0</v>
      </c>
      <c r="AA51" s="159">
        <v>1</v>
      </c>
      <c r="AD51" s="159">
        <v>0</v>
      </c>
      <c r="AE51" s="159">
        <v>1</v>
      </c>
      <c r="AF51" s="16"/>
      <c r="AG51" s="159">
        <v>0</v>
      </c>
      <c r="AH51" s="159">
        <v>1</v>
      </c>
    </row>
    <row r="52" spans="1:34" ht="35" customHeight="1">
      <c r="A52" s="159">
        <v>0</v>
      </c>
      <c r="B52" s="117">
        <f>AI4*2+0</f>
        <v>0</v>
      </c>
      <c r="C52" s="119">
        <f>AJ4*2+0</f>
        <v>0</v>
      </c>
      <c r="D52" s="86"/>
      <c r="E52" s="117">
        <f>AL4*2+0</f>
        <v>0</v>
      </c>
      <c r="F52" s="119">
        <f>AM4*2+0</f>
        <v>0</v>
      </c>
      <c r="H52" s="159">
        <v>0</v>
      </c>
      <c r="I52" s="117">
        <f>0*2+AB4</f>
        <v>0</v>
      </c>
      <c r="J52" s="119">
        <f>0*2+AC4</f>
        <v>1</v>
      </c>
      <c r="K52" s="86"/>
      <c r="L52" s="117">
        <f>0*2+AE4</f>
        <v>0</v>
      </c>
      <c r="M52" s="119">
        <f>0*2+AF4</f>
        <v>1</v>
      </c>
      <c r="O52" s="159">
        <v>0</v>
      </c>
      <c r="P52" s="117">
        <v>2</v>
      </c>
      <c r="Q52" s="119">
        <v>2</v>
      </c>
      <c r="R52" s="86"/>
      <c r="S52" s="117">
        <v>2</v>
      </c>
      <c r="T52" s="119">
        <v>2</v>
      </c>
      <c r="V52" s="159">
        <v>0</v>
      </c>
      <c r="W52" s="117">
        <v>15</v>
      </c>
      <c r="X52" s="119">
        <v>16</v>
      </c>
      <c r="Y52" s="86"/>
      <c r="Z52" s="117">
        <v>17</v>
      </c>
      <c r="AA52" s="119">
        <v>0</v>
      </c>
      <c r="AC52" s="159">
        <v>0</v>
      </c>
      <c r="AD52" s="202">
        <f>AD33+P52*W52</f>
        <v>42</v>
      </c>
      <c r="AE52" s="216">
        <f>AE33+Q52*X52</f>
        <v>45</v>
      </c>
      <c r="AF52" s="48"/>
      <c r="AG52" s="202">
        <f>AG33+S52*Z52</f>
        <v>48</v>
      </c>
      <c r="AH52" s="196">
        <f>AH33+T52*AA52</f>
        <v>0</v>
      </c>
    </row>
    <row r="53" spans="1:34" ht="35" customHeight="1" thickBot="1">
      <c r="A53" s="159">
        <v>1</v>
      </c>
      <c r="B53" s="122">
        <f>AI5*2+0</f>
        <v>2</v>
      </c>
      <c r="C53" s="124">
        <f>AJ5*2+0</f>
        <v>2</v>
      </c>
      <c r="D53" s="86"/>
      <c r="E53" s="122">
        <f>AL5*2+0</f>
        <v>2</v>
      </c>
      <c r="F53" s="124">
        <f>AM5*2+0</f>
        <v>2</v>
      </c>
      <c r="H53" s="159">
        <v>1</v>
      </c>
      <c r="I53" s="122">
        <f>0*2+AB5</f>
        <v>0</v>
      </c>
      <c r="J53" s="124">
        <f>0*2+AC5</f>
        <v>1</v>
      </c>
      <c r="K53" s="86"/>
      <c r="L53" s="122">
        <f>0*2+AE5</f>
        <v>0</v>
      </c>
      <c r="M53" s="124">
        <f>0*2+AF5</f>
        <v>1</v>
      </c>
      <c r="O53" s="159">
        <v>1</v>
      </c>
      <c r="P53" s="122">
        <v>5</v>
      </c>
      <c r="Q53" s="124">
        <v>5</v>
      </c>
      <c r="R53" s="86"/>
      <c r="S53" s="122">
        <v>5</v>
      </c>
      <c r="T53" s="124">
        <v>5</v>
      </c>
      <c r="V53" s="159">
        <v>1</v>
      </c>
      <c r="W53" s="122">
        <v>15</v>
      </c>
      <c r="X53" s="124">
        <v>16</v>
      </c>
      <c r="Y53" s="86"/>
      <c r="Z53" s="122">
        <v>17</v>
      </c>
      <c r="AA53" s="124">
        <v>0</v>
      </c>
      <c r="AC53" s="159">
        <v>1</v>
      </c>
      <c r="AD53" s="217">
        <f>AD34+P53*W53</f>
        <v>150</v>
      </c>
      <c r="AE53" s="218">
        <f>AE34+Q53*X53</f>
        <v>162</v>
      </c>
      <c r="AF53" s="48"/>
      <c r="AG53" s="217">
        <f>AG34+S53*Z53</f>
        <v>174</v>
      </c>
      <c r="AH53" s="201">
        <f>AH34+T53*AA53</f>
        <v>0</v>
      </c>
    </row>
    <row r="54" spans="1:34" ht="35" customHeight="1" thickBot="1">
      <c r="A54" s="16"/>
      <c r="B54" s="86"/>
      <c r="C54" s="86"/>
      <c r="D54" s="86"/>
      <c r="E54" s="86"/>
      <c r="F54" s="86"/>
      <c r="H54" s="16"/>
      <c r="I54" s="86"/>
      <c r="J54" s="86"/>
      <c r="K54" s="86"/>
      <c r="L54" s="86"/>
      <c r="M54" s="86"/>
      <c r="O54" s="16"/>
      <c r="P54" s="86"/>
      <c r="Q54" s="86"/>
      <c r="R54" s="86"/>
      <c r="S54" s="86"/>
      <c r="T54" s="86"/>
      <c r="V54" s="16"/>
      <c r="W54" s="86"/>
      <c r="X54" s="86"/>
      <c r="Y54" s="86"/>
      <c r="Z54" s="86"/>
      <c r="AA54" s="86"/>
      <c r="AC54" s="16"/>
      <c r="AD54" s="48"/>
      <c r="AE54" s="48"/>
      <c r="AF54" s="48"/>
      <c r="AG54" s="48"/>
      <c r="AH54" s="48"/>
    </row>
    <row r="55" spans="1:34" ht="35" customHeight="1">
      <c r="A55" s="159">
        <v>0</v>
      </c>
      <c r="B55" s="117">
        <f>AI7*2+0</f>
        <v>0</v>
      </c>
      <c r="C55" s="119">
        <f>AJ7*2+0</f>
        <v>0</v>
      </c>
      <c r="D55" s="86"/>
      <c r="E55" s="117">
        <f>AL7*2+0</f>
        <v>0</v>
      </c>
      <c r="F55" s="119">
        <f>AM7*2+0</f>
        <v>0</v>
      </c>
      <c r="H55" s="159">
        <v>0</v>
      </c>
      <c r="I55" s="117">
        <f>0*2+AB7</f>
        <v>0</v>
      </c>
      <c r="J55" s="119">
        <f>0*2+AC7</f>
        <v>1</v>
      </c>
      <c r="K55" s="86"/>
      <c r="L55" s="117">
        <f>0*2+AE7</f>
        <v>0</v>
      </c>
      <c r="M55" s="119">
        <f>0*2+AF7</f>
        <v>1</v>
      </c>
      <c r="O55" s="159">
        <v>0</v>
      </c>
      <c r="P55" s="117">
        <v>8</v>
      </c>
      <c r="Q55" s="119">
        <v>8</v>
      </c>
      <c r="R55" s="86"/>
      <c r="S55" s="117">
        <v>8</v>
      </c>
      <c r="T55" s="119">
        <v>8</v>
      </c>
      <c r="V55" s="159">
        <v>0</v>
      </c>
      <c r="W55" s="117">
        <v>15</v>
      </c>
      <c r="X55" s="119">
        <v>16</v>
      </c>
      <c r="Y55" s="86"/>
      <c r="Z55" s="117">
        <v>17</v>
      </c>
      <c r="AA55" s="119">
        <v>0</v>
      </c>
      <c r="AC55" s="159">
        <v>0</v>
      </c>
      <c r="AD55" s="202">
        <f>AD36+P55*W55</f>
        <v>258</v>
      </c>
      <c r="AE55" s="216">
        <f>AE36+Q55*X55</f>
        <v>279</v>
      </c>
      <c r="AF55" s="48"/>
      <c r="AG55" s="202">
        <f>AG36+S55*Z55</f>
        <v>300</v>
      </c>
      <c r="AH55" s="196">
        <f>AH36+T55*AA55</f>
        <v>0</v>
      </c>
    </row>
    <row r="56" spans="1:34" ht="35" customHeight="1" thickBot="1">
      <c r="A56" s="159">
        <v>1</v>
      </c>
      <c r="B56" s="122">
        <f>AI8*2+0</f>
        <v>2</v>
      </c>
      <c r="C56" s="124">
        <f>AJ8*2+0</f>
        <v>2</v>
      </c>
      <c r="D56" s="86"/>
      <c r="E56" s="122">
        <f>AL8*2+0</f>
        <v>2</v>
      </c>
      <c r="F56" s="124">
        <f>AM8*2+0</f>
        <v>2</v>
      </c>
      <c r="H56" s="159">
        <v>1</v>
      </c>
      <c r="I56" s="122">
        <f>0*2+AB8</f>
        <v>0</v>
      </c>
      <c r="J56" s="124">
        <f>0*2+AC8</f>
        <v>1</v>
      </c>
      <c r="K56" s="86"/>
      <c r="L56" s="122">
        <f>0*2+AE8</f>
        <v>0</v>
      </c>
      <c r="M56" s="124">
        <f>0*2+AF8</f>
        <v>1</v>
      </c>
      <c r="O56" s="159">
        <v>1</v>
      </c>
      <c r="P56" s="122">
        <v>0</v>
      </c>
      <c r="Q56" s="124">
        <v>0</v>
      </c>
      <c r="R56" s="86"/>
      <c r="S56" s="122">
        <v>0</v>
      </c>
      <c r="T56" s="124">
        <v>0</v>
      </c>
      <c r="V56" s="159">
        <v>1</v>
      </c>
      <c r="W56" s="122">
        <v>0</v>
      </c>
      <c r="X56" s="124">
        <v>0</v>
      </c>
      <c r="Y56" s="86"/>
      <c r="Z56" s="122">
        <v>0</v>
      </c>
      <c r="AA56" s="124">
        <v>0</v>
      </c>
      <c r="AC56" s="159">
        <v>1</v>
      </c>
      <c r="AD56" s="199">
        <f>AD37+P56*W56</f>
        <v>0</v>
      </c>
      <c r="AE56" s="201">
        <f>AE37+Q56*X56</f>
        <v>0</v>
      </c>
      <c r="AF56" s="48"/>
      <c r="AG56" s="199">
        <f>AG37+S56*Z56</f>
        <v>0</v>
      </c>
      <c r="AH56" s="201">
        <f>AH37+T56*AA56</f>
        <v>0</v>
      </c>
    </row>
    <row r="65" spans="53:72" ht="35" customHeight="1">
      <c r="BA65" s="322" t="s">
        <v>213</v>
      </c>
      <c r="BB65" s="322"/>
      <c r="BC65" s="322"/>
      <c r="BD65" s="322"/>
      <c r="BE65" s="322"/>
      <c r="BF65" s="322"/>
      <c r="BH65" s="322" t="s">
        <v>214</v>
      </c>
      <c r="BI65" s="322"/>
      <c r="BJ65" s="322"/>
      <c r="BK65" s="322"/>
      <c r="BL65" s="322"/>
      <c r="BM65" s="322"/>
      <c r="BO65" s="302" t="s">
        <v>212</v>
      </c>
      <c r="BP65" s="302"/>
      <c r="BQ65" s="302"/>
      <c r="BR65" s="302"/>
      <c r="BS65" s="302"/>
      <c r="BT65" s="302"/>
    </row>
    <row r="66" spans="53:72" ht="35" customHeight="1" thickBot="1">
      <c r="BB66" s="159">
        <v>0</v>
      </c>
      <c r="BC66" s="159">
        <v>1</v>
      </c>
      <c r="BD66" s="16"/>
      <c r="BE66" s="159">
        <v>0</v>
      </c>
      <c r="BF66" s="159">
        <v>1</v>
      </c>
      <c r="BI66" s="159">
        <v>0</v>
      </c>
      <c r="BJ66" s="159">
        <v>1</v>
      </c>
      <c r="BK66" s="16"/>
      <c r="BL66" s="159">
        <v>0</v>
      </c>
      <c r="BM66" s="159">
        <v>1</v>
      </c>
      <c r="BP66" s="159">
        <v>0</v>
      </c>
      <c r="BQ66" s="159">
        <v>1</v>
      </c>
      <c r="BR66" s="16"/>
      <c r="BS66" s="159">
        <v>0</v>
      </c>
      <c r="BT66" s="159">
        <v>1</v>
      </c>
    </row>
    <row r="67" spans="53:72" ht="35" customHeight="1">
      <c r="BA67" s="159">
        <v>0</v>
      </c>
      <c r="BB67" s="219">
        <v>0</v>
      </c>
      <c r="BC67" s="119">
        <v>0</v>
      </c>
      <c r="BD67" s="86"/>
      <c r="BE67" s="117">
        <v>0</v>
      </c>
      <c r="BF67" s="119">
        <v>0</v>
      </c>
      <c r="BH67" s="159">
        <v>0</v>
      </c>
      <c r="BI67" s="219">
        <v>9</v>
      </c>
      <c r="BJ67" s="119">
        <v>10</v>
      </c>
      <c r="BK67" s="86"/>
      <c r="BL67" s="117">
        <v>11</v>
      </c>
      <c r="BM67" s="119">
        <v>0</v>
      </c>
      <c r="BO67" s="159">
        <v>0</v>
      </c>
      <c r="BP67" s="219">
        <f>BB67*BI67</f>
        <v>0</v>
      </c>
      <c r="BQ67" s="119">
        <f>BC67*BJ67</f>
        <v>0</v>
      </c>
      <c r="BR67" s="86"/>
      <c r="BS67" s="117">
        <f>BE67*BL67</f>
        <v>0</v>
      </c>
      <c r="BT67" s="119">
        <f>BF67*BM67</f>
        <v>0</v>
      </c>
    </row>
    <row r="68" spans="53:72" ht="35" customHeight="1" thickBot="1">
      <c r="BA68" s="159">
        <v>1</v>
      </c>
      <c r="BB68" s="122">
        <v>3</v>
      </c>
      <c r="BC68" s="124">
        <v>3</v>
      </c>
      <c r="BD68" s="86"/>
      <c r="BE68" s="122">
        <v>3</v>
      </c>
      <c r="BF68" s="124">
        <v>3</v>
      </c>
      <c r="BH68" s="159">
        <v>1</v>
      </c>
      <c r="BI68" s="122">
        <v>9</v>
      </c>
      <c r="BJ68" s="124">
        <v>10</v>
      </c>
      <c r="BK68" s="86"/>
      <c r="BL68" s="122">
        <v>11</v>
      </c>
      <c r="BM68" s="124">
        <v>0</v>
      </c>
      <c r="BO68" s="159">
        <v>1</v>
      </c>
      <c r="BP68" s="122">
        <f>BB68*BI68</f>
        <v>27</v>
      </c>
      <c r="BQ68" s="124">
        <f>BC68*BJ68</f>
        <v>30</v>
      </c>
      <c r="BR68" s="86"/>
      <c r="BS68" s="122">
        <f>BE68*BL68</f>
        <v>33</v>
      </c>
      <c r="BT68" s="124">
        <f>BF68*BM68</f>
        <v>0</v>
      </c>
    </row>
    <row r="69" spans="53:72" ht="35" customHeight="1" thickBot="1">
      <c r="BA69" s="16"/>
      <c r="BB69" s="86"/>
      <c r="BC69" s="86"/>
      <c r="BD69" s="86"/>
      <c r="BE69" s="86"/>
      <c r="BF69" s="86"/>
      <c r="BH69" s="16"/>
      <c r="BI69" s="86"/>
      <c r="BJ69" s="86"/>
      <c r="BK69" s="86"/>
      <c r="BL69" s="86"/>
      <c r="BM69" s="86"/>
      <c r="BO69" s="16"/>
      <c r="BP69" s="86"/>
      <c r="BQ69" s="86"/>
      <c r="BR69" s="86"/>
      <c r="BS69" s="86"/>
      <c r="BT69" s="86"/>
    </row>
    <row r="70" spans="53:72" ht="35" customHeight="1">
      <c r="BA70" s="159">
        <v>0</v>
      </c>
      <c r="BB70" s="117">
        <v>6</v>
      </c>
      <c r="BC70" s="119">
        <v>6</v>
      </c>
      <c r="BD70" s="86"/>
      <c r="BE70" s="117">
        <v>6</v>
      </c>
      <c r="BF70" s="119">
        <v>6</v>
      </c>
      <c r="BH70" s="159">
        <v>0</v>
      </c>
      <c r="BI70" s="117">
        <v>9</v>
      </c>
      <c r="BJ70" s="119">
        <v>10</v>
      </c>
      <c r="BK70" s="86"/>
      <c r="BL70" s="117">
        <v>11</v>
      </c>
      <c r="BM70" s="119">
        <v>0</v>
      </c>
      <c r="BO70" s="159">
        <v>0</v>
      </c>
      <c r="BP70" s="117">
        <f>BB70*BI70</f>
        <v>54</v>
      </c>
      <c r="BQ70" s="119">
        <f>BC70*BJ70</f>
        <v>60</v>
      </c>
      <c r="BR70" s="86"/>
      <c r="BS70" s="117">
        <f>BE70*BL70</f>
        <v>66</v>
      </c>
      <c r="BT70" s="119">
        <f>BF70*BM70</f>
        <v>0</v>
      </c>
    </row>
    <row r="71" spans="53:72" ht="35" customHeight="1" thickBot="1">
      <c r="BA71" s="159">
        <v>1</v>
      </c>
      <c r="BB71" s="122">
        <v>0</v>
      </c>
      <c r="BC71" s="124">
        <v>0</v>
      </c>
      <c r="BD71" s="86"/>
      <c r="BE71" s="122">
        <v>0</v>
      </c>
      <c r="BF71" s="124">
        <v>0</v>
      </c>
      <c r="BH71" s="159">
        <v>1</v>
      </c>
      <c r="BI71" s="122">
        <v>9</v>
      </c>
      <c r="BJ71" s="124">
        <v>10</v>
      </c>
      <c r="BK71" s="86"/>
      <c r="BL71" s="122">
        <v>11</v>
      </c>
      <c r="BM71" s="124">
        <v>0</v>
      </c>
      <c r="BO71" s="159">
        <v>1</v>
      </c>
      <c r="BP71" s="122">
        <f>BB71*BI71</f>
        <v>0</v>
      </c>
      <c r="BQ71" s="124">
        <f>BC71*BJ71</f>
        <v>0</v>
      </c>
      <c r="BR71" s="86"/>
      <c r="BS71" s="122">
        <f>BE71*BL71</f>
        <v>0</v>
      </c>
      <c r="BT71" s="124">
        <f>BF71*BM71</f>
        <v>0</v>
      </c>
    </row>
    <row r="73" spans="53:72" ht="35" customHeight="1">
      <c r="BA73" s="322" t="s">
        <v>213</v>
      </c>
      <c r="BB73" s="322"/>
      <c r="BC73" s="322"/>
      <c r="BD73" s="322"/>
      <c r="BE73" s="322"/>
      <c r="BF73" s="322"/>
      <c r="BH73" s="322" t="s">
        <v>214</v>
      </c>
      <c r="BI73" s="322"/>
      <c r="BJ73" s="322"/>
      <c r="BK73" s="322"/>
      <c r="BL73" s="322"/>
      <c r="BM73" s="322"/>
      <c r="BO73" s="302" t="s">
        <v>212</v>
      </c>
      <c r="BP73" s="302"/>
      <c r="BQ73" s="302"/>
      <c r="BR73" s="302"/>
      <c r="BS73" s="302"/>
      <c r="BT73" s="302"/>
    </row>
    <row r="74" spans="53:72" ht="35" customHeight="1" thickBot="1">
      <c r="BB74" s="159">
        <v>0</v>
      </c>
      <c r="BC74" s="159">
        <v>1</v>
      </c>
      <c r="BD74" s="16"/>
      <c r="BE74" s="159">
        <v>0</v>
      </c>
      <c r="BF74" s="159">
        <v>1</v>
      </c>
      <c r="BI74" s="159">
        <v>0</v>
      </c>
      <c r="BJ74" s="159">
        <v>1</v>
      </c>
      <c r="BK74" s="16"/>
      <c r="BL74" s="159">
        <v>0</v>
      </c>
      <c r="BM74" s="159">
        <v>1</v>
      </c>
      <c r="BP74" s="159">
        <v>0</v>
      </c>
      <c r="BQ74" s="159">
        <v>1</v>
      </c>
      <c r="BR74" s="16"/>
      <c r="BS74" s="159">
        <v>0</v>
      </c>
      <c r="BT74" s="159">
        <v>1</v>
      </c>
    </row>
    <row r="75" spans="53:72" ht="35" customHeight="1">
      <c r="BA75" s="159">
        <v>0</v>
      </c>
      <c r="BB75" s="219">
        <v>1</v>
      </c>
      <c r="BC75" s="119">
        <v>1</v>
      </c>
      <c r="BD75" s="86"/>
      <c r="BE75" s="117">
        <v>1</v>
      </c>
      <c r="BF75" s="119">
        <v>1</v>
      </c>
      <c r="BH75" s="159">
        <v>0</v>
      </c>
      <c r="BI75" s="219">
        <v>12</v>
      </c>
      <c r="BJ75" s="119">
        <v>13</v>
      </c>
      <c r="BK75" s="86"/>
      <c r="BL75" s="117">
        <v>14</v>
      </c>
      <c r="BM75" s="119">
        <v>0</v>
      </c>
      <c r="BO75" s="159">
        <v>0</v>
      </c>
      <c r="BP75" s="220">
        <v>12</v>
      </c>
      <c r="BQ75" s="196">
        <v>13</v>
      </c>
      <c r="BR75" s="48"/>
      <c r="BS75" s="194">
        <v>14</v>
      </c>
      <c r="BT75" s="196">
        <f>BT67+BF76*BM76</f>
        <v>0</v>
      </c>
    </row>
    <row r="76" spans="53:72" ht="35" customHeight="1" thickBot="1">
      <c r="BA76" s="159">
        <v>1</v>
      </c>
      <c r="BB76" s="122">
        <v>4</v>
      </c>
      <c r="BC76" s="124">
        <v>4</v>
      </c>
      <c r="BD76" s="86"/>
      <c r="BE76" s="122">
        <v>4</v>
      </c>
      <c r="BF76" s="124">
        <v>4</v>
      </c>
      <c r="BH76" s="159">
        <v>1</v>
      </c>
      <c r="BI76" s="122">
        <v>12</v>
      </c>
      <c r="BJ76" s="124">
        <v>13</v>
      </c>
      <c r="BK76" s="86"/>
      <c r="BL76" s="122">
        <v>14</v>
      </c>
      <c r="BM76" s="124">
        <v>0</v>
      </c>
      <c r="BO76" s="159">
        <v>1</v>
      </c>
      <c r="BP76" s="199">
        <v>75</v>
      </c>
      <c r="BQ76" s="201">
        <v>82</v>
      </c>
      <c r="BR76" s="48"/>
      <c r="BS76" s="199">
        <v>89</v>
      </c>
      <c r="BT76" s="201">
        <f>BT68+BF77*BM77</f>
        <v>0</v>
      </c>
    </row>
    <row r="77" spans="53:72" ht="35" customHeight="1" thickBot="1">
      <c r="BA77" s="16"/>
      <c r="BB77" s="86"/>
      <c r="BC77" s="86"/>
      <c r="BD77" s="86"/>
      <c r="BE77" s="86"/>
      <c r="BF77" s="86"/>
      <c r="BH77" s="16"/>
      <c r="BI77" s="86"/>
      <c r="BJ77" s="86"/>
      <c r="BK77" s="86"/>
      <c r="BL77" s="86"/>
      <c r="BM77" s="86"/>
      <c r="BO77" s="16"/>
      <c r="BP77" s="48"/>
      <c r="BQ77" s="48"/>
      <c r="BR77" s="48"/>
      <c r="BS77" s="48"/>
      <c r="BT77" s="48"/>
    </row>
    <row r="78" spans="53:72" ht="35" customHeight="1">
      <c r="BA78" s="159">
        <v>0</v>
      </c>
      <c r="BB78" s="117">
        <v>7</v>
      </c>
      <c r="BC78" s="119">
        <v>7</v>
      </c>
      <c r="BD78" s="86"/>
      <c r="BE78" s="117">
        <v>7</v>
      </c>
      <c r="BF78" s="119">
        <v>7</v>
      </c>
      <c r="BH78" s="159">
        <v>0</v>
      </c>
      <c r="BI78" s="117">
        <v>12</v>
      </c>
      <c r="BJ78" s="119">
        <v>13</v>
      </c>
      <c r="BK78" s="86"/>
      <c r="BL78" s="117">
        <v>14</v>
      </c>
      <c r="BM78" s="119">
        <v>0</v>
      </c>
      <c r="BO78" s="159">
        <v>0</v>
      </c>
      <c r="BP78" s="194">
        <v>138</v>
      </c>
      <c r="BQ78" s="196">
        <v>151</v>
      </c>
      <c r="BR78" s="48"/>
      <c r="BS78" s="194">
        <v>164</v>
      </c>
      <c r="BT78" s="196">
        <f>BT70+BF79*BM79</f>
        <v>0</v>
      </c>
    </row>
    <row r="79" spans="53:72" ht="35" customHeight="1" thickBot="1">
      <c r="BA79" s="159">
        <v>1</v>
      </c>
      <c r="BB79" s="122">
        <v>0</v>
      </c>
      <c r="BC79" s="124">
        <v>0</v>
      </c>
      <c r="BD79" s="86"/>
      <c r="BE79" s="122">
        <v>0</v>
      </c>
      <c r="BF79" s="124">
        <v>0</v>
      </c>
      <c r="BH79" s="159">
        <v>1</v>
      </c>
      <c r="BI79" s="122">
        <v>9</v>
      </c>
      <c r="BJ79" s="124">
        <v>10</v>
      </c>
      <c r="BK79" s="86"/>
      <c r="BL79" s="122">
        <v>11</v>
      </c>
      <c r="BM79" s="124">
        <v>0</v>
      </c>
      <c r="BO79" s="159">
        <v>1</v>
      </c>
      <c r="BP79" s="199">
        <f>BP71+BB80*BI80</f>
        <v>0</v>
      </c>
      <c r="BQ79" s="201">
        <f>BQ71+BC80*BJ80</f>
        <v>0</v>
      </c>
      <c r="BR79" s="48"/>
      <c r="BS79" s="199">
        <f>BS71+BE80*BL80</f>
        <v>0</v>
      </c>
      <c r="BT79" s="201">
        <f>BT71+BF80*BM80</f>
        <v>0</v>
      </c>
    </row>
    <row r="81" spans="53:72" ht="35" customHeight="1">
      <c r="BA81" s="322" t="s">
        <v>213</v>
      </c>
      <c r="BB81" s="322"/>
      <c r="BC81" s="322"/>
      <c r="BD81" s="322"/>
      <c r="BE81" s="322"/>
      <c r="BF81" s="322"/>
      <c r="BH81" s="322" t="s">
        <v>214</v>
      </c>
      <c r="BI81" s="322"/>
      <c r="BJ81" s="322"/>
      <c r="BK81" s="322"/>
      <c r="BL81" s="322"/>
      <c r="BM81" s="322"/>
      <c r="BO81" s="302" t="s">
        <v>212</v>
      </c>
      <c r="BP81" s="302"/>
      <c r="BQ81" s="302"/>
      <c r="BR81" s="302"/>
      <c r="BS81" s="302"/>
      <c r="BT81" s="302"/>
    </row>
    <row r="82" spans="53:72" ht="35" customHeight="1" thickBot="1">
      <c r="BB82" s="159">
        <v>0</v>
      </c>
      <c r="BC82" s="159">
        <v>1</v>
      </c>
      <c r="BD82" s="16"/>
      <c r="BE82" s="159">
        <v>0</v>
      </c>
      <c r="BF82" s="159">
        <v>1</v>
      </c>
      <c r="BI82" s="159">
        <v>0</v>
      </c>
      <c r="BJ82" s="159">
        <v>1</v>
      </c>
      <c r="BK82" s="16"/>
      <c r="BL82" s="159">
        <v>0</v>
      </c>
      <c r="BM82" s="159">
        <v>1</v>
      </c>
      <c r="BP82" s="159">
        <v>0</v>
      </c>
      <c r="BQ82" s="159">
        <v>1</v>
      </c>
      <c r="BR82" s="16"/>
      <c r="BS82" s="159">
        <v>0</v>
      </c>
      <c r="BT82" s="159">
        <v>1</v>
      </c>
    </row>
    <row r="83" spans="53:72" ht="35" customHeight="1">
      <c r="BA83" s="159">
        <v>0</v>
      </c>
      <c r="BB83" s="219">
        <v>2</v>
      </c>
      <c r="BC83" s="119">
        <v>2</v>
      </c>
      <c r="BD83" s="86"/>
      <c r="BE83" s="117">
        <v>2</v>
      </c>
      <c r="BF83" s="119">
        <v>2</v>
      </c>
      <c r="BH83" s="159">
        <v>0</v>
      </c>
      <c r="BI83" s="219">
        <v>15</v>
      </c>
      <c r="BJ83" s="119">
        <v>16</v>
      </c>
      <c r="BK83" s="86"/>
      <c r="BL83" s="117">
        <v>17</v>
      </c>
      <c r="BM83" s="119">
        <v>0</v>
      </c>
      <c r="BO83" s="159">
        <v>0</v>
      </c>
      <c r="BP83" s="220">
        <v>42</v>
      </c>
      <c r="BQ83" s="216">
        <v>45</v>
      </c>
      <c r="BR83" s="48"/>
      <c r="BS83" s="202">
        <v>48</v>
      </c>
      <c r="BT83" s="196">
        <f>BT38+BF83*BM83</f>
        <v>0</v>
      </c>
    </row>
    <row r="84" spans="53:72" ht="35" customHeight="1" thickBot="1">
      <c r="BA84" s="159">
        <v>1</v>
      </c>
      <c r="BB84" s="122">
        <v>5</v>
      </c>
      <c r="BC84" s="124">
        <v>5</v>
      </c>
      <c r="BD84" s="86"/>
      <c r="BE84" s="122">
        <v>5</v>
      </c>
      <c r="BF84" s="124">
        <v>5</v>
      </c>
      <c r="BH84" s="159">
        <v>1</v>
      </c>
      <c r="BI84" s="122">
        <v>15</v>
      </c>
      <c r="BJ84" s="124">
        <v>16</v>
      </c>
      <c r="BK84" s="86"/>
      <c r="BL84" s="122">
        <v>17</v>
      </c>
      <c r="BM84" s="124">
        <v>0</v>
      </c>
      <c r="BO84" s="159">
        <v>1</v>
      </c>
      <c r="BP84" s="217">
        <v>150</v>
      </c>
      <c r="BQ84" s="218">
        <v>162</v>
      </c>
      <c r="BR84" s="48"/>
      <c r="BS84" s="217">
        <v>174</v>
      </c>
      <c r="BT84" s="201">
        <f>BT39+BF84*BM84</f>
        <v>0</v>
      </c>
    </row>
    <row r="85" spans="53:72" ht="35" customHeight="1" thickBot="1">
      <c r="BA85" s="16"/>
      <c r="BB85" s="86"/>
      <c r="BC85" s="86"/>
      <c r="BD85" s="86"/>
      <c r="BE85" s="86"/>
      <c r="BF85" s="86"/>
      <c r="BH85" s="16"/>
      <c r="BI85" s="86"/>
      <c r="BJ85" s="86"/>
      <c r="BK85" s="86"/>
      <c r="BL85" s="86"/>
      <c r="BM85" s="86"/>
      <c r="BO85" s="16"/>
      <c r="BP85" s="48"/>
      <c r="BQ85" s="48"/>
      <c r="BR85" s="48"/>
      <c r="BS85" s="48"/>
      <c r="BT85" s="48"/>
    </row>
    <row r="86" spans="53:72" ht="35" customHeight="1">
      <c r="BA86" s="159">
        <v>0</v>
      </c>
      <c r="BB86" s="117">
        <v>8</v>
      </c>
      <c r="BC86" s="119">
        <v>8</v>
      </c>
      <c r="BD86" s="86"/>
      <c r="BE86" s="117">
        <v>8</v>
      </c>
      <c r="BF86" s="119">
        <v>8</v>
      </c>
      <c r="BH86" s="159">
        <v>0</v>
      </c>
      <c r="BI86" s="117">
        <v>15</v>
      </c>
      <c r="BJ86" s="119">
        <v>16</v>
      </c>
      <c r="BK86" s="86"/>
      <c r="BL86" s="117">
        <v>17</v>
      </c>
      <c r="BM86" s="119">
        <v>0</v>
      </c>
      <c r="BO86" s="159">
        <v>0</v>
      </c>
      <c r="BP86" s="202">
        <v>258</v>
      </c>
      <c r="BQ86" s="216">
        <v>279</v>
      </c>
      <c r="BR86" s="48"/>
      <c r="BS86" s="202">
        <v>300</v>
      </c>
      <c r="BT86" s="196">
        <f>BT65+BF86*BM86</f>
        <v>0</v>
      </c>
    </row>
    <row r="87" spans="53:72" ht="35" customHeight="1" thickBot="1">
      <c r="BA87" s="159">
        <v>1</v>
      </c>
      <c r="BB87" s="122">
        <v>0</v>
      </c>
      <c r="BC87" s="124">
        <v>0</v>
      </c>
      <c r="BD87" s="86"/>
      <c r="BE87" s="122">
        <v>0</v>
      </c>
      <c r="BF87" s="124">
        <v>0</v>
      </c>
      <c r="BH87" s="159">
        <v>1</v>
      </c>
      <c r="BI87" s="122">
        <v>0</v>
      </c>
      <c r="BJ87" s="124">
        <v>0</v>
      </c>
      <c r="BK87" s="86"/>
      <c r="BL87" s="122">
        <v>0</v>
      </c>
      <c r="BM87" s="124">
        <v>0</v>
      </c>
      <c r="BO87" s="159">
        <v>1</v>
      </c>
      <c r="BP87" s="199">
        <f>BP66+BB87*BI87</f>
        <v>0</v>
      </c>
      <c r="BQ87" s="201">
        <v>0</v>
      </c>
      <c r="BR87" s="48"/>
      <c r="BS87" s="199">
        <f>BS66+BE87*BL87</f>
        <v>0</v>
      </c>
      <c r="BT87" s="201">
        <v>0</v>
      </c>
    </row>
  </sheetData>
  <mergeCells count="39">
    <mergeCell ref="AA2:AF2"/>
    <mergeCell ref="AH2:AM2"/>
    <mergeCell ref="A1:AP1"/>
    <mergeCell ref="L2:Q2"/>
    <mergeCell ref="A12:F12"/>
    <mergeCell ref="H12:M12"/>
    <mergeCell ref="O12:T12"/>
    <mergeCell ref="V12:AA12"/>
    <mergeCell ref="T2:Y2"/>
    <mergeCell ref="AC12:AH12"/>
    <mergeCell ref="A22:F22"/>
    <mergeCell ref="H22:M22"/>
    <mergeCell ref="O22:T22"/>
    <mergeCell ref="V22:AA22"/>
    <mergeCell ref="AC22:AH22"/>
    <mergeCell ref="A40:F40"/>
    <mergeCell ref="H40:M40"/>
    <mergeCell ref="O40:T40"/>
    <mergeCell ref="V40:AA40"/>
    <mergeCell ref="AC40:AH40"/>
    <mergeCell ref="A31:F31"/>
    <mergeCell ref="H31:M31"/>
    <mergeCell ref="O31:T31"/>
    <mergeCell ref="V31:AA31"/>
    <mergeCell ref="AC31:AH31"/>
    <mergeCell ref="A50:F50"/>
    <mergeCell ref="H50:M50"/>
    <mergeCell ref="O50:T50"/>
    <mergeCell ref="V50:AA50"/>
    <mergeCell ref="AC50:AH50"/>
    <mergeCell ref="BO65:BT65"/>
    <mergeCell ref="BO73:BT73"/>
    <mergeCell ref="BO81:BT81"/>
    <mergeCell ref="BA65:BF65"/>
    <mergeCell ref="BH65:BM65"/>
    <mergeCell ref="BA73:BF73"/>
    <mergeCell ref="BH73:BM73"/>
    <mergeCell ref="BA81:BF81"/>
    <mergeCell ref="BH81:BM81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19767-093F-1F4B-958D-2477909A71A5}">
  <sheetPr codeName="Sheet2"/>
  <dimension ref="A1:AF7"/>
  <sheetViews>
    <sheetView zoomScale="109" zoomScaleNormal="109" workbookViewId="0">
      <selection activeCell="Q10" sqref="Q10"/>
    </sheetView>
  </sheetViews>
  <sheetFormatPr baseColWidth="10" defaultColWidth="5.83203125" defaultRowHeight="35" customHeight="1"/>
  <cols>
    <col min="1" max="16384" width="5.83203125" style="1"/>
  </cols>
  <sheetData>
    <row r="1" spans="1:32" ht="35" customHeight="1" thickBot="1">
      <c r="A1" s="236" t="s">
        <v>13</v>
      </c>
      <c r="B1" s="236"/>
      <c r="C1" s="236"/>
      <c r="D1" s="236"/>
      <c r="F1" s="236" t="s">
        <v>3</v>
      </c>
      <c r="G1" s="236"/>
      <c r="H1" s="236"/>
      <c r="I1" s="236"/>
      <c r="J1" s="236"/>
      <c r="K1" s="236"/>
      <c r="M1" s="236" t="s">
        <v>15</v>
      </c>
      <c r="N1" s="236"/>
      <c r="O1" s="236"/>
      <c r="P1" s="236"/>
      <c r="Q1" s="236"/>
      <c r="R1" s="236"/>
      <c r="T1" s="236" t="s">
        <v>16</v>
      </c>
      <c r="U1" s="236"/>
      <c r="V1" s="236"/>
      <c r="W1" s="236"/>
      <c r="X1" s="236"/>
      <c r="Y1" s="236"/>
      <c r="AA1" s="236" t="s">
        <v>17</v>
      </c>
      <c r="AB1" s="236"/>
      <c r="AC1" s="236"/>
      <c r="AD1" s="236"/>
      <c r="AE1" s="236"/>
      <c r="AF1" s="236"/>
    </row>
    <row r="2" spans="1:32" ht="35" customHeight="1" thickBot="1">
      <c r="A2" s="10">
        <v>0</v>
      </c>
      <c r="B2" s="14">
        <v>1</v>
      </c>
      <c r="C2" s="14">
        <v>2</v>
      </c>
      <c r="D2" s="15">
        <v>3</v>
      </c>
      <c r="F2" s="241"/>
      <c r="G2" s="241"/>
      <c r="H2" s="238" t="s">
        <v>0</v>
      </c>
      <c r="I2" s="238"/>
      <c r="J2" s="238"/>
      <c r="K2" s="238"/>
      <c r="M2" s="241"/>
      <c r="N2" s="241"/>
      <c r="O2" s="238" t="s">
        <v>0</v>
      </c>
      <c r="P2" s="238"/>
      <c r="Q2" s="238"/>
      <c r="R2" s="238"/>
      <c r="T2" s="241"/>
      <c r="U2" s="241"/>
      <c r="V2" s="238" t="s">
        <v>0</v>
      </c>
      <c r="W2" s="238"/>
      <c r="X2" s="238"/>
      <c r="Y2" s="238"/>
      <c r="AA2" s="241"/>
      <c r="AB2" s="241"/>
      <c r="AC2" s="238" t="s">
        <v>0</v>
      </c>
      <c r="AD2" s="238"/>
      <c r="AE2" s="238"/>
      <c r="AF2" s="238"/>
    </row>
    <row r="3" spans="1:32" ht="35" customHeight="1" thickBot="1">
      <c r="F3" s="241"/>
      <c r="G3" s="241"/>
      <c r="H3" s="11">
        <v>0</v>
      </c>
      <c r="I3" s="11">
        <v>1</v>
      </c>
      <c r="J3" s="11">
        <v>2</v>
      </c>
      <c r="K3" s="11">
        <v>3</v>
      </c>
      <c r="M3" s="241"/>
      <c r="N3" s="241"/>
      <c r="O3" s="11">
        <v>0</v>
      </c>
      <c r="P3" s="11">
        <v>1</v>
      </c>
      <c r="Q3" s="11">
        <v>2</v>
      </c>
      <c r="R3" s="11">
        <v>3</v>
      </c>
      <c r="T3" s="241"/>
      <c r="U3" s="241"/>
      <c r="V3" s="11">
        <v>0</v>
      </c>
      <c r="W3" s="11">
        <v>1</v>
      </c>
      <c r="X3" s="11">
        <v>2</v>
      </c>
      <c r="Y3" s="11">
        <v>3</v>
      </c>
      <c r="AA3" s="241"/>
      <c r="AB3" s="241"/>
      <c r="AC3" s="11">
        <v>0</v>
      </c>
      <c r="AD3" s="11">
        <v>1</v>
      </c>
      <c r="AE3" s="11">
        <v>2</v>
      </c>
      <c r="AF3" s="11">
        <v>3</v>
      </c>
    </row>
    <row r="4" spans="1:32" ht="35" customHeight="1" thickBot="1">
      <c r="A4" s="236" t="s">
        <v>14</v>
      </c>
      <c r="B4" s="236"/>
      <c r="C4" s="236"/>
      <c r="D4" s="236"/>
      <c r="F4" s="239" t="s">
        <v>1</v>
      </c>
      <c r="G4" s="12">
        <v>0</v>
      </c>
      <c r="H4" s="5">
        <f>H$3+$G4 * 4</f>
        <v>0</v>
      </c>
      <c r="I4" s="6">
        <f t="shared" ref="I4:K7" si="0">I$3+$G4 * 4</f>
        <v>1</v>
      </c>
      <c r="J4" s="6">
        <f t="shared" si="0"/>
        <v>2</v>
      </c>
      <c r="K4" s="7">
        <f t="shared" si="0"/>
        <v>3</v>
      </c>
      <c r="L4" s="13"/>
      <c r="M4" s="239" t="s">
        <v>1</v>
      </c>
      <c r="N4" s="12">
        <v>0</v>
      </c>
      <c r="O4" s="5">
        <f>O$3+$G4 * 4</f>
        <v>0</v>
      </c>
      <c r="P4" s="6">
        <f t="shared" ref="P4:R4" si="1">P$3+$G4 * 4</f>
        <v>1</v>
      </c>
      <c r="Q4" s="6">
        <f t="shared" si="1"/>
        <v>2</v>
      </c>
      <c r="R4" s="7">
        <f t="shared" si="1"/>
        <v>3</v>
      </c>
      <c r="T4" s="239" t="s">
        <v>1</v>
      </c>
      <c r="U4" s="12">
        <v>0</v>
      </c>
      <c r="V4" s="5">
        <v>0</v>
      </c>
      <c r="W4" s="6">
        <v>0</v>
      </c>
      <c r="X4" s="6">
        <v>0</v>
      </c>
      <c r="Y4" s="7">
        <v>0</v>
      </c>
      <c r="AA4" s="239" t="s">
        <v>1</v>
      </c>
      <c r="AB4" s="12">
        <v>0</v>
      </c>
      <c r="AC4" s="5">
        <f>O4+V4</f>
        <v>0</v>
      </c>
      <c r="AD4" s="6">
        <f t="shared" ref="AD4:AF4" si="2">P4+W4</f>
        <v>1</v>
      </c>
      <c r="AE4" s="6">
        <f t="shared" si="2"/>
        <v>2</v>
      </c>
      <c r="AF4" s="7">
        <f t="shared" si="2"/>
        <v>3</v>
      </c>
    </row>
    <row r="5" spans="1:32" ht="35" customHeight="1" thickBot="1">
      <c r="A5" s="10">
        <v>0</v>
      </c>
      <c r="B5" s="14">
        <v>1</v>
      </c>
      <c r="C5" s="14">
        <v>2</v>
      </c>
      <c r="D5" s="15">
        <v>3</v>
      </c>
      <c r="F5" s="239"/>
      <c r="G5" s="12">
        <v>1</v>
      </c>
      <c r="H5" s="8">
        <f t="shared" ref="H5:H7" si="3">H$3+$G5 * 4</f>
        <v>4</v>
      </c>
      <c r="I5" s="1">
        <f t="shared" si="0"/>
        <v>5</v>
      </c>
      <c r="J5" s="1">
        <f t="shared" si="0"/>
        <v>6</v>
      </c>
      <c r="K5" s="2">
        <f t="shared" si="0"/>
        <v>7</v>
      </c>
      <c r="L5" s="13"/>
      <c r="M5" s="239"/>
      <c r="N5" s="12">
        <v>1</v>
      </c>
      <c r="O5" s="8">
        <v>0</v>
      </c>
      <c r="P5" s="1">
        <v>1</v>
      </c>
      <c r="Q5" s="1">
        <v>2</v>
      </c>
      <c r="R5" s="2">
        <v>3</v>
      </c>
      <c r="T5" s="239"/>
      <c r="U5" s="12">
        <v>1</v>
      </c>
      <c r="V5" s="8">
        <v>1</v>
      </c>
      <c r="W5" s="1">
        <v>1</v>
      </c>
      <c r="X5" s="1">
        <v>1</v>
      </c>
      <c r="Y5" s="2">
        <v>1</v>
      </c>
      <c r="AA5" s="239"/>
      <c r="AB5" s="12">
        <v>1</v>
      </c>
      <c r="AC5" s="8">
        <f t="shared" ref="AC5:AC7" si="4">O5+V5</f>
        <v>1</v>
      </c>
      <c r="AD5" s="1">
        <f t="shared" ref="AD5:AD7" si="5">P5+W5</f>
        <v>2</v>
      </c>
      <c r="AE5" s="1">
        <f t="shared" ref="AE5:AE7" si="6">Q5+X5</f>
        <v>3</v>
      </c>
      <c r="AF5" s="2">
        <f t="shared" ref="AF5:AF7" si="7">R5+Y5</f>
        <v>4</v>
      </c>
    </row>
    <row r="6" spans="1:32" ht="35" customHeight="1">
      <c r="F6" s="239"/>
      <c r="G6" s="12">
        <v>2</v>
      </c>
      <c r="H6" s="8">
        <f t="shared" si="3"/>
        <v>8</v>
      </c>
      <c r="I6" s="1">
        <f t="shared" si="0"/>
        <v>9</v>
      </c>
      <c r="J6" s="1">
        <f t="shared" si="0"/>
        <v>10</v>
      </c>
      <c r="K6" s="2">
        <f t="shared" si="0"/>
        <v>11</v>
      </c>
      <c r="L6" s="13"/>
      <c r="M6" s="239"/>
      <c r="N6" s="12">
        <v>2</v>
      </c>
      <c r="O6" s="8">
        <v>0</v>
      </c>
      <c r="P6" s="1">
        <v>1</v>
      </c>
      <c r="Q6" s="1">
        <v>2</v>
      </c>
      <c r="R6" s="2">
        <v>3</v>
      </c>
      <c r="T6" s="239"/>
      <c r="U6" s="12">
        <v>2</v>
      </c>
      <c r="V6" s="8">
        <v>2</v>
      </c>
      <c r="W6" s="1">
        <v>2</v>
      </c>
      <c r="X6" s="1">
        <v>2</v>
      </c>
      <c r="Y6" s="2">
        <v>2</v>
      </c>
      <c r="AA6" s="239"/>
      <c r="AB6" s="12">
        <v>2</v>
      </c>
      <c r="AC6" s="8">
        <f t="shared" si="4"/>
        <v>2</v>
      </c>
      <c r="AD6" s="1">
        <f t="shared" si="5"/>
        <v>3</v>
      </c>
      <c r="AE6" s="1">
        <f t="shared" si="6"/>
        <v>4</v>
      </c>
      <c r="AF6" s="2">
        <f t="shared" si="7"/>
        <v>5</v>
      </c>
    </row>
    <row r="7" spans="1:32" ht="35" customHeight="1" thickBot="1">
      <c r="F7" s="239"/>
      <c r="G7" s="12">
        <v>3</v>
      </c>
      <c r="H7" s="9">
        <f t="shared" si="3"/>
        <v>12</v>
      </c>
      <c r="I7" s="3">
        <f t="shared" si="0"/>
        <v>13</v>
      </c>
      <c r="J7" s="3">
        <f t="shared" si="0"/>
        <v>14</v>
      </c>
      <c r="K7" s="4">
        <f t="shared" si="0"/>
        <v>15</v>
      </c>
      <c r="L7" s="13"/>
      <c r="M7" s="239"/>
      <c r="N7" s="12">
        <v>3</v>
      </c>
      <c r="O7" s="9">
        <v>0</v>
      </c>
      <c r="P7" s="3">
        <v>1</v>
      </c>
      <c r="Q7" s="3">
        <v>2</v>
      </c>
      <c r="R7" s="4">
        <v>3</v>
      </c>
      <c r="T7" s="239"/>
      <c r="U7" s="12">
        <v>3</v>
      </c>
      <c r="V7" s="9">
        <v>3</v>
      </c>
      <c r="W7" s="3">
        <v>3</v>
      </c>
      <c r="X7" s="3">
        <v>3</v>
      </c>
      <c r="Y7" s="4">
        <v>3</v>
      </c>
      <c r="AA7" s="239"/>
      <c r="AB7" s="12">
        <v>3</v>
      </c>
      <c r="AC7" s="9">
        <f t="shared" si="4"/>
        <v>3</v>
      </c>
      <c r="AD7" s="3">
        <f t="shared" si="5"/>
        <v>4</v>
      </c>
      <c r="AE7" s="3">
        <f t="shared" si="6"/>
        <v>5</v>
      </c>
      <c r="AF7" s="4">
        <f t="shared" si="7"/>
        <v>6</v>
      </c>
    </row>
  </sheetData>
  <mergeCells count="18">
    <mergeCell ref="T4:T7"/>
    <mergeCell ref="AA1:AF1"/>
    <mergeCell ref="AA2:AB3"/>
    <mergeCell ref="AC2:AF2"/>
    <mergeCell ref="AA4:AA7"/>
    <mergeCell ref="T1:Y1"/>
    <mergeCell ref="T2:U3"/>
    <mergeCell ref="V2:Y2"/>
    <mergeCell ref="A1:D1"/>
    <mergeCell ref="A4:D4"/>
    <mergeCell ref="M1:R1"/>
    <mergeCell ref="M2:N3"/>
    <mergeCell ref="O2:R2"/>
    <mergeCell ref="M4:M7"/>
    <mergeCell ref="F4:F7"/>
    <mergeCell ref="F1:K1"/>
    <mergeCell ref="F2:G3"/>
    <mergeCell ref="H2:K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7C8C3-C2CC-534B-81D4-A0DAFCEA52F8}">
  <dimension ref="A1:ET102"/>
  <sheetViews>
    <sheetView zoomScaleNormal="100" workbookViewId="0">
      <selection activeCell="A8" sqref="A8"/>
    </sheetView>
  </sheetViews>
  <sheetFormatPr baseColWidth="10" defaultColWidth="5.83203125" defaultRowHeight="35" customHeight="1"/>
  <cols>
    <col min="1" max="5" width="5.83203125" style="111"/>
    <col min="6" max="6" width="5.83203125" style="111" customWidth="1"/>
    <col min="7" max="32" width="5.83203125" style="111"/>
    <col min="33" max="33" width="6.5" style="111" bestFit="1" customWidth="1"/>
    <col min="34" max="16384" width="5.83203125" style="111"/>
  </cols>
  <sheetData>
    <row r="1" spans="1:47" s="86" customFormat="1" ht="35" customHeight="1" thickBot="1">
      <c r="A1" s="318" t="s">
        <v>230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8"/>
      <c r="U1" s="318"/>
      <c r="V1" s="318"/>
      <c r="W1" s="318"/>
      <c r="X1" s="318"/>
      <c r="Y1" s="318"/>
      <c r="Z1" s="318"/>
      <c r="AA1" s="318"/>
      <c r="AB1" s="318"/>
      <c r="AC1" s="318"/>
      <c r="AD1" s="318"/>
      <c r="AE1" s="318"/>
      <c r="AF1" s="318"/>
      <c r="AG1" s="318"/>
      <c r="AH1" s="318"/>
      <c r="AI1" s="318"/>
      <c r="AJ1" s="318"/>
      <c r="AK1" s="318"/>
      <c r="AL1" s="318"/>
      <c r="AM1" s="318"/>
      <c r="AN1" s="318"/>
      <c r="AO1" s="318"/>
      <c r="AP1" s="318"/>
      <c r="AQ1" s="318"/>
      <c r="AR1" s="318"/>
      <c r="AS1" s="318"/>
      <c r="AT1" s="318"/>
      <c r="AU1" s="318"/>
    </row>
    <row r="2" spans="1:47" ht="35" customHeight="1" thickBot="1">
      <c r="A2" s="47" t="s">
        <v>13</v>
      </c>
      <c r="B2" s="112">
        <v>0</v>
      </c>
      <c r="C2" s="113">
        <v>1</v>
      </c>
      <c r="D2" s="113">
        <v>2</v>
      </c>
      <c r="E2" s="113">
        <v>3</v>
      </c>
      <c r="F2" s="113">
        <v>4</v>
      </c>
      <c r="G2" s="113">
        <v>5</v>
      </c>
      <c r="H2" s="113">
        <v>6</v>
      </c>
      <c r="I2" s="113">
        <v>7</v>
      </c>
      <c r="J2" s="113">
        <v>8</v>
      </c>
      <c r="K2" s="113">
        <v>9</v>
      </c>
      <c r="L2" s="113">
        <v>10</v>
      </c>
      <c r="M2" s="113">
        <v>11</v>
      </c>
      <c r="N2" s="113">
        <v>12</v>
      </c>
      <c r="O2" s="113">
        <v>13</v>
      </c>
      <c r="P2" s="113">
        <v>14</v>
      </c>
      <c r="Q2" s="114">
        <v>15</v>
      </c>
      <c r="S2" s="302" t="s">
        <v>194</v>
      </c>
      <c r="T2" s="302"/>
      <c r="U2" s="302"/>
      <c r="V2" s="302"/>
      <c r="W2" s="302"/>
      <c r="X2" s="302"/>
      <c r="AA2" s="302" t="s">
        <v>193</v>
      </c>
      <c r="AB2" s="302"/>
      <c r="AC2" s="302"/>
      <c r="AD2" s="302"/>
      <c r="AE2" s="302"/>
      <c r="AF2" s="302"/>
      <c r="AH2" s="302" t="s">
        <v>195</v>
      </c>
      <c r="AI2" s="302"/>
      <c r="AJ2" s="302"/>
      <c r="AK2" s="302"/>
      <c r="AL2" s="302"/>
      <c r="AM2" s="302"/>
      <c r="AO2" s="302" t="s">
        <v>196</v>
      </c>
      <c r="AP2" s="302"/>
      <c r="AQ2" s="302"/>
      <c r="AR2" s="302"/>
      <c r="AS2" s="302"/>
      <c r="AT2" s="302"/>
    </row>
    <row r="3" spans="1:47" ht="35" customHeight="1" thickBot="1">
      <c r="A3" s="47" t="s">
        <v>14</v>
      </c>
      <c r="B3" s="112">
        <v>0</v>
      </c>
      <c r="C3" s="113">
        <v>1</v>
      </c>
      <c r="D3" s="113">
        <v>2</v>
      </c>
      <c r="E3" s="113">
        <v>3</v>
      </c>
      <c r="F3" s="113">
        <v>4</v>
      </c>
      <c r="G3" s="113">
        <v>5</v>
      </c>
      <c r="H3" s="113">
        <v>6</v>
      </c>
      <c r="I3" s="113">
        <v>7</v>
      </c>
      <c r="J3" s="113">
        <v>8</v>
      </c>
      <c r="K3" s="113">
        <v>9</v>
      </c>
      <c r="L3" s="113">
        <v>10</v>
      </c>
      <c r="M3" s="113">
        <v>11</v>
      </c>
      <c r="N3" s="113">
        <v>12</v>
      </c>
      <c r="O3" s="113">
        <v>13</v>
      </c>
      <c r="P3" s="113">
        <v>14</v>
      </c>
      <c r="Q3" s="114">
        <v>15</v>
      </c>
      <c r="T3" s="159">
        <v>0</v>
      </c>
      <c r="U3" s="159">
        <v>1</v>
      </c>
      <c r="V3" s="16"/>
      <c r="W3" s="159">
        <v>0</v>
      </c>
      <c r="X3" s="159">
        <v>1</v>
      </c>
      <c r="AB3" s="159">
        <v>0</v>
      </c>
      <c r="AC3" s="159">
        <v>1</v>
      </c>
      <c r="AD3" s="16"/>
      <c r="AE3" s="159">
        <v>0</v>
      </c>
      <c r="AF3" s="159">
        <v>1</v>
      </c>
      <c r="AI3" s="159">
        <v>0</v>
      </c>
      <c r="AJ3" s="159">
        <v>1</v>
      </c>
      <c r="AK3" s="16"/>
      <c r="AL3" s="159">
        <v>0</v>
      </c>
      <c r="AM3" s="159">
        <v>1</v>
      </c>
      <c r="AP3" s="159">
        <v>0</v>
      </c>
      <c r="AQ3" s="159">
        <v>1</v>
      </c>
      <c r="AR3" s="16"/>
      <c r="AS3" s="159">
        <v>0</v>
      </c>
      <c r="AT3" s="159">
        <v>1</v>
      </c>
    </row>
    <row r="4" spans="1:47" ht="35" customHeight="1" thickBot="1">
      <c r="A4" s="47" t="s">
        <v>22</v>
      </c>
      <c r="B4" s="112">
        <v>2</v>
      </c>
      <c r="C4" s="113">
        <v>2</v>
      </c>
      <c r="D4" s="114">
        <v>1</v>
      </c>
      <c r="E4" s="86"/>
      <c r="S4" s="159">
        <v>0</v>
      </c>
      <c r="T4" s="117">
        <f>0*2+T$3</f>
        <v>0</v>
      </c>
      <c r="U4" s="119">
        <f>0*2+U$3</f>
        <v>1</v>
      </c>
      <c r="V4" s="86"/>
      <c r="W4" s="117">
        <f>1*2+W$3</f>
        <v>2</v>
      </c>
      <c r="X4" s="119">
        <f>1*2+X$3</f>
        <v>3</v>
      </c>
      <c r="AA4" s="159">
        <v>0</v>
      </c>
      <c r="AB4" s="117">
        <f>0*2+$AA4</f>
        <v>0</v>
      </c>
      <c r="AC4" s="119">
        <f>0*2+$AA4</f>
        <v>0</v>
      </c>
      <c r="AD4" s="86"/>
      <c r="AE4" s="117">
        <f>0*2+$AA4</f>
        <v>0</v>
      </c>
      <c r="AF4" s="119">
        <f>0*2+$AA4</f>
        <v>0</v>
      </c>
      <c r="AH4" s="159">
        <v>0</v>
      </c>
      <c r="AI4" s="117">
        <v>0</v>
      </c>
      <c r="AJ4" s="119">
        <v>1</v>
      </c>
      <c r="AK4" s="86"/>
      <c r="AL4" s="117">
        <v>0</v>
      </c>
      <c r="AM4" s="119">
        <v>1</v>
      </c>
      <c r="AO4" s="159">
        <v>0</v>
      </c>
      <c r="AP4" s="117">
        <v>0</v>
      </c>
      <c r="AQ4" s="119">
        <v>0</v>
      </c>
      <c r="AR4" s="86"/>
      <c r="AS4" s="117">
        <v>0</v>
      </c>
      <c r="AT4" s="119">
        <v>0</v>
      </c>
    </row>
    <row r="5" spans="1:47" ht="35" customHeight="1" thickBot="1">
      <c r="A5" s="47" t="s">
        <v>23</v>
      </c>
      <c r="B5" s="112">
        <v>2</v>
      </c>
      <c r="C5" s="113">
        <v>2</v>
      </c>
      <c r="D5" s="114">
        <v>1</v>
      </c>
      <c r="E5" s="86"/>
      <c r="S5" s="159">
        <v>1</v>
      </c>
      <c r="T5" s="122">
        <f>0*2+T$3</f>
        <v>0</v>
      </c>
      <c r="U5" s="124">
        <f>0*2+U$3</f>
        <v>1</v>
      </c>
      <c r="V5" s="86"/>
      <c r="W5" s="122">
        <f>1*2+W$3</f>
        <v>2</v>
      </c>
      <c r="X5" s="124">
        <f>1*2+X$3</f>
        <v>3</v>
      </c>
      <c r="AA5" s="159">
        <v>1</v>
      </c>
      <c r="AB5" s="122">
        <f>0*2+$AA5</f>
        <v>1</v>
      </c>
      <c r="AC5" s="124">
        <f>0*2+$AA5</f>
        <v>1</v>
      </c>
      <c r="AD5" s="86"/>
      <c r="AE5" s="122">
        <f>0*2+$AA5</f>
        <v>1</v>
      </c>
      <c r="AF5" s="124">
        <f>0*2+$AA5</f>
        <v>1</v>
      </c>
      <c r="AH5" s="159">
        <v>1</v>
      </c>
      <c r="AI5" s="122">
        <v>0</v>
      </c>
      <c r="AJ5" s="124">
        <v>1</v>
      </c>
      <c r="AK5" s="86"/>
      <c r="AL5" s="122">
        <v>0</v>
      </c>
      <c r="AM5" s="124">
        <v>1</v>
      </c>
      <c r="AO5" s="159">
        <v>1</v>
      </c>
      <c r="AP5" s="122">
        <v>1</v>
      </c>
      <c r="AQ5" s="124">
        <v>1</v>
      </c>
      <c r="AR5" s="86"/>
      <c r="AS5" s="122">
        <v>1</v>
      </c>
      <c r="AT5" s="124">
        <v>1</v>
      </c>
    </row>
    <row r="6" spans="1:47" ht="35" customHeight="1" thickBot="1">
      <c r="A6" s="47" t="s">
        <v>40</v>
      </c>
      <c r="B6" s="112">
        <v>2</v>
      </c>
      <c r="C6" s="113">
        <v>2</v>
      </c>
      <c r="D6" s="114">
        <v>1</v>
      </c>
      <c r="E6" s="86"/>
      <c r="S6" s="16"/>
      <c r="T6" s="86"/>
      <c r="U6" s="86"/>
      <c r="V6" s="86"/>
      <c r="W6" s="86"/>
      <c r="X6" s="86"/>
      <c r="AA6" s="16"/>
      <c r="AB6" s="86"/>
      <c r="AC6" s="86"/>
      <c r="AD6" s="86"/>
      <c r="AE6" s="86"/>
      <c r="AF6" s="86"/>
      <c r="AH6" s="16"/>
      <c r="AI6" s="86"/>
      <c r="AJ6" s="86"/>
      <c r="AK6" s="86"/>
      <c r="AL6" s="86"/>
      <c r="AM6" s="86"/>
      <c r="AO6" s="16"/>
      <c r="AP6" s="86"/>
      <c r="AQ6" s="86"/>
      <c r="AR6" s="86"/>
      <c r="AS6" s="86"/>
      <c r="AT6" s="86"/>
    </row>
    <row r="7" spans="1:47" ht="35" customHeight="1" thickBot="1">
      <c r="A7" s="86"/>
      <c r="B7" s="86"/>
      <c r="C7" s="86"/>
      <c r="D7" s="86"/>
      <c r="E7" s="86"/>
      <c r="S7" s="159">
        <v>0</v>
      </c>
      <c r="T7" s="117">
        <f>0*2+T$3</f>
        <v>0</v>
      </c>
      <c r="U7" s="119">
        <f>0*2+U$3</f>
        <v>1</v>
      </c>
      <c r="V7" s="86"/>
      <c r="W7" s="117">
        <f>1*2+W$3</f>
        <v>2</v>
      </c>
      <c r="X7" s="119">
        <f>1*2+X$3</f>
        <v>3</v>
      </c>
      <c r="AA7" s="159">
        <v>0</v>
      </c>
      <c r="AB7" s="117">
        <f>1*2+$AA7</f>
        <v>2</v>
      </c>
      <c r="AC7" s="119">
        <f>1*2+$AA7</f>
        <v>2</v>
      </c>
      <c r="AD7" s="86"/>
      <c r="AE7" s="117">
        <f>1*2+$AA7</f>
        <v>2</v>
      </c>
      <c r="AF7" s="119">
        <f>1*2+$AA7</f>
        <v>2</v>
      </c>
      <c r="AH7" s="159">
        <v>0</v>
      </c>
      <c r="AI7" s="117">
        <v>0</v>
      </c>
      <c r="AJ7" s="119">
        <v>1</v>
      </c>
      <c r="AK7" s="86"/>
      <c r="AL7" s="117">
        <v>0</v>
      </c>
      <c r="AM7" s="119">
        <v>1</v>
      </c>
      <c r="AO7" s="159">
        <v>0</v>
      </c>
      <c r="AP7" s="117">
        <v>0</v>
      </c>
      <c r="AQ7" s="119">
        <v>0</v>
      </c>
      <c r="AR7" s="86"/>
      <c r="AS7" s="117">
        <v>0</v>
      </c>
      <c r="AT7" s="119">
        <v>0</v>
      </c>
    </row>
    <row r="8" spans="1:47" ht="35" customHeight="1" thickBot="1">
      <c r="A8" s="215" t="s">
        <v>199</v>
      </c>
      <c r="B8" s="215"/>
      <c r="C8" s="112">
        <f>B4</f>
        <v>2</v>
      </c>
      <c r="D8" s="113">
        <f>C4</f>
        <v>2</v>
      </c>
      <c r="E8" s="114">
        <f>D4</f>
        <v>1</v>
      </c>
      <c r="S8" s="159">
        <v>1</v>
      </c>
      <c r="T8" s="122">
        <f>0*2+T$3</f>
        <v>0</v>
      </c>
      <c r="U8" s="124">
        <f>0*2+U$3</f>
        <v>1</v>
      </c>
      <c r="V8" s="86"/>
      <c r="W8" s="122">
        <f>1*2+W$3</f>
        <v>2</v>
      </c>
      <c r="X8" s="124">
        <f>1*2+X$3</f>
        <v>3</v>
      </c>
      <c r="AA8" s="159">
        <v>1</v>
      </c>
      <c r="AB8" s="122">
        <f>1*2+$AA8</f>
        <v>3</v>
      </c>
      <c r="AC8" s="124">
        <f>1*2+$AA8</f>
        <v>3</v>
      </c>
      <c r="AD8" s="86"/>
      <c r="AE8" s="122">
        <f>1*2+$AA8</f>
        <v>3</v>
      </c>
      <c r="AF8" s="124">
        <f>1*2+$AA8</f>
        <v>3</v>
      </c>
      <c r="AH8" s="159">
        <v>1</v>
      </c>
      <c r="AI8" s="122">
        <v>0</v>
      </c>
      <c r="AJ8" s="124">
        <v>1</v>
      </c>
      <c r="AK8" s="86"/>
      <c r="AL8" s="122">
        <v>0</v>
      </c>
      <c r="AM8" s="124">
        <v>1</v>
      </c>
      <c r="AO8" s="159">
        <v>1</v>
      </c>
      <c r="AP8" s="122">
        <v>1</v>
      </c>
      <c r="AQ8" s="124">
        <v>1</v>
      </c>
      <c r="AR8" s="86"/>
      <c r="AS8" s="122">
        <v>1</v>
      </c>
      <c r="AT8" s="124">
        <v>1</v>
      </c>
    </row>
    <row r="9" spans="1:47" ht="35" customHeight="1" thickBot="1">
      <c r="A9" s="47" t="s">
        <v>197</v>
      </c>
      <c r="B9" s="149">
        <f>SQRT(COUNT(B2:Q2))</f>
        <v>4</v>
      </c>
      <c r="C9" s="86"/>
      <c r="D9" s="86"/>
      <c r="E9" s="86"/>
    </row>
    <row r="11" spans="1:47" s="192" customFormat="1" ht="35" customHeight="1">
      <c r="A11" s="192" t="s">
        <v>164</v>
      </c>
    </row>
    <row r="12" spans="1:47" ht="35" customHeight="1">
      <c r="A12" s="302" t="s">
        <v>200</v>
      </c>
      <c r="B12" s="302"/>
      <c r="C12" s="302"/>
      <c r="D12" s="302"/>
      <c r="E12" s="302"/>
      <c r="F12" s="302"/>
      <c r="H12" s="302" t="s">
        <v>225</v>
      </c>
      <c r="I12" s="302"/>
      <c r="J12" s="302"/>
      <c r="K12" s="302"/>
      <c r="L12" s="302"/>
      <c r="M12" s="302"/>
      <c r="O12" s="302" t="s">
        <v>226</v>
      </c>
      <c r="P12" s="302"/>
      <c r="Q12" s="302"/>
      <c r="R12" s="302"/>
      <c r="S12" s="302"/>
      <c r="T12" s="302"/>
      <c r="V12" s="302" t="s">
        <v>203</v>
      </c>
      <c r="W12" s="302"/>
      <c r="X12" s="302"/>
      <c r="Y12" s="302"/>
      <c r="Z12" s="302"/>
      <c r="AA12" s="302"/>
      <c r="AC12" s="302" t="s">
        <v>205</v>
      </c>
      <c r="AD12" s="302"/>
      <c r="AE12" s="302"/>
      <c r="AF12" s="302"/>
      <c r="AG12" s="302"/>
      <c r="AH12" s="302"/>
    </row>
    <row r="13" spans="1:47" ht="35" customHeight="1" thickBot="1">
      <c r="B13" s="159">
        <v>0</v>
      </c>
      <c r="C13" s="159">
        <v>1</v>
      </c>
      <c r="D13" s="16"/>
      <c r="E13" s="159">
        <v>0</v>
      </c>
      <c r="F13" s="159">
        <v>1</v>
      </c>
      <c r="I13" s="159">
        <v>0</v>
      </c>
      <c r="J13" s="159">
        <v>1</v>
      </c>
      <c r="K13" s="16"/>
      <c r="L13" s="159">
        <v>0</v>
      </c>
      <c r="M13" s="159">
        <v>1</v>
      </c>
      <c r="P13" s="159">
        <v>0</v>
      </c>
      <c r="Q13" s="159">
        <v>1</v>
      </c>
      <c r="R13" s="16"/>
      <c r="S13" s="159">
        <v>0</v>
      </c>
      <c r="T13" s="159">
        <v>1</v>
      </c>
      <c r="W13" s="159">
        <v>0</v>
      </c>
      <c r="X13" s="159">
        <v>1</v>
      </c>
      <c r="Y13" s="16"/>
      <c r="Z13" s="159">
        <v>0</v>
      </c>
      <c r="AA13" s="159">
        <v>1</v>
      </c>
      <c r="AD13" s="159">
        <v>0</v>
      </c>
      <c r="AE13" s="159">
        <v>1</v>
      </c>
      <c r="AF13" s="16"/>
      <c r="AG13" s="159">
        <v>0</v>
      </c>
      <c r="AH13" s="159">
        <v>1</v>
      </c>
    </row>
    <row r="14" spans="1:47" ht="35" customHeight="1">
      <c r="A14" s="159">
        <v>0</v>
      </c>
      <c r="B14" s="117">
        <f>AP4*2+AI4</f>
        <v>0</v>
      </c>
      <c r="C14" s="119">
        <f>AQ4*2+AJ4</f>
        <v>1</v>
      </c>
      <c r="D14" s="86"/>
      <c r="E14" s="117">
        <f>AS4*2+AL4</f>
        <v>0</v>
      </c>
      <c r="F14" s="119">
        <f>AT4*2+AM4</f>
        <v>1</v>
      </c>
      <c r="H14" s="159">
        <v>0</v>
      </c>
      <c r="I14" s="117">
        <f>AB4*4+(0+AI4)</f>
        <v>0</v>
      </c>
      <c r="J14" s="119">
        <f>AC4*4+(0+AJ4)</f>
        <v>1</v>
      </c>
      <c r="K14" s="86"/>
      <c r="L14" s="117">
        <f>AE4*4+(0+AL4)</f>
        <v>0</v>
      </c>
      <c r="M14" s="119">
        <f>AF4*4+(0+AM4)</f>
        <v>1</v>
      </c>
      <c r="O14" s="159">
        <v>0</v>
      </c>
      <c r="P14" s="117">
        <f>T4+(0+AP4)*4</f>
        <v>0</v>
      </c>
      <c r="Q14" s="119">
        <f>U4+(0+AQ4)*4</f>
        <v>1</v>
      </c>
      <c r="R14" s="86"/>
      <c r="S14" s="117">
        <f>W4+(0+AS4)*4</f>
        <v>2</v>
      </c>
      <c r="T14" s="119">
        <f>X4+(0+AT4)*4</f>
        <v>3</v>
      </c>
      <c r="V14" s="159">
        <v>0</v>
      </c>
      <c r="W14" s="117">
        <v>0</v>
      </c>
      <c r="X14" s="119">
        <v>1</v>
      </c>
      <c r="Y14" s="86"/>
      <c r="Z14" s="117">
        <v>0</v>
      </c>
      <c r="AA14" s="119">
        <v>1</v>
      </c>
      <c r="AC14" s="159">
        <v>0</v>
      </c>
      <c r="AD14" s="117">
        <v>0</v>
      </c>
      <c r="AE14" s="119">
        <v>1</v>
      </c>
      <c r="AF14" s="86"/>
      <c r="AG14" s="117">
        <v>2</v>
      </c>
      <c r="AH14" s="119">
        <v>3</v>
      </c>
    </row>
    <row r="15" spans="1:47" ht="35" customHeight="1" thickBot="1">
      <c r="A15" s="159">
        <v>1</v>
      </c>
      <c r="B15" s="122">
        <f>AP5*2+AI5</f>
        <v>2</v>
      </c>
      <c r="C15" s="124">
        <f>AQ5*2+AJ5</f>
        <v>3</v>
      </c>
      <c r="D15" s="86"/>
      <c r="E15" s="122">
        <f>AS5*2+AL5</f>
        <v>2</v>
      </c>
      <c r="F15" s="124">
        <f>AT5*2+AM5</f>
        <v>3</v>
      </c>
      <c r="H15" s="159">
        <v>1</v>
      </c>
      <c r="I15" s="122">
        <f>AB5*4+(0+AI5)</f>
        <v>4</v>
      </c>
      <c r="J15" s="124">
        <f>AC5*4+(0+AJ5)</f>
        <v>5</v>
      </c>
      <c r="K15" s="86"/>
      <c r="L15" s="122">
        <f>AE5*4+(0+AL5)</f>
        <v>4</v>
      </c>
      <c r="M15" s="124">
        <f>AF5*4+(0+AM5)</f>
        <v>5</v>
      </c>
      <c r="O15" s="159">
        <v>1</v>
      </c>
      <c r="P15" s="122">
        <f>T5+(0+AP5)*4</f>
        <v>4</v>
      </c>
      <c r="Q15" s="124">
        <f>U5+(0+AQ5)*4</f>
        <v>5</v>
      </c>
      <c r="R15" s="86"/>
      <c r="S15" s="122">
        <f>W5+(0+AS5)*4</f>
        <v>6</v>
      </c>
      <c r="T15" s="124">
        <f>X5+(0+AT5)*4</f>
        <v>7</v>
      </c>
      <c r="V15" s="159">
        <v>1</v>
      </c>
      <c r="W15" s="122">
        <v>4</v>
      </c>
      <c r="X15" s="124">
        <v>5</v>
      </c>
      <c r="Y15" s="86"/>
      <c r="Z15" s="122">
        <v>4</v>
      </c>
      <c r="AA15" s="124">
        <v>5</v>
      </c>
      <c r="AC15" s="159">
        <v>1</v>
      </c>
      <c r="AD15" s="122">
        <v>4</v>
      </c>
      <c r="AE15" s="124">
        <v>5</v>
      </c>
      <c r="AF15" s="86"/>
      <c r="AG15" s="122">
        <v>6</v>
      </c>
      <c r="AH15" s="124">
        <v>7</v>
      </c>
    </row>
    <row r="16" spans="1:47" ht="35" customHeight="1" thickBot="1">
      <c r="A16" s="16"/>
      <c r="B16" s="86"/>
      <c r="C16" s="86"/>
      <c r="D16" s="86"/>
      <c r="E16" s="86"/>
      <c r="F16" s="86"/>
      <c r="H16" s="16"/>
      <c r="I16" s="86"/>
      <c r="J16" s="86"/>
      <c r="K16" s="86"/>
      <c r="L16" s="86"/>
      <c r="M16" s="86"/>
      <c r="O16" s="16"/>
      <c r="P16" s="86"/>
      <c r="Q16" s="86"/>
      <c r="R16" s="86"/>
      <c r="S16" s="86"/>
      <c r="T16" s="86"/>
      <c r="V16" s="16"/>
      <c r="W16" s="86"/>
      <c r="X16" s="86"/>
      <c r="Y16" s="86"/>
      <c r="Z16" s="86"/>
      <c r="AA16" s="86"/>
      <c r="AC16" s="16"/>
      <c r="AD16" s="86"/>
      <c r="AE16" s="86"/>
      <c r="AF16" s="86"/>
      <c r="AG16" s="86"/>
      <c r="AH16" s="86"/>
    </row>
    <row r="17" spans="1:34" ht="35" customHeight="1">
      <c r="A17" s="159">
        <v>0</v>
      </c>
      <c r="B17" s="117">
        <f>AP7*2+AI7</f>
        <v>0</v>
      </c>
      <c r="C17" s="119">
        <f>AQ7*2+AJ7</f>
        <v>1</v>
      </c>
      <c r="D17" s="86"/>
      <c r="E17" s="117">
        <f>AS7*2+AL7</f>
        <v>0</v>
      </c>
      <c r="F17" s="119">
        <f>AT7*2+AM7</f>
        <v>1</v>
      </c>
      <c r="H17" s="159">
        <v>0</v>
      </c>
      <c r="I17" s="117">
        <f>AB7*4+(0+AI7)</f>
        <v>8</v>
      </c>
      <c r="J17" s="119">
        <f>AC7*4+(0+AJ7)</f>
        <v>9</v>
      </c>
      <c r="K17" s="86"/>
      <c r="L17" s="117">
        <f>AE7*4+(0+AL7)</f>
        <v>8</v>
      </c>
      <c r="M17" s="119">
        <f>AF7*4+(0+AM7)</f>
        <v>9</v>
      </c>
      <c r="O17" s="159">
        <v>0</v>
      </c>
      <c r="P17" s="117">
        <f>T7+(0+AP7)*4</f>
        <v>0</v>
      </c>
      <c r="Q17" s="119">
        <f>U7+(0+AQ7)*4</f>
        <v>1</v>
      </c>
      <c r="R17" s="86"/>
      <c r="S17" s="117">
        <f>W7+(0+AS7)*4</f>
        <v>2</v>
      </c>
      <c r="T17" s="119">
        <f>X7+(0+AT7)*4</f>
        <v>3</v>
      </c>
      <c r="V17" s="159">
        <v>0</v>
      </c>
      <c r="W17" s="117">
        <v>8</v>
      </c>
      <c r="X17" s="119">
        <v>9</v>
      </c>
      <c r="Y17" s="86"/>
      <c r="Z17" s="117">
        <v>8</v>
      </c>
      <c r="AA17" s="119">
        <v>9</v>
      </c>
      <c r="AC17" s="159">
        <v>0</v>
      </c>
      <c r="AD17" s="117">
        <v>0</v>
      </c>
      <c r="AE17" s="119">
        <v>1</v>
      </c>
      <c r="AF17" s="86"/>
      <c r="AG17" s="117">
        <v>2</v>
      </c>
      <c r="AH17" s="119">
        <v>3</v>
      </c>
    </row>
    <row r="18" spans="1:34" ht="35" customHeight="1" thickBot="1">
      <c r="A18" s="159">
        <v>1</v>
      </c>
      <c r="B18" s="122">
        <f>AP8*2+AI8</f>
        <v>2</v>
      </c>
      <c r="C18" s="124">
        <f>AQ8*2+AJ8</f>
        <v>3</v>
      </c>
      <c r="D18" s="86"/>
      <c r="E18" s="122">
        <f>AS8*2+AL8</f>
        <v>2</v>
      </c>
      <c r="F18" s="124">
        <f>AT8*2+AM8</f>
        <v>3</v>
      </c>
      <c r="H18" s="159">
        <v>1</v>
      </c>
      <c r="I18" s="122">
        <f>AB8*4+(0+AI8)</f>
        <v>12</v>
      </c>
      <c r="J18" s="124">
        <f>AC8*4+(0+AJ8)</f>
        <v>13</v>
      </c>
      <c r="K18" s="86"/>
      <c r="L18" s="122">
        <f>AE8*4+(0+AL8)</f>
        <v>12</v>
      </c>
      <c r="M18" s="124">
        <f>AF8*4+(0+AM8)</f>
        <v>13</v>
      </c>
      <c r="O18" s="159">
        <v>1</v>
      </c>
      <c r="P18" s="122">
        <f>T8+(0+AP8)*4</f>
        <v>4</v>
      </c>
      <c r="Q18" s="124">
        <f>U8+(0+AQ8)*4</f>
        <v>5</v>
      </c>
      <c r="R18" s="86"/>
      <c r="S18" s="122">
        <f>W8+(0+AS8)*4</f>
        <v>6</v>
      </c>
      <c r="T18" s="124">
        <f>X8+(0+AT8)*4</f>
        <v>7</v>
      </c>
      <c r="V18" s="159">
        <v>1</v>
      </c>
      <c r="W18" s="122">
        <v>12</v>
      </c>
      <c r="X18" s="124">
        <v>13</v>
      </c>
      <c r="Y18" s="86"/>
      <c r="Z18" s="122">
        <v>12</v>
      </c>
      <c r="AA18" s="124">
        <v>13</v>
      </c>
      <c r="AC18" s="159">
        <v>1</v>
      </c>
      <c r="AD18" s="122">
        <v>4</v>
      </c>
      <c r="AE18" s="124">
        <v>5</v>
      </c>
      <c r="AF18" s="86"/>
      <c r="AG18" s="122">
        <v>6</v>
      </c>
      <c r="AH18" s="124">
        <v>7</v>
      </c>
    </row>
    <row r="20" spans="1:34" ht="35" customHeight="1">
      <c r="A20" s="111" t="s">
        <v>231</v>
      </c>
    </row>
    <row r="21" spans="1:34" ht="35" customHeight="1">
      <c r="A21" s="111" t="s">
        <v>224</v>
      </c>
    </row>
    <row r="22" spans="1:34" ht="35" customHeight="1">
      <c r="A22" s="302" t="s">
        <v>208</v>
      </c>
      <c r="B22" s="302"/>
      <c r="C22" s="302"/>
      <c r="D22" s="302"/>
      <c r="E22" s="302"/>
      <c r="F22" s="302"/>
      <c r="H22" s="302" t="s">
        <v>210</v>
      </c>
      <c r="I22" s="302"/>
      <c r="J22" s="302"/>
      <c r="K22" s="302"/>
      <c r="L22" s="302"/>
      <c r="M22" s="302"/>
      <c r="O22" s="322" t="s">
        <v>213</v>
      </c>
      <c r="P22" s="322"/>
      <c r="Q22" s="322"/>
      <c r="R22" s="322"/>
      <c r="S22" s="322"/>
      <c r="T22" s="322"/>
      <c r="V22" s="322" t="s">
        <v>214</v>
      </c>
      <c r="W22" s="322"/>
      <c r="X22" s="322"/>
      <c r="Y22" s="322"/>
      <c r="Z22" s="322"/>
      <c r="AA22" s="322"/>
      <c r="AC22" s="302" t="s">
        <v>212</v>
      </c>
      <c r="AD22" s="302"/>
      <c r="AE22" s="302"/>
      <c r="AF22" s="302"/>
      <c r="AG22" s="302"/>
      <c r="AH22" s="302"/>
    </row>
    <row r="23" spans="1:34" ht="35" customHeight="1" thickBot="1">
      <c r="B23" s="159">
        <v>0</v>
      </c>
      <c r="C23" s="159">
        <v>1</v>
      </c>
      <c r="D23" s="16"/>
      <c r="E23" s="159">
        <v>0</v>
      </c>
      <c r="F23" s="159">
        <v>1</v>
      </c>
      <c r="I23" s="159">
        <v>0</v>
      </c>
      <c r="J23" s="159">
        <v>1</v>
      </c>
      <c r="K23" s="16"/>
      <c r="L23" s="159">
        <v>0</v>
      </c>
      <c r="M23" s="159">
        <v>1</v>
      </c>
      <c r="P23" s="159">
        <v>0</v>
      </c>
      <c r="Q23" s="159">
        <v>1</v>
      </c>
      <c r="R23" s="16"/>
      <c r="S23" s="159">
        <v>0</v>
      </c>
      <c r="T23" s="159">
        <v>1</v>
      </c>
      <c r="W23" s="159">
        <v>0</v>
      </c>
      <c r="X23" s="159">
        <v>1</v>
      </c>
      <c r="Y23" s="16"/>
      <c r="Z23" s="159">
        <v>0</v>
      </c>
      <c r="AA23" s="159">
        <v>1</v>
      </c>
      <c r="AD23" s="159">
        <v>0</v>
      </c>
      <c r="AE23" s="159">
        <v>1</v>
      </c>
      <c r="AF23" s="16"/>
      <c r="AG23" s="159">
        <v>0</v>
      </c>
      <c r="AH23" s="159">
        <v>1</v>
      </c>
    </row>
    <row r="24" spans="1:34" ht="35" customHeight="1">
      <c r="A24" s="159">
        <v>0</v>
      </c>
      <c r="B24" s="117">
        <f>AP4*2+0</f>
        <v>0</v>
      </c>
      <c r="C24" s="119">
        <f>AQ4*2+0</f>
        <v>0</v>
      </c>
      <c r="D24" s="86"/>
      <c r="E24" s="117">
        <f>AS4*2+0</f>
        <v>0</v>
      </c>
      <c r="F24" s="119">
        <f>AT4*2+0</f>
        <v>0</v>
      </c>
      <c r="H24" s="159">
        <v>0</v>
      </c>
      <c r="I24" s="117">
        <f>0*2+AI4</f>
        <v>0</v>
      </c>
      <c r="J24" s="119">
        <f>0*2+AJ4</f>
        <v>1</v>
      </c>
      <c r="K24" s="86"/>
      <c r="L24" s="117">
        <f>0*2+AL4</f>
        <v>0</v>
      </c>
      <c r="M24" s="119">
        <f>0*2+AM4</f>
        <v>1</v>
      </c>
      <c r="O24" s="159">
        <v>0</v>
      </c>
      <c r="P24" s="117">
        <v>0</v>
      </c>
      <c r="Q24" s="119">
        <v>0</v>
      </c>
      <c r="R24" s="86"/>
      <c r="S24" s="117">
        <v>0</v>
      </c>
      <c r="T24" s="119">
        <v>0</v>
      </c>
      <c r="V24" s="159">
        <v>0</v>
      </c>
      <c r="W24" s="117">
        <v>0</v>
      </c>
      <c r="X24" s="119">
        <v>1</v>
      </c>
      <c r="Y24" s="86"/>
      <c r="Z24" s="117">
        <v>2</v>
      </c>
      <c r="AA24" s="119">
        <v>3</v>
      </c>
      <c r="AC24" s="159">
        <v>0</v>
      </c>
      <c r="AD24" s="117">
        <f>P24*W24</f>
        <v>0</v>
      </c>
      <c r="AE24" s="119">
        <f>Q24*X24</f>
        <v>0</v>
      </c>
      <c r="AF24" s="86"/>
      <c r="AG24" s="117">
        <f>S24*Z24</f>
        <v>0</v>
      </c>
      <c r="AH24" s="119">
        <f>T24*AA24</f>
        <v>0</v>
      </c>
    </row>
    <row r="25" spans="1:34" ht="35" customHeight="1" thickBot="1">
      <c r="A25" s="159">
        <v>1</v>
      </c>
      <c r="B25" s="122">
        <f>AP5*2+0</f>
        <v>2</v>
      </c>
      <c r="C25" s="124">
        <f>AQ5*2+0</f>
        <v>2</v>
      </c>
      <c r="D25" s="86"/>
      <c r="E25" s="122">
        <f>AS5*2+0</f>
        <v>2</v>
      </c>
      <c r="F25" s="124">
        <f>AT5*2+0</f>
        <v>2</v>
      </c>
      <c r="H25" s="159">
        <v>1</v>
      </c>
      <c r="I25" s="122">
        <f>0*2+AI5</f>
        <v>0</v>
      </c>
      <c r="J25" s="124">
        <f>0*2+AJ5</f>
        <v>1</v>
      </c>
      <c r="K25" s="86"/>
      <c r="L25" s="122">
        <f>0*2+AL5</f>
        <v>0</v>
      </c>
      <c r="M25" s="124">
        <f>0*2+AM5</f>
        <v>1</v>
      </c>
      <c r="O25" s="159">
        <v>1</v>
      </c>
      <c r="P25" s="122">
        <v>4</v>
      </c>
      <c r="Q25" s="124">
        <v>4</v>
      </c>
      <c r="R25" s="86"/>
      <c r="S25" s="122">
        <v>4</v>
      </c>
      <c r="T25" s="124">
        <v>4</v>
      </c>
      <c r="V25" s="159">
        <v>1</v>
      </c>
      <c r="W25" s="122">
        <v>0</v>
      </c>
      <c r="X25" s="124">
        <v>1</v>
      </c>
      <c r="Y25" s="86"/>
      <c r="Z25" s="122">
        <v>2</v>
      </c>
      <c r="AA25" s="124">
        <v>3</v>
      </c>
      <c r="AC25" s="159">
        <v>1</v>
      </c>
      <c r="AD25" s="122">
        <f>P25*W25</f>
        <v>0</v>
      </c>
      <c r="AE25" s="124">
        <f>Q25*X25</f>
        <v>4</v>
      </c>
      <c r="AF25" s="86"/>
      <c r="AG25" s="122">
        <f>S25*Z25</f>
        <v>8</v>
      </c>
      <c r="AH25" s="124">
        <f>T25*AA25</f>
        <v>12</v>
      </c>
    </row>
    <row r="26" spans="1:34" ht="35" customHeight="1" thickBot="1">
      <c r="A26" s="16"/>
      <c r="B26" s="86"/>
      <c r="C26" s="86"/>
      <c r="D26" s="86"/>
      <c r="E26" s="86"/>
      <c r="F26" s="86"/>
      <c r="H26" s="16"/>
      <c r="I26" s="86"/>
      <c r="J26" s="86"/>
      <c r="K26" s="86"/>
      <c r="L26" s="86"/>
      <c r="M26" s="86"/>
      <c r="O26" s="16"/>
      <c r="P26" s="86"/>
      <c r="Q26" s="86"/>
      <c r="R26" s="86"/>
      <c r="S26" s="86"/>
      <c r="T26" s="86"/>
      <c r="V26" s="16"/>
      <c r="W26" s="86"/>
      <c r="X26" s="86"/>
      <c r="Y26" s="86"/>
      <c r="Z26" s="86"/>
      <c r="AA26" s="86"/>
      <c r="AC26" s="16"/>
      <c r="AD26" s="86"/>
      <c r="AE26" s="86"/>
      <c r="AF26" s="86"/>
      <c r="AG26" s="86"/>
      <c r="AH26" s="86"/>
    </row>
    <row r="27" spans="1:34" ht="35" customHeight="1">
      <c r="A27" s="159">
        <v>0</v>
      </c>
      <c r="B27" s="117">
        <f>AP7*2+0</f>
        <v>0</v>
      </c>
      <c r="C27" s="119">
        <f>AQ7*2+0</f>
        <v>0</v>
      </c>
      <c r="D27" s="86"/>
      <c r="E27" s="117">
        <f>AS7*2+0</f>
        <v>0</v>
      </c>
      <c r="F27" s="119">
        <f>AT7*2+0</f>
        <v>0</v>
      </c>
      <c r="H27" s="159">
        <v>0</v>
      </c>
      <c r="I27" s="117">
        <f>0*2+AI7</f>
        <v>0</v>
      </c>
      <c r="J27" s="119">
        <f>0*2+AJ7</f>
        <v>1</v>
      </c>
      <c r="K27" s="86"/>
      <c r="L27" s="117">
        <f>0*2+AL7</f>
        <v>0</v>
      </c>
      <c r="M27" s="119">
        <f>0*2+AM7</f>
        <v>1</v>
      </c>
      <c r="O27" s="159">
        <v>0</v>
      </c>
      <c r="P27" s="117">
        <v>8</v>
      </c>
      <c r="Q27" s="119">
        <v>8</v>
      </c>
      <c r="R27" s="86"/>
      <c r="S27" s="117">
        <v>8</v>
      </c>
      <c r="T27" s="119">
        <v>8</v>
      </c>
      <c r="V27" s="159">
        <v>0</v>
      </c>
      <c r="W27" s="117">
        <v>0</v>
      </c>
      <c r="X27" s="119">
        <v>1</v>
      </c>
      <c r="Y27" s="86"/>
      <c r="Z27" s="117">
        <v>2</v>
      </c>
      <c r="AA27" s="119">
        <v>3</v>
      </c>
      <c r="AC27" s="159">
        <v>0</v>
      </c>
      <c r="AD27" s="117">
        <f>P27*W27</f>
        <v>0</v>
      </c>
      <c r="AE27" s="119">
        <f>Q27*X27</f>
        <v>8</v>
      </c>
      <c r="AF27" s="86"/>
      <c r="AG27" s="117">
        <f>S27*Z27</f>
        <v>16</v>
      </c>
      <c r="AH27" s="119">
        <f>T27*AA27</f>
        <v>24</v>
      </c>
    </row>
    <row r="28" spans="1:34" ht="35" customHeight="1" thickBot="1">
      <c r="A28" s="159">
        <v>1</v>
      </c>
      <c r="B28" s="122">
        <f>AP8*2+0</f>
        <v>2</v>
      </c>
      <c r="C28" s="124">
        <f>AQ8*2+0</f>
        <v>2</v>
      </c>
      <c r="D28" s="86"/>
      <c r="E28" s="122">
        <f>AS8*2+0</f>
        <v>2</v>
      </c>
      <c r="F28" s="124">
        <f>AT8*2+0</f>
        <v>2</v>
      </c>
      <c r="H28" s="159">
        <v>1</v>
      </c>
      <c r="I28" s="122">
        <f>0*2+AI8</f>
        <v>0</v>
      </c>
      <c r="J28" s="124">
        <f>0*2+AJ8</f>
        <v>1</v>
      </c>
      <c r="K28" s="86"/>
      <c r="L28" s="122">
        <f>0*2+AL8</f>
        <v>0</v>
      </c>
      <c r="M28" s="124">
        <f>0*2+AM8</f>
        <v>1</v>
      </c>
      <c r="O28" s="159">
        <v>1</v>
      </c>
      <c r="P28" s="122">
        <v>12</v>
      </c>
      <c r="Q28" s="124">
        <v>12</v>
      </c>
      <c r="R28" s="86"/>
      <c r="S28" s="122">
        <v>12</v>
      </c>
      <c r="T28" s="124">
        <v>12</v>
      </c>
      <c r="V28" s="159">
        <v>1</v>
      </c>
      <c r="W28" s="122">
        <v>0</v>
      </c>
      <c r="X28" s="124">
        <v>1</v>
      </c>
      <c r="Y28" s="86"/>
      <c r="Z28" s="122">
        <v>2</v>
      </c>
      <c r="AA28" s="124">
        <v>3</v>
      </c>
      <c r="AC28" s="159">
        <v>1</v>
      </c>
      <c r="AD28" s="122">
        <f>P28*W28</f>
        <v>0</v>
      </c>
      <c r="AE28" s="124">
        <f>Q28*X28</f>
        <v>12</v>
      </c>
      <c r="AF28" s="86"/>
      <c r="AG28" s="122">
        <f>S28*Z28</f>
        <v>24</v>
      </c>
      <c r="AH28" s="124">
        <f>T28*AA28</f>
        <v>36</v>
      </c>
    </row>
    <row r="30" spans="1:34" ht="35" customHeight="1">
      <c r="A30" s="111" t="s">
        <v>228</v>
      </c>
    </row>
    <row r="31" spans="1:34" ht="35" customHeight="1">
      <c r="A31" s="302" t="s">
        <v>208</v>
      </c>
      <c r="B31" s="302"/>
      <c r="C31" s="302"/>
      <c r="D31" s="302"/>
      <c r="E31" s="302"/>
      <c r="F31" s="302"/>
      <c r="H31" s="302" t="s">
        <v>210</v>
      </c>
      <c r="I31" s="302"/>
      <c r="J31" s="302"/>
      <c r="K31" s="302"/>
      <c r="L31" s="302"/>
      <c r="M31" s="302"/>
      <c r="O31" s="322" t="s">
        <v>213</v>
      </c>
      <c r="P31" s="322"/>
      <c r="Q31" s="322"/>
      <c r="R31" s="322"/>
      <c r="S31" s="322"/>
      <c r="T31" s="322"/>
      <c r="V31" s="322" t="s">
        <v>214</v>
      </c>
      <c r="W31" s="322"/>
      <c r="X31" s="322"/>
      <c r="Y31" s="322"/>
      <c r="Z31" s="322"/>
      <c r="AA31" s="322"/>
      <c r="AC31" s="302" t="s">
        <v>212</v>
      </c>
      <c r="AD31" s="302"/>
      <c r="AE31" s="302"/>
      <c r="AF31" s="302"/>
      <c r="AG31" s="302"/>
      <c r="AH31" s="302"/>
    </row>
    <row r="32" spans="1:34" ht="35" customHeight="1" thickBot="1">
      <c r="B32" s="159">
        <v>0</v>
      </c>
      <c r="C32" s="159">
        <v>1</v>
      </c>
      <c r="D32" s="16"/>
      <c r="E32" s="159">
        <v>0</v>
      </c>
      <c r="F32" s="159">
        <v>1</v>
      </c>
      <c r="I32" s="159">
        <v>0</v>
      </c>
      <c r="J32" s="159">
        <v>1</v>
      </c>
      <c r="K32" s="16"/>
      <c r="L32" s="159">
        <v>0</v>
      </c>
      <c r="M32" s="159">
        <v>1</v>
      </c>
      <c r="P32" s="159">
        <v>0</v>
      </c>
      <c r="Q32" s="159">
        <v>1</v>
      </c>
      <c r="R32" s="16"/>
      <c r="S32" s="159">
        <v>0</v>
      </c>
      <c r="T32" s="159">
        <v>1</v>
      </c>
      <c r="W32" s="159">
        <v>0</v>
      </c>
      <c r="X32" s="159">
        <v>1</v>
      </c>
      <c r="Y32" s="16"/>
      <c r="Z32" s="159">
        <v>0</v>
      </c>
      <c r="AA32" s="159">
        <v>1</v>
      </c>
      <c r="AD32" s="159">
        <v>0</v>
      </c>
      <c r="AE32" s="159">
        <v>1</v>
      </c>
      <c r="AF32" s="16"/>
      <c r="AG32" s="159">
        <v>0</v>
      </c>
      <c r="AH32" s="159">
        <v>1</v>
      </c>
    </row>
    <row r="33" spans="1:34" ht="35" customHeight="1">
      <c r="A33" s="159">
        <v>0</v>
      </c>
      <c r="B33" s="117">
        <f>AP4*2+1</f>
        <v>1</v>
      </c>
      <c r="C33" s="119">
        <f>AQ4*2+1</f>
        <v>1</v>
      </c>
      <c r="D33" s="86"/>
      <c r="E33" s="117">
        <f>AS4*2+1</f>
        <v>1</v>
      </c>
      <c r="F33" s="119">
        <f>AT4*2+1</f>
        <v>1</v>
      </c>
      <c r="H33" s="159">
        <v>0</v>
      </c>
      <c r="I33" s="117">
        <f>1*2+AI4</f>
        <v>2</v>
      </c>
      <c r="J33" s="119">
        <f>1*2+AJ4</f>
        <v>3</v>
      </c>
      <c r="K33" s="86"/>
      <c r="L33" s="117">
        <f>1*2+AL4</f>
        <v>2</v>
      </c>
      <c r="M33" s="119">
        <f>1*2+AM4</f>
        <v>3</v>
      </c>
      <c r="O33" s="159">
        <v>0</v>
      </c>
      <c r="P33" s="117">
        <v>1</v>
      </c>
      <c r="Q33" s="119">
        <v>1</v>
      </c>
      <c r="R33" s="86"/>
      <c r="S33" s="117">
        <v>1</v>
      </c>
      <c r="T33" s="119">
        <v>1</v>
      </c>
      <c r="V33" s="159">
        <v>0</v>
      </c>
      <c r="W33" s="117">
        <v>4</v>
      </c>
      <c r="X33" s="119">
        <v>5</v>
      </c>
      <c r="Y33" s="86"/>
      <c r="Z33" s="117">
        <v>6</v>
      </c>
      <c r="AA33" s="119">
        <v>7</v>
      </c>
      <c r="AC33" s="159">
        <v>0</v>
      </c>
      <c r="AD33" s="194">
        <f>AD24+P33*W33</f>
        <v>4</v>
      </c>
      <c r="AE33" s="196">
        <f>AE24+Q33*X33</f>
        <v>5</v>
      </c>
      <c r="AF33" s="48"/>
      <c r="AG33" s="194">
        <f>AG24+S33*Z33</f>
        <v>6</v>
      </c>
      <c r="AH33" s="196">
        <f>AH24+T33*AA33</f>
        <v>7</v>
      </c>
    </row>
    <row r="34" spans="1:34" ht="35" customHeight="1" thickBot="1">
      <c r="A34" s="159">
        <v>1</v>
      </c>
      <c r="B34" s="122">
        <f>AP5*2+1</f>
        <v>3</v>
      </c>
      <c r="C34" s="124">
        <f>AQ5*2+1</f>
        <v>3</v>
      </c>
      <c r="D34" s="86"/>
      <c r="E34" s="122">
        <f>AS5*2+1</f>
        <v>3</v>
      </c>
      <c r="F34" s="124">
        <f>AT5*2+1</f>
        <v>3</v>
      </c>
      <c r="H34" s="159">
        <v>1</v>
      </c>
      <c r="I34" s="122">
        <f>1*2+AI5</f>
        <v>2</v>
      </c>
      <c r="J34" s="124">
        <f>1*2+AJ5</f>
        <v>3</v>
      </c>
      <c r="K34" s="86"/>
      <c r="L34" s="122">
        <f>1*2+AL5</f>
        <v>2</v>
      </c>
      <c r="M34" s="124">
        <f>1*2+AM5</f>
        <v>3</v>
      </c>
      <c r="O34" s="159">
        <v>1</v>
      </c>
      <c r="P34" s="122">
        <v>5</v>
      </c>
      <c r="Q34" s="124">
        <v>5</v>
      </c>
      <c r="R34" s="86"/>
      <c r="S34" s="122">
        <v>5</v>
      </c>
      <c r="T34" s="124">
        <v>5</v>
      </c>
      <c r="V34" s="159">
        <v>1</v>
      </c>
      <c r="W34" s="122">
        <v>4</v>
      </c>
      <c r="X34" s="124">
        <v>5</v>
      </c>
      <c r="Y34" s="86"/>
      <c r="Z34" s="122">
        <v>6</v>
      </c>
      <c r="AA34" s="124">
        <v>7</v>
      </c>
      <c r="AC34" s="159">
        <v>1</v>
      </c>
      <c r="AD34" s="199">
        <f>AD25+P34*W34</f>
        <v>20</v>
      </c>
      <c r="AE34" s="201">
        <f>AE25+Q34*X34</f>
        <v>29</v>
      </c>
      <c r="AF34" s="48"/>
      <c r="AG34" s="199">
        <f>AG25+S34*Z34</f>
        <v>38</v>
      </c>
      <c r="AH34" s="201">
        <f>AH25+T34*AA34</f>
        <v>47</v>
      </c>
    </row>
    <row r="35" spans="1:34" ht="35" customHeight="1" thickBot="1">
      <c r="A35" s="16"/>
      <c r="B35" s="86"/>
      <c r="C35" s="86"/>
      <c r="D35" s="86"/>
      <c r="E35" s="86"/>
      <c r="F35" s="86"/>
      <c r="H35" s="16"/>
      <c r="I35" s="86"/>
      <c r="J35" s="86"/>
      <c r="K35" s="86"/>
      <c r="L35" s="86"/>
      <c r="M35" s="86"/>
      <c r="O35" s="16"/>
      <c r="P35" s="86"/>
      <c r="Q35" s="86"/>
      <c r="R35" s="86"/>
      <c r="S35" s="86"/>
      <c r="T35" s="86"/>
      <c r="V35" s="16"/>
      <c r="W35" s="86"/>
      <c r="X35" s="86"/>
      <c r="Y35" s="86"/>
      <c r="Z35" s="86"/>
      <c r="AA35" s="86"/>
      <c r="AC35" s="16"/>
      <c r="AD35" s="48"/>
      <c r="AE35" s="48"/>
      <c r="AF35" s="48"/>
      <c r="AG35" s="48"/>
      <c r="AH35" s="48"/>
    </row>
    <row r="36" spans="1:34" ht="35" customHeight="1">
      <c r="A36" s="159">
        <v>0</v>
      </c>
      <c r="B36" s="117">
        <f>AP7*2+1</f>
        <v>1</v>
      </c>
      <c r="C36" s="119">
        <f>AQ7*2+1</f>
        <v>1</v>
      </c>
      <c r="D36" s="86"/>
      <c r="E36" s="117">
        <f>AS7*2+1</f>
        <v>1</v>
      </c>
      <c r="F36" s="119">
        <f>AT7*2+1</f>
        <v>1</v>
      </c>
      <c r="H36" s="159">
        <v>0</v>
      </c>
      <c r="I36" s="117">
        <f>1*2+AI7</f>
        <v>2</v>
      </c>
      <c r="J36" s="119">
        <f>1*2+AJ7</f>
        <v>3</v>
      </c>
      <c r="K36" s="86"/>
      <c r="L36" s="117">
        <f>1*2+AL7</f>
        <v>2</v>
      </c>
      <c r="M36" s="119">
        <f>1*2+AM7</f>
        <v>3</v>
      </c>
      <c r="O36" s="159">
        <v>0</v>
      </c>
      <c r="P36" s="117">
        <v>9</v>
      </c>
      <c r="Q36" s="119">
        <v>9</v>
      </c>
      <c r="R36" s="86"/>
      <c r="S36" s="117">
        <v>9</v>
      </c>
      <c r="T36" s="119">
        <v>9</v>
      </c>
      <c r="V36" s="159">
        <v>0</v>
      </c>
      <c r="W36" s="117">
        <v>4</v>
      </c>
      <c r="X36" s="119">
        <v>5</v>
      </c>
      <c r="Y36" s="86"/>
      <c r="Z36" s="117">
        <v>6</v>
      </c>
      <c r="AA36" s="119">
        <v>7</v>
      </c>
      <c r="AC36" s="159">
        <v>0</v>
      </c>
      <c r="AD36" s="194">
        <f>AD27+P36*W36</f>
        <v>36</v>
      </c>
      <c r="AE36" s="196">
        <f>AE27+Q36*X36</f>
        <v>53</v>
      </c>
      <c r="AF36" s="48"/>
      <c r="AG36" s="194">
        <f>AG27+S36*Z36</f>
        <v>70</v>
      </c>
      <c r="AH36" s="196">
        <f>AH27+T36*AA36</f>
        <v>87</v>
      </c>
    </row>
    <row r="37" spans="1:34" ht="35" customHeight="1" thickBot="1">
      <c r="A37" s="159">
        <v>1</v>
      </c>
      <c r="B37" s="122">
        <f>AP8*2+1</f>
        <v>3</v>
      </c>
      <c r="C37" s="124">
        <f>AQ8*2+1</f>
        <v>3</v>
      </c>
      <c r="D37" s="86"/>
      <c r="E37" s="122">
        <f>AS8*2+1</f>
        <v>3</v>
      </c>
      <c r="F37" s="124">
        <f>AT8*2+1</f>
        <v>3</v>
      </c>
      <c r="H37" s="159">
        <v>1</v>
      </c>
      <c r="I37" s="122">
        <f>1*2+AI8</f>
        <v>2</v>
      </c>
      <c r="J37" s="124">
        <f>1*2+AJ8</f>
        <v>3</v>
      </c>
      <c r="K37" s="86"/>
      <c r="L37" s="122">
        <f>1*2+AL8</f>
        <v>2</v>
      </c>
      <c r="M37" s="124">
        <f>1*2+AM8</f>
        <v>3</v>
      </c>
      <c r="O37" s="159">
        <v>1</v>
      </c>
      <c r="P37" s="122">
        <v>13</v>
      </c>
      <c r="Q37" s="124">
        <v>13</v>
      </c>
      <c r="R37" s="86"/>
      <c r="S37" s="122">
        <v>13</v>
      </c>
      <c r="T37" s="124">
        <v>13</v>
      </c>
      <c r="V37" s="159">
        <v>1</v>
      </c>
      <c r="W37" s="122">
        <v>4</v>
      </c>
      <c r="X37" s="124">
        <v>5</v>
      </c>
      <c r="Y37" s="86"/>
      <c r="Z37" s="122">
        <v>6</v>
      </c>
      <c r="AA37" s="124">
        <v>7</v>
      </c>
      <c r="AC37" s="159">
        <v>1</v>
      </c>
      <c r="AD37" s="199">
        <f>AD28+P37*W37</f>
        <v>52</v>
      </c>
      <c r="AE37" s="201">
        <f>AE28+Q37*X37</f>
        <v>77</v>
      </c>
      <c r="AF37" s="48"/>
      <c r="AG37" s="199">
        <f>AG28+S37*Z37</f>
        <v>102</v>
      </c>
      <c r="AH37" s="201">
        <f>AH28+T37*AA37</f>
        <v>127</v>
      </c>
    </row>
    <row r="39" spans="1:34" s="192" customFormat="1" ht="35" customHeight="1">
      <c r="A39" s="192" t="s">
        <v>232</v>
      </c>
    </row>
    <row r="40" spans="1:34" ht="35" customHeight="1">
      <c r="A40" s="302" t="s">
        <v>200</v>
      </c>
      <c r="B40" s="302"/>
      <c r="C40" s="302"/>
      <c r="D40" s="302"/>
      <c r="E40" s="302"/>
      <c r="F40" s="302"/>
      <c r="H40" s="302" t="s">
        <v>225</v>
      </c>
      <c r="I40" s="302"/>
      <c r="J40" s="302"/>
      <c r="K40" s="302"/>
      <c r="L40" s="302"/>
      <c r="M40" s="302"/>
      <c r="O40" s="302" t="s">
        <v>226</v>
      </c>
      <c r="P40" s="302"/>
      <c r="Q40" s="302"/>
      <c r="R40" s="302"/>
      <c r="S40" s="302"/>
      <c r="T40" s="302"/>
      <c r="V40" s="302" t="s">
        <v>203</v>
      </c>
      <c r="W40" s="302"/>
      <c r="X40" s="302"/>
      <c r="Y40" s="302"/>
      <c r="Z40" s="302"/>
      <c r="AA40" s="302"/>
      <c r="AC40" s="302" t="s">
        <v>205</v>
      </c>
      <c r="AD40" s="302"/>
      <c r="AE40" s="302"/>
      <c r="AF40" s="302"/>
      <c r="AG40" s="302"/>
      <c r="AH40" s="302"/>
    </row>
    <row r="41" spans="1:34" ht="35" customHeight="1" thickBot="1">
      <c r="B41" s="159">
        <v>0</v>
      </c>
      <c r="C41" s="159">
        <v>1</v>
      </c>
      <c r="D41" s="16"/>
      <c r="E41" s="159">
        <v>0</v>
      </c>
      <c r="F41" s="159">
        <v>1</v>
      </c>
      <c r="I41" s="159">
        <v>0</v>
      </c>
      <c r="J41" s="159">
        <v>1</v>
      </c>
      <c r="K41" s="16"/>
      <c r="L41" s="159">
        <v>0</v>
      </c>
      <c r="M41" s="159">
        <v>1</v>
      </c>
      <c r="P41" s="159">
        <v>0</v>
      </c>
      <c r="Q41" s="159">
        <v>1</v>
      </c>
      <c r="R41" s="16"/>
      <c r="S41" s="159">
        <v>0</v>
      </c>
      <c r="T41" s="159">
        <v>1</v>
      </c>
      <c r="W41" s="159">
        <v>0</v>
      </c>
      <c r="X41" s="159">
        <v>1</v>
      </c>
      <c r="Y41" s="16"/>
      <c r="Z41" s="159">
        <v>0</v>
      </c>
      <c r="AA41" s="159">
        <v>1</v>
      </c>
      <c r="AD41" s="159">
        <v>0</v>
      </c>
      <c r="AE41" s="159">
        <v>1</v>
      </c>
      <c r="AF41" s="16"/>
      <c r="AG41" s="159">
        <v>0</v>
      </c>
      <c r="AH41" s="159">
        <v>1</v>
      </c>
    </row>
    <row r="42" spans="1:34" ht="35" customHeight="1">
      <c r="A42" s="159">
        <v>0</v>
      </c>
      <c r="B42" s="117">
        <f>AP4*2+AI4</f>
        <v>0</v>
      </c>
      <c r="C42" s="119">
        <f>AQ4*2+AJ4</f>
        <v>1</v>
      </c>
      <c r="D42" s="86"/>
      <c r="E42" s="117">
        <f>AS4*2+AL4</f>
        <v>0</v>
      </c>
      <c r="F42" s="119">
        <f>AT4*2+AM4</f>
        <v>1</v>
      </c>
      <c r="H42" s="159">
        <v>0</v>
      </c>
      <c r="I42" s="117">
        <f>AB4*4+2+AI4</f>
        <v>2</v>
      </c>
      <c r="J42" s="119">
        <f>AC4*4+2+AJ4</f>
        <v>3</v>
      </c>
      <c r="K42" s="86"/>
      <c r="L42" s="117">
        <f>AE4*4+2+AL4</f>
        <v>2</v>
      </c>
      <c r="M42" s="119">
        <f>AF4*4+2+AM4</f>
        <v>3</v>
      </c>
      <c r="O42" s="159">
        <v>0</v>
      </c>
      <c r="P42" s="117">
        <f>T4+(2+AP4)*4</f>
        <v>8</v>
      </c>
      <c r="Q42" s="119">
        <f>U4+(2+AQ4)*4</f>
        <v>9</v>
      </c>
      <c r="R42" s="86"/>
      <c r="S42" s="117">
        <f>W4+(2+AS4)*4</f>
        <v>10</v>
      </c>
      <c r="T42" s="119">
        <f>X4+(2+AT4)*4</f>
        <v>11</v>
      </c>
      <c r="V42" s="159">
        <v>0</v>
      </c>
      <c r="W42" s="117">
        <v>2</v>
      </c>
      <c r="X42" s="119">
        <v>3</v>
      </c>
      <c r="Y42" s="86"/>
      <c r="Z42" s="117">
        <v>2</v>
      </c>
      <c r="AA42" s="119">
        <v>3</v>
      </c>
      <c r="AC42" s="159">
        <v>0</v>
      </c>
      <c r="AD42" s="117">
        <v>8</v>
      </c>
      <c r="AE42" s="119">
        <v>9</v>
      </c>
      <c r="AF42" s="86"/>
      <c r="AG42" s="117">
        <v>10</v>
      </c>
      <c r="AH42" s="119">
        <v>11</v>
      </c>
    </row>
    <row r="43" spans="1:34" ht="35" customHeight="1" thickBot="1">
      <c r="A43" s="159">
        <v>1</v>
      </c>
      <c r="B43" s="122">
        <f>AP5*2+AI5</f>
        <v>2</v>
      </c>
      <c r="C43" s="124">
        <f>AQ5*2+AJ5</f>
        <v>3</v>
      </c>
      <c r="D43" s="86"/>
      <c r="E43" s="122">
        <f>AS5*2+AL5</f>
        <v>2</v>
      </c>
      <c r="F43" s="124">
        <f>AT5*2+AM5</f>
        <v>3</v>
      </c>
      <c r="H43" s="159">
        <v>1</v>
      </c>
      <c r="I43" s="122">
        <f>AB5*4+2+AI5</f>
        <v>6</v>
      </c>
      <c r="J43" s="124">
        <f>AC5*4+2+AJ5</f>
        <v>7</v>
      </c>
      <c r="K43" s="86"/>
      <c r="L43" s="122">
        <f>AE5*4+2+AL5</f>
        <v>6</v>
      </c>
      <c r="M43" s="124">
        <f>AF5*4+2+AM5</f>
        <v>7</v>
      </c>
      <c r="O43" s="159">
        <v>1</v>
      </c>
      <c r="P43" s="122">
        <f>T5+(2+AP5)*4</f>
        <v>12</v>
      </c>
      <c r="Q43" s="124">
        <f>U5+(2+AQ5)*4</f>
        <v>13</v>
      </c>
      <c r="R43" s="86"/>
      <c r="S43" s="122">
        <f>W5+(2+AS5)*4</f>
        <v>14</v>
      </c>
      <c r="T43" s="124">
        <f>X5+(2+AT5)*4</f>
        <v>15</v>
      </c>
      <c r="V43" s="159">
        <v>1</v>
      </c>
      <c r="W43" s="122">
        <v>6</v>
      </c>
      <c r="X43" s="124">
        <v>7</v>
      </c>
      <c r="Y43" s="86"/>
      <c r="Z43" s="122">
        <v>6</v>
      </c>
      <c r="AA43" s="124">
        <v>7</v>
      </c>
      <c r="AC43" s="159">
        <v>1</v>
      </c>
      <c r="AD43" s="122">
        <v>12</v>
      </c>
      <c r="AE43" s="124">
        <v>13</v>
      </c>
      <c r="AF43" s="86"/>
      <c r="AG43" s="122">
        <v>14</v>
      </c>
      <c r="AH43" s="124">
        <v>15</v>
      </c>
    </row>
    <row r="44" spans="1:34" ht="35" customHeight="1" thickBot="1">
      <c r="A44" s="16"/>
      <c r="B44" s="86"/>
      <c r="C44" s="86"/>
      <c r="D44" s="86"/>
      <c r="E44" s="86"/>
      <c r="F44" s="86"/>
      <c r="H44" s="16"/>
      <c r="I44" s="86"/>
      <c r="J44" s="86"/>
      <c r="K44" s="86"/>
      <c r="L44" s="86"/>
      <c r="M44" s="86"/>
      <c r="O44" s="16"/>
      <c r="P44" s="86"/>
      <c r="Q44" s="86"/>
      <c r="R44" s="86"/>
      <c r="S44" s="86"/>
      <c r="T44" s="86"/>
      <c r="V44" s="16"/>
      <c r="W44" s="86"/>
      <c r="X44" s="86"/>
      <c r="Y44" s="86"/>
      <c r="Z44" s="86"/>
      <c r="AA44" s="86"/>
      <c r="AC44" s="16"/>
      <c r="AD44" s="86"/>
      <c r="AE44" s="86"/>
      <c r="AF44" s="86"/>
      <c r="AG44" s="86"/>
      <c r="AH44" s="86"/>
    </row>
    <row r="45" spans="1:34" ht="35" customHeight="1">
      <c r="A45" s="159">
        <v>0</v>
      </c>
      <c r="B45" s="117">
        <f>AP7*2+AI7</f>
        <v>0</v>
      </c>
      <c r="C45" s="119">
        <f>AQ7*2+AJ7</f>
        <v>1</v>
      </c>
      <c r="D45" s="86"/>
      <c r="E45" s="117">
        <f>AS7*2+AL7</f>
        <v>0</v>
      </c>
      <c r="F45" s="119">
        <f>AT7*2+AM7</f>
        <v>1</v>
      </c>
      <c r="H45" s="159">
        <v>0</v>
      </c>
      <c r="I45" s="117">
        <f>AB7*4+2+AI7</f>
        <v>10</v>
      </c>
      <c r="J45" s="119">
        <f>AC7*4+2+AJ7</f>
        <v>11</v>
      </c>
      <c r="K45" s="86"/>
      <c r="L45" s="117">
        <f>AE7*4+2+AL7</f>
        <v>10</v>
      </c>
      <c r="M45" s="119">
        <f>AF7*4+2+AM7</f>
        <v>11</v>
      </c>
      <c r="O45" s="159">
        <v>0</v>
      </c>
      <c r="P45" s="117">
        <f>T7+(2+AP7)*4</f>
        <v>8</v>
      </c>
      <c r="Q45" s="119">
        <f>U7+(2+AQ7)*4</f>
        <v>9</v>
      </c>
      <c r="R45" s="86"/>
      <c r="S45" s="117">
        <f>W7+(2+AS7)*4</f>
        <v>10</v>
      </c>
      <c r="T45" s="119">
        <f>X7+(2+AT7)*4</f>
        <v>11</v>
      </c>
      <c r="V45" s="159">
        <v>0</v>
      </c>
      <c r="W45" s="117">
        <v>10</v>
      </c>
      <c r="X45" s="119">
        <v>11</v>
      </c>
      <c r="Y45" s="86"/>
      <c r="Z45" s="117">
        <v>10</v>
      </c>
      <c r="AA45" s="119">
        <v>11</v>
      </c>
      <c r="AC45" s="159">
        <v>0</v>
      </c>
      <c r="AD45" s="117">
        <v>8</v>
      </c>
      <c r="AE45" s="119">
        <v>9</v>
      </c>
      <c r="AF45" s="86"/>
      <c r="AG45" s="117">
        <v>10</v>
      </c>
      <c r="AH45" s="119">
        <v>11</v>
      </c>
    </row>
    <row r="46" spans="1:34" ht="35" customHeight="1" thickBot="1">
      <c r="A46" s="159">
        <v>1</v>
      </c>
      <c r="B46" s="122">
        <f>AP8*2+AI8</f>
        <v>2</v>
      </c>
      <c r="C46" s="124">
        <f>AQ8*2+AJ8</f>
        <v>3</v>
      </c>
      <c r="D46" s="86"/>
      <c r="E46" s="122">
        <f>AS8*2+AL8</f>
        <v>2</v>
      </c>
      <c r="F46" s="124">
        <f>AT8*2+AM8</f>
        <v>3</v>
      </c>
      <c r="H46" s="159">
        <v>1</v>
      </c>
      <c r="I46" s="122">
        <f>AB8*4+2+AI8</f>
        <v>14</v>
      </c>
      <c r="J46" s="124">
        <f>AC8*4+2+AJ8</f>
        <v>15</v>
      </c>
      <c r="K46" s="86"/>
      <c r="L46" s="122">
        <f>AE8*4+2+AL8</f>
        <v>14</v>
      </c>
      <c r="M46" s="124">
        <f>AF8*4+2+AM8</f>
        <v>15</v>
      </c>
      <c r="O46" s="159">
        <v>1</v>
      </c>
      <c r="P46" s="122">
        <f>T8+(2+AP8)*4</f>
        <v>12</v>
      </c>
      <c r="Q46" s="124">
        <f>U8+(2+AQ8)*4</f>
        <v>13</v>
      </c>
      <c r="R46" s="86"/>
      <c r="S46" s="122">
        <f>W8+(2+AS8)*4</f>
        <v>14</v>
      </c>
      <c r="T46" s="124">
        <f>X8+(2+AT8)*4</f>
        <v>15</v>
      </c>
      <c r="V46" s="159">
        <v>1</v>
      </c>
      <c r="W46" s="122">
        <v>14</v>
      </c>
      <c r="X46" s="124">
        <v>15</v>
      </c>
      <c r="Y46" s="86"/>
      <c r="Z46" s="122">
        <v>14</v>
      </c>
      <c r="AA46" s="124">
        <v>15</v>
      </c>
      <c r="AC46" s="159">
        <v>1</v>
      </c>
      <c r="AD46" s="122">
        <v>12</v>
      </c>
      <c r="AE46" s="124">
        <v>13</v>
      </c>
      <c r="AF46" s="86"/>
      <c r="AG46" s="122">
        <v>14</v>
      </c>
      <c r="AH46" s="124">
        <v>15</v>
      </c>
    </row>
    <row r="48" spans="1:34" ht="35" customHeight="1">
      <c r="A48" s="111" t="s">
        <v>231</v>
      </c>
    </row>
    <row r="49" spans="1:34" ht="35" customHeight="1">
      <c r="A49" s="111" t="s">
        <v>224</v>
      </c>
    </row>
    <row r="50" spans="1:34" ht="35" customHeight="1">
      <c r="A50" s="302" t="s">
        <v>208</v>
      </c>
      <c r="B50" s="302"/>
      <c r="C50" s="302"/>
      <c r="D50" s="302"/>
      <c r="E50" s="302"/>
      <c r="F50" s="302"/>
      <c r="H50" s="302" t="s">
        <v>210</v>
      </c>
      <c r="I50" s="302"/>
      <c r="J50" s="302"/>
      <c r="K50" s="302"/>
      <c r="L50" s="302"/>
      <c r="M50" s="302"/>
      <c r="O50" s="322" t="s">
        <v>213</v>
      </c>
      <c r="P50" s="322"/>
      <c r="Q50" s="322"/>
      <c r="R50" s="322"/>
      <c r="S50" s="322"/>
      <c r="T50" s="322"/>
      <c r="V50" s="322" t="s">
        <v>214</v>
      </c>
      <c r="W50" s="322"/>
      <c r="X50" s="322"/>
      <c r="Y50" s="322"/>
      <c r="Z50" s="322"/>
      <c r="AA50" s="322"/>
      <c r="AC50" s="302" t="s">
        <v>212</v>
      </c>
      <c r="AD50" s="302"/>
      <c r="AE50" s="302"/>
      <c r="AF50" s="302"/>
      <c r="AG50" s="302"/>
      <c r="AH50" s="302"/>
    </row>
    <row r="51" spans="1:34" ht="35" customHeight="1" thickBot="1">
      <c r="B51" s="159">
        <v>0</v>
      </c>
      <c r="C51" s="159">
        <v>1</v>
      </c>
      <c r="D51" s="16"/>
      <c r="E51" s="159">
        <v>0</v>
      </c>
      <c r="F51" s="159">
        <v>1</v>
      </c>
      <c r="I51" s="159">
        <v>0</v>
      </c>
      <c r="J51" s="159">
        <v>1</v>
      </c>
      <c r="K51" s="16"/>
      <c r="L51" s="159">
        <v>0</v>
      </c>
      <c r="M51" s="159">
        <v>1</v>
      </c>
      <c r="P51" s="159">
        <v>0</v>
      </c>
      <c r="Q51" s="159">
        <v>1</v>
      </c>
      <c r="R51" s="16"/>
      <c r="S51" s="159">
        <v>0</v>
      </c>
      <c r="T51" s="159">
        <v>1</v>
      </c>
      <c r="W51" s="159">
        <v>0</v>
      </c>
      <c r="X51" s="159">
        <v>1</v>
      </c>
      <c r="Y51" s="16"/>
      <c r="Z51" s="159">
        <v>0</v>
      </c>
      <c r="AA51" s="159">
        <v>1</v>
      </c>
      <c r="AD51" s="159">
        <v>0</v>
      </c>
      <c r="AE51" s="159">
        <v>1</v>
      </c>
      <c r="AF51" s="16"/>
      <c r="AG51" s="159">
        <v>0</v>
      </c>
      <c r="AH51" s="159">
        <v>1</v>
      </c>
    </row>
    <row r="52" spans="1:34" ht="35" customHeight="1">
      <c r="A52" s="159">
        <v>0</v>
      </c>
      <c r="B52" s="117">
        <f>AP4*2+0</f>
        <v>0</v>
      </c>
      <c r="C52" s="119">
        <f>AQ4*2+0</f>
        <v>0</v>
      </c>
      <c r="D52" s="86"/>
      <c r="E52" s="117">
        <f>AS4*2+0</f>
        <v>0</v>
      </c>
      <c r="F52" s="119">
        <f>AT4*2+0</f>
        <v>0</v>
      </c>
      <c r="H52" s="159">
        <v>0</v>
      </c>
      <c r="I52" s="117">
        <f>0*2+AI4</f>
        <v>0</v>
      </c>
      <c r="J52" s="119">
        <f>0*2+AJ4</f>
        <v>1</v>
      </c>
      <c r="K52" s="86"/>
      <c r="L52" s="117">
        <f>0*2+AL4</f>
        <v>0</v>
      </c>
      <c r="M52" s="119">
        <f>0*2+AM4</f>
        <v>1</v>
      </c>
      <c r="O52" s="159">
        <v>0</v>
      </c>
      <c r="P52" s="117">
        <v>2</v>
      </c>
      <c r="Q52" s="119">
        <v>2</v>
      </c>
      <c r="R52" s="86"/>
      <c r="S52" s="117">
        <v>2</v>
      </c>
      <c r="T52" s="119">
        <v>2</v>
      </c>
      <c r="V52" s="159">
        <v>0</v>
      </c>
      <c r="W52" s="117">
        <v>8</v>
      </c>
      <c r="X52" s="119">
        <v>9</v>
      </c>
      <c r="Y52" s="86"/>
      <c r="Z52" s="117">
        <v>10</v>
      </c>
      <c r="AA52" s="119">
        <v>11</v>
      </c>
      <c r="AC52" s="159">
        <v>0</v>
      </c>
      <c r="AD52" s="194">
        <f>AD33+P52*W52</f>
        <v>20</v>
      </c>
      <c r="AE52" s="196">
        <f>AE33+Q52*X52</f>
        <v>23</v>
      </c>
      <c r="AF52" s="48"/>
      <c r="AG52" s="194">
        <f>AG33+S52*Z52</f>
        <v>26</v>
      </c>
      <c r="AH52" s="196">
        <f>AH33+T52*AA52</f>
        <v>29</v>
      </c>
    </row>
    <row r="53" spans="1:34" ht="35" customHeight="1" thickBot="1">
      <c r="A53" s="159">
        <v>1</v>
      </c>
      <c r="B53" s="122">
        <f>AP5*2+0</f>
        <v>2</v>
      </c>
      <c r="C53" s="124">
        <f>AQ5*2+0</f>
        <v>2</v>
      </c>
      <c r="D53" s="86"/>
      <c r="E53" s="122">
        <f>AS5*2+0</f>
        <v>2</v>
      </c>
      <c r="F53" s="124">
        <f>AT5*2+0</f>
        <v>2</v>
      </c>
      <c r="H53" s="159">
        <v>1</v>
      </c>
      <c r="I53" s="122">
        <f>0*2+AI5</f>
        <v>0</v>
      </c>
      <c r="J53" s="124">
        <f>0*2+AJ5</f>
        <v>1</v>
      </c>
      <c r="K53" s="86"/>
      <c r="L53" s="122">
        <f>0*2+AL5</f>
        <v>0</v>
      </c>
      <c r="M53" s="124">
        <f>0*2+AM5</f>
        <v>1</v>
      </c>
      <c r="O53" s="159">
        <v>1</v>
      </c>
      <c r="P53" s="122">
        <v>6</v>
      </c>
      <c r="Q53" s="124">
        <v>6</v>
      </c>
      <c r="R53" s="86"/>
      <c r="S53" s="122">
        <v>6</v>
      </c>
      <c r="T53" s="124">
        <v>6</v>
      </c>
      <c r="V53" s="159">
        <v>1</v>
      </c>
      <c r="W53" s="122">
        <v>8</v>
      </c>
      <c r="X53" s="124">
        <v>9</v>
      </c>
      <c r="Y53" s="86"/>
      <c r="Z53" s="122">
        <v>10</v>
      </c>
      <c r="AA53" s="124">
        <v>11</v>
      </c>
      <c r="AC53" s="159">
        <v>1</v>
      </c>
      <c r="AD53" s="199">
        <f>AD34+P53*W53</f>
        <v>68</v>
      </c>
      <c r="AE53" s="201">
        <f>AE34+Q53*X53</f>
        <v>83</v>
      </c>
      <c r="AF53" s="48"/>
      <c r="AG53" s="199">
        <f>AG34+S53*Z53</f>
        <v>98</v>
      </c>
      <c r="AH53" s="201">
        <f>AH34+T53*AA53</f>
        <v>113</v>
      </c>
    </row>
    <row r="54" spans="1:34" ht="35" customHeight="1" thickBot="1">
      <c r="A54" s="16"/>
      <c r="B54" s="86"/>
      <c r="C54" s="86"/>
      <c r="D54" s="86"/>
      <c r="E54" s="86"/>
      <c r="F54" s="86"/>
      <c r="H54" s="16"/>
      <c r="I54" s="86"/>
      <c r="J54" s="86"/>
      <c r="K54" s="86"/>
      <c r="L54" s="86"/>
      <c r="M54" s="86"/>
      <c r="O54" s="16"/>
      <c r="P54" s="86"/>
      <c r="Q54" s="86"/>
      <c r="R54" s="86"/>
      <c r="S54" s="86"/>
      <c r="T54" s="86"/>
      <c r="V54" s="16"/>
      <c r="W54" s="86"/>
      <c r="X54" s="86"/>
      <c r="Y54" s="86"/>
      <c r="Z54" s="86"/>
      <c r="AA54" s="86"/>
      <c r="AC54" s="16"/>
      <c r="AD54" s="48"/>
      <c r="AE54" s="48"/>
      <c r="AF54" s="48"/>
      <c r="AG54" s="48"/>
      <c r="AH54" s="48"/>
    </row>
    <row r="55" spans="1:34" ht="35" customHeight="1">
      <c r="A55" s="159">
        <v>0</v>
      </c>
      <c r="B55" s="117">
        <f>AP7*2+0</f>
        <v>0</v>
      </c>
      <c r="C55" s="119">
        <f>AQ7*2+0</f>
        <v>0</v>
      </c>
      <c r="D55" s="86"/>
      <c r="E55" s="117">
        <f>AS7*2+0</f>
        <v>0</v>
      </c>
      <c r="F55" s="119">
        <f>AT7*2+0</f>
        <v>0</v>
      </c>
      <c r="H55" s="159">
        <v>0</v>
      </c>
      <c r="I55" s="117">
        <f>0*2+AI7</f>
        <v>0</v>
      </c>
      <c r="J55" s="119">
        <f>0*2+AJ7</f>
        <v>1</v>
      </c>
      <c r="K55" s="86"/>
      <c r="L55" s="117">
        <f>0*2+AL7</f>
        <v>0</v>
      </c>
      <c r="M55" s="119">
        <f>0*2+AM7</f>
        <v>1</v>
      </c>
      <c r="O55" s="159">
        <v>0</v>
      </c>
      <c r="P55" s="117">
        <v>10</v>
      </c>
      <c r="Q55" s="119">
        <v>10</v>
      </c>
      <c r="R55" s="86"/>
      <c r="S55" s="117">
        <v>10</v>
      </c>
      <c r="T55" s="119">
        <v>10</v>
      </c>
      <c r="V55" s="159">
        <v>0</v>
      </c>
      <c r="W55" s="117">
        <v>8</v>
      </c>
      <c r="X55" s="119">
        <v>9</v>
      </c>
      <c r="Y55" s="86"/>
      <c r="Z55" s="117">
        <v>10</v>
      </c>
      <c r="AA55" s="119">
        <v>11</v>
      </c>
      <c r="AC55" s="159">
        <v>0</v>
      </c>
      <c r="AD55" s="194">
        <f>AD36+P55*W55</f>
        <v>116</v>
      </c>
      <c r="AE55" s="196">
        <f>AE36+Q55*X55</f>
        <v>143</v>
      </c>
      <c r="AF55" s="48"/>
      <c r="AG55" s="194">
        <f>AG36+S55*Z55</f>
        <v>170</v>
      </c>
      <c r="AH55" s="196">
        <f>AH36+T55*AA55</f>
        <v>197</v>
      </c>
    </row>
    <row r="56" spans="1:34" ht="35" customHeight="1" thickBot="1">
      <c r="A56" s="159">
        <v>1</v>
      </c>
      <c r="B56" s="122">
        <f>AP8*2+0</f>
        <v>2</v>
      </c>
      <c r="C56" s="124">
        <f>AQ8*2+0</f>
        <v>2</v>
      </c>
      <c r="D56" s="86"/>
      <c r="E56" s="122">
        <f>AS8*2+0</f>
        <v>2</v>
      </c>
      <c r="F56" s="124">
        <f>AT8*2+0</f>
        <v>2</v>
      </c>
      <c r="H56" s="159">
        <v>1</v>
      </c>
      <c r="I56" s="122">
        <f>0*2+AI8</f>
        <v>0</v>
      </c>
      <c r="J56" s="124">
        <f>0*2+AJ8</f>
        <v>1</v>
      </c>
      <c r="K56" s="86"/>
      <c r="L56" s="122">
        <f>0*2+AL8</f>
        <v>0</v>
      </c>
      <c r="M56" s="124">
        <f>0*2+AM8</f>
        <v>1</v>
      </c>
      <c r="O56" s="159">
        <v>1</v>
      </c>
      <c r="P56" s="122">
        <v>14</v>
      </c>
      <c r="Q56" s="124">
        <v>14</v>
      </c>
      <c r="R56" s="86"/>
      <c r="S56" s="122">
        <v>14</v>
      </c>
      <c r="T56" s="124">
        <v>14</v>
      </c>
      <c r="V56" s="159">
        <v>1</v>
      </c>
      <c r="W56" s="122">
        <v>8</v>
      </c>
      <c r="X56" s="124">
        <v>9</v>
      </c>
      <c r="Y56" s="86"/>
      <c r="Z56" s="122">
        <v>10</v>
      </c>
      <c r="AA56" s="124">
        <v>11</v>
      </c>
      <c r="AC56" s="159">
        <v>1</v>
      </c>
      <c r="AD56" s="199">
        <f>AD37+P56*W56</f>
        <v>164</v>
      </c>
      <c r="AE56" s="201">
        <f>AE37+Q56*X56</f>
        <v>203</v>
      </c>
      <c r="AF56" s="48"/>
      <c r="AG56" s="199">
        <f>AG37+S56*Z56</f>
        <v>242</v>
      </c>
      <c r="AH56" s="201">
        <f>AH37+T56*AA56</f>
        <v>281</v>
      </c>
    </row>
    <row r="58" spans="1:34" ht="35" customHeight="1">
      <c r="A58" s="111" t="s">
        <v>228</v>
      </c>
    </row>
    <row r="59" spans="1:34" ht="35" customHeight="1">
      <c r="A59" s="302" t="s">
        <v>208</v>
      </c>
      <c r="B59" s="302"/>
      <c r="C59" s="302"/>
      <c r="D59" s="302"/>
      <c r="E59" s="302"/>
      <c r="F59" s="302"/>
      <c r="H59" s="302" t="s">
        <v>210</v>
      </c>
      <c r="I59" s="302"/>
      <c r="J59" s="302"/>
      <c r="K59" s="302"/>
      <c r="L59" s="302"/>
      <c r="M59" s="302"/>
      <c r="O59" s="322" t="s">
        <v>213</v>
      </c>
      <c r="P59" s="322"/>
      <c r="Q59" s="322"/>
      <c r="R59" s="322"/>
      <c r="S59" s="322"/>
      <c r="T59" s="322"/>
      <c r="V59" s="322" t="s">
        <v>214</v>
      </c>
      <c r="W59" s="322"/>
      <c r="X59" s="322"/>
      <c r="Y59" s="322"/>
      <c r="Z59" s="322"/>
      <c r="AA59" s="322"/>
      <c r="AC59" s="302" t="s">
        <v>212</v>
      </c>
      <c r="AD59" s="302"/>
      <c r="AE59" s="302"/>
      <c r="AF59" s="302"/>
      <c r="AG59" s="302"/>
      <c r="AH59" s="302"/>
    </row>
    <row r="60" spans="1:34" ht="35" customHeight="1" thickBot="1">
      <c r="B60" s="159">
        <v>0</v>
      </c>
      <c r="C60" s="159">
        <v>1</v>
      </c>
      <c r="D60" s="16"/>
      <c r="E60" s="159">
        <v>0</v>
      </c>
      <c r="F60" s="159">
        <v>1</v>
      </c>
      <c r="I60" s="159">
        <v>0</v>
      </c>
      <c r="J60" s="159">
        <v>1</v>
      </c>
      <c r="K60" s="16"/>
      <c r="L60" s="159">
        <v>0</v>
      </c>
      <c r="M60" s="159">
        <v>1</v>
      </c>
      <c r="P60" s="159">
        <v>0</v>
      </c>
      <c r="Q60" s="159">
        <v>1</v>
      </c>
      <c r="R60" s="16"/>
      <c r="S60" s="159">
        <v>0</v>
      </c>
      <c r="T60" s="159">
        <v>1</v>
      </c>
      <c r="W60" s="159">
        <v>0</v>
      </c>
      <c r="X60" s="159">
        <v>1</v>
      </c>
      <c r="Y60" s="16"/>
      <c r="Z60" s="159">
        <v>0</v>
      </c>
      <c r="AA60" s="159">
        <v>1</v>
      </c>
      <c r="AD60" s="159">
        <v>0</v>
      </c>
      <c r="AE60" s="159">
        <v>1</v>
      </c>
      <c r="AF60" s="16"/>
      <c r="AG60" s="159">
        <v>0</v>
      </c>
      <c r="AH60" s="159">
        <v>1</v>
      </c>
    </row>
    <row r="61" spans="1:34" ht="35" customHeight="1">
      <c r="A61" s="159">
        <v>0</v>
      </c>
      <c r="B61" s="117">
        <f>AP4*2+1</f>
        <v>1</v>
      </c>
      <c r="C61" s="119">
        <f>AQ4*2+1</f>
        <v>1</v>
      </c>
      <c r="D61" s="86"/>
      <c r="E61" s="117">
        <f>AS4*2+1</f>
        <v>1</v>
      </c>
      <c r="F61" s="119">
        <f>AT4*2+1</f>
        <v>1</v>
      </c>
      <c r="H61" s="159">
        <v>0</v>
      </c>
      <c r="I61" s="117">
        <f>1*2+AI4</f>
        <v>2</v>
      </c>
      <c r="J61" s="119">
        <f>1*2+AJ4</f>
        <v>3</v>
      </c>
      <c r="K61" s="86"/>
      <c r="L61" s="117">
        <f>1*2+AL4</f>
        <v>2</v>
      </c>
      <c r="M61" s="119">
        <f>1*2+AM4</f>
        <v>3</v>
      </c>
      <c r="O61" s="159">
        <v>0</v>
      </c>
      <c r="P61" s="117">
        <v>3</v>
      </c>
      <c r="Q61" s="119">
        <v>3</v>
      </c>
      <c r="R61" s="86"/>
      <c r="S61" s="117">
        <v>3</v>
      </c>
      <c r="T61" s="119">
        <v>3</v>
      </c>
      <c r="V61" s="159">
        <v>0</v>
      </c>
      <c r="W61" s="117">
        <v>12</v>
      </c>
      <c r="X61" s="119">
        <v>13</v>
      </c>
      <c r="Y61" s="86"/>
      <c r="Z61" s="117">
        <v>14</v>
      </c>
      <c r="AA61" s="119">
        <v>15</v>
      </c>
      <c r="AC61" s="159">
        <v>0</v>
      </c>
      <c r="AD61" s="202">
        <f>AD52+P61*W61</f>
        <v>56</v>
      </c>
      <c r="AE61" s="216">
        <f>AE52+Q61*X61</f>
        <v>62</v>
      </c>
      <c r="AF61" s="48"/>
      <c r="AG61" s="202">
        <f>AG52+S61*Z61</f>
        <v>68</v>
      </c>
      <c r="AH61" s="216">
        <f>AH52+T61*AA61</f>
        <v>74</v>
      </c>
    </row>
    <row r="62" spans="1:34" ht="35" customHeight="1" thickBot="1">
      <c r="A62" s="159">
        <v>1</v>
      </c>
      <c r="B62" s="122">
        <f>AP5*2+1</f>
        <v>3</v>
      </c>
      <c r="C62" s="124">
        <f>AQ5*2+1</f>
        <v>3</v>
      </c>
      <c r="D62" s="86"/>
      <c r="E62" s="122">
        <f>AS5*2+1</f>
        <v>3</v>
      </c>
      <c r="F62" s="124">
        <f>AT5*2+1</f>
        <v>3</v>
      </c>
      <c r="H62" s="159">
        <v>1</v>
      </c>
      <c r="I62" s="122">
        <f>1*2+AI5</f>
        <v>2</v>
      </c>
      <c r="J62" s="124">
        <f>1*2+AJ5</f>
        <v>3</v>
      </c>
      <c r="K62" s="86"/>
      <c r="L62" s="122">
        <f>1*2+AL5</f>
        <v>2</v>
      </c>
      <c r="M62" s="124">
        <f>1*2+AM5</f>
        <v>3</v>
      </c>
      <c r="O62" s="159">
        <v>1</v>
      </c>
      <c r="P62" s="122">
        <v>7</v>
      </c>
      <c r="Q62" s="124">
        <v>7</v>
      </c>
      <c r="R62" s="86"/>
      <c r="S62" s="122">
        <v>7</v>
      </c>
      <c r="T62" s="124">
        <v>7</v>
      </c>
      <c r="V62" s="159">
        <v>1</v>
      </c>
      <c r="W62" s="122">
        <v>12</v>
      </c>
      <c r="X62" s="124">
        <v>13</v>
      </c>
      <c r="Y62" s="86"/>
      <c r="Z62" s="122">
        <v>14</v>
      </c>
      <c r="AA62" s="124">
        <v>15</v>
      </c>
      <c r="AC62" s="159">
        <v>1</v>
      </c>
      <c r="AD62" s="217">
        <f>AD53+P62*W62</f>
        <v>152</v>
      </c>
      <c r="AE62" s="218">
        <f>AE53+Q62*X62</f>
        <v>174</v>
      </c>
      <c r="AF62" s="48"/>
      <c r="AG62" s="217">
        <f>AG53+S62*Z62</f>
        <v>196</v>
      </c>
      <c r="AH62" s="218">
        <f>AH53+T62*AA62</f>
        <v>218</v>
      </c>
    </row>
    <row r="63" spans="1:34" ht="35" customHeight="1" thickBot="1">
      <c r="A63" s="16"/>
      <c r="B63" s="86"/>
      <c r="C63" s="86"/>
      <c r="D63" s="86"/>
      <c r="E63" s="86"/>
      <c r="F63" s="86"/>
      <c r="H63" s="16"/>
      <c r="I63" s="86"/>
      <c r="J63" s="86"/>
      <c r="K63" s="86"/>
      <c r="L63" s="86"/>
      <c r="M63" s="86"/>
      <c r="O63" s="16"/>
      <c r="P63" s="86"/>
      <c r="Q63" s="86"/>
      <c r="R63" s="86"/>
      <c r="S63" s="86"/>
      <c r="T63" s="86"/>
      <c r="V63" s="16"/>
      <c r="W63" s="86"/>
      <c r="X63" s="86"/>
      <c r="Y63" s="86"/>
      <c r="Z63" s="86"/>
      <c r="AA63" s="86"/>
      <c r="AC63" s="16"/>
      <c r="AD63" s="48"/>
      <c r="AE63" s="48"/>
      <c r="AF63" s="48"/>
      <c r="AG63" s="48"/>
      <c r="AH63" s="48"/>
    </row>
    <row r="64" spans="1:34" ht="35" customHeight="1">
      <c r="A64" s="159">
        <v>0</v>
      </c>
      <c r="B64" s="117">
        <f>AP7*2+1</f>
        <v>1</v>
      </c>
      <c r="C64" s="119">
        <f>AQ7*2+1</f>
        <v>1</v>
      </c>
      <c r="D64" s="86"/>
      <c r="E64" s="117">
        <f>AS7*2+1</f>
        <v>1</v>
      </c>
      <c r="F64" s="119">
        <f>AT7*2+1</f>
        <v>1</v>
      </c>
      <c r="H64" s="159">
        <v>0</v>
      </c>
      <c r="I64" s="117">
        <f>1*2+AI7</f>
        <v>2</v>
      </c>
      <c r="J64" s="119">
        <f>1*2+AJ7</f>
        <v>3</v>
      </c>
      <c r="K64" s="86"/>
      <c r="L64" s="117">
        <f>1*2+AL7</f>
        <v>2</v>
      </c>
      <c r="M64" s="119">
        <f>1*2+AM7</f>
        <v>3</v>
      </c>
      <c r="O64" s="159">
        <v>0</v>
      </c>
      <c r="P64" s="117">
        <v>11</v>
      </c>
      <c r="Q64" s="119">
        <v>11</v>
      </c>
      <c r="R64" s="86"/>
      <c r="S64" s="117">
        <v>11</v>
      </c>
      <c r="T64" s="119">
        <v>11</v>
      </c>
      <c r="V64" s="159">
        <v>0</v>
      </c>
      <c r="W64" s="117">
        <v>12</v>
      </c>
      <c r="X64" s="119">
        <v>13</v>
      </c>
      <c r="Y64" s="86"/>
      <c r="Z64" s="117">
        <v>14</v>
      </c>
      <c r="AA64" s="119">
        <v>15</v>
      </c>
      <c r="AC64" s="159">
        <v>0</v>
      </c>
      <c r="AD64" s="202">
        <f>AD55+P64*W64</f>
        <v>248</v>
      </c>
      <c r="AE64" s="216">
        <f>AE55+Q64*X64</f>
        <v>286</v>
      </c>
      <c r="AF64" s="48"/>
      <c r="AG64" s="202">
        <f>AG55+S64*Z64</f>
        <v>324</v>
      </c>
      <c r="AH64" s="216">
        <f>AH55+T64*AA64</f>
        <v>362</v>
      </c>
    </row>
    <row r="65" spans="1:150" ht="35" customHeight="1" thickBot="1">
      <c r="A65" s="159">
        <v>1</v>
      </c>
      <c r="B65" s="122">
        <f>AP8*2+1</f>
        <v>3</v>
      </c>
      <c r="C65" s="124">
        <f>AQ8*2+1</f>
        <v>3</v>
      </c>
      <c r="D65" s="86"/>
      <c r="E65" s="122">
        <f>AS8*2+1</f>
        <v>3</v>
      </c>
      <c r="F65" s="124">
        <f>AT8*2+1</f>
        <v>3</v>
      </c>
      <c r="H65" s="159">
        <v>1</v>
      </c>
      <c r="I65" s="122">
        <f>1*2+AI8</f>
        <v>2</v>
      </c>
      <c r="J65" s="124">
        <f>1*2+AJ8</f>
        <v>3</v>
      </c>
      <c r="K65" s="86"/>
      <c r="L65" s="122">
        <f>1*2+AL8</f>
        <v>2</v>
      </c>
      <c r="M65" s="124">
        <f>1*2+AM8</f>
        <v>3</v>
      </c>
      <c r="O65" s="159">
        <v>1</v>
      </c>
      <c r="P65" s="122">
        <v>15</v>
      </c>
      <c r="Q65" s="124">
        <v>15</v>
      </c>
      <c r="R65" s="86"/>
      <c r="S65" s="122">
        <v>15</v>
      </c>
      <c r="T65" s="124">
        <v>15</v>
      </c>
      <c r="V65" s="159">
        <v>1</v>
      </c>
      <c r="W65" s="122">
        <v>12</v>
      </c>
      <c r="X65" s="124">
        <v>13</v>
      </c>
      <c r="Y65" s="86"/>
      <c r="Z65" s="122">
        <v>14</v>
      </c>
      <c r="AA65" s="124">
        <v>15</v>
      </c>
      <c r="AC65" s="159">
        <v>1</v>
      </c>
      <c r="AD65" s="217">
        <f>AD56+P65*W65</f>
        <v>344</v>
      </c>
      <c r="AE65" s="218">
        <f>AE56+Q65*X65</f>
        <v>398</v>
      </c>
      <c r="AF65" s="48"/>
      <c r="AG65" s="217">
        <f>AG56+S65*Z65</f>
        <v>452</v>
      </c>
      <c r="AH65" s="218">
        <f>AH56+T65*AA65</f>
        <v>506</v>
      </c>
    </row>
    <row r="75" spans="1:150" ht="35" customHeight="1">
      <c r="AW75" s="273" t="s">
        <v>203</v>
      </c>
      <c r="AX75" s="273"/>
      <c r="AY75" s="273"/>
      <c r="AZ75" s="273"/>
      <c r="BA75" s="273"/>
      <c r="BB75" s="273"/>
      <c r="BD75" s="273" t="s">
        <v>205</v>
      </c>
      <c r="BE75" s="273"/>
      <c r="BF75" s="273"/>
      <c r="BG75" s="273"/>
      <c r="BH75" s="273"/>
      <c r="BI75" s="273"/>
      <c r="BK75" s="302" t="s">
        <v>212</v>
      </c>
      <c r="BL75" s="302"/>
      <c r="BM75" s="302"/>
      <c r="BN75" s="302"/>
      <c r="BO75" s="302"/>
      <c r="BP75" s="302"/>
      <c r="CL75" s="273" t="s">
        <v>203</v>
      </c>
      <c r="CM75" s="273"/>
      <c r="CN75" s="273"/>
      <c r="CO75" s="273"/>
      <c r="CP75" s="273"/>
      <c r="CQ75" s="273"/>
      <c r="CS75" s="273" t="s">
        <v>205</v>
      </c>
      <c r="CT75" s="273"/>
      <c r="CU75" s="273"/>
      <c r="CV75" s="273"/>
      <c r="CW75" s="273"/>
      <c r="CX75" s="273"/>
      <c r="CZ75" s="302" t="s">
        <v>212</v>
      </c>
      <c r="DA75" s="302"/>
      <c r="DB75" s="302"/>
      <c r="DC75" s="302"/>
      <c r="DD75" s="302"/>
      <c r="DE75" s="302"/>
      <c r="EA75" s="273" t="s">
        <v>203</v>
      </c>
      <c r="EB75" s="273"/>
      <c r="EC75" s="273"/>
      <c r="ED75" s="273"/>
      <c r="EE75" s="273"/>
      <c r="EF75" s="273"/>
      <c r="EH75" s="273" t="s">
        <v>205</v>
      </c>
      <c r="EI75" s="273"/>
      <c r="EJ75" s="273"/>
      <c r="EK75" s="273"/>
      <c r="EL75" s="273"/>
      <c r="EM75" s="273"/>
      <c r="EO75" s="302" t="s">
        <v>212</v>
      </c>
      <c r="EP75" s="302"/>
      <c r="EQ75" s="302"/>
      <c r="ER75" s="302"/>
      <c r="ES75" s="302"/>
      <c r="ET75" s="302"/>
    </row>
    <row r="76" spans="1:150" ht="35" customHeight="1" thickBot="1">
      <c r="AX76" s="159">
        <v>0</v>
      </c>
      <c r="AY76" s="159">
        <v>1</v>
      </c>
      <c r="AZ76" s="16"/>
      <c r="BA76" s="159">
        <v>0</v>
      </c>
      <c r="BB76" s="159">
        <v>1</v>
      </c>
      <c r="BE76" s="159">
        <v>0</v>
      </c>
      <c r="BF76" s="159">
        <v>1</v>
      </c>
      <c r="BG76" s="16"/>
      <c r="BH76" s="159">
        <v>0</v>
      </c>
      <c r="BI76" s="159">
        <v>1</v>
      </c>
      <c r="BL76" s="159">
        <v>0</v>
      </c>
      <c r="BM76" s="159">
        <v>1</v>
      </c>
      <c r="BN76" s="16"/>
      <c r="BO76" s="159">
        <v>0</v>
      </c>
      <c r="BP76" s="159">
        <v>1</v>
      </c>
      <c r="CM76" s="159">
        <v>0</v>
      </c>
      <c r="CN76" s="159">
        <v>1</v>
      </c>
      <c r="CO76" s="16"/>
      <c r="CP76" s="159">
        <v>0</v>
      </c>
      <c r="CQ76" s="159">
        <v>1</v>
      </c>
      <c r="CT76" s="159">
        <v>0</v>
      </c>
      <c r="CU76" s="159">
        <v>1</v>
      </c>
      <c r="CV76" s="16"/>
      <c r="CW76" s="159">
        <v>0</v>
      </c>
      <c r="CX76" s="159">
        <v>1</v>
      </c>
      <c r="DA76" s="159">
        <v>0</v>
      </c>
      <c r="DB76" s="159">
        <v>1</v>
      </c>
      <c r="DC76" s="16"/>
      <c r="DD76" s="159">
        <v>0</v>
      </c>
      <c r="DE76" s="159">
        <v>1</v>
      </c>
      <c r="EB76" s="159">
        <v>0</v>
      </c>
      <c r="EC76" s="159">
        <v>1</v>
      </c>
      <c r="ED76" s="16"/>
      <c r="EE76" s="159">
        <v>0</v>
      </c>
      <c r="EF76" s="159">
        <v>1</v>
      </c>
      <c r="EI76" s="159">
        <v>0</v>
      </c>
      <c r="EJ76" s="159">
        <v>1</v>
      </c>
      <c r="EK76" s="16"/>
      <c r="EL76" s="159">
        <v>0</v>
      </c>
      <c r="EM76" s="159">
        <v>1</v>
      </c>
      <c r="EP76" s="159">
        <v>0</v>
      </c>
      <c r="EQ76" s="159">
        <v>1</v>
      </c>
      <c r="ER76" s="16"/>
      <c r="ES76" s="159">
        <v>0</v>
      </c>
      <c r="ET76" s="159">
        <v>1</v>
      </c>
    </row>
    <row r="77" spans="1:150" ht="35" customHeight="1">
      <c r="AW77" s="159">
        <v>0</v>
      </c>
      <c r="AX77" s="117">
        <v>0</v>
      </c>
      <c r="AY77" s="119">
        <v>0</v>
      </c>
      <c r="AZ77" s="86"/>
      <c r="BA77" s="117">
        <v>0</v>
      </c>
      <c r="BB77" s="119">
        <v>0</v>
      </c>
      <c r="BD77" s="159">
        <v>0</v>
      </c>
      <c r="BE77" s="117">
        <v>0</v>
      </c>
      <c r="BF77" s="119">
        <v>1</v>
      </c>
      <c r="BG77" s="86"/>
      <c r="BH77" s="117">
        <v>2</v>
      </c>
      <c r="BI77" s="119">
        <v>3</v>
      </c>
      <c r="BK77" s="159">
        <v>0</v>
      </c>
      <c r="BL77" s="117">
        <v>0</v>
      </c>
      <c r="BM77" s="119">
        <v>0</v>
      </c>
      <c r="BN77" s="86"/>
      <c r="BO77" s="117">
        <v>0</v>
      </c>
      <c r="BP77" s="119">
        <v>0</v>
      </c>
      <c r="CL77" s="159">
        <v>0</v>
      </c>
      <c r="CM77" s="219">
        <v>0</v>
      </c>
      <c r="CN77" s="232">
        <v>0</v>
      </c>
      <c r="CO77" s="86"/>
      <c r="CP77" s="233">
        <v>0</v>
      </c>
      <c r="CQ77" s="232">
        <v>0</v>
      </c>
      <c r="CS77" s="159">
        <v>0</v>
      </c>
      <c r="CT77" s="231">
        <v>0</v>
      </c>
      <c r="CU77" s="119">
        <v>1</v>
      </c>
      <c r="CV77" s="86"/>
      <c r="CW77" s="117">
        <v>2</v>
      </c>
      <c r="CX77" s="119">
        <v>3</v>
      </c>
      <c r="CZ77" s="159">
        <v>0</v>
      </c>
      <c r="DA77" s="187">
        <v>0</v>
      </c>
      <c r="DB77" s="119">
        <v>0</v>
      </c>
      <c r="DC77" s="86"/>
      <c r="DD77" s="117">
        <v>0</v>
      </c>
      <c r="DE77" s="119">
        <v>0</v>
      </c>
      <c r="EA77" s="159">
        <v>0</v>
      </c>
      <c r="EB77" s="233">
        <v>0</v>
      </c>
      <c r="EC77" s="229">
        <v>0</v>
      </c>
      <c r="ED77" s="86"/>
      <c r="EE77" s="233">
        <v>0</v>
      </c>
      <c r="EF77" s="232">
        <v>0</v>
      </c>
      <c r="EH77" s="159">
        <v>0</v>
      </c>
      <c r="EI77" s="233">
        <v>0</v>
      </c>
      <c r="EJ77" s="235">
        <v>1</v>
      </c>
      <c r="EK77" s="86"/>
      <c r="EL77" s="117">
        <v>2</v>
      </c>
      <c r="EM77" s="119">
        <v>3</v>
      </c>
      <c r="EO77" s="159">
        <v>0</v>
      </c>
      <c r="EP77" s="233">
        <v>0</v>
      </c>
      <c r="EQ77" s="234">
        <v>0</v>
      </c>
      <c r="ER77" s="86"/>
      <c r="ES77" s="117">
        <v>0</v>
      </c>
      <c r="ET77" s="119">
        <v>0</v>
      </c>
    </row>
    <row r="78" spans="1:150" ht="35" customHeight="1" thickBot="1">
      <c r="AW78" s="159">
        <v>1</v>
      </c>
      <c r="AX78" s="122">
        <v>4</v>
      </c>
      <c r="AY78" s="124">
        <v>4</v>
      </c>
      <c r="AZ78" s="86"/>
      <c r="BA78" s="122">
        <v>4</v>
      </c>
      <c r="BB78" s="124">
        <v>4</v>
      </c>
      <c r="BD78" s="159">
        <v>1</v>
      </c>
      <c r="BE78" s="122">
        <v>0</v>
      </c>
      <c r="BF78" s="124">
        <v>1</v>
      </c>
      <c r="BG78" s="86"/>
      <c r="BH78" s="122">
        <v>2</v>
      </c>
      <c r="BI78" s="124">
        <v>3</v>
      </c>
      <c r="BK78" s="159">
        <v>1</v>
      </c>
      <c r="BL78" s="122">
        <v>0</v>
      </c>
      <c r="BM78" s="124">
        <v>4</v>
      </c>
      <c r="BN78" s="86"/>
      <c r="BO78" s="122">
        <v>8</v>
      </c>
      <c r="BP78" s="124">
        <v>12</v>
      </c>
      <c r="CL78" s="159">
        <v>1</v>
      </c>
      <c r="CM78" s="122">
        <v>4</v>
      </c>
      <c r="CN78" s="124">
        <v>4</v>
      </c>
      <c r="CO78" s="86"/>
      <c r="CP78" s="122">
        <v>4</v>
      </c>
      <c r="CQ78" s="124">
        <v>4</v>
      </c>
      <c r="CS78" s="159">
        <v>1</v>
      </c>
      <c r="CT78" s="122">
        <v>0</v>
      </c>
      <c r="CU78" s="124">
        <v>1</v>
      </c>
      <c r="CV78" s="86"/>
      <c r="CW78" s="122">
        <v>2</v>
      </c>
      <c r="CX78" s="124">
        <v>3</v>
      </c>
      <c r="CZ78" s="159">
        <v>1</v>
      </c>
      <c r="DA78" s="122">
        <v>0</v>
      </c>
      <c r="DB78" s="124">
        <v>4</v>
      </c>
      <c r="DC78" s="86"/>
      <c r="DD78" s="122">
        <v>8</v>
      </c>
      <c r="DE78" s="124">
        <v>12</v>
      </c>
      <c r="EA78" s="159">
        <v>1</v>
      </c>
      <c r="EB78" s="122">
        <v>4</v>
      </c>
      <c r="EC78" s="124">
        <v>4</v>
      </c>
      <c r="ED78" s="86"/>
      <c r="EE78" s="122">
        <v>4</v>
      </c>
      <c r="EF78" s="124">
        <v>4</v>
      </c>
      <c r="EH78" s="159">
        <v>1</v>
      </c>
      <c r="EI78" s="122">
        <v>0</v>
      </c>
      <c r="EJ78" s="124">
        <v>1</v>
      </c>
      <c r="EK78" s="86"/>
      <c r="EL78" s="122">
        <v>2</v>
      </c>
      <c r="EM78" s="124">
        <v>3</v>
      </c>
      <c r="EO78" s="159">
        <v>1</v>
      </c>
      <c r="EP78" s="122">
        <v>0</v>
      </c>
      <c r="EQ78" s="124">
        <v>4</v>
      </c>
      <c r="ER78" s="86"/>
      <c r="ES78" s="122">
        <v>8</v>
      </c>
      <c r="ET78" s="124">
        <v>12</v>
      </c>
    </row>
    <row r="79" spans="1:150" ht="35" customHeight="1" thickBot="1">
      <c r="AW79" s="16"/>
      <c r="AX79" s="86"/>
      <c r="AY79" s="86"/>
      <c r="AZ79" s="86"/>
      <c r="BA79" s="86"/>
      <c r="BB79" s="86"/>
      <c r="BD79" s="16"/>
      <c r="BE79" s="86"/>
      <c r="BF79" s="86"/>
      <c r="BG79" s="86"/>
      <c r="BH79" s="86"/>
      <c r="BI79" s="86"/>
      <c r="BK79" s="16"/>
      <c r="BL79" s="86"/>
      <c r="BM79" s="86"/>
      <c r="BN79" s="86"/>
      <c r="BO79" s="86"/>
      <c r="BP79" s="86"/>
      <c r="CL79" s="16"/>
      <c r="CM79" s="86"/>
      <c r="CN79" s="86"/>
      <c r="CO79" s="86"/>
      <c r="CP79" s="86"/>
      <c r="CQ79" s="86"/>
      <c r="CS79" s="16"/>
      <c r="CT79" s="86"/>
      <c r="CU79" s="86"/>
      <c r="CV79" s="86"/>
      <c r="CW79" s="86"/>
      <c r="CX79" s="86"/>
      <c r="CZ79" s="16"/>
      <c r="DA79" s="86"/>
      <c r="DB79" s="86"/>
      <c r="DC79" s="86"/>
      <c r="DD79" s="86"/>
      <c r="DE79" s="86"/>
      <c r="EA79" s="16"/>
      <c r="EB79" s="86"/>
      <c r="EC79" s="86"/>
      <c r="ED79" s="86"/>
      <c r="EE79" s="86"/>
      <c r="EF79" s="86"/>
      <c r="EH79" s="16"/>
      <c r="EI79" s="86"/>
      <c r="EJ79" s="86"/>
      <c r="EK79" s="86"/>
      <c r="EL79" s="86"/>
      <c r="EM79" s="86"/>
      <c r="EO79" s="16"/>
      <c r="EP79" s="86"/>
      <c r="EQ79" s="86"/>
      <c r="ER79" s="86"/>
      <c r="ES79" s="86"/>
      <c r="ET79" s="86"/>
    </row>
    <row r="80" spans="1:150" ht="35" customHeight="1">
      <c r="AW80" s="159">
        <v>0</v>
      </c>
      <c r="AX80" s="117">
        <v>8</v>
      </c>
      <c r="AY80" s="119">
        <v>8</v>
      </c>
      <c r="AZ80" s="86"/>
      <c r="BA80" s="117">
        <v>8</v>
      </c>
      <c r="BB80" s="229">
        <v>8</v>
      </c>
      <c r="BD80" s="159">
        <v>0</v>
      </c>
      <c r="BE80" s="117">
        <v>0</v>
      </c>
      <c r="BF80" s="119">
        <v>1</v>
      </c>
      <c r="BG80" s="86"/>
      <c r="BH80" s="117">
        <v>2</v>
      </c>
      <c r="BI80" s="229">
        <v>3</v>
      </c>
      <c r="BK80" s="159">
        <v>0</v>
      </c>
      <c r="BL80" s="117">
        <v>0</v>
      </c>
      <c r="BM80" s="119">
        <v>8</v>
      </c>
      <c r="BN80" s="86"/>
      <c r="BO80" s="117">
        <v>16</v>
      </c>
      <c r="BP80" s="229">
        <v>24</v>
      </c>
      <c r="CL80" s="159">
        <v>0</v>
      </c>
      <c r="CM80" s="117">
        <v>8</v>
      </c>
      <c r="CN80" s="119">
        <v>8</v>
      </c>
      <c r="CO80" s="86"/>
      <c r="CP80" s="117">
        <v>8</v>
      </c>
      <c r="CQ80" s="119">
        <v>8</v>
      </c>
      <c r="CS80" s="159">
        <v>0</v>
      </c>
      <c r="CT80" s="117">
        <v>0</v>
      </c>
      <c r="CU80" s="119">
        <v>1</v>
      </c>
      <c r="CV80" s="86"/>
      <c r="CW80" s="117">
        <v>2</v>
      </c>
      <c r="CX80" s="119">
        <v>3</v>
      </c>
      <c r="CZ80" s="159">
        <v>0</v>
      </c>
      <c r="DA80" s="117">
        <v>0</v>
      </c>
      <c r="DB80" s="119">
        <v>8</v>
      </c>
      <c r="DC80" s="86"/>
      <c r="DD80" s="117">
        <v>16</v>
      </c>
      <c r="DE80" s="119">
        <v>24</v>
      </c>
      <c r="EA80" s="159">
        <v>0</v>
      </c>
      <c r="EB80" s="117">
        <v>8</v>
      </c>
      <c r="EC80" s="119">
        <v>8</v>
      </c>
      <c r="ED80" s="86"/>
      <c r="EE80" s="117">
        <v>8</v>
      </c>
      <c r="EF80" s="119">
        <v>8</v>
      </c>
      <c r="EH80" s="159">
        <v>0</v>
      </c>
      <c r="EI80" s="117">
        <v>0</v>
      </c>
      <c r="EJ80" s="119">
        <v>1</v>
      </c>
      <c r="EK80" s="86"/>
      <c r="EL80" s="117">
        <v>2</v>
      </c>
      <c r="EM80" s="119">
        <v>3</v>
      </c>
      <c r="EO80" s="159">
        <v>0</v>
      </c>
      <c r="EP80" s="117">
        <v>0</v>
      </c>
      <c r="EQ80" s="119">
        <v>8</v>
      </c>
      <c r="ER80" s="86"/>
      <c r="ES80" s="117">
        <v>16</v>
      </c>
      <c r="ET80" s="119">
        <v>24</v>
      </c>
    </row>
    <row r="81" spans="49:150" ht="35" customHeight="1" thickBot="1">
      <c r="AW81" s="159">
        <v>1</v>
      </c>
      <c r="AX81" s="122">
        <v>12</v>
      </c>
      <c r="AY81" s="124">
        <v>12</v>
      </c>
      <c r="AZ81" s="86"/>
      <c r="BA81" s="122">
        <v>12</v>
      </c>
      <c r="BB81" s="124">
        <v>12</v>
      </c>
      <c r="BD81" s="159">
        <v>1</v>
      </c>
      <c r="BE81" s="122">
        <v>0</v>
      </c>
      <c r="BF81" s="124">
        <v>1</v>
      </c>
      <c r="BG81" s="86"/>
      <c r="BH81" s="122">
        <v>2</v>
      </c>
      <c r="BI81" s="124">
        <v>3</v>
      </c>
      <c r="BK81" s="159">
        <v>1</v>
      </c>
      <c r="BL81" s="122">
        <v>0</v>
      </c>
      <c r="BM81" s="124">
        <v>12</v>
      </c>
      <c r="BN81" s="86"/>
      <c r="BO81" s="122">
        <v>24</v>
      </c>
      <c r="BP81" s="124">
        <v>36</v>
      </c>
      <c r="CL81" s="159">
        <v>1</v>
      </c>
      <c r="CM81" s="122">
        <v>12</v>
      </c>
      <c r="CN81" s="124">
        <v>12</v>
      </c>
      <c r="CO81" s="86"/>
      <c r="CP81" s="122">
        <v>12</v>
      </c>
      <c r="CQ81" s="124">
        <v>12</v>
      </c>
      <c r="CS81" s="159">
        <v>1</v>
      </c>
      <c r="CT81" s="122">
        <v>0</v>
      </c>
      <c r="CU81" s="124">
        <v>1</v>
      </c>
      <c r="CV81" s="86"/>
      <c r="CW81" s="122">
        <v>2</v>
      </c>
      <c r="CX81" s="124">
        <v>3</v>
      </c>
      <c r="CZ81" s="159">
        <v>1</v>
      </c>
      <c r="DA81" s="122">
        <v>0</v>
      </c>
      <c r="DB81" s="124">
        <v>12</v>
      </c>
      <c r="DC81" s="86"/>
      <c r="DD81" s="122">
        <v>24</v>
      </c>
      <c r="DE81" s="124">
        <v>36</v>
      </c>
      <c r="EA81" s="159">
        <v>1</v>
      </c>
      <c r="EB81" s="122">
        <v>12</v>
      </c>
      <c r="EC81" s="124">
        <v>12</v>
      </c>
      <c r="ED81" s="86"/>
      <c r="EE81" s="122">
        <v>12</v>
      </c>
      <c r="EF81" s="124">
        <v>12</v>
      </c>
      <c r="EH81" s="159">
        <v>1</v>
      </c>
      <c r="EI81" s="122">
        <v>0</v>
      </c>
      <c r="EJ81" s="124">
        <v>1</v>
      </c>
      <c r="EK81" s="86"/>
      <c r="EL81" s="122">
        <v>2</v>
      </c>
      <c r="EM81" s="124">
        <v>3</v>
      </c>
      <c r="EO81" s="159">
        <v>1</v>
      </c>
      <c r="EP81" s="122">
        <v>0</v>
      </c>
      <c r="EQ81" s="124">
        <v>12</v>
      </c>
      <c r="ER81" s="86"/>
      <c r="ES81" s="122">
        <v>24</v>
      </c>
      <c r="ET81" s="124">
        <v>36</v>
      </c>
    </row>
    <row r="83" spans="49:150" ht="35" customHeight="1" thickBot="1">
      <c r="AX83" s="159">
        <v>0</v>
      </c>
      <c r="AY83" s="159">
        <v>1</v>
      </c>
      <c r="AZ83" s="16"/>
      <c r="BA83" s="159">
        <v>0</v>
      </c>
      <c r="BB83" s="159">
        <v>1</v>
      </c>
      <c r="BE83" s="159">
        <v>0</v>
      </c>
      <c r="BF83" s="159">
        <v>1</v>
      </c>
      <c r="BG83" s="16"/>
      <c r="BH83" s="159">
        <v>0</v>
      </c>
      <c r="BI83" s="159">
        <v>1</v>
      </c>
      <c r="BL83" s="159">
        <v>0</v>
      </c>
      <c r="BM83" s="159">
        <v>1</v>
      </c>
      <c r="BN83" s="16"/>
      <c r="BO83" s="159">
        <v>0</v>
      </c>
      <c r="BP83" s="159">
        <v>1</v>
      </c>
      <c r="CM83" s="159">
        <v>0</v>
      </c>
      <c r="CN83" s="159">
        <v>1</v>
      </c>
      <c r="CO83" s="16"/>
      <c r="CP83" s="159">
        <v>0</v>
      </c>
      <c r="CQ83" s="159">
        <v>1</v>
      </c>
      <c r="CT83" s="159">
        <v>0</v>
      </c>
      <c r="CU83" s="159">
        <v>1</v>
      </c>
      <c r="CV83" s="16"/>
      <c r="CW83" s="159">
        <v>0</v>
      </c>
      <c r="CX83" s="159">
        <v>1</v>
      </c>
      <c r="DA83" s="159">
        <v>0</v>
      </c>
      <c r="DB83" s="159">
        <v>1</v>
      </c>
      <c r="DC83" s="16"/>
      <c r="DD83" s="159">
        <v>0</v>
      </c>
      <c r="DE83" s="159">
        <v>1</v>
      </c>
      <c r="EB83" s="159">
        <v>0</v>
      </c>
      <c r="EC83" s="159">
        <v>1</v>
      </c>
      <c r="ED83" s="16"/>
      <c r="EE83" s="159">
        <v>0</v>
      </c>
      <c r="EF83" s="159">
        <v>1</v>
      </c>
      <c r="EI83" s="159">
        <v>0</v>
      </c>
      <c r="EJ83" s="159">
        <v>1</v>
      </c>
      <c r="EK83" s="16"/>
      <c r="EL83" s="159">
        <v>0</v>
      </c>
      <c r="EM83" s="159">
        <v>1</v>
      </c>
      <c r="EP83" s="159">
        <v>0</v>
      </c>
      <c r="EQ83" s="159">
        <v>1</v>
      </c>
      <c r="ER83" s="16"/>
      <c r="ES83" s="159">
        <v>0</v>
      </c>
      <c r="ET83" s="159">
        <v>1</v>
      </c>
    </row>
    <row r="84" spans="49:150" ht="35" customHeight="1">
      <c r="AW84" s="159">
        <v>0</v>
      </c>
      <c r="AX84" s="117">
        <v>1</v>
      </c>
      <c r="AY84" s="119">
        <v>1</v>
      </c>
      <c r="AZ84" s="86"/>
      <c r="BA84" s="117">
        <v>1</v>
      </c>
      <c r="BB84" s="119">
        <v>1</v>
      </c>
      <c r="BD84" s="159">
        <v>0</v>
      </c>
      <c r="BE84" s="117">
        <v>4</v>
      </c>
      <c r="BF84" s="119">
        <v>5</v>
      </c>
      <c r="BG84" s="86"/>
      <c r="BH84" s="117">
        <v>6</v>
      </c>
      <c r="BI84" s="119">
        <v>7</v>
      </c>
      <c r="BK84" s="159">
        <v>0</v>
      </c>
      <c r="BL84" s="221">
        <v>4</v>
      </c>
      <c r="BM84" s="222">
        <v>5</v>
      </c>
      <c r="BN84" s="191"/>
      <c r="BO84" s="221">
        <v>6</v>
      </c>
      <c r="BP84" s="222">
        <v>7</v>
      </c>
      <c r="CL84" s="159">
        <v>0</v>
      </c>
      <c r="CM84" s="219">
        <v>1</v>
      </c>
      <c r="CN84" s="232">
        <v>1</v>
      </c>
      <c r="CO84" s="86"/>
      <c r="CP84" s="233">
        <v>1</v>
      </c>
      <c r="CQ84" s="232">
        <v>1</v>
      </c>
      <c r="CS84" s="159">
        <v>0</v>
      </c>
      <c r="CT84" s="231">
        <v>4</v>
      </c>
      <c r="CU84" s="119">
        <v>5</v>
      </c>
      <c r="CV84" s="86"/>
      <c r="CW84" s="117">
        <v>6</v>
      </c>
      <c r="CX84" s="119">
        <v>7</v>
      </c>
      <c r="CZ84" s="159">
        <v>0</v>
      </c>
      <c r="DA84" s="225">
        <v>4</v>
      </c>
      <c r="DB84" s="222">
        <v>5</v>
      </c>
      <c r="DC84" s="191"/>
      <c r="DD84" s="221">
        <v>6</v>
      </c>
      <c r="DE84" s="222">
        <v>7</v>
      </c>
      <c r="EA84" s="159">
        <v>0</v>
      </c>
      <c r="EB84" s="233">
        <v>1</v>
      </c>
      <c r="EC84" s="229">
        <v>1</v>
      </c>
      <c r="ED84" s="86"/>
      <c r="EE84" s="233">
        <v>1</v>
      </c>
      <c r="EF84" s="232">
        <v>1</v>
      </c>
      <c r="EH84" s="159">
        <v>0</v>
      </c>
      <c r="EI84" s="233">
        <v>4</v>
      </c>
      <c r="EJ84" s="235">
        <v>5</v>
      </c>
      <c r="EK84" s="86"/>
      <c r="EL84" s="117">
        <v>6</v>
      </c>
      <c r="EM84" s="119">
        <v>7</v>
      </c>
      <c r="EO84" s="159">
        <v>0</v>
      </c>
      <c r="EP84" s="221">
        <v>4</v>
      </c>
      <c r="EQ84" s="226">
        <v>5</v>
      </c>
      <c r="ER84" s="191"/>
      <c r="ES84" s="221">
        <v>6</v>
      </c>
      <c r="ET84" s="222">
        <v>7</v>
      </c>
    </row>
    <row r="85" spans="49:150" ht="35" customHeight="1" thickBot="1">
      <c r="AW85" s="159">
        <v>1</v>
      </c>
      <c r="AX85" s="122">
        <v>5</v>
      </c>
      <c r="AY85" s="124">
        <v>5</v>
      </c>
      <c r="AZ85" s="86"/>
      <c r="BA85" s="122">
        <v>5</v>
      </c>
      <c r="BB85" s="124">
        <v>5</v>
      </c>
      <c r="BD85" s="159">
        <v>1</v>
      </c>
      <c r="BE85" s="122">
        <v>4</v>
      </c>
      <c r="BF85" s="124">
        <v>5</v>
      </c>
      <c r="BG85" s="86"/>
      <c r="BH85" s="122">
        <v>6</v>
      </c>
      <c r="BI85" s="124">
        <v>7</v>
      </c>
      <c r="BK85" s="159">
        <v>1</v>
      </c>
      <c r="BL85" s="223">
        <v>20</v>
      </c>
      <c r="BM85" s="224">
        <v>29</v>
      </c>
      <c r="BN85" s="191"/>
      <c r="BO85" s="223">
        <v>38</v>
      </c>
      <c r="BP85" s="224">
        <v>47</v>
      </c>
      <c r="CL85" s="159">
        <v>1</v>
      </c>
      <c r="CM85" s="122">
        <v>5</v>
      </c>
      <c r="CN85" s="124">
        <v>5</v>
      </c>
      <c r="CO85" s="86"/>
      <c r="CP85" s="122">
        <v>5</v>
      </c>
      <c r="CQ85" s="124">
        <v>5</v>
      </c>
      <c r="CS85" s="159">
        <v>1</v>
      </c>
      <c r="CT85" s="122">
        <v>4</v>
      </c>
      <c r="CU85" s="124">
        <v>5</v>
      </c>
      <c r="CV85" s="86"/>
      <c r="CW85" s="122">
        <v>6</v>
      </c>
      <c r="CX85" s="124">
        <v>7</v>
      </c>
      <c r="CZ85" s="159">
        <v>1</v>
      </c>
      <c r="DA85" s="223">
        <v>20</v>
      </c>
      <c r="DB85" s="224">
        <v>29</v>
      </c>
      <c r="DC85" s="191"/>
      <c r="DD85" s="223">
        <v>38</v>
      </c>
      <c r="DE85" s="224">
        <v>47</v>
      </c>
      <c r="EA85" s="159">
        <v>1</v>
      </c>
      <c r="EB85" s="122">
        <v>5</v>
      </c>
      <c r="EC85" s="124">
        <v>5</v>
      </c>
      <c r="ED85" s="86"/>
      <c r="EE85" s="122">
        <v>5</v>
      </c>
      <c r="EF85" s="124">
        <v>5</v>
      </c>
      <c r="EH85" s="159">
        <v>1</v>
      </c>
      <c r="EI85" s="122">
        <v>4</v>
      </c>
      <c r="EJ85" s="124">
        <v>5</v>
      </c>
      <c r="EK85" s="86"/>
      <c r="EL85" s="122">
        <v>6</v>
      </c>
      <c r="EM85" s="124">
        <v>7</v>
      </c>
      <c r="EO85" s="159">
        <v>1</v>
      </c>
      <c r="EP85" s="223">
        <v>20</v>
      </c>
      <c r="EQ85" s="224">
        <v>29</v>
      </c>
      <c r="ER85" s="191"/>
      <c r="ES85" s="223">
        <v>38</v>
      </c>
      <c r="ET85" s="224">
        <v>47</v>
      </c>
    </row>
    <row r="86" spans="49:150" ht="35" customHeight="1" thickBot="1">
      <c r="AW86" s="16"/>
      <c r="AX86" s="86"/>
      <c r="AY86" s="86"/>
      <c r="AZ86" s="86"/>
      <c r="BA86" s="86"/>
      <c r="BB86" s="86"/>
      <c r="BD86" s="16"/>
      <c r="BE86" s="86"/>
      <c r="BF86" s="86"/>
      <c r="BG86" s="86"/>
      <c r="BH86" s="86"/>
      <c r="BI86" s="86"/>
      <c r="BK86" s="16"/>
      <c r="BL86" s="191"/>
      <c r="BM86" s="191"/>
      <c r="BN86" s="191"/>
      <c r="BO86" s="191"/>
      <c r="BP86" s="191"/>
      <c r="CL86" s="16"/>
      <c r="CM86" s="86"/>
      <c r="CN86" s="86"/>
      <c r="CO86" s="86"/>
      <c r="CP86" s="86"/>
      <c r="CQ86" s="86"/>
      <c r="CS86" s="16"/>
      <c r="CT86" s="86"/>
      <c r="CU86" s="86"/>
      <c r="CV86" s="86"/>
      <c r="CW86" s="86"/>
      <c r="CX86" s="86"/>
      <c r="CZ86" s="16"/>
      <c r="DA86" s="191"/>
      <c r="DB86" s="191"/>
      <c r="DC86" s="191"/>
      <c r="DD86" s="191"/>
      <c r="DE86" s="191"/>
      <c r="EA86" s="16"/>
      <c r="EB86" s="86"/>
      <c r="EC86" s="86"/>
      <c r="ED86" s="86"/>
      <c r="EE86" s="86"/>
      <c r="EF86" s="86"/>
      <c r="EH86" s="16"/>
      <c r="EI86" s="86"/>
      <c r="EJ86" s="86"/>
      <c r="EK86" s="86"/>
      <c r="EL86" s="86"/>
      <c r="EM86" s="86"/>
      <c r="EO86" s="16"/>
      <c r="EP86" s="191"/>
      <c r="EQ86" s="191"/>
      <c r="ER86" s="191"/>
      <c r="ES86" s="191"/>
      <c r="ET86" s="191"/>
    </row>
    <row r="87" spans="49:150" ht="35" customHeight="1">
      <c r="AW87" s="159">
        <v>0</v>
      </c>
      <c r="AX87" s="117">
        <v>9</v>
      </c>
      <c r="AY87" s="119">
        <v>9</v>
      </c>
      <c r="AZ87" s="86"/>
      <c r="BA87" s="117">
        <v>9</v>
      </c>
      <c r="BB87" s="229">
        <v>9</v>
      </c>
      <c r="BD87" s="159">
        <v>0</v>
      </c>
      <c r="BE87" s="117">
        <v>4</v>
      </c>
      <c r="BF87" s="119">
        <v>5</v>
      </c>
      <c r="BG87" s="86"/>
      <c r="BH87" s="117">
        <v>6</v>
      </c>
      <c r="BI87" s="229">
        <v>7</v>
      </c>
      <c r="BK87" s="159">
        <v>0</v>
      </c>
      <c r="BL87" s="221">
        <v>36</v>
      </c>
      <c r="BM87" s="222">
        <v>53</v>
      </c>
      <c r="BN87" s="191"/>
      <c r="BO87" s="221">
        <v>70</v>
      </c>
      <c r="BP87" s="230">
        <v>87</v>
      </c>
      <c r="CL87" s="159">
        <v>0</v>
      </c>
      <c r="CM87" s="117">
        <v>9</v>
      </c>
      <c r="CN87" s="119">
        <v>9</v>
      </c>
      <c r="CO87" s="86"/>
      <c r="CP87" s="117">
        <v>9</v>
      </c>
      <c r="CQ87" s="119">
        <v>9</v>
      </c>
      <c r="CS87" s="159">
        <v>0</v>
      </c>
      <c r="CT87" s="117">
        <v>4</v>
      </c>
      <c r="CU87" s="119">
        <v>5</v>
      </c>
      <c r="CV87" s="86"/>
      <c r="CW87" s="117">
        <v>6</v>
      </c>
      <c r="CX87" s="119">
        <v>7</v>
      </c>
      <c r="CZ87" s="159">
        <v>0</v>
      </c>
      <c r="DA87" s="221">
        <v>36</v>
      </c>
      <c r="DB87" s="222">
        <v>53</v>
      </c>
      <c r="DC87" s="191"/>
      <c r="DD87" s="221">
        <v>70</v>
      </c>
      <c r="DE87" s="222">
        <v>87</v>
      </c>
      <c r="EA87" s="159">
        <v>0</v>
      </c>
      <c r="EB87" s="117">
        <v>9</v>
      </c>
      <c r="EC87" s="119">
        <v>9</v>
      </c>
      <c r="ED87" s="86"/>
      <c r="EE87" s="117">
        <v>9</v>
      </c>
      <c r="EF87" s="119">
        <v>9</v>
      </c>
      <c r="EH87" s="159">
        <v>0</v>
      </c>
      <c r="EI87" s="117">
        <v>4</v>
      </c>
      <c r="EJ87" s="119">
        <v>5</v>
      </c>
      <c r="EK87" s="86"/>
      <c r="EL87" s="117">
        <v>6</v>
      </c>
      <c r="EM87" s="119">
        <v>7</v>
      </c>
      <c r="EO87" s="159">
        <v>0</v>
      </c>
      <c r="EP87" s="221">
        <v>36</v>
      </c>
      <c r="EQ87" s="222">
        <v>53</v>
      </c>
      <c r="ER87" s="191"/>
      <c r="ES87" s="221">
        <v>70</v>
      </c>
      <c r="ET87" s="222">
        <v>87</v>
      </c>
    </row>
    <row r="88" spans="49:150" ht="35" customHeight="1" thickBot="1">
      <c r="AW88" s="159">
        <v>1</v>
      </c>
      <c r="AX88" s="122">
        <v>13</v>
      </c>
      <c r="AY88" s="124">
        <v>13</v>
      </c>
      <c r="AZ88" s="86"/>
      <c r="BA88" s="122">
        <v>13</v>
      </c>
      <c r="BB88" s="124">
        <v>13</v>
      </c>
      <c r="BD88" s="159">
        <v>1</v>
      </c>
      <c r="BE88" s="122">
        <v>4</v>
      </c>
      <c r="BF88" s="124">
        <v>5</v>
      </c>
      <c r="BG88" s="86"/>
      <c r="BH88" s="122">
        <v>6</v>
      </c>
      <c r="BI88" s="124">
        <v>7</v>
      </c>
      <c r="BK88" s="159">
        <v>1</v>
      </c>
      <c r="BL88" s="223">
        <v>52</v>
      </c>
      <c r="BM88" s="224">
        <v>77</v>
      </c>
      <c r="BN88" s="191"/>
      <c r="BO88" s="223">
        <v>102</v>
      </c>
      <c r="BP88" s="224">
        <v>127</v>
      </c>
      <c r="CL88" s="159">
        <v>1</v>
      </c>
      <c r="CM88" s="122">
        <v>13</v>
      </c>
      <c r="CN88" s="124">
        <v>13</v>
      </c>
      <c r="CO88" s="86"/>
      <c r="CP88" s="122">
        <v>13</v>
      </c>
      <c r="CQ88" s="124">
        <v>13</v>
      </c>
      <c r="CS88" s="159">
        <v>1</v>
      </c>
      <c r="CT88" s="122">
        <v>4</v>
      </c>
      <c r="CU88" s="124">
        <v>5</v>
      </c>
      <c r="CV88" s="86"/>
      <c r="CW88" s="122">
        <v>6</v>
      </c>
      <c r="CX88" s="124">
        <v>7</v>
      </c>
      <c r="CZ88" s="159">
        <v>1</v>
      </c>
      <c r="DA88" s="223">
        <v>52</v>
      </c>
      <c r="DB88" s="224">
        <v>77</v>
      </c>
      <c r="DC88" s="191"/>
      <c r="DD88" s="223">
        <v>102</v>
      </c>
      <c r="DE88" s="224">
        <v>127</v>
      </c>
      <c r="EA88" s="159">
        <v>1</v>
      </c>
      <c r="EB88" s="122">
        <v>13</v>
      </c>
      <c r="EC88" s="124">
        <v>13</v>
      </c>
      <c r="ED88" s="86"/>
      <c r="EE88" s="122">
        <v>13</v>
      </c>
      <c r="EF88" s="124">
        <v>13</v>
      </c>
      <c r="EH88" s="159">
        <v>1</v>
      </c>
      <c r="EI88" s="122">
        <v>4</v>
      </c>
      <c r="EJ88" s="124">
        <v>5</v>
      </c>
      <c r="EK88" s="86"/>
      <c r="EL88" s="122">
        <v>6</v>
      </c>
      <c r="EM88" s="124">
        <v>7</v>
      </c>
      <c r="EO88" s="159">
        <v>1</v>
      </c>
      <c r="EP88" s="223">
        <v>52</v>
      </c>
      <c r="EQ88" s="224">
        <v>77</v>
      </c>
      <c r="ER88" s="191"/>
      <c r="ES88" s="223">
        <v>102</v>
      </c>
      <c r="ET88" s="224">
        <v>127</v>
      </c>
    </row>
    <row r="90" spans="49:150" ht="35" customHeight="1" thickBot="1">
      <c r="AX90" s="159">
        <v>0</v>
      </c>
      <c r="AY90" s="159">
        <v>1</v>
      </c>
      <c r="AZ90" s="16"/>
      <c r="BA90" s="159">
        <v>0</v>
      </c>
      <c r="BB90" s="159">
        <v>1</v>
      </c>
      <c r="BE90" s="159">
        <v>0</v>
      </c>
      <c r="BF90" s="159">
        <v>1</v>
      </c>
      <c r="BG90" s="16"/>
      <c r="BH90" s="159">
        <v>0</v>
      </c>
      <c r="BI90" s="159">
        <v>1</v>
      </c>
      <c r="BL90" s="159">
        <v>0</v>
      </c>
      <c r="BM90" s="159">
        <v>1</v>
      </c>
      <c r="BN90" s="16"/>
      <c r="BO90" s="159">
        <v>0</v>
      </c>
      <c r="BP90" s="159">
        <v>1</v>
      </c>
      <c r="CM90" s="159">
        <v>0</v>
      </c>
      <c r="CN90" s="159">
        <v>1</v>
      </c>
      <c r="CO90" s="16"/>
      <c r="CP90" s="159">
        <v>0</v>
      </c>
      <c r="CQ90" s="159">
        <v>1</v>
      </c>
      <c r="CT90" s="159">
        <v>0</v>
      </c>
      <c r="CU90" s="159">
        <v>1</v>
      </c>
      <c r="CV90" s="16"/>
      <c r="CW90" s="159">
        <v>0</v>
      </c>
      <c r="CX90" s="159">
        <v>1</v>
      </c>
      <c r="DA90" s="159">
        <v>0</v>
      </c>
      <c r="DB90" s="159">
        <v>1</v>
      </c>
      <c r="DC90" s="16"/>
      <c r="DD90" s="159">
        <v>0</v>
      </c>
      <c r="DE90" s="159">
        <v>1</v>
      </c>
      <c r="EB90" s="159">
        <v>0</v>
      </c>
      <c r="EC90" s="159">
        <v>1</v>
      </c>
      <c r="ED90" s="16"/>
      <c r="EE90" s="159">
        <v>0</v>
      </c>
      <c r="EF90" s="159">
        <v>1</v>
      </c>
      <c r="EI90" s="159">
        <v>0</v>
      </c>
      <c r="EJ90" s="159">
        <v>1</v>
      </c>
      <c r="EK90" s="16"/>
      <c r="EL90" s="159">
        <v>0</v>
      </c>
      <c r="EM90" s="159">
        <v>1</v>
      </c>
      <c r="EP90" s="159">
        <v>0</v>
      </c>
      <c r="EQ90" s="159">
        <v>1</v>
      </c>
      <c r="ER90" s="16"/>
      <c r="ES90" s="159">
        <v>0</v>
      </c>
      <c r="ET90" s="159">
        <v>1</v>
      </c>
    </row>
    <row r="91" spans="49:150" ht="35" customHeight="1">
      <c r="AW91" s="159">
        <v>0</v>
      </c>
      <c r="AX91" s="117">
        <v>2</v>
      </c>
      <c r="AY91" s="119">
        <v>2</v>
      </c>
      <c r="AZ91" s="86"/>
      <c r="BA91" s="117">
        <v>2</v>
      </c>
      <c r="BB91" s="119">
        <v>2</v>
      </c>
      <c r="BD91" s="159">
        <v>0</v>
      </c>
      <c r="BE91" s="117">
        <v>8</v>
      </c>
      <c r="BF91" s="119">
        <v>9</v>
      </c>
      <c r="BG91" s="86"/>
      <c r="BH91" s="117">
        <v>10</v>
      </c>
      <c r="BI91" s="119">
        <v>11</v>
      </c>
      <c r="BK91" s="159">
        <v>0</v>
      </c>
      <c r="BL91" s="221">
        <v>20</v>
      </c>
      <c r="BM91" s="222">
        <v>23</v>
      </c>
      <c r="BN91" s="191"/>
      <c r="BO91" s="221">
        <v>26</v>
      </c>
      <c r="BP91" s="222">
        <v>29</v>
      </c>
      <c r="CL91" s="159">
        <v>0</v>
      </c>
      <c r="CM91" s="219">
        <v>2</v>
      </c>
      <c r="CN91" s="232">
        <v>2</v>
      </c>
      <c r="CO91" s="86"/>
      <c r="CP91" s="233">
        <v>2</v>
      </c>
      <c r="CQ91" s="232">
        <v>2</v>
      </c>
      <c r="CS91" s="159">
        <v>0</v>
      </c>
      <c r="CT91" s="231">
        <v>8</v>
      </c>
      <c r="CU91" s="119">
        <v>9</v>
      </c>
      <c r="CV91" s="86"/>
      <c r="CW91" s="117">
        <v>10</v>
      </c>
      <c r="CX91" s="119">
        <v>11</v>
      </c>
      <c r="CZ91" s="159">
        <v>0</v>
      </c>
      <c r="DA91" s="225">
        <v>20</v>
      </c>
      <c r="DB91" s="222">
        <v>23</v>
      </c>
      <c r="DC91" s="191"/>
      <c r="DD91" s="221">
        <v>26</v>
      </c>
      <c r="DE91" s="222">
        <v>29</v>
      </c>
      <c r="EA91" s="159">
        <v>0</v>
      </c>
      <c r="EB91" s="233">
        <v>2</v>
      </c>
      <c r="EC91" s="229">
        <v>2</v>
      </c>
      <c r="ED91" s="86"/>
      <c r="EE91" s="233">
        <v>2</v>
      </c>
      <c r="EF91" s="232">
        <v>2</v>
      </c>
      <c r="EH91" s="159">
        <v>0</v>
      </c>
      <c r="EI91" s="233">
        <v>8</v>
      </c>
      <c r="EJ91" s="235">
        <v>9</v>
      </c>
      <c r="EK91" s="86"/>
      <c r="EL91" s="117">
        <v>10</v>
      </c>
      <c r="EM91" s="119">
        <v>11</v>
      </c>
      <c r="EO91" s="159">
        <v>0</v>
      </c>
      <c r="EP91" s="221">
        <v>20</v>
      </c>
      <c r="EQ91" s="226">
        <v>23</v>
      </c>
      <c r="ER91" s="191"/>
      <c r="ES91" s="221">
        <v>26</v>
      </c>
      <c r="ET91" s="222">
        <v>29</v>
      </c>
    </row>
    <row r="92" spans="49:150" ht="35" customHeight="1" thickBot="1">
      <c r="AW92" s="159">
        <v>1</v>
      </c>
      <c r="AX92" s="122">
        <v>6</v>
      </c>
      <c r="AY92" s="124">
        <v>6</v>
      </c>
      <c r="AZ92" s="86"/>
      <c r="BA92" s="122">
        <v>6</v>
      </c>
      <c r="BB92" s="124">
        <v>6</v>
      </c>
      <c r="BD92" s="159">
        <v>1</v>
      </c>
      <c r="BE92" s="122">
        <v>8</v>
      </c>
      <c r="BF92" s="124">
        <v>9</v>
      </c>
      <c r="BG92" s="86"/>
      <c r="BH92" s="122">
        <v>10</v>
      </c>
      <c r="BI92" s="124">
        <v>11</v>
      </c>
      <c r="BK92" s="159">
        <v>1</v>
      </c>
      <c r="BL92" s="223">
        <v>68</v>
      </c>
      <c r="BM92" s="224">
        <v>83</v>
      </c>
      <c r="BN92" s="191"/>
      <c r="BO92" s="223">
        <v>98</v>
      </c>
      <c r="BP92" s="224">
        <v>113</v>
      </c>
      <c r="CL92" s="159">
        <v>1</v>
      </c>
      <c r="CM92" s="122">
        <v>6</v>
      </c>
      <c r="CN92" s="124">
        <v>6</v>
      </c>
      <c r="CO92" s="86"/>
      <c r="CP92" s="122">
        <v>6</v>
      </c>
      <c r="CQ92" s="124">
        <v>6</v>
      </c>
      <c r="CS92" s="159">
        <v>1</v>
      </c>
      <c r="CT92" s="122">
        <v>8</v>
      </c>
      <c r="CU92" s="124">
        <v>9</v>
      </c>
      <c r="CV92" s="86"/>
      <c r="CW92" s="122">
        <v>10</v>
      </c>
      <c r="CX92" s="124">
        <v>11</v>
      </c>
      <c r="CZ92" s="159">
        <v>1</v>
      </c>
      <c r="DA92" s="223">
        <v>68</v>
      </c>
      <c r="DB92" s="224">
        <v>83</v>
      </c>
      <c r="DC92" s="191"/>
      <c r="DD92" s="223">
        <v>98</v>
      </c>
      <c r="DE92" s="224">
        <v>113</v>
      </c>
      <c r="EA92" s="159">
        <v>1</v>
      </c>
      <c r="EB92" s="122">
        <v>6</v>
      </c>
      <c r="EC92" s="124">
        <v>6</v>
      </c>
      <c r="ED92" s="86"/>
      <c r="EE92" s="122">
        <v>6</v>
      </c>
      <c r="EF92" s="124">
        <v>6</v>
      </c>
      <c r="EH92" s="159">
        <v>1</v>
      </c>
      <c r="EI92" s="122">
        <v>8</v>
      </c>
      <c r="EJ92" s="124">
        <v>9</v>
      </c>
      <c r="EK92" s="86"/>
      <c r="EL92" s="122">
        <v>10</v>
      </c>
      <c r="EM92" s="124">
        <v>11</v>
      </c>
      <c r="EO92" s="159">
        <v>1</v>
      </c>
      <c r="EP92" s="223">
        <v>68</v>
      </c>
      <c r="EQ92" s="224">
        <v>83</v>
      </c>
      <c r="ER92" s="191"/>
      <c r="ES92" s="223">
        <v>98</v>
      </c>
      <c r="ET92" s="224">
        <v>113</v>
      </c>
    </row>
    <row r="93" spans="49:150" ht="35" customHeight="1" thickBot="1">
      <c r="AW93" s="16"/>
      <c r="AX93" s="86"/>
      <c r="AY93" s="86"/>
      <c r="AZ93" s="86"/>
      <c r="BA93" s="86"/>
      <c r="BB93" s="86"/>
      <c r="BD93" s="16"/>
      <c r="BE93" s="86"/>
      <c r="BF93" s="86"/>
      <c r="BG93" s="86"/>
      <c r="BH93" s="86"/>
      <c r="BI93" s="86"/>
      <c r="BK93" s="16"/>
      <c r="BL93" s="191"/>
      <c r="BM93" s="191"/>
      <c r="BN93" s="191"/>
      <c r="BO93" s="191"/>
      <c r="BP93" s="191"/>
      <c r="CL93" s="16"/>
      <c r="CM93" s="86"/>
      <c r="CN93" s="86"/>
      <c r="CO93" s="86"/>
      <c r="CP93" s="86"/>
      <c r="CQ93" s="86"/>
      <c r="CS93" s="16"/>
      <c r="CT93" s="86"/>
      <c r="CU93" s="86"/>
      <c r="CV93" s="86"/>
      <c r="CW93" s="86"/>
      <c r="CX93" s="86"/>
      <c r="CZ93" s="16"/>
      <c r="DA93" s="191"/>
      <c r="DB93" s="191"/>
      <c r="DC93" s="191"/>
      <c r="DD93" s="191"/>
      <c r="DE93" s="191"/>
      <c r="EA93" s="16"/>
      <c r="EB93" s="86"/>
      <c r="EC93" s="86"/>
      <c r="ED93" s="86"/>
      <c r="EE93" s="86"/>
      <c r="EF93" s="86"/>
      <c r="EH93" s="16"/>
      <c r="EI93" s="86"/>
      <c r="EJ93" s="86"/>
      <c r="EK93" s="86"/>
      <c r="EL93" s="86"/>
      <c r="EM93" s="86"/>
      <c r="EO93" s="16"/>
      <c r="EP93" s="191"/>
      <c r="EQ93" s="191"/>
      <c r="ER93" s="191"/>
      <c r="ES93" s="191"/>
      <c r="ET93" s="191"/>
    </row>
    <row r="94" spans="49:150" ht="35" customHeight="1">
      <c r="AW94" s="159">
        <v>0</v>
      </c>
      <c r="AX94" s="117">
        <v>10</v>
      </c>
      <c r="AY94" s="119">
        <v>10</v>
      </c>
      <c r="AZ94" s="86"/>
      <c r="BA94" s="117">
        <v>10</v>
      </c>
      <c r="BB94" s="229">
        <v>10</v>
      </c>
      <c r="BD94" s="159">
        <v>0</v>
      </c>
      <c r="BE94" s="117">
        <v>8</v>
      </c>
      <c r="BF94" s="119">
        <v>9</v>
      </c>
      <c r="BG94" s="86"/>
      <c r="BH94" s="117">
        <v>10</v>
      </c>
      <c r="BI94" s="229">
        <v>11</v>
      </c>
      <c r="BK94" s="159">
        <v>0</v>
      </c>
      <c r="BL94" s="221">
        <v>116</v>
      </c>
      <c r="BM94" s="222">
        <v>143</v>
      </c>
      <c r="BN94" s="191"/>
      <c r="BO94" s="221">
        <v>170</v>
      </c>
      <c r="BP94" s="230">
        <v>197</v>
      </c>
      <c r="CL94" s="159">
        <v>0</v>
      </c>
      <c r="CM94" s="117">
        <v>10</v>
      </c>
      <c r="CN94" s="119">
        <v>10</v>
      </c>
      <c r="CO94" s="86"/>
      <c r="CP94" s="117">
        <v>10</v>
      </c>
      <c r="CQ94" s="119">
        <v>10</v>
      </c>
      <c r="CS94" s="159">
        <v>0</v>
      </c>
      <c r="CT94" s="117">
        <v>8</v>
      </c>
      <c r="CU94" s="119">
        <v>9</v>
      </c>
      <c r="CV94" s="86"/>
      <c r="CW94" s="117">
        <v>10</v>
      </c>
      <c r="CX94" s="119">
        <v>11</v>
      </c>
      <c r="CZ94" s="159">
        <v>0</v>
      </c>
      <c r="DA94" s="221">
        <v>116</v>
      </c>
      <c r="DB94" s="222">
        <v>143</v>
      </c>
      <c r="DC94" s="191"/>
      <c r="DD94" s="221">
        <v>170</v>
      </c>
      <c r="DE94" s="222">
        <v>197</v>
      </c>
      <c r="EA94" s="159">
        <v>0</v>
      </c>
      <c r="EB94" s="117">
        <v>10</v>
      </c>
      <c r="EC94" s="119">
        <v>10</v>
      </c>
      <c r="ED94" s="86"/>
      <c r="EE94" s="117">
        <v>10</v>
      </c>
      <c r="EF94" s="119">
        <v>10</v>
      </c>
      <c r="EH94" s="159">
        <v>0</v>
      </c>
      <c r="EI94" s="117">
        <v>8</v>
      </c>
      <c r="EJ94" s="119">
        <v>9</v>
      </c>
      <c r="EK94" s="86"/>
      <c r="EL94" s="117">
        <v>10</v>
      </c>
      <c r="EM94" s="119">
        <v>11</v>
      </c>
      <c r="EO94" s="159">
        <v>0</v>
      </c>
      <c r="EP94" s="221">
        <v>116</v>
      </c>
      <c r="EQ94" s="222">
        <v>143</v>
      </c>
      <c r="ER94" s="191"/>
      <c r="ES94" s="221">
        <v>170</v>
      </c>
      <c r="ET94" s="222">
        <v>197</v>
      </c>
    </row>
    <row r="95" spans="49:150" ht="35" customHeight="1" thickBot="1">
      <c r="AW95" s="159">
        <v>1</v>
      </c>
      <c r="AX95" s="122">
        <v>14</v>
      </c>
      <c r="AY95" s="124">
        <v>14</v>
      </c>
      <c r="AZ95" s="86"/>
      <c r="BA95" s="122">
        <v>14</v>
      </c>
      <c r="BB95" s="124">
        <v>14</v>
      </c>
      <c r="BD95" s="159">
        <v>1</v>
      </c>
      <c r="BE95" s="122">
        <v>8</v>
      </c>
      <c r="BF95" s="124">
        <v>9</v>
      </c>
      <c r="BG95" s="86"/>
      <c r="BH95" s="122">
        <v>10</v>
      </c>
      <c r="BI95" s="124">
        <v>11</v>
      </c>
      <c r="BK95" s="159">
        <v>1</v>
      </c>
      <c r="BL95" s="223">
        <v>164</v>
      </c>
      <c r="BM95" s="224">
        <v>203</v>
      </c>
      <c r="BN95" s="191"/>
      <c r="BO95" s="223">
        <v>242</v>
      </c>
      <c r="BP95" s="224">
        <v>281</v>
      </c>
      <c r="CL95" s="159">
        <v>1</v>
      </c>
      <c r="CM95" s="122">
        <v>14</v>
      </c>
      <c r="CN95" s="124">
        <v>14</v>
      </c>
      <c r="CO95" s="86"/>
      <c r="CP95" s="122">
        <v>14</v>
      </c>
      <c r="CQ95" s="124">
        <v>14</v>
      </c>
      <c r="CS95" s="159">
        <v>1</v>
      </c>
      <c r="CT95" s="122">
        <v>8</v>
      </c>
      <c r="CU95" s="124">
        <v>9</v>
      </c>
      <c r="CV95" s="86"/>
      <c r="CW95" s="122">
        <v>10</v>
      </c>
      <c r="CX95" s="124">
        <v>11</v>
      </c>
      <c r="CZ95" s="159">
        <v>1</v>
      </c>
      <c r="DA95" s="223">
        <v>164</v>
      </c>
      <c r="DB95" s="224">
        <v>203</v>
      </c>
      <c r="DC95" s="191"/>
      <c r="DD95" s="223">
        <v>242</v>
      </c>
      <c r="DE95" s="224">
        <v>281</v>
      </c>
      <c r="EA95" s="159">
        <v>1</v>
      </c>
      <c r="EB95" s="122">
        <v>14</v>
      </c>
      <c r="EC95" s="124">
        <v>14</v>
      </c>
      <c r="ED95" s="86"/>
      <c r="EE95" s="122">
        <v>14</v>
      </c>
      <c r="EF95" s="124">
        <v>14</v>
      </c>
      <c r="EH95" s="159">
        <v>1</v>
      </c>
      <c r="EI95" s="122">
        <v>8</v>
      </c>
      <c r="EJ95" s="124">
        <v>9</v>
      </c>
      <c r="EK95" s="86"/>
      <c r="EL95" s="122">
        <v>10</v>
      </c>
      <c r="EM95" s="124">
        <v>11</v>
      </c>
      <c r="EO95" s="159">
        <v>1</v>
      </c>
      <c r="EP95" s="223">
        <v>164</v>
      </c>
      <c r="EQ95" s="224">
        <v>203</v>
      </c>
      <c r="ER95" s="191"/>
      <c r="ES95" s="223">
        <v>242</v>
      </c>
      <c r="ET95" s="224">
        <v>281</v>
      </c>
    </row>
    <row r="97" spans="49:150" ht="35" customHeight="1" thickBot="1">
      <c r="AX97" s="159">
        <v>0</v>
      </c>
      <c r="AY97" s="159">
        <v>1</v>
      </c>
      <c r="AZ97" s="16"/>
      <c r="BA97" s="159">
        <v>0</v>
      </c>
      <c r="BB97" s="159">
        <v>1</v>
      </c>
      <c r="BE97" s="159">
        <v>0</v>
      </c>
      <c r="BF97" s="159">
        <v>1</v>
      </c>
      <c r="BG97" s="16"/>
      <c r="BH97" s="159">
        <v>0</v>
      </c>
      <c r="BI97" s="159">
        <v>1</v>
      </c>
      <c r="BL97" s="159">
        <v>0</v>
      </c>
      <c r="BM97" s="159">
        <v>1</v>
      </c>
      <c r="BN97" s="16"/>
      <c r="BO97" s="159">
        <v>0</v>
      </c>
      <c r="BP97" s="159">
        <v>1</v>
      </c>
      <c r="CM97" s="159">
        <v>0</v>
      </c>
      <c r="CN97" s="159">
        <v>1</v>
      </c>
      <c r="CO97" s="16"/>
      <c r="CP97" s="159">
        <v>0</v>
      </c>
      <c r="CQ97" s="159">
        <v>1</v>
      </c>
      <c r="CT97" s="159">
        <v>0</v>
      </c>
      <c r="CU97" s="159">
        <v>1</v>
      </c>
      <c r="CV97" s="16"/>
      <c r="CW97" s="159">
        <v>0</v>
      </c>
      <c r="CX97" s="159">
        <v>1</v>
      </c>
      <c r="DA97" s="159">
        <v>0</v>
      </c>
      <c r="DB97" s="159">
        <v>1</v>
      </c>
      <c r="DC97" s="16"/>
      <c r="DD97" s="159">
        <v>0</v>
      </c>
      <c r="DE97" s="159">
        <v>1</v>
      </c>
      <c r="EB97" s="159">
        <v>0</v>
      </c>
      <c r="EC97" s="159">
        <v>1</v>
      </c>
      <c r="ED97" s="16"/>
      <c r="EE97" s="159">
        <v>0</v>
      </c>
      <c r="EF97" s="159">
        <v>1</v>
      </c>
      <c r="EI97" s="159">
        <v>0</v>
      </c>
      <c r="EJ97" s="159">
        <v>1</v>
      </c>
      <c r="EK97" s="16"/>
      <c r="EL97" s="159">
        <v>0</v>
      </c>
      <c r="EM97" s="159">
        <v>1</v>
      </c>
      <c r="EP97" s="159">
        <v>0</v>
      </c>
      <c r="EQ97" s="159">
        <v>1</v>
      </c>
      <c r="ER97" s="16"/>
      <c r="ES97" s="159">
        <v>0</v>
      </c>
      <c r="ET97" s="159">
        <v>1</v>
      </c>
    </row>
    <row r="98" spans="49:150" ht="35" customHeight="1">
      <c r="AW98" s="159">
        <v>0</v>
      </c>
      <c r="AX98" s="117">
        <v>3</v>
      </c>
      <c r="AY98" s="119">
        <v>3</v>
      </c>
      <c r="AZ98" s="86"/>
      <c r="BA98" s="117">
        <v>3</v>
      </c>
      <c r="BB98" s="119">
        <v>3</v>
      </c>
      <c r="BD98" s="159">
        <v>0</v>
      </c>
      <c r="BE98" s="117">
        <v>12</v>
      </c>
      <c r="BF98" s="119">
        <v>13</v>
      </c>
      <c r="BG98" s="86"/>
      <c r="BH98" s="117">
        <v>14</v>
      </c>
      <c r="BI98" s="119">
        <v>15</v>
      </c>
      <c r="BK98" s="159">
        <v>0</v>
      </c>
      <c r="BL98" s="225">
        <v>56</v>
      </c>
      <c r="BM98" s="226">
        <v>62</v>
      </c>
      <c r="BN98" s="191"/>
      <c r="BO98" s="225">
        <v>68</v>
      </c>
      <c r="BP98" s="226">
        <v>74</v>
      </c>
      <c r="CL98" s="159">
        <v>0</v>
      </c>
      <c r="CM98" s="219">
        <v>3</v>
      </c>
      <c r="CN98" s="232">
        <v>3</v>
      </c>
      <c r="CO98" s="86"/>
      <c r="CP98" s="233">
        <v>3</v>
      </c>
      <c r="CQ98" s="232">
        <v>3</v>
      </c>
      <c r="CS98" s="159">
        <v>0</v>
      </c>
      <c r="CT98" s="231">
        <v>12</v>
      </c>
      <c r="CU98" s="119">
        <v>13</v>
      </c>
      <c r="CV98" s="86"/>
      <c r="CW98" s="117">
        <v>14</v>
      </c>
      <c r="CX98" s="119">
        <v>15</v>
      </c>
      <c r="CZ98" s="159">
        <v>0</v>
      </c>
      <c r="DA98" s="225">
        <v>56</v>
      </c>
      <c r="DB98" s="222">
        <v>62</v>
      </c>
      <c r="DC98" s="191"/>
      <c r="DD98" s="221">
        <v>68</v>
      </c>
      <c r="DE98" s="222">
        <v>74</v>
      </c>
      <c r="EA98" s="159">
        <v>0</v>
      </c>
      <c r="EB98" s="233">
        <v>3</v>
      </c>
      <c r="EC98" s="229">
        <v>3</v>
      </c>
      <c r="ED98" s="86"/>
      <c r="EE98" s="233">
        <v>3</v>
      </c>
      <c r="EF98" s="232">
        <v>3</v>
      </c>
      <c r="EH98" s="159">
        <v>0</v>
      </c>
      <c r="EI98" s="233">
        <v>12</v>
      </c>
      <c r="EJ98" s="235">
        <v>13</v>
      </c>
      <c r="EK98" s="86"/>
      <c r="EL98" s="117">
        <v>14</v>
      </c>
      <c r="EM98" s="119">
        <v>15</v>
      </c>
      <c r="EO98" s="159">
        <v>0</v>
      </c>
      <c r="EP98" s="221">
        <v>56</v>
      </c>
      <c r="EQ98" s="226">
        <v>62</v>
      </c>
      <c r="ER98" s="191"/>
      <c r="ES98" s="221">
        <v>68</v>
      </c>
      <c r="ET98" s="222">
        <v>74</v>
      </c>
    </row>
    <row r="99" spans="49:150" ht="35" customHeight="1" thickBot="1">
      <c r="AW99" s="159">
        <v>1</v>
      </c>
      <c r="AX99" s="122">
        <v>7</v>
      </c>
      <c r="AY99" s="124">
        <v>7</v>
      </c>
      <c r="AZ99" s="86"/>
      <c r="BA99" s="122">
        <v>7</v>
      </c>
      <c r="BB99" s="124">
        <v>7</v>
      </c>
      <c r="BD99" s="159">
        <v>1</v>
      </c>
      <c r="BE99" s="122">
        <v>12</v>
      </c>
      <c r="BF99" s="124">
        <v>13</v>
      </c>
      <c r="BG99" s="86"/>
      <c r="BH99" s="122">
        <v>14</v>
      </c>
      <c r="BI99" s="124">
        <v>15</v>
      </c>
      <c r="BK99" s="159">
        <v>1</v>
      </c>
      <c r="BL99" s="227">
        <v>152</v>
      </c>
      <c r="BM99" s="228">
        <v>174</v>
      </c>
      <c r="BN99" s="191"/>
      <c r="BO99" s="227">
        <v>196</v>
      </c>
      <c r="BP99" s="228">
        <v>218</v>
      </c>
      <c r="CL99" s="159">
        <v>1</v>
      </c>
      <c r="CM99" s="122">
        <v>7</v>
      </c>
      <c r="CN99" s="124">
        <v>7</v>
      </c>
      <c r="CO99" s="86"/>
      <c r="CP99" s="122">
        <v>7</v>
      </c>
      <c r="CQ99" s="124">
        <v>7</v>
      </c>
      <c r="CS99" s="159">
        <v>1</v>
      </c>
      <c r="CT99" s="122">
        <v>12</v>
      </c>
      <c r="CU99" s="124">
        <v>13</v>
      </c>
      <c r="CV99" s="86"/>
      <c r="CW99" s="122">
        <v>14</v>
      </c>
      <c r="CX99" s="124">
        <v>15</v>
      </c>
      <c r="CZ99" s="159">
        <v>1</v>
      </c>
      <c r="DA99" s="223">
        <v>152</v>
      </c>
      <c r="DB99" s="224">
        <v>174</v>
      </c>
      <c r="DC99" s="191"/>
      <c r="DD99" s="223">
        <v>196</v>
      </c>
      <c r="DE99" s="224">
        <v>218</v>
      </c>
      <c r="EA99" s="159">
        <v>1</v>
      </c>
      <c r="EB99" s="122">
        <v>7</v>
      </c>
      <c r="EC99" s="124">
        <v>7</v>
      </c>
      <c r="ED99" s="86"/>
      <c r="EE99" s="122">
        <v>7</v>
      </c>
      <c r="EF99" s="124">
        <v>7</v>
      </c>
      <c r="EH99" s="159">
        <v>1</v>
      </c>
      <c r="EI99" s="122">
        <v>12</v>
      </c>
      <c r="EJ99" s="124">
        <v>13</v>
      </c>
      <c r="EK99" s="86"/>
      <c r="EL99" s="122">
        <v>14</v>
      </c>
      <c r="EM99" s="124">
        <v>15</v>
      </c>
      <c r="EO99" s="159">
        <v>1</v>
      </c>
      <c r="EP99" s="223">
        <v>152</v>
      </c>
      <c r="EQ99" s="224">
        <v>174</v>
      </c>
      <c r="ER99" s="191"/>
      <c r="ES99" s="223">
        <v>196</v>
      </c>
      <c r="ET99" s="224">
        <v>218</v>
      </c>
    </row>
    <row r="100" spans="49:150" ht="35" customHeight="1" thickBot="1">
      <c r="AW100" s="16"/>
      <c r="AX100" s="86"/>
      <c r="AY100" s="86"/>
      <c r="AZ100" s="86"/>
      <c r="BA100" s="86"/>
      <c r="BB100" s="86"/>
      <c r="BD100" s="16"/>
      <c r="BE100" s="86"/>
      <c r="BF100" s="86"/>
      <c r="BG100" s="86"/>
      <c r="BH100" s="86"/>
      <c r="BI100" s="86"/>
      <c r="BK100" s="16"/>
      <c r="BL100" s="191"/>
      <c r="BM100" s="191"/>
      <c r="BN100" s="191"/>
      <c r="BO100" s="191"/>
      <c r="BP100" s="191"/>
      <c r="CL100" s="16"/>
      <c r="CM100" s="86"/>
      <c r="CN100" s="86"/>
      <c r="CO100" s="86"/>
      <c r="CP100" s="86"/>
      <c r="CQ100" s="86"/>
      <c r="CS100" s="16"/>
      <c r="CT100" s="86"/>
      <c r="CU100" s="86"/>
      <c r="CV100" s="86"/>
      <c r="CW100" s="86"/>
      <c r="CX100" s="86"/>
      <c r="CZ100" s="16"/>
      <c r="DA100" s="191"/>
      <c r="DB100" s="191"/>
      <c r="DC100" s="191"/>
      <c r="DD100" s="191"/>
      <c r="DE100" s="191"/>
      <c r="EA100" s="16"/>
      <c r="EB100" s="86"/>
      <c r="EC100" s="86"/>
      <c r="ED100" s="86"/>
      <c r="EE100" s="86"/>
      <c r="EF100" s="86"/>
      <c r="EH100" s="16"/>
      <c r="EI100" s="86"/>
      <c r="EJ100" s="86"/>
      <c r="EK100" s="86"/>
      <c r="EL100" s="86"/>
      <c r="EM100" s="86"/>
      <c r="EO100" s="16"/>
      <c r="EP100" s="191"/>
      <c r="EQ100" s="191"/>
      <c r="ER100" s="191"/>
      <c r="ES100" s="191"/>
      <c r="ET100" s="191"/>
    </row>
    <row r="101" spans="49:150" ht="35" customHeight="1">
      <c r="AW101" s="159">
        <v>0</v>
      </c>
      <c r="AX101" s="117">
        <v>11</v>
      </c>
      <c r="AY101" s="119">
        <v>11</v>
      </c>
      <c r="AZ101" s="86"/>
      <c r="BA101" s="117">
        <v>11</v>
      </c>
      <c r="BB101" s="229">
        <v>11</v>
      </c>
      <c r="BD101" s="159">
        <v>0</v>
      </c>
      <c r="BE101" s="117">
        <v>12</v>
      </c>
      <c r="BF101" s="119">
        <v>13</v>
      </c>
      <c r="BG101" s="86"/>
      <c r="BH101" s="117">
        <v>14</v>
      </c>
      <c r="BI101" s="229">
        <v>15</v>
      </c>
      <c r="BK101" s="159">
        <v>0</v>
      </c>
      <c r="BL101" s="225">
        <v>248</v>
      </c>
      <c r="BM101" s="226">
        <v>286</v>
      </c>
      <c r="BN101" s="191"/>
      <c r="BO101" s="225">
        <v>324</v>
      </c>
      <c r="BP101" s="230">
        <v>362</v>
      </c>
      <c r="CL101" s="159">
        <v>0</v>
      </c>
      <c r="CM101" s="117">
        <v>11</v>
      </c>
      <c r="CN101" s="119">
        <v>11</v>
      </c>
      <c r="CO101" s="86"/>
      <c r="CP101" s="117">
        <v>11</v>
      </c>
      <c r="CQ101" s="119">
        <v>11</v>
      </c>
      <c r="CS101" s="159">
        <v>0</v>
      </c>
      <c r="CT101" s="117">
        <v>12</v>
      </c>
      <c r="CU101" s="119">
        <v>13</v>
      </c>
      <c r="CV101" s="86"/>
      <c r="CW101" s="117">
        <v>14</v>
      </c>
      <c r="CX101" s="119">
        <v>15</v>
      </c>
      <c r="CZ101" s="159">
        <v>0</v>
      </c>
      <c r="DA101" s="221">
        <v>248</v>
      </c>
      <c r="DB101" s="222">
        <v>286</v>
      </c>
      <c r="DC101" s="191"/>
      <c r="DD101" s="221">
        <v>324</v>
      </c>
      <c r="DE101" s="222">
        <v>362</v>
      </c>
      <c r="EA101" s="159">
        <v>0</v>
      </c>
      <c r="EB101" s="117">
        <v>11</v>
      </c>
      <c r="EC101" s="119">
        <v>11</v>
      </c>
      <c r="ED101" s="86"/>
      <c r="EE101" s="117">
        <v>11</v>
      </c>
      <c r="EF101" s="119">
        <v>11</v>
      </c>
      <c r="EH101" s="159">
        <v>0</v>
      </c>
      <c r="EI101" s="117">
        <v>12</v>
      </c>
      <c r="EJ101" s="119">
        <v>13</v>
      </c>
      <c r="EK101" s="86"/>
      <c r="EL101" s="117">
        <v>14</v>
      </c>
      <c r="EM101" s="119">
        <v>15</v>
      </c>
      <c r="EO101" s="159">
        <v>0</v>
      </c>
      <c r="EP101" s="221">
        <v>248</v>
      </c>
      <c r="EQ101" s="222">
        <v>286</v>
      </c>
      <c r="ER101" s="191"/>
      <c r="ES101" s="221">
        <v>324</v>
      </c>
      <c r="ET101" s="222">
        <v>362</v>
      </c>
    </row>
    <row r="102" spans="49:150" ht="35" customHeight="1" thickBot="1">
      <c r="AW102" s="159">
        <v>1</v>
      </c>
      <c r="AX102" s="122">
        <v>15</v>
      </c>
      <c r="AY102" s="124">
        <v>15</v>
      </c>
      <c r="AZ102" s="86"/>
      <c r="BA102" s="122">
        <v>15</v>
      </c>
      <c r="BB102" s="124">
        <v>15</v>
      </c>
      <c r="BD102" s="159">
        <v>1</v>
      </c>
      <c r="BE102" s="122">
        <v>12</v>
      </c>
      <c r="BF102" s="124">
        <v>13</v>
      </c>
      <c r="BG102" s="86"/>
      <c r="BH102" s="122">
        <v>14</v>
      </c>
      <c r="BI102" s="124">
        <v>15</v>
      </c>
      <c r="BK102" s="159">
        <v>1</v>
      </c>
      <c r="BL102" s="227">
        <v>344</v>
      </c>
      <c r="BM102" s="228">
        <v>398</v>
      </c>
      <c r="BN102" s="191"/>
      <c r="BO102" s="227">
        <v>452</v>
      </c>
      <c r="BP102" s="228">
        <v>506</v>
      </c>
      <c r="CL102" s="159">
        <v>1</v>
      </c>
      <c r="CM102" s="122">
        <v>15</v>
      </c>
      <c r="CN102" s="124">
        <v>15</v>
      </c>
      <c r="CO102" s="86"/>
      <c r="CP102" s="122">
        <v>15</v>
      </c>
      <c r="CQ102" s="124">
        <v>15</v>
      </c>
      <c r="CS102" s="159">
        <v>1</v>
      </c>
      <c r="CT102" s="122">
        <v>12</v>
      </c>
      <c r="CU102" s="124">
        <v>13</v>
      </c>
      <c r="CV102" s="86"/>
      <c r="CW102" s="122">
        <v>14</v>
      </c>
      <c r="CX102" s="124">
        <v>15</v>
      </c>
      <c r="CZ102" s="159">
        <v>1</v>
      </c>
      <c r="DA102" s="223">
        <v>344</v>
      </c>
      <c r="DB102" s="224">
        <v>398</v>
      </c>
      <c r="DC102" s="191"/>
      <c r="DD102" s="223">
        <v>452</v>
      </c>
      <c r="DE102" s="224">
        <v>506</v>
      </c>
      <c r="EA102" s="159">
        <v>1</v>
      </c>
      <c r="EB102" s="122">
        <v>15</v>
      </c>
      <c r="EC102" s="124">
        <v>15</v>
      </c>
      <c r="ED102" s="86"/>
      <c r="EE102" s="122">
        <v>15</v>
      </c>
      <c r="EF102" s="124">
        <v>15</v>
      </c>
      <c r="EH102" s="159">
        <v>1</v>
      </c>
      <c r="EI102" s="122">
        <v>12</v>
      </c>
      <c r="EJ102" s="124">
        <v>13</v>
      </c>
      <c r="EK102" s="86"/>
      <c r="EL102" s="122">
        <v>14</v>
      </c>
      <c r="EM102" s="124">
        <v>15</v>
      </c>
      <c r="EO102" s="159">
        <v>1</v>
      </c>
      <c r="EP102" s="223">
        <v>344</v>
      </c>
      <c r="EQ102" s="224">
        <v>398</v>
      </c>
      <c r="ER102" s="191"/>
      <c r="ES102" s="223">
        <v>452</v>
      </c>
      <c r="ET102" s="224">
        <v>506</v>
      </c>
    </row>
  </sheetData>
  <mergeCells count="44">
    <mergeCell ref="S2:X2"/>
    <mergeCell ref="AA2:AF2"/>
    <mergeCell ref="AH2:AM2"/>
    <mergeCell ref="AO2:AT2"/>
    <mergeCell ref="A12:F12"/>
    <mergeCell ref="H12:M12"/>
    <mergeCell ref="O12:T12"/>
    <mergeCell ref="V12:AA12"/>
    <mergeCell ref="AC12:AH12"/>
    <mergeCell ref="O50:T50"/>
    <mergeCell ref="V50:AA50"/>
    <mergeCell ref="AC50:AH50"/>
    <mergeCell ref="A22:F22"/>
    <mergeCell ref="H22:M22"/>
    <mergeCell ref="O22:T22"/>
    <mergeCell ref="V22:AA22"/>
    <mergeCell ref="AC22:AH22"/>
    <mergeCell ref="A31:F31"/>
    <mergeCell ref="H31:M31"/>
    <mergeCell ref="O31:T31"/>
    <mergeCell ref="V31:AA31"/>
    <mergeCell ref="AC31:AH31"/>
    <mergeCell ref="AW75:BB75"/>
    <mergeCell ref="BD75:BI75"/>
    <mergeCell ref="BK75:BP75"/>
    <mergeCell ref="A1:AU1"/>
    <mergeCell ref="A59:F59"/>
    <mergeCell ref="H59:M59"/>
    <mergeCell ref="O59:T59"/>
    <mergeCell ref="V59:AA59"/>
    <mergeCell ref="AC59:AH59"/>
    <mergeCell ref="A40:F40"/>
    <mergeCell ref="H40:M40"/>
    <mergeCell ref="O40:T40"/>
    <mergeCell ref="V40:AA40"/>
    <mergeCell ref="AC40:AH40"/>
    <mergeCell ref="A50:F50"/>
    <mergeCell ref="H50:M50"/>
    <mergeCell ref="EH75:EM75"/>
    <mergeCell ref="EO75:ET75"/>
    <mergeCell ref="CL75:CQ75"/>
    <mergeCell ref="CS75:CX75"/>
    <mergeCell ref="CZ75:DE75"/>
    <mergeCell ref="EA75:EF75"/>
  </mergeCells>
  <pageMargins left="0.7" right="0.7" top="0.75" bottom="0.75" header="0.3" footer="0.3"/>
  <pageSetup orientation="portrait" horizontalDpi="0" verticalDpi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7EEB0-EB06-D847-BCFC-CAC4EE150E96}">
  <dimension ref="A1"/>
  <sheetViews>
    <sheetView zoomScaleNormal="100" workbookViewId="0">
      <selection activeCell="F2" sqref="F2"/>
    </sheetView>
  </sheetViews>
  <sheetFormatPr baseColWidth="10" defaultColWidth="5.83203125" defaultRowHeight="35" customHeight="1"/>
  <cols>
    <col min="1" max="5" width="5.83203125" style="111"/>
    <col min="6" max="6" width="5.83203125" style="111" customWidth="1"/>
    <col min="7" max="16384" width="5.83203125" style="111"/>
  </cols>
  <sheetData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5AFE2-6008-A84D-B34A-115064F202AA}">
  <sheetPr codeName="Sheet3"/>
  <dimension ref="A1:AD12"/>
  <sheetViews>
    <sheetView topLeftCell="B1" zoomScale="160" zoomScaleNormal="160" workbookViewId="0">
      <selection activeCell="AI14" sqref="AI14"/>
    </sheetView>
  </sheetViews>
  <sheetFormatPr baseColWidth="10" defaultColWidth="5.83203125" defaultRowHeight="35" customHeight="1"/>
  <cols>
    <col min="1" max="16384" width="5.83203125" style="1"/>
  </cols>
  <sheetData>
    <row r="1" spans="1:30" ht="35" customHeight="1" thickBot="1">
      <c r="A1" s="17" t="s">
        <v>23</v>
      </c>
      <c r="C1" s="17" t="s">
        <v>22</v>
      </c>
      <c r="E1" s="21" t="s">
        <v>13</v>
      </c>
      <c r="G1" s="243" t="s">
        <v>8</v>
      </c>
      <c r="H1" s="243"/>
      <c r="I1" s="243"/>
      <c r="J1" s="243"/>
      <c r="L1" s="243" t="s">
        <v>18</v>
      </c>
      <c r="M1" s="243"/>
      <c r="N1" s="243"/>
      <c r="O1" s="243"/>
      <c r="Q1" s="243" t="s">
        <v>19</v>
      </c>
      <c r="R1" s="243"/>
      <c r="S1" s="243"/>
      <c r="T1" s="243"/>
      <c r="V1" s="243" t="s">
        <v>20</v>
      </c>
      <c r="W1" s="243"/>
      <c r="X1" s="243"/>
      <c r="Y1" s="243"/>
      <c r="AA1" s="243" t="s">
        <v>21</v>
      </c>
      <c r="AB1" s="243"/>
      <c r="AC1" s="243"/>
      <c r="AD1" s="243"/>
    </row>
    <row r="2" spans="1:30" ht="35" customHeight="1">
      <c r="A2" s="18">
        <v>3</v>
      </c>
      <c r="C2" s="18">
        <v>2</v>
      </c>
      <c r="E2" s="18">
        <v>0</v>
      </c>
      <c r="G2" s="241" t="s">
        <v>28</v>
      </c>
      <c r="H2" s="241"/>
      <c r="I2" s="242" t="s">
        <v>0</v>
      </c>
      <c r="J2" s="242"/>
      <c r="L2" s="244" t="s">
        <v>28</v>
      </c>
      <c r="M2" s="244"/>
      <c r="N2" s="242" t="s">
        <v>0</v>
      </c>
      <c r="O2" s="242"/>
      <c r="Q2" s="244" t="s">
        <v>28</v>
      </c>
      <c r="R2" s="244"/>
      <c r="S2" s="242" t="s">
        <v>0</v>
      </c>
      <c r="T2" s="242"/>
      <c r="V2" s="244" t="s">
        <v>28</v>
      </c>
      <c r="W2" s="244"/>
      <c r="X2" s="242" t="s">
        <v>0</v>
      </c>
      <c r="Y2" s="242"/>
      <c r="AA2" s="244" t="s">
        <v>28</v>
      </c>
      <c r="AB2" s="244"/>
      <c r="AC2" s="242" t="s">
        <v>0</v>
      </c>
      <c r="AD2" s="242"/>
    </row>
    <row r="3" spans="1:30" ht="35" customHeight="1" thickBot="1">
      <c r="A3" s="19">
        <v>1</v>
      </c>
      <c r="C3" s="19">
        <v>1</v>
      </c>
      <c r="E3" s="19">
        <v>1</v>
      </c>
      <c r="G3" s="241"/>
      <c r="H3" s="241"/>
      <c r="I3" s="11">
        <v>0</v>
      </c>
      <c r="J3" s="11">
        <v>1</v>
      </c>
      <c r="L3" s="244"/>
      <c r="M3" s="244"/>
      <c r="N3" s="11">
        <v>0</v>
      </c>
      <c r="O3" s="11">
        <v>1</v>
      </c>
      <c r="Q3" s="244"/>
      <c r="R3" s="244"/>
      <c r="S3" s="11">
        <v>0</v>
      </c>
      <c r="T3" s="11">
        <v>1</v>
      </c>
      <c r="V3" s="244"/>
      <c r="W3" s="244"/>
      <c r="X3" s="11">
        <v>0</v>
      </c>
      <c r="Y3" s="11">
        <v>1</v>
      </c>
      <c r="AA3" s="244"/>
      <c r="AB3" s="244"/>
      <c r="AC3" s="11">
        <v>0</v>
      </c>
      <c r="AD3" s="11">
        <v>1</v>
      </c>
    </row>
    <row r="4" spans="1:30" ht="35" customHeight="1" thickBot="1">
      <c r="A4" s="20">
        <v>1</v>
      </c>
      <c r="C4" s="20">
        <v>1</v>
      </c>
      <c r="E4" s="19">
        <v>2</v>
      </c>
      <c r="G4" s="22" t="s">
        <v>1</v>
      </c>
      <c r="H4" s="12">
        <v>0</v>
      </c>
      <c r="I4" s="10">
        <f>I$3+$H4 * 4</f>
        <v>0</v>
      </c>
      <c r="J4" s="15">
        <f>J$3+$H4 * 4</f>
        <v>1</v>
      </c>
      <c r="K4" s="13"/>
      <c r="L4" s="22" t="s">
        <v>1</v>
      </c>
      <c r="M4" s="12">
        <v>0</v>
      </c>
      <c r="N4" s="10">
        <f>N$3+$H4 * 4</f>
        <v>0</v>
      </c>
      <c r="O4" s="15">
        <f t="shared" ref="O4" si="0">O$3+$H4 * 4</f>
        <v>1</v>
      </c>
      <c r="Q4" s="22" t="s">
        <v>1</v>
      </c>
      <c r="R4" s="12">
        <v>0</v>
      </c>
      <c r="S4" s="10">
        <f>S$3+$H4 * 4</f>
        <v>0</v>
      </c>
      <c r="T4" s="15">
        <f t="shared" ref="T4" si="1">T$3+$H4 * 4</f>
        <v>1</v>
      </c>
      <c r="V4" s="22" t="s">
        <v>1</v>
      </c>
      <c r="W4" s="12">
        <v>0</v>
      </c>
      <c r="X4" s="10">
        <f>X$3+$H4 * 4</f>
        <v>0</v>
      </c>
      <c r="Y4" s="15">
        <f t="shared" ref="Y4" si="2">Y$3+$H4 * 4</f>
        <v>1</v>
      </c>
      <c r="AA4" s="22" t="s">
        <v>1</v>
      </c>
      <c r="AB4" s="12">
        <v>0</v>
      </c>
      <c r="AC4" s="10">
        <v>10</v>
      </c>
      <c r="AD4" s="15">
        <v>11</v>
      </c>
    </row>
    <row r="5" spans="1:30" ht="35" customHeight="1">
      <c r="E5" s="19">
        <v>3</v>
      </c>
    </row>
    <row r="6" spans="1:30" ht="35" customHeight="1">
      <c r="E6" s="19">
        <v>4</v>
      </c>
      <c r="G6" s="241" t="s">
        <v>29</v>
      </c>
      <c r="H6" s="241"/>
      <c r="I6" s="242" t="s">
        <v>0</v>
      </c>
      <c r="J6" s="242"/>
      <c r="L6" s="241" t="s">
        <v>29</v>
      </c>
      <c r="M6" s="241"/>
      <c r="N6" s="242" t="s">
        <v>0</v>
      </c>
      <c r="O6" s="242"/>
      <c r="Q6" s="241" t="s">
        <v>29</v>
      </c>
      <c r="R6" s="241"/>
      <c r="S6" s="242" t="s">
        <v>0</v>
      </c>
      <c r="T6" s="242"/>
      <c r="V6" s="241" t="s">
        <v>29</v>
      </c>
      <c r="W6" s="241"/>
      <c r="X6" s="242" t="s">
        <v>0</v>
      </c>
      <c r="Y6" s="242"/>
      <c r="AA6" s="241" t="s">
        <v>29</v>
      </c>
      <c r="AB6" s="241"/>
      <c r="AC6" s="242" t="s">
        <v>0</v>
      </c>
      <c r="AD6" s="242"/>
    </row>
    <row r="7" spans="1:30" ht="35" customHeight="1" thickBot="1">
      <c r="E7" s="20">
        <v>5</v>
      </c>
      <c r="G7" s="241"/>
      <c r="H7" s="241"/>
      <c r="I7" s="11">
        <v>0</v>
      </c>
      <c r="J7" s="11">
        <v>1</v>
      </c>
      <c r="L7" s="241"/>
      <c r="M7" s="241"/>
      <c r="N7" s="11">
        <v>0</v>
      </c>
      <c r="O7" s="11">
        <v>1</v>
      </c>
      <c r="Q7" s="241"/>
      <c r="R7" s="241"/>
      <c r="S7" s="11">
        <v>0</v>
      </c>
      <c r="T7" s="11">
        <v>1</v>
      </c>
      <c r="V7" s="241"/>
      <c r="W7" s="241"/>
      <c r="X7" s="11">
        <v>0</v>
      </c>
      <c r="Y7" s="11">
        <v>1</v>
      </c>
      <c r="AA7" s="241"/>
      <c r="AB7" s="241"/>
      <c r="AC7" s="11">
        <v>0</v>
      </c>
      <c r="AD7" s="11">
        <v>1</v>
      </c>
    </row>
    <row r="8" spans="1:30" ht="35" customHeight="1" thickBot="1">
      <c r="G8" s="22" t="s">
        <v>1</v>
      </c>
      <c r="H8" s="12">
        <v>0</v>
      </c>
      <c r="I8" s="10">
        <f>I$3+$H8 * 4</f>
        <v>0</v>
      </c>
      <c r="J8" s="15">
        <f t="shared" ref="J8" si="3">J$3+$H8 * 4</f>
        <v>1</v>
      </c>
      <c r="L8" s="22" t="s">
        <v>1</v>
      </c>
      <c r="M8" s="12">
        <v>0</v>
      </c>
      <c r="N8" s="10">
        <v>1</v>
      </c>
      <c r="O8" s="15">
        <v>2</v>
      </c>
      <c r="Q8" s="22" t="s">
        <v>1</v>
      </c>
      <c r="R8" s="12">
        <v>0</v>
      </c>
      <c r="S8" s="10">
        <v>2</v>
      </c>
      <c r="T8" s="15">
        <v>3</v>
      </c>
      <c r="V8" s="22" t="s">
        <v>1</v>
      </c>
      <c r="W8" s="12">
        <v>0</v>
      </c>
      <c r="X8" s="10">
        <v>2</v>
      </c>
      <c r="Y8" s="15">
        <v>3</v>
      </c>
      <c r="AA8" s="22" t="s">
        <v>1</v>
      </c>
      <c r="AB8" s="12">
        <v>0</v>
      </c>
      <c r="AC8" s="10">
        <v>12</v>
      </c>
      <c r="AD8" s="15">
        <v>13</v>
      </c>
    </row>
    <row r="10" spans="1:30" ht="35" customHeight="1">
      <c r="G10" s="241" t="s">
        <v>30</v>
      </c>
      <c r="H10" s="241"/>
      <c r="I10" s="245" t="s">
        <v>0</v>
      </c>
      <c r="J10" s="245"/>
      <c r="L10" s="241" t="s">
        <v>30</v>
      </c>
      <c r="M10" s="241"/>
      <c r="N10" s="245" t="s">
        <v>0</v>
      </c>
      <c r="O10" s="245"/>
      <c r="Q10" s="241" t="s">
        <v>30</v>
      </c>
      <c r="R10" s="241"/>
      <c r="S10" s="245" t="s">
        <v>0</v>
      </c>
      <c r="T10" s="245"/>
      <c r="V10" s="241" t="s">
        <v>30</v>
      </c>
      <c r="W10" s="241"/>
      <c r="X10" s="245" t="s">
        <v>0</v>
      </c>
      <c r="Y10" s="245"/>
      <c r="AA10" s="241" t="s">
        <v>30</v>
      </c>
      <c r="AB10" s="241"/>
      <c r="AC10" s="245" t="s">
        <v>0</v>
      </c>
      <c r="AD10" s="245"/>
    </row>
    <row r="11" spans="1:30" ht="35" customHeight="1" thickBot="1">
      <c r="G11" s="241"/>
      <c r="H11" s="241"/>
      <c r="I11" s="11">
        <v>0</v>
      </c>
      <c r="J11" s="11">
        <v>1</v>
      </c>
      <c r="L11" s="241"/>
      <c r="M11" s="241"/>
      <c r="N11" s="11">
        <v>0</v>
      </c>
      <c r="O11" s="11">
        <v>1</v>
      </c>
      <c r="Q11" s="241"/>
      <c r="R11" s="241"/>
      <c r="S11" s="11">
        <v>0</v>
      </c>
      <c r="T11" s="11">
        <v>1</v>
      </c>
      <c r="V11" s="241"/>
      <c r="W11" s="241"/>
      <c r="X11" s="11">
        <v>0</v>
      </c>
      <c r="Y11" s="11">
        <v>1</v>
      </c>
      <c r="AA11" s="241"/>
      <c r="AB11" s="241"/>
      <c r="AC11" s="11">
        <v>0</v>
      </c>
      <c r="AD11" s="11">
        <v>1</v>
      </c>
    </row>
    <row r="12" spans="1:30" ht="35" customHeight="1" thickBot="1">
      <c r="G12" s="22" t="s">
        <v>1</v>
      </c>
      <c r="H12" s="12">
        <v>0</v>
      </c>
      <c r="I12" s="10">
        <f>I$3+$H12 * 4</f>
        <v>0</v>
      </c>
      <c r="J12" s="15">
        <f t="shared" ref="J12" si="4">J$3+$H12 * 4</f>
        <v>1</v>
      </c>
      <c r="L12" s="22" t="s">
        <v>1</v>
      </c>
      <c r="M12" s="12">
        <v>0</v>
      </c>
      <c r="N12" s="10">
        <v>2</v>
      </c>
      <c r="O12" s="15">
        <v>3</v>
      </c>
      <c r="Q12" s="22" t="s">
        <v>1</v>
      </c>
      <c r="R12" s="12">
        <v>0</v>
      </c>
      <c r="S12" s="10">
        <v>4</v>
      </c>
      <c r="T12" s="15">
        <v>5</v>
      </c>
      <c r="V12" s="22" t="s">
        <v>1</v>
      </c>
      <c r="W12" s="12">
        <v>0</v>
      </c>
      <c r="X12" s="10">
        <v>4</v>
      </c>
      <c r="Y12" s="15">
        <v>5</v>
      </c>
      <c r="AA12" s="22" t="s">
        <v>1</v>
      </c>
      <c r="AB12" s="12">
        <v>0</v>
      </c>
      <c r="AC12" s="10">
        <v>14</v>
      </c>
      <c r="AD12" s="15">
        <v>15</v>
      </c>
    </row>
  </sheetData>
  <mergeCells count="35">
    <mergeCell ref="AA10:AB11"/>
    <mergeCell ref="AC10:AD10"/>
    <mergeCell ref="V1:Y1"/>
    <mergeCell ref="V2:W3"/>
    <mergeCell ref="X2:Y2"/>
    <mergeCell ref="V6:W7"/>
    <mergeCell ref="X6:Y6"/>
    <mergeCell ref="V10:W11"/>
    <mergeCell ref="X10:Y10"/>
    <mergeCell ref="AA1:AD1"/>
    <mergeCell ref="AA2:AB3"/>
    <mergeCell ref="AC2:AD2"/>
    <mergeCell ref="AA6:AB7"/>
    <mergeCell ref="AC6:AD6"/>
    <mergeCell ref="Q1:T1"/>
    <mergeCell ref="Q2:R3"/>
    <mergeCell ref="S2:T2"/>
    <mergeCell ref="Q6:R7"/>
    <mergeCell ref="S6:T6"/>
    <mergeCell ref="S10:T10"/>
    <mergeCell ref="G6:H7"/>
    <mergeCell ref="I6:J6"/>
    <mergeCell ref="G10:H11"/>
    <mergeCell ref="I10:J10"/>
    <mergeCell ref="L6:M7"/>
    <mergeCell ref="N6:O6"/>
    <mergeCell ref="L10:M11"/>
    <mergeCell ref="N10:O10"/>
    <mergeCell ref="Q10:R11"/>
    <mergeCell ref="I2:J2"/>
    <mergeCell ref="G1:J1"/>
    <mergeCell ref="G2:H3"/>
    <mergeCell ref="L2:M3"/>
    <mergeCell ref="L1:O1"/>
    <mergeCell ref="N2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F2A56-ED03-6C48-A62D-4634943A3E78}">
  <sheetPr codeName="Sheet4"/>
  <dimension ref="A1:AD12"/>
  <sheetViews>
    <sheetView topLeftCell="E1" zoomScale="160" zoomScaleNormal="160" workbookViewId="0">
      <selection activeCell="AL13" sqref="AL13"/>
    </sheetView>
  </sheetViews>
  <sheetFormatPr baseColWidth="10" defaultColWidth="5.83203125" defaultRowHeight="35" customHeight="1"/>
  <cols>
    <col min="1" max="16384" width="5.83203125" style="1"/>
  </cols>
  <sheetData>
    <row r="1" spans="1:30" ht="35" customHeight="1" thickBot="1">
      <c r="A1" s="17" t="s">
        <v>23</v>
      </c>
      <c r="C1" s="17" t="s">
        <v>22</v>
      </c>
      <c r="E1" s="21" t="s">
        <v>13</v>
      </c>
      <c r="G1" s="243" t="s">
        <v>24</v>
      </c>
      <c r="H1" s="243"/>
      <c r="I1" s="243"/>
      <c r="J1" s="243"/>
      <c r="L1" s="243" t="s">
        <v>25</v>
      </c>
      <c r="M1" s="243"/>
      <c r="N1" s="243"/>
      <c r="O1" s="243"/>
      <c r="Q1" s="243" t="s">
        <v>26</v>
      </c>
      <c r="R1" s="243"/>
      <c r="S1" s="243"/>
      <c r="T1" s="243"/>
      <c r="V1" s="243" t="s">
        <v>20</v>
      </c>
      <c r="W1" s="243"/>
      <c r="X1" s="243"/>
      <c r="Y1" s="243"/>
      <c r="AA1" s="243" t="s">
        <v>21</v>
      </c>
      <c r="AB1" s="243"/>
      <c r="AC1" s="243"/>
      <c r="AD1" s="243"/>
    </row>
    <row r="2" spans="1:30" ht="35" customHeight="1">
      <c r="A2" s="18">
        <v>3</v>
      </c>
      <c r="C2" s="18">
        <v>2</v>
      </c>
      <c r="E2" s="18">
        <v>0</v>
      </c>
      <c r="G2" s="241" t="s">
        <v>28</v>
      </c>
      <c r="H2" s="241"/>
      <c r="I2" s="242" t="s">
        <v>0</v>
      </c>
      <c r="J2" s="242"/>
      <c r="L2" s="241" t="s">
        <v>28</v>
      </c>
      <c r="M2" s="241"/>
      <c r="N2" s="242" t="s">
        <v>0</v>
      </c>
      <c r="O2" s="242"/>
      <c r="Q2" s="241" t="s">
        <v>28</v>
      </c>
      <c r="R2" s="241"/>
      <c r="S2" s="242" t="s">
        <v>0</v>
      </c>
      <c r="T2" s="242"/>
      <c r="V2" s="241" t="s">
        <v>28</v>
      </c>
      <c r="W2" s="241"/>
      <c r="X2" s="242" t="s">
        <v>0</v>
      </c>
      <c r="Y2" s="242"/>
      <c r="AA2" s="241" t="s">
        <v>28</v>
      </c>
      <c r="AB2" s="241"/>
      <c r="AC2" s="242" t="s">
        <v>0</v>
      </c>
      <c r="AD2" s="242"/>
    </row>
    <row r="3" spans="1:30" ht="35" customHeight="1" thickBot="1">
      <c r="A3" s="19">
        <v>1</v>
      </c>
      <c r="C3" s="19">
        <v>1</v>
      </c>
      <c r="E3" s="19">
        <v>1</v>
      </c>
      <c r="G3" s="241"/>
      <c r="H3" s="241"/>
      <c r="I3" s="11">
        <v>0</v>
      </c>
      <c r="J3" s="11">
        <v>1</v>
      </c>
      <c r="L3" s="241"/>
      <c r="M3" s="241"/>
      <c r="N3" s="11">
        <v>0</v>
      </c>
      <c r="O3" s="11">
        <v>1</v>
      </c>
      <c r="Q3" s="241"/>
      <c r="R3" s="241"/>
      <c r="S3" s="11">
        <v>0</v>
      </c>
      <c r="T3" s="11">
        <v>1</v>
      </c>
      <c r="V3" s="241"/>
      <c r="W3" s="241"/>
      <c r="X3" s="11">
        <v>0</v>
      </c>
      <c r="Y3" s="11">
        <v>1</v>
      </c>
      <c r="AA3" s="241"/>
      <c r="AB3" s="241"/>
      <c r="AC3" s="11">
        <v>0</v>
      </c>
      <c r="AD3" s="11">
        <v>1</v>
      </c>
    </row>
    <row r="4" spans="1:30" ht="35" customHeight="1" thickBot="1">
      <c r="A4" s="20">
        <v>1</v>
      </c>
      <c r="C4" s="20">
        <v>1</v>
      </c>
      <c r="E4" s="19">
        <v>2</v>
      </c>
      <c r="G4" s="22" t="s">
        <v>1</v>
      </c>
      <c r="H4" s="12">
        <v>0</v>
      </c>
      <c r="I4" s="10">
        <v>0</v>
      </c>
      <c r="J4" s="15">
        <v>0</v>
      </c>
      <c r="K4" s="13"/>
      <c r="L4" s="22" t="s">
        <v>1</v>
      </c>
      <c r="M4" s="12">
        <v>0</v>
      </c>
      <c r="N4" s="10">
        <f>N$3+$H4 * 4</f>
        <v>0</v>
      </c>
      <c r="O4" s="15">
        <f t="shared" ref="O4" si="0">O$3+$H4 * 4</f>
        <v>1</v>
      </c>
      <c r="Q4" s="22" t="s">
        <v>1</v>
      </c>
      <c r="R4" s="12">
        <v>0</v>
      </c>
      <c r="S4" s="10">
        <f>S$3+$H4 * 4</f>
        <v>0</v>
      </c>
      <c r="T4" s="15">
        <v>3</v>
      </c>
      <c r="V4" s="22" t="s">
        <v>1</v>
      </c>
      <c r="W4" s="12">
        <v>0</v>
      </c>
      <c r="X4" s="10">
        <f>X$3+$H4 * 4</f>
        <v>0</v>
      </c>
      <c r="Y4" s="15">
        <v>3</v>
      </c>
      <c r="AA4" s="22" t="s">
        <v>1</v>
      </c>
      <c r="AB4" s="12">
        <v>0</v>
      </c>
      <c r="AC4" s="10">
        <v>10</v>
      </c>
      <c r="AD4" s="15">
        <v>13</v>
      </c>
    </row>
    <row r="5" spans="1:30" ht="35" customHeight="1">
      <c r="E5" s="19">
        <v>3</v>
      </c>
    </row>
    <row r="6" spans="1:30" ht="35" customHeight="1">
      <c r="E6" s="19">
        <v>4</v>
      </c>
      <c r="G6" s="241" t="s">
        <v>29</v>
      </c>
      <c r="H6" s="241"/>
      <c r="I6" s="242" t="s">
        <v>0</v>
      </c>
      <c r="J6" s="242"/>
      <c r="L6" s="241" t="s">
        <v>29</v>
      </c>
      <c r="M6" s="241"/>
      <c r="N6" s="242" t="s">
        <v>0</v>
      </c>
      <c r="O6" s="242"/>
      <c r="Q6" s="241" t="s">
        <v>29</v>
      </c>
      <c r="R6" s="241"/>
      <c r="S6" s="242" t="s">
        <v>0</v>
      </c>
      <c r="T6" s="242"/>
      <c r="V6" s="241" t="s">
        <v>29</v>
      </c>
      <c r="W6" s="241"/>
      <c r="X6" s="242" t="s">
        <v>0</v>
      </c>
      <c r="Y6" s="242"/>
      <c r="AA6" s="241" t="s">
        <v>29</v>
      </c>
      <c r="AB6" s="241"/>
      <c r="AC6" s="242" t="s">
        <v>0</v>
      </c>
      <c r="AD6" s="242"/>
    </row>
    <row r="7" spans="1:30" ht="35" customHeight="1" thickBot="1">
      <c r="E7" s="20">
        <v>5</v>
      </c>
      <c r="G7" s="241"/>
      <c r="H7" s="241"/>
      <c r="I7" s="11">
        <v>0</v>
      </c>
      <c r="J7" s="11">
        <v>1</v>
      </c>
      <c r="L7" s="241"/>
      <c r="M7" s="241"/>
      <c r="N7" s="11">
        <v>0</v>
      </c>
      <c r="O7" s="11">
        <v>1</v>
      </c>
      <c r="Q7" s="241"/>
      <c r="R7" s="241"/>
      <c r="S7" s="11">
        <v>0</v>
      </c>
      <c r="T7" s="11">
        <v>1</v>
      </c>
      <c r="V7" s="241"/>
      <c r="W7" s="241"/>
      <c r="X7" s="11">
        <v>0</v>
      </c>
      <c r="Y7" s="11">
        <v>1</v>
      </c>
      <c r="AA7" s="241"/>
      <c r="AB7" s="241"/>
      <c r="AC7" s="11">
        <v>0</v>
      </c>
      <c r="AD7" s="11">
        <v>1</v>
      </c>
    </row>
    <row r="8" spans="1:30" ht="35" customHeight="1" thickBot="1">
      <c r="G8" s="22" t="s">
        <v>1</v>
      </c>
      <c r="H8" s="12">
        <v>0</v>
      </c>
      <c r="I8" s="10">
        <v>1</v>
      </c>
      <c r="J8" s="15">
        <v>1</v>
      </c>
      <c r="L8" s="22" t="s">
        <v>1</v>
      </c>
      <c r="M8" s="12">
        <v>0</v>
      </c>
      <c r="N8" s="10">
        <v>1</v>
      </c>
      <c r="O8" s="15">
        <v>2</v>
      </c>
      <c r="Q8" s="22" t="s">
        <v>1</v>
      </c>
      <c r="R8" s="12">
        <v>0</v>
      </c>
      <c r="S8" s="10">
        <v>1</v>
      </c>
      <c r="T8" s="15">
        <v>4</v>
      </c>
      <c r="V8" s="22" t="s">
        <v>1</v>
      </c>
      <c r="W8" s="12">
        <v>0</v>
      </c>
      <c r="X8" s="10">
        <v>1</v>
      </c>
      <c r="Y8" s="15">
        <v>4</v>
      </c>
      <c r="AA8" s="22" t="s">
        <v>1</v>
      </c>
      <c r="AB8" s="12">
        <v>0</v>
      </c>
      <c r="AC8" s="10">
        <v>11</v>
      </c>
      <c r="AD8" s="15">
        <v>14</v>
      </c>
    </row>
    <row r="10" spans="1:30" ht="35" customHeight="1">
      <c r="G10" s="241" t="s">
        <v>30</v>
      </c>
      <c r="H10" s="241"/>
      <c r="I10" s="245" t="s">
        <v>0</v>
      </c>
      <c r="J10" s="245"/>
      <c r="L10" s="241" t="s">
        <v>30</v>
      </c>
      <c r="M10" s="241"/>
      <c r="N10" s="245" t="s">
        <v>0</v>
      </c>
      <c r="O10" s="245"/>
      <c r="Q10" s="241" t="s">
        <v>30</v>
      </c>
      <c r="R10" s="241"/>
      <c r="S10" s="245" t="s">
        <v>0</v>
      </c>
      <c r="T10" s="245"/>
      <c r="V10" s="241" t="s">
        <v>30</v>
      </c>
      <c r="W10" s="241"/>
      <c r="X10" s="245" t="s">
        <v>0</v>
      </c>
      <c r="Y10" s="245"/>
      <c r="AA10" s="241" t="s">
        <v>30</v>
      </c>
      <c r="AB10" s="241"/>
      <c r="AC10" s="245" t="s">
        <v>0</v>
      </c>
      <c r="AD10" s="245"/>
    </row>
    <row r="11" spans="1:30" ht="35" customHeight="1" thickBot="1">
      <c r="G11" s="241"/>
      <c r="H11" s="241"/>
      <c r="I11" s="11">
        <v>0</v>
      </c>
      <c r="J11" s="11">
        <v>1</v>
      </c>
      <c r="L11" s="241"/>
      <c r="M11" s="241"/>
      <c r="N11" s="11">
        <v>0</v>
      </c>
      <c r="O11" s="11">
        <v>1</v>
      </c>
      <c r="Q11" s="241"/>
      <c r="R11" s="241"/>
      <c r="S11" s="11">
        <v>0</v>
      </c>
      <c r="T11" s="11">
        <v>1</v>
      </c>
      <c r="V11" s="241"/>
      <c r="W11" s="241"/>
      <c r="X11" s="11">
        <v>0</v>
      </c>
      <c r="Y11" s="11">
        <v>1</v>
      </c>
      <c r="AA11" s="241"/>
      <c r="AB11" s="241"/>
      <c r="AC11" s="11">
        <v>0</v>
      </c>
      <c r="AD11" s="11">
        <v>1</v>
      </c>
    </row>
    <row r="12" spans="1:30" ht="35" customHeight="1" thickBot="1">
      <c r="G12" s="22" t="s">
        <v>1</v>
      </c>
      <c r="H12" s="12">
        <v>0</v>
      </c>
      <c r="I12" s="10">
        <v>2</v>
      </c>
      <c r="J12" s="15">
        <v>2</v>
      </c>
      <c r="L12" s="22" t="s">
        <v>1</v>
      </c>
      <c r="M12" s="12">
        <v>0</v>
      </c>
      <c r="N12" s="10">
        <v>2</v>
      </c>
      <c r="O12" s="15">
        <v>3</v>
      </c>
      <c r="Q12" s="22" t="s">
        <v>1</v>
      </c>
      <c r="R12" s="12">
        <v>0</v>
      </c>
      <c r="S12" s="10">
        <v>2</v>
      </c>
      <c r="T12" s="15">
        <v>5</v>
      </c>
      <c r="V12" s="22" t="s">
        <v>1</v>
      </c>
      <c r="W12" s="12">
        <v>0</v>
      </c>
      <c r="X12" s="10">
        <v>2</v>
      </c>
      <c r="Y12" s="15">
        <v>5</v>
      </c>
      <c r="AA12" s="22" t="s">
        <v>1</v>
      </c>
      <c r="AB12" s="12">
        <v>0</v>
      </c>
      <c r="AC12" s="10">
        <v>12</v>
      </c>
      <c r="AD12" s="15">
        <v>15</v>
      </c>
    </row>
  </sheetData>
  <mergeCells count="35">
    <mergeCell ref="S10:T10"/>
    <mergeCell ref="V10:W11"/>
    <mergeCell ref="X10:Y10"/>
    <mergeCell ref="AA10:AB11"/>
    <mergeCell ref="AC10:AD10"/>
    <mergeCell ref="S6:T6"/>
    <mergeCell ref="V6:W7"/>
    <mergeCell ref="X6:Y6"/>
    <mergeCell ref="AA6:AB7"/>
    <mergeCell ref="AC6:AD6"/>
    <mergeCell ref="G10:H11"/>
    <mergeCell ref="I10:J10"/>
    <mergeCell ref="L10:M11"/>
    <mergeCell ref="N10:O10"/>
    <mergeCell ref="Q10:R11"/>
    <mergeCell ref="S2:T2"/>
    <mergeCell ref="V2:W3"/>
    <mergeCell ref="X2:Y2"/>
    <mergeCell ref="AA2:AB3"/>
    <mergeCell ref="AC2:AD2"/>
    <mergeCell ref="G6:H7"/>
    <mergeCell ref="I6:J6"/>
    <mergeCell ref="L6:M7"/>
    <mergeCell ref="N6:O6"/>
    <mergeCell ref="Q6:R7"/>
    <mergeCell ref="G1:J1"/>
    <mergeCell ref="L1:O1"/>
    <mergeCell ref="Q1:T1"/>
    <mergeCell ref="V1:Y1"/>
    <mergeCell ref="AA1:AD1"/>
    <mergeCell ref="G2:H3"/>
    <mergeCell ref="I2:J2"/>
    <mergeCell ref="L2:M3"/>
    <mergeCell ref="N2:O2"/>
    <mergeCell ref="Q2:R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98170-A385-434F-9C20-592F3E31BFB5}">
  <sheetPr codeName="Sheet5"/>
  <dimension ref="A1:T12"/>
  <sheetViews>
    <sheetView topLeftCell="C1" zoomScale="160" zoomScaleNormal="160" workbookViewId="0">
      <selection activeCell="AB17" sqref="AB17"/>
    </sheetView>
  </sheetViews>
  <sheetFormatPr baseColWidth="10" defaultColWidth="5.83203125" defaultRowHeight="35" customHeight="1"/>
  <cols>
    <col min="1" max="16384" width="5.83203125" style="1"/>
  </cols>
  <sheetData>
    <row r="1" spans="1:20" ht="35" customHeight="1" thickBot="1">
      <c r="A1" s="17" t="s">
        <v>23</v>
      </c>
      <c r="C1" s="17" t="s">
        <v>22</v>
      </c>
      <c r="E1" s="21" t="s">
        <v>13</v>
      </c>
      <c r="G1" s="243" t="s">
        <v>27</v>
      </c>
      <c r="H1" s="243"/>
      <c r="I1" s="243"/>
      <c r="J1" s="243"/>
      <c r="L1" s="243" t="s">
        <v>20</v>
      </c>
      <c r="M1" s="243"/>
      <c r="N1" s="243"/>
      <c r="O1" s="243"/>
      <c r="Q1" s="243" t="s">
        <v>21</v>
      </c>
      <c r="R1" s="243"/>
      <c r="S1" s="243"/>
      <c r="T1" s="243"/>
    </row>
    <row r="2" spans="1:20" ht="35" customHeight="1">
      <c r="A2" s="18">
        <v>3</v>
      </c>
      <c r="C2" s="18">
        <v>2</v>
      </c>
      <c r="E2" s="18">
        <v>0</v>
      </c>
      <c r="G2" s="241" t="s">
        <v>28</v>
      </c>
      <c r="H2" s="241"/>
      <c r="I2" s="242" t="s">
        <v>0</v>
      </c>
      <c r="J2" s="242"/>
      <c r="L2" s="241" t="s">
        <v>28</v>
      </c>
      <c r="M2" s="241"/>
      <c r="N2" s="242" t="s">
        <v>0</v>
      </c>
      <c r="O2" s="242"/>
      <c r="Q2" s="241" t="s">
        <v>28</v>
      </c>
      <c r="R2" s="241"/>
      <c r="S2" s="242" t="s">
        <v>0</v>
      </c>
      <c r="T2" s="242"/>
    </row>
    <row r="3" spans="1:20" ht="35" customHeight="1" thickBot="1">
      <c r="A3" s="19">
        <v>1</v>
      </c>
      <c r="C3" s="19">
        <v>1</v>
      </c>
      <c r="E3" s="19">
        <v>1</v>
      </c>
      <c r="G3" s="241"/>
      <c r="H3" s="241"/>
      <c r="I3" s="11">
        <v>0</v>
      </c>
      <c r="J3" s="11">
        <v>1</v>
      </c>
      <c r="L3" s="241"/>
      <c r="M3" s="241"/>
      <c r="N3" s="11">
        <v>0</v>
      </c>
      <c r="O3" s="11">
        <v>1</v>
      </c>
      <c r="Q3" s="241"/>
      <c r="R3" s="241"/>
      <c r="S3" s="11">
        <v>0</v>
      </c>
      <c r="T3" s="11">
        <v>1</v>
      </c>
    </row>
    <row r="4" spans="1:20" ht="35" customHeight="1" thickBot="1">
      <c r="A4" s="20">
        <v>1</v>
      </c>
      <c r="C4" s="20">
        <v>1</v>
      </c>
      <c r="E4" s="19">
        <v>2</v>
      </c>
      <c r="G4" s="22" t="s">
        <v>1</v>
      </c>
      <c r="H4" s="12">
        <v>0</v>
      </c>
      <c r="I4" s="10">
        <v>0</v>
      </c>
      <c r="J4" s="15">
        <v>1</v>
      </c>
      <c r="K4" s="13"/>
      <c r="L4" s="22" t="s">
        <v>1</v>
      </c>
      <c r="M4" s="12">
        <v>0</v>
      </c>
      <c r="N4" s="10">
        <f>N$3+$H4 * 4</f>
        <v>0</v>
      </c>
      <c r="O4" s="15">
        <f t="shared" ref="O4" si="0">O$3+$H4 * 4</f>
        <v>1</v>
      </c>
      <c r="Q4" s="22" t="s">
        <v>1</v>
      </c>
      <c r="R4" s="12">
        <v>0</v>
      </c>
      <c r="S4" s="10">
        <v>10</v>
      </c>
      <c r="T4" s="15">
        <v>11</v>
      </c>
    </row>
    <row r="5" spans="1:20" ht="35" customHeight="1">
      <c r="E5" s="19">
        <v>3</v>
      </c>
    </row>
    <row r="6" spans="1:20" ht="35" customHeight="1">
      <c r="E6" s="19">
        <v>4</v>
      </c>
      <c r="G6" s="241" t="s">
        <v>29</v>
      </c>
      <c r="H6" s="241"/>
      <c r="I6" s="242" t="s">
        <v>0</v>
      </c>
      <c r="J6" s="242"/>
      <c r="L6" s="241" t="s">
        <v>29</v>
      </c>
      <c r="M6" s="241"/>
      <c r="N6" s="242" t="s">
        <v>0</v>
      </c>
      <c r="O6" s="242"/>
      <c r="Q6" s="241" t="s">
        <v>29</v>
      </c>
      <c r="R6" s="241"/>
      <c r="S6" s="242" t="s">
        <v>0</v>
      </c>
      <c r="T6" s="242"/>
    </row>
    <row r="7" spans="1:20" ht="35" customHeight="1" thickBot="1">
      <c r="E7" s="20">
        <v>5</v>
      </c>
      <c r="G7" s="241"/>
      <c r="H7" s="241"/>
      <c r="I7" s="11">
        <v>0</v>
      </c>
      <c r="J7" s="11">
        <v>1</v>
      </c>
      <c r="L7" s="241"/>
      <c r="M7" s="241"/>
      <c r="N7" s="11">
        <v>0</v>
      </c>
      <c r="O7" s="11">
        <v>1</v>
      </c>
      <c r="Q7" s="241"/>
      <c r="R7" s="241"/>
      <c r="S7" s="11">
        <v>0</v>
      </c>
      <c r="T7" s="11">
        <v>1</v>
      </c>
    </row>
    <row r="8" spans="1:20" ht="35" customHeight="1" thickBot="1">
      <c r="G8" s="22" t="s">
        <v>1</v>
      </c>
      <c r="H8" s="12">
        <v>0</v>
      </c>
      <c r="I8" s="10">
        <v>2</v>
      </c>
      <c r="J8" s="15">
        <v>3</v>
      </c>
      <c r="L8" s="22" t="s">
        <v>1</v>
      </c>
      <c r="M8" s="12">
        <v>0</v>
      </c>
      <c r="N8" s="10">
        <v>2</v>
      </c>
      <c r="O8" s="15">
        <v>3</v>
      </c>
      <c r="Q8" s="22" t="s">
        <v>1</v>
      </c>
      <c r="R8" s="12">
        <v>0</v>
      </c>
      <c r="S8" s="10">
        <v>12</v>
      </c>
      <c r="T8" s="15">
        <v>13</v>
      </c>
    </row>
    <row r="10" spans="1:20" ht="35" customHeight="1">
      <c r="G10" s="241" t="s">
        <v>30</v>
      </c>
      <c r="H10" s="241"/>
      <c r="I10" s="245" t="s">
        <v>0</v>
      </c>
      <c r="J10" s="245"/>
      <c r="L10" s="241" t="s">
        <v>30</v>
      </c>
      <c r="M10" s="241"/>
      <c r="N10" s="245" t="s">
        <v>0</v>
      </c>
      <c r="O10" s="245"/>
      <c r="Q10" s="241" t="s">
        <v>30</v>
      </c>
      <c r="R10" s="241"/>
      <c r="S10" s="245" t="s">
        <v>0</v>
      </c>
      <c r="T10" s="245"/>
    </row>
    <row r="11" spans="1:20" ht="35" customHeight="1" thickBot="1">
      <c r="G11" s="241"/>
      <c r="H11" s="241"/>
      <c r="I11" s="11">
        <v>0</v>
      </c>
      <c r="J11" s="11">
        <v>1</v>
      </c>
      <c r="L11" s="241"/>
      <c r="M11" s="241"/>
      <c r="N11" s="11">
        <v>0</v>
      </c>
      <c r="O11" s="11">
        <v>1</v>
      </c>
      <c r="Q11" s="241"/>
      <c r="R11" s="241"/>
      <c r="S11" s="11">
        <v>0</v>
      </c>
      <c r="T11" s="11">
        <v>1</v>
      </c>
    </row>
    <row r="12" spans="1:20" ht="35" customHeight="1" thickBot="1">
      <c r="G12" s="22" t="s">
        <v>1</v>
      </c>
      <c r="H12" s="12">
        <v>0</v>
      </c>
      <c r="I12" s="10">
        <v>4</v>
      </c>
      <c r="J12" s="15">
        <v>5</v>
      </c>
      <c r="L12" s="22" t="s">
        <v>1</v>
      </c>
      <c r="M12" s="12">
        <v>0</v>
      </c>
      <c r="N12" s="10">
        <v>4</v>
      </c>
      <c r="O12" s="15">
        <v>5</v>
      </c>
      <c r="Q12" s="22" t="s">
        <v>1</v>
      </c>
      <c r="R12" s="12">
        <v>0</v>
      </c>
      <c r="S12" s="10">
        <v>14</v>
      </c>
      <c r="T12" s="15">
        <v>15</v>
      </c>
    </row>
  </sheetData>
  <mergeCells count="21">
    <mergeCell ref="S10:T10"/>
    <mergeCell ref="S6:T6"/>
    <mergeCell ref="G10:H11"/>
    <mergeCell ref="I10:J10"/>
    <mergeCell ref="L10:M11"/>
    <mergeCell ref="N10:O10"/>
    <mergeCell ref="Q10:R11"/>
    <mergeCell ref="G6:H7"/>
    <mergeCell ref="I6:J6"/>
    <mergeCell ref="L6:M7"/>
    <mergeCell ref="N6:O6"/>
    <mergeCell ref="Q6:R7"/>
    <mergeCell ref="G1:J1"/>
    <mergeCell ref="L1:O1"/>
    <mergeCell ref="Q1:T1"/>
    <mergeCell ref="G2:H3"/>
    <mergeCell ref="I2:J2"/>
    <mergeCell ref="L2:M3"/>
    <mergeCell ref="N2:O2"/>
    <mergeCell ref="Q2:R3"/>
    <mergeCell ref="S2:T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CE096-FF1C-A140-AF7B-522322340C9C}">
  <sheetPr codeName="Sheet8"/>
  <dimension ref="A1:BB33"/>
  <sheetViews>
    <sheetView topLeftCell="A16" zoomScale="98" zoomScaleNormal="98" workbookViewId="0">
      <selection activeCell="BD20" sqref="BD20"/>
    </sheetView>
  </sheetViews>
  <sheetFormatPr baseColWidth="10" defaultColWidth="5.83203125" defaultRowHeight="35" customHeight="1"/>
  <cols>
    <col min="1" max="16384" width="5.83203125" style="1"/>
  </cols>
  <sheetData>
    <row r="1" spans="1:54" ht="35" customHeight="1" thickBot="1">
      <c r="A1" s="35" t="s">
        <v>13</v>
      </c>
      <c r="B1" s="36">
        <v>0</v>
      </c>
      <c r="C1" s="37">
        <v>1</v>
      </c>
      <c r="D1" s="37">
        <v>2</v>
      </c>
      <c r="E1" s="37">
        <v>3</v>
      </c>
      <c r="F1" s="37">
        <v>4</v>
      </c>
      <c r="G1" s="37">
        <v>5</v>
      </c>
      <c r="H1" s="37">
        <v>6</v>
      </c>
      <c r="I1" s="37">
        <v>7</v>
      </c>
      <c r="J1" s="37">
        <v>8</v>
      </c>
      <c r="K1" s="37">
        <v>9</v>
      </c>
      <c r="L1" s="37">
        <v>10</v>
      </c>
      <c r="M1" s="37">
        <v>11</v>
      </c>
      <c r="N1" s="37">
        <v>12</v>
      </c>
      <c r="O1" s="37">
        <v>13</v>
      </c>
      <c r="P1" s="37">
        <v>14</v>
      </c>
      <c r="Q1" s="37">
        <v>15</v>
      </c>
      <c r="R1" s="37">
        <v>16</v>
      </c>
      <c r="S1" s="37">
        <v>17</v>
      </c>
      <c r="T1" s="37">
        <v>18</v>
      </c>
      <c r="U1" s="37">
        <v>19</v>
      </c>
      <c r="V1" s="37">
        <v>20</v>
      </c>
      <c r="W1" s="37">
        <v>21</v>
      </c>
      <c r="X1" s="37">
        <v>22</v>
      </c>
      <c r="Y1" s="37">
        <v>23</v>
      </c>
      <c r="Z1" s="38">
        <v>24</v>
      </c>
    </row>
    <row r="3" spans="1:54" ht="35" customHeight="1" thickBot="1">
      <c r="A3" s="25"/>
      <c r="B3" s="25" t="s">
        <v>33</v>
      </c>
      <c r="C3" s="25" t="s">
        <v>34</v>
      </c>
      <c r="D3" s="25" t="s">
        <v>35</v>
      </c>
    </row>
    <row r="4" spans="1:54" ht="35" customHeight="1" thickBot="1">
      <c r="A4" s="35" t="s">
        <v>23</v>
      </c>
      <c r="B4" s="39">
        <v>3</v>
      </c>
      <c r="C4" s="40">
        <v>3</v>
      </c>
      <c r="D4" s="41">
        <v>1</v>
      </c>
    </row>
    <row r="5" spans="1:54" ht="35" customHeight="1" thickBot="1">
      <c r="A5" s="35" t="s">
        <v>22</v>
      </c>
      <c r="B5" s="39">
        <v>2</v>
      </c>
      <c r="C5" s="40">
        <v>2</v>
      </c>
      <c r="D5" s="41">
        <v>1</v>
      </c>
    </row>
    <row r="7" spans="1:54" s="129" customFormat="1" ht="35" customHeight="1">
      <c r="A7" s="151" t="s">
        <v>176</v>
      </c>
    </row>
    <row r="9" spans="1:54" ht="35" customHeight="1">
      <c r="C9" s="247" t="s">
        <v>27</v>
      </c>
      <c r="D9" s="247"/>
      <c r="E9" s="247"/>
      <c r="F9" s="247"/>
      <c r="G9" s="247"/>
      <c r="H9" s="247"/>
      <c r="I9" s="247"/>
      <c r="J9" s="247"/>
      <c r="N9" s="247" t="s">
        <v>31</v>
      </c>
      <c r="O9" s="247"/>
      <c r="P9" s="247"/>
      <c r="Q9" s="247"/>
      <c r="R9" s="247"/>
      <c r="S9" s="247"/>
      <c r="T9" s="247"/>
      <c r="U9" s="247"/>
      <c r="Y9" s="247" t="s">
        <v>32</v>
      </c>
      <c r="Z9" s="247"/>
      <c r="AA9" s="247"/>
      <c r="AB9" s="247"/>
      <c r="AC9" s="247"/>
      <c r="AD9" s="247"/>
      <c r="AE9" s="247"/>
      <c r="AF9" s="247"/>
      <c r="AJ9" s="247" t="s">
        <v>38</v>
      </c>
      <c r="AK9" s="247"/>
      <c r="AL9" s="247"/>
      <c r="AM9" s="247"/>
      <c r="AN9" s="247"/>
      <c r="AO9" s="247"/>
      <c r="AP9" s="247"/>
      <c r="AQ9" s="247"/>
      <c r="AU9" s="247" t="s">
        <v>21</v>
      </c>
      <c r="AV9" s="247"/>
      <c r="AW9" s="247"/>
      <c r="AX9" s="247"/>
      <c r="AY9" s="247"/>
      <c r="AZ9" s="247"/>
      <c r="BA9" s="247"/>
      <c r="BB9" s="247"/>
    </row>
    <row r="10" spans="1:54" ht="35" customHeight="1">
      <c r="C10" s="248" t="s">
        <v>36</v>
      </c>
      <c r="D10" s="248"/>
      <c r="E10" s="248"/>
      <c r="F10" s="248"/>
      <c r="G10" s="248"/>
      <c r="H10" s="248"/>
      <c r="I10" s="248"/>
      <c r="J10" s="248"/>
      <c r="N10" s="248" t="s">
        <v>36</v>
      </c>
      <c r="O10" s="248"/>
      <c r="P10" s="248"/>
      <c r="Q10" s="248"/>
      <c r="R10" s="248"/>
      <c r="S10" s="248"/>
      <c r="T10" s="248"/>
      <c r="U10" s="248"/>
      <c r="Y10" s="248" t="s">
        <v>36</v>
      </c>
      <c r="Z10" s="248"/>
      <c r="AA10" s="248"/>
      <c r="AB10" s="248"/>
      <c r="AC10" s="248"/>
      <c r="AD10" s="248"/>
      <c r="AE10" s="248"/>
      <c r="AF10" s="248"/>
      <c r="AJ10" s="248" t="s">
        <v>36</v>
      </c>
      <c r="AK10" s="248"/>
      <c r="AL10" s="248"/>
      <c r="AM10" s="248"/>
      <c r="AN10" s="248"/>
      <c r="AO10" s="248"/>
      <c r="AP10" s="248"/>
      <c r="AQ10" s="248"/>
      <c r="AU10" s="248" t="s">
        <v>36</v>
      </c>
      <c r="AV10" s="248"/>
      <c r="AW10" s="248"/>
      <c r="AX10" s="248"/>
      <c r="AY10" s="248"/>
      <c r="AZ10" s="248"/>
      <c r="BA10" s="248"/>
      <c r="BB10" s="248"/>
    </row>
    <row r="11" spans="1:54" ht="35" customHeight="1" thickBot="1">
      <c r="B11" s="23"/>
      <c r="C11" s="30">
        <v>0</v>
      </c>
      <c r="D11" s="30">
        <v>1</v>
      </c>
      <c r="E11" s="31"/>
      <c r="F11" s="30">
        <v>2</v>
      </c>
      <c r="G11" s="30">
        <v>3</v>
      </c>
      <c r="H11" s="32"/>
      <c r="I11" s="30">
        <v>4</v>
      </c>
      <c r="J11" s="30">
        <v>5</v>
      </c>
      <c r="M11" s="23"/>
      <c r="N11" s="30">
        <v>0</v>
      </c>
      <c r="O11" s="30">
        <v>1</v>
      </c>
      <c r="P11" s="31"/>
      <c r="Q11" s="30">
        <v>2</v>
      </c>
      <c r="R11" s="30">
        <v>3</v>
      </c>
      <c r="S11" s="32"/>
      <c r="T11" s="30">
        <v>4</v>
      </c>
      <c r="U11" s="30">
        <v>5</v>
      </c>
      <c r="X11" s="23"/>
      <c r="Y11" s="30">
        <v>0</v>
      </c>
      <c r="Z11" s="30">
        <v>1</v>
      </c>
      <c r="AA11" s="31"/>
      <c r="AB11" s="30">
        <v>2</v>
      </c>
      <c r="AC11" s="30">
        <v>3</v>
      </c>
      <c r="AD11" s="32"/>
      <c r="AE11" s="30">
        <v>4</v>
      </c>
      <c r="AF11" s="30">
        <v>5</v>
      </c>
      <c r="AI11" s="23"/>
      <c r="AJ11" s="30">
        <v>0</v>
      </c>
      <c r="AK11" s="30">
        <v>1</v>
      </c>
      <c r="AL11" s="31"/>
      <c r="AM11" s="30">
        <v>2</v>
      </c>
      <c r="AN11" s="30">
        <v>3</v>
      </c>
      <c r="AO11" s="32"/>
      <c r="AP11" s="30">
        <v>4</v>
      </c>
      <c r="AQ11" s="30">
        <v>5</v>
      </c>
      <c r="AT11" s="23"/>
      <c r="AU11" s="30">
        <v>0</v>
      </c>
      <c r="AV11" s="30">
        <v>1</v>
      </c>
      <c r="AW11" s="31"/>
      <c r="AX11" s="30">
        <v>2</v>
      </c>
      <c r="AY11" s="30">
        <v>3</v>
      </c>
      <c r="AZ11" s="32"/>
      <c r="BA11" s="30">
        <v>4</v>
      </c>
      <c r="BB11" s="30">
        <v>5</v>
      </c>
    </row>
    <row r="12" spans="1:54" ht="35" customHeight="1">
      <c r="A12" s="246" t="s">
        <v>37</v>
      </c>
      <c r="B12" s="33">
        <v>0</v>
      </c>
      <c r="C12" s="26">
        <v>0</v>
      </c>
      <c r="D12" s="27">
        <v>1</v>
      </c>
      <c r="E12" s="24"/>
      <c r="F12" s="26">
        <v>2</v>
      </c>
      <c r="G12" s="27">
        <v>3</v>
      </c>
      <c r="H12" s="24"/>
      <c r="I12" s="26">
        <v>4</v>
      </c>
      <c r="J12" s="27">
        <v>5</v>
      </c>
      <c r="L12" s="246" t="s">
        <v>37</v>
      </c>
      <c r="M12" s="33">
        <v>0</v>
      </c>
      <c r="N12" s="26">
        <v>0</v>
      </c>
      <c r="O12" s="27">
        <v>1</v>
      </c>
      <c r="P12" s="24"/>
      <c r="Q12" s="26">
        <v>2</v>
      </c>
      <c r="R12" s="27">
        <v>3</v>
      </c>
      <c r="S12" s="24"/>
      <c r="T12" s="26">
        <v>4</v>
      </c>
      <c r="U12" s="27">
        <v>5</v>
      </c>
      <c r="W12" s="246" t="s">
        <v>37</v>
      </c>
      <c r="X12" s="33">
        <v>0</v>
      </c>
      <c r="Y12" s="26">
        <v>0</v>
      </c>
      <c r="Z12" s="27">
        <v>1</v>
      </c>
      <c r="AA12" s="24"/>
      <c r="AB12" s="26">
        <v>2</v>
      </c>
      <c r="AC12" s="27">
        <v>3</v>
      </c>
      <c r="AD12" s="24"/>
      <c r="AE12" s="26">
        <v>4</v>
      </c>
      <c r="AF12" s="27">
        <v>5</v>
      </c>
      <c r="AH12" s="246" t="s">
        <v>37</v>
      </c>
      <c r="AI12" s="33">
        <v>0</v>
      </c>
      <c r="AJ12" s="26">
        <v>0</v>
      </c>
      <c r="AK12" s="27">
        <v>1</v>
      </c>
      <c r="AL12" s="24"/>
      <c r="AM12" s="26">
        <v>2</v>
      </c>
      <c r="AN12" s="27">
        <v>3</v>
      </c>
      <c r="AO12" s="24"/>
      <c r="AP12" s="26">
        <v>4</v>
      </c>
      <c r="AQ12" s="27">
        <v>5</v>
      </c>
      <c r="AS12" s="246" t="s">
        <v>37</v>
      </c>
      <c r="AT12" s="33">
        <v>0</v>
      </c>
      <c r="AU12" s="26">
        <v>10</v>
      </c>
      <c r="AV12" s="27">
        <v>11</v>
      </c>
      <c r="AW12" s="24"/>
      <c r="AX12" s="26">
        <v>12</v>
      </c>
      <c r="AY12" s="27">
        <v>13</v>
      </c>
      <c r="AZ12" s="24"/>
      <c r="BA12" s="26">
        <v>14</v>
      </c>
      <c r="BB12" s="27">
        <v>15</v>
      </c>
    </row>
    <row r="13" spans="1:54" ht="35" customHeight="1" thickBot="1">
      <c r="A13" s="246"/>
      <c r="B13" s="33">
        <v>1</v>
      </c>
      <c r="C13" s="28">
        <v>0</v>
      </c>
      <c r="D13" s="29">
        <v>1</v>
      </c>
      <c r="E13" s="24"/>
      <c r="F13" s="28">
        <v>2</v>
      </c>
      <c r="G13" s="29">
        <v>3</v>
      </c>
      <c r="H13" s="24"/>
      <c r="I13" s="28">
        <v>4</v>
      </c>
      <c r="J13" s="29">
        <v>5</v>
      </c>
      <c r="L13" s="246"/>
      <c r="M13" s="33">
        <v>1</v>
      </c>
      <c r="N13" s="28">
        <v>1</v>
      </c>
      <c r="O13" s="29">
        <v>2</v>
      </c>
      <c r="P13" s="24"/>
      <c r="Q13" s="28">
        <v>3</v>
      </c>
      <c r="R13" s="29">
        <v>4</v>
      </c>
      <c r="S13" s="24"/>
      <c r="T13" s="28">
        <v>5</v>
      </c>
      <c r="U13" s="29">
        <v>6</v>
      </c>
      <c r="W13" s="246"/>
      <c r="X13" s="33">
        <v>1</v>
      </c>
      <c r="Y13" s="28">
        <v>2</v>
      </c>
      <c r="Z13" s="29">
        <v>3</v>
      </c>
      <c r="AA13" s="24"/>
      <c r="AB13" s="28">
        <v>4</v>
      </c>
      <c r="AC13" s="29">
        <v>5</v>
      </c>
      <c r="AD13" s="24"/>
      <c r="AE13" s="28">
        <v>6</v>
      </c>
      <c r="AF13" s="29">
        <v>7</v>
      </c>
      <c r="AH13" s="246"/>
      <c r="AI13" s="33">
        <v>1</v>
      </c>
      <c r="AJ13" s="28">
        <v>6</v>
      </c>
      <c r="AK13" s="29">
        <v>7</v>
      </c>
      <c r="AL13" s="24"/>
      <c r="AM13" s="28">
        <v>8</v>
      </c>
      <c r="AN13" s="29">
        <v>9</v>
      </c>
      <c r="AO13" s="24"/>
      <c r="AP13" s="28">
        <v>10</v>
      </c>
      <c r="AQ13" s="29">
        <v>11</v>
      </c>
      <c r="AS13" s="246"/>
      <c r="AT13" s="33">
        <v>1</v>
      </c>
      <c r="AU13" s="28">
        <v>16</v>
      </c>
      <c r="AV13" s="29">
        <v>17</v>
      </c>
      <c r="AW13" s="24"/>
      <c r="AX13" s="28">
        <v>18</v>
      </c>
      <c r="AY13" s="29">
        <v>19</v>
      </c>
      <c r="AZ13" s="24"/>
      <c r="BA13" s="28">
        <v>20</v>
      </c>
      <c r="BB13" s="29">
        <v>21</v>
      </c>
    </row>
    <row r="14" spans="1:54" ht="35" customHeight="1" thickBot="1">
      <c r="A14" s="246"/>
      <c r="B14" s="34"/>
      <c r="C14" s="24"/>
      <c r="D14" s="25"/>
      <c r="E14" s="25"/>
      <c r="F14" s="25"/>
      <c r="G14" s="25"/>
      <c r="H14" s="24"/>
      <c r="I14" s="25"/>
      <c r="J14" s="25"/>
      <c r="L14" s="246"/>
      <c r="M14" s="34"/>
      <c r="N14" s="24"/>
      <c r="O14" s="25"/>
      <c r="P14" s="25"/>
      <c r="Q14" s="25"/>
      <c r="R14" s="25"/>
      <c r="S14" s="24"/>
      <c r="T14" s="25"/>
      <c r="U14" s="25"/>
      <c r="W14" s="246"/>
      <c r="X14" s="34"/>
      <c r="Y14" s="24"/>
      <c r="Z14" s="25"/>
      <c r="AA14" s="25"/>
      <c r="AB14" s="25"/>
      <c r="AC14" s="25"/>
      <c r="AD14" s="24"/>
      <c r="AE14" s="25"/>
      <c r="AF14" s="25"/>
      <c r="AH14" s="246"/>
      <c r="AI14" s="34"/>
      <c r="AJ14" s="24"/>
      <c r="AK14" s="25"/>
      <c r="AL14" s="25"/>
      <c r="AM14" s="25"/>
      <c r="AN14" s="25"/>
      <c r="AO14" s="24"/>
      <c r="AP14" s="25"/>
      <c r="AQ14" s="25"/>
      <c r="AS14" s="246"/>
      <c r="AT14" s="34"/>
      <c r="AU14" s="24"/>
      <c r="AV14" s="25"/>
      <c r="AW14" s="25"/>
      <c r="AX14" s="25"/>
      <c r="AY14" s="25"/>
      <c r="AZ14" s="24"/>
      <c r="BA14" s="25"/>
      <c r="BB14" s="25"/>
    </row>
    <row r="15" spans="1:54" ht="35" customHeight="1">
      <c r="A15" s="246"/>
      <c r="B15" s="33">
        <v>2</v>
      </c>
      <c r="C15" s="26">
        <v>0</v>
      </c>
      <c r="D15" s="27">
        <v>1</v>
      </c>
      <c r="E15" s="24"/>
      <c r="F15" s="26">
        <v>2</v>
      </c>
      <c r="G15" s="27">
        <v>3</v>
      </c>
      <c r="H15" s="24"/>
      <c r="I15" s="26">
        <v>4</v>
      </c>
      <c r="J15" s="27">
        <v>5</v>
      </c>
      <c r="L15" s="246"/>
      <c r="M15" s="33">
        <v>2</v>
      </c>
      <c r="N15" s="26">
        <v>2</v>
      </c>
      <c r="O15" s="27">
        <v>3</v>
      </c>
      <c r="P15" s="24"/>
      <c r="Q15" s="26">
        <v>4</v>
      </c>
      <c r="R15" s="27">
        <v>5</v>
      </c>
      <c r="S15" s="24"/>
      <c r="T15" s="26">
        <v>6</v>
      </c>
      <c r="U15" s="27">
        <v>7</v>
      </c>
      <c r="W15" s="246"/>
      <c r="X15" s="33">
        <v>2</v>
      </c>
      <c r="Y15" s="26">
        <v>4</v>
      </c>
      <c r="Z15" s="27">
        <v>5</v>
      </c>
      <c r="AA15" s="24"/>
      <c r="AB15" s="26">
        <v>6</v>
      </c>
      <c r="AC15" s="27">
        <v>7</v>
      </c>
      <c r="AD15" s="24"/>
      <c r="AE15" s="26">
        <v>8</v>
      </c>
      <c r="AF15" s="27">
        <v>9</v>
      </c>
      <c r="AH15" s="246"/>
      <c r="AI15" s="33">
        <v>2</v>
      </c>
      <c r="AJ15" s="26">
        <v>12</v>
      </c>
      <c r="AK15" s="27">
        <v>13</v>
      </c>
      <c r="AL15" s="24"/>
      <c r="AM15" s="26">
        <v>14</v>
      </c>
      <c r="AN15" s="27">
        <v>15</v>
      </c>
      <c r="AO15" s="25"/>
      <c r="AP15" s="26">
        <v>16</v>
      </c>
      <c r="AQ15" s="27">
        <v>17</v>
      </c>
      <c r="AS15" s="246"/>
      <c r="AT15" s="33">
        <v>2</v>
      </c>
      <c r="AU15" s="26">
        <v>22</v>
      </c>
      <c r="AV15" s="27">
        <v>23</v>
      </c>
      <c r="AW15" s="24"/>
      <c r="AX15" s="26">
        <v>24</v>
      </c>
      <c r="AY15" s="27">
        <v>25</v>
      </c>
      <c r="AZ15" s="25"/>
      <c r="BA15" s="26">
        <v>26</v>
      </c>
      <c r="BB15" s="27">
        <v>27</v>
      </c>
    </row>
    <row r="16" spans="1:54" ht="35" customHeight="1" thickBot="1">
      <c r="A16" s="246"/>
      <c r="B16" s="33">
        <v>3</v>
      </c>
      <c r="C16" s="28">
        <v>0</v>
      </c>
      <c r="D16" s="29">
        <v>1</v>
      </c>
      <c r="E16" s="24"/>
      <c r="F16" s="28">
        <v>2</v>
      </c>
      <c r="G16" s="29">
        <v>3</v>
      </c>
      <c r="H16" s="24"/>
      <c r="I16" s="28">
        <v>4</v>
      </c>
      <c r="J16" s="29">
        <v>5</v>
      </c>
      <c r="L16" s="246"/>
      <c r="M16" s="33">
        <v>3</v>
      </c>
      <c r="N16" s="28">
        <v>3</v>
      </c>
      <c r="O16" s="29">
        <v>4</v>
      </c>
      <c r="P16" s="24"/>
      <c r="Q16" s="28">
        <v>5</v>
      </c>
      <c r="R16" s="29">
        <v>6</v>
      </c>
      <c r="S16" s="24"/>
      <c r="T16" s="28">
        <v>7</v>
      </c>
      <c r="U16" s="29">
        <v>8</v>
      </c>
      <c r="W16" s="246"/>
      <c r="X16" s="33">
        <v>3</v>
      </c>
      <c r="Y16" s="28">
        <v>6</v>
      </c>
      <c r="Z16" s="29">
        <v>7</v>
      </c>
      <c r="AA16" s="24"/>
      <c r="AB16" s="28">
        <v>8</v>
      </c>
      <c r="AC16" s="29">
        <v>9</v>
      </c>
      <c r="AD16" s="24"/>
      <c r="AE16" s="28">
        <v>10</v>
      </c>
      <c r="AF16" s="29">
        <v>11</v>
      </c>
      <c r="AH16" s="246"/>
      <c r="AI16" s="33">
        <v>3</v>
      </c>
      <c r="AJ16" s="28">
        <v>18</v>
      </c>
      <c r="AK16" s="29">
        <v>19</v>
      </c>
      <c r="AL16" s="24"/>
      <c r="AM16" s="28">
        <v>20</v>
      </c>
      <c r="AN16" s="29">
        <v>21</v>
      </c>
      <c r="AO16" s="24"/>
      <c r="AP16" s="28">
        <v>22</v>
      </c>
      <c r="AQ16" s="29">
        <v>23</v>
      </c>
      <c r="AS16" s="246"/>
      <c r="AT16" s="33">
        <v>3</v>
      </c>
      <c r="AU16" s="28">
        <v>28</v>
      </c>
      <c r="AV16" s="29">
        <v>29</v>
      </c>
      <c r="AW16" s="24"/>
      <c r="AX16" s="28">
        <v>30</v>
      </c>
      <c r="AY16" s="29">
        <v>31</v>
      </c>
      <c r="AZ16" s="24"/>
      <c r="BA16" s="28">
        <v>32</v>
      </c>
      <c r="BB16" s="29">
        <v>33</v>
      </c>
    </row>
    <row r="17" spans="1:54" ht="35" customHeight="1" thickBot="1">
      <c r="A17" s="246"/>
      <c r="B17" s="34"/>
      <c r="C17" s="24"/>
      <c r="D17" s="24"/>
      <c r="E17" s="25"/>
      <c r="F17" s="25"/>
      <c r="G17" s="25"/>
      <c r="H17" s="24"/>
      <c r="I17" s="25"/>
      <c r="J17" s="25"/>
      <c r="L17" s="246"/>
      <c r="M17" s="34"/>
      <c r="N17" s="24"/>
      <c r="O17" s="24"/>
      <c r="P17" s="25"/>
      <c r="Q17" s="25"/>
      <c r="R17" s="25"/>
      <c r="S17" s="24"/>
      <c r="T17" s="25"/>
      <c r="U17" s="25"/>
      <c r="W17" s="246"/>
      <c r="X17" s="34"/>
      <c r="Y17" s="24"/>
      <c r="Z17" s="24"/>
      <c r="AA17" s="25"/>
      <c r="AB17" s="25"/>
      <c r="AC17" s="25"/>
      <c r="AD17" s="24"/>
      <c r="AE17" s="25"/>
      <c r="AF17" s="25"/>
      <c r="AH17" s="246"/>
      <c r="AI17" s="34"/>
      <c r="AJ17" s="24"/>
      <c r="AK17" s="24"/>
      <c r="AL17" s="25"/>
      <c r="AM17" s="25"/>
      <c r="AN17" s="25"/>
      <c r="AO17" s="24"/>
      <c r="AP17" s="25"/>
      <c r="AQ17" s="25"/>
      <c r="AS17" s="246"/>
      <c r="AT17" s="34"/>
      <c r="AU17" s="24"/>
      <c r="AV17" s="24"/>
      <c r="AW17" s="25"/>
      <c r="AX17" s="25"/>
      <c r="AY17" s="25"/>
      <c r="AZ17" s="24"/>
      <c r="BA17" s="25"/>
      <c r="BB17" s="25"/>
    </row>
    <row r="18" spans="1:54" ht="35" customHeight="1">
      <c r="A18" s="246"/>
      <c r="B18" s="33">
        <v>4</v>
      </c>
      <c r="C18" s="26">
        <v>0</v>
      </c>
      <c r="D18" s="27">
        <v>1</v>
      </c>
      <c r="E18" s="24"/>
      <c r="F18" s="26">
        <v>2</v>
      </c>
      <c r="G18" s="27">
        <v>3</v>
      </c>
      <c r="H18" s="24"/>
      <c r="I18" s="26">
        <v>4</v>
      </c>
      <c r="J18" s="27">
        <v>5</v>
      </c>
      <c r="L18" s="246"/>
      <c r="M18" s="33">
        <v>4</v>
      </c>
      <c r="N18" s="26">
        <v>4</v>
      </c>
      <c r="O18" s="27">
        <v>5</v>
      </c>
      <c r="P18" s="24"/>
      <c r="Q18" s="26">
        <v>6</v>
      </c>
      <c r="R18" s="27">
        <v>7</v>
      </c>
      <c r="S18" s="24"/>
      <c r="T18" s="26">
        <v>8</v>
      </c>
      <c r="U18" s="27">
        <v>9</v>
      </c>
      <c r="W18" s="246"/>
      <c r="X18" s="33">
        <v>4</v>
      </c>
      <c r="Y18" s="26">
        <v>8</v>
      </c>
      <c r="Z18" s="27">
        <v>9</v>
      </c>
      <c r="AA18" s="24"/>
      <c r="AB18" s="26">
        <v>10</v>
      </c>
      <c r="AC18" s="27">
        <v>11</v>
      </c>
      <c r="AD18" s="24"/>
      <c r="AE18" s="26">
        <v>12</v>
      </c>
      <c r="AF18" s="27">
        <v>13</v>
      </c>
      <c r="AH18" s="246"/>
      <c r="AI18" s="33">
        <v>4</v>
      </c>
      <c r="AJ18" s="26">
        <v>24</v>
      </c>
      <c r="AK18" s="27">
        <v>25</v>
      </c>
      <c r="AL18" s="25"/>
      <c r="AM18" s="26">
        <v>26</v>
      </c>
      <c r="AN18" s="27">
        <v>27</v>
      </c>
      <c r="AO18" s="24"/>
      <c r="AP18" s="26">
        <v>28</v>
      </c>
      <c r="AQ18" s="27">
        <v>29</v>
      </c>
      <c r="AS18" s="246"/>
      <c r="AT18" s="33">
        <v>4</v>
      </c>
      <c r="AU18" s="26">
        <v>34</v>
      </c>
      <c r="AV18" s="27"/>
      <c r="AW18" s="25"/>
      <c r="AX18" s="26"/>
      <c r="AY18" s="27"/>
      <c r="AZ18" s="24"/>
      <c r="BA18" s="26"/>
      <c r="BB18" s="27"/>
    </row>
    <row r="19" spans="1:54" ht="35" customHeight="1" thickBot="1">
      <c r="A19" s="246"/>
      <c r="B19" s="33">
        <v>5</v>
      </c>
      <c r="C19" s="28">
        <v>0</v>
      </c>
      <c r="D19" s="29">
        <v>1</v>
      </c>
      <c r="E19" s="24"/>
      <c r="F19" s="28">
        <v>2</v>
      </c>
      <c r="G19" s="29">
        <v>3</v>
      </c>
      <c r="H19" s="24"/>
      <c r="I19" s="28">
        <v>4</v>
      </c>
      <c r="J19" s="29">
        <v>5</v>
      </c>
      <c r="L19" s="246"/>
      <c r="M19" s="33">
        <v>5</v>
      </c>
      <c r="N19" s="28">
        <v>5</v>
      </c>
      <c r="O19" s="29">
        <v>6</v>
      </c>
      <c r="P19" s="24"/>
      <c r="Q19" s="28">
        <v>7</v>
      </c>
      <c r="R19" s="29">
        <v>8</v>
      </c>
      <c r="S19" s="24"/>
      <c r="T19" s="28">
        <v>9</v>
      </c>
      <c r="U19" s="29">
        <v>10</v>
      </c>
      <c r="W19" s="246"/>
      <c r="X19" s="33">
        <v>5</v>
      </c>
      <c r="Y19" s="28">
        <v>10</v>
      </c>
      <c r="Z19" s="29">
        <v>11</v>
      </c>
      <c r="AA19" s="24"/>
      <c r="AB19" s="28">
        <v>12</v>
      </c>
      <c r="AC19" s="29">
        <v>13</v>
      </c>
      <c r="AD19" s="24"/>
      <c r="AE19" s="28">
        <v>14</v>
      </c>
      <c r="AF19" s="29">
        <v>15</v>
      </c>
      <c r="AH19" s="246"/>
      <c r="AI19" s="33">
        <v>5</v>
      </c>
      <c r="AJ19" s="28">
        <v>30</v>
      </c>
      <c r="AK19" s="29">
        <v>31</v>
      </c>
      <c r="AL19" s="25"/>
      <c r="AM19" s="28">
        <v>32</v>
      </c>
      <c r="AN19" s="29">
        <v>33</v>
      </c>
      <c r="AO19" s="24"/>
      <c r="AP19" s="28">
        <v>34</v>
      </c>
      <c r="AQ19" s="29">
        <v>35</v>
      </c>
      <c r="AS19" s="246"/>
      <c r="AT19" s="33">
        <v>5</v>
      </c>
      <c r="AU19" s="28"/>
      <c r="AV19" s="29"/>
      <c r="AW19" s="25"/>
      <c r="AX19" s="28"/>
      <c r="AY19" s="29"/>
      <c r="AZ19" s="24"/>
      <c r="BA19" s="28"/>
      <c r="BB19" s="29"/>
    </row>
    <row r="21" spans="1:54" s="129" customFormat="1" ht="35" customHeight="1">
      <c r="A21" s="151" t="s">
        <v>177</v>
      </c>
    </row>
    <row r="23" spans="1:54" ht="35" customHeight="1">
      <c r="C23" s="247" t="s">
        <v>178</v>
      </c>
      <c r="D23" s="247"/>
      <c r="E23" s="247"/>
      <c r="F23" s="247"/>
      <c r="G23" s="247"/>
      <c r="H23" s="247"/>
      <c r="I23" s="247"/>
      <c r="J23" s="247"/>
      <c r="N23" s="247" t="s">
        <v>179</v>
      </c>
      <c r="O23" s="247"/>
      <c r="P23" s="247"/>
      <c r="Q23" s="247"/>
      <c r="R23" s="247"/>
      <c r="S23" s="247"/>
      <c r="T23" s="247"/>
      <c r="U23" s="247"/>
      <c r="Y23" s="247" t="s">
        <v>180</v>
      </c>
      <c r="Z23" s="247"/>
      <c r="AA23" s="247"/>
      <c r="AB23" s="247"/>
      <c r="AC23" s="247"/>
      <c r="AD23" s="247"/>
      <c r="AE23" s="247"/>
      <c r="AF23" s="247"/>
      <c r="AJ23" s="247" t="s">
        <v>181</v>
      </c>
      <c r="AK23" s="247"/>
      <c r="AL23" s="247"/>
      <c r="AM23" s="247"/>
      <c r="AN23" s="247"/>
      <c r="AO23" s="247"/>
      <c r="AP23" s="247"/>
      <c r="AQ23" s="247"/>
      <c r="AU23" s="247" t="s">
        <v>21</v>
      </c>
      <c r="AV23" s="247"/>
      <c r="AW23" s="247"/>
      <c r="AX23" s="247"/>
      <c r="AY23" s="247"/>
      <c r="AZ23" s="247"/>
      <c r="BA23" s="247"/>
      <c r="BB23" s="247"/>
    </row>
    <row r="24" spans="1:54" ht="35" customHeight="1">
      <c r="C24" s="248" t="s">
        <v>36</v>
      </c>
      <c r="D24" s="248"/>
      <c r="E24" s="248"/>
      <c r="F24" s="248"/>
      <c r="G24" s="248"/>
      <c r="H24" s="248"/>
      <c r="I24" s="248"/>
      <c r="J24" s="248"/>
      <c r="N24" s="248" t="s">
        <v>36</v>
      </c>
      <c r="O24" s="248"/>
      <c r="P24" s="248"/>
      <c r="Q24" s="248"/>
      <c r="R24" s="248"/>
      <c r="S24" s="248"/>
      <c r="T24" s="248"/>
      <c r="U24" s="248"/>
      <c r="Y24" s="248" t="s">
        <v>36</v>
      </c>
      <c r="Z24" s="248"/>
      <c r="AA24" s="248"/>
      <c r="AB24" s="248"/>
      <c r="AC24" s="248"/>
      <c r="AD24" s="248"/>
      <c r="AE24" s="248"/>
      <c r="AF24" s="248"/>
      <c r="AJ24" s="248" t="s">
        <v>36</v>
      </c>
      <c r="AK24" s="248"/>
      <c r="AL24" s="248"/>
      <c r="AM24" s="248"/>
      <c r="AN24" s="248"/>
      <c r="AO24" s="248"/>
      <c r="AP24" s="248"/>
      <c r="AQ24" s="248"/>
      <c r="AU24" s="248" t="s">
        <v>36</v>
      </c>
      <c r="AV24" s="248"/>
      <c r="AW24" s="248"/>
      <c r="AX24" s="248"/>
      <c r="AY24" s="248"/>
      <c r="AZ24" s="248"/>
      <c r="BA24" s="248"/>
      <c r="BB24" s="248"/>
    </row>
    <row r="25" spans="1:54" ht="35" customHeight="1" thickBot="1">
      <c r="B25" s="23"/>
      <c r="C25" s="30">
        <v>0</v>
      </c>
      <c r="D25" s="30">
        <v>1</v>
      </c>
      <c r="E25" s="31"/>
      <c r="F25" s="30">
        <v>2</v>
      </c>
      <c r="G25" s="30">
        <v>3</v>
      </c>
      <c r="H25" s="32"/>
      <c r="I25" s="30">
        <v>4</v>
      </c>
      <c r="J25" s="30">
        <v>5</v>
      </c>
      <c r="M25" s="23"/>
      <c r="N25" s="30">
        <v>0</v>
      </c>
      <c r="O25" s="30">
        <v>1</v>
      </c>
      <c r="P25" s="31"/>
      <c r="Q25" s="30">
        <v>2</v>
      </c>
      <c r="R25" s="30">
        <v>3</v>
      </c>
      <c r="S25" s="32"/>
      <c r="T25" s="30">
        <v>4</v>
      </c>
      <c r="U25" s="30">
        <v>5</v>
      </c>
      <c r="X25" s="23"/>
      <c r="Y25" s="30">
        <v>0</v>
      </c>
      <c r="Z25" s="30">
        <v>1</v>
      </c>
      <c r="AA25" s="31"/>
      <c r="AB25" s="30">
        <v>2</v>
      </c>
      <c r="AC25" s="30">
        <v>3</v>
      </c>
      <c r="AD25" s="32"/>
      <c r="AE25" s="30">
        <v>4</v>
      </c>
      <c r="AF25" s="30">
        <v>5</v>
      </c>
      <c r="AI25" s="23"/>
      <c r="AJ25" s="30">
        <v>0</v>
      </c>
      <c r="AK25" s="30">
        <v>1</v>
      </c>
      <c r="AL25" s="31"/>
      <c r="AM25" s="30">
        <v>2</v>
      </c>
      <c r="AN25" s="30">
        <v>3</v>
      </c>
      <c r="AO25" s="32"/>
      <c r="AP25" s="30">
        <v>4</v>
      </c>
      <c r="AQ25" s="30">
        <v>5</v>
      </c>
      <c r="AT25" s="23"/>
      <c r="AU25" s="30">
        <v>0</v>
      </c>
      <c r="AV25" s="30">
        <v>1</v>
      </c>
      <c r="AW25" s="31"/>
      <c r="AX25" s="30">
        <v>2</v>
      </c>
      <c r="AY25" s="30">
        <v>3</v>
      </c>
      <c r="AZ25" s="32"/>
      <c r="BA25" s="30">
        <v>4</v>
      </c>
      <c r="BB25" s="30">
        <v>5</v>
      </c>
    </row>
    <row r="26" spans="1:54" ht="35" customHeight="1">
      <c r="A26" s="246" t="s">
        <v>37</v>
      </c>
      <c r="B26" s="33">
        <v>0</v>
      </c>
      <c r="C26" s="26">
        <v>0</v>
      </c>
      <c r="D26" s="27">
        <v>0</v>
      </c>
      <c r="E26" s="24"/>
      <c r="F26" s="26">
        <v>0</v>
      </c>
      <c r="G26" s="27">
        <v>0</v>
      </c>
      <c r="H26" s="24"/>
      <c r="I26" s="26">
        <v>0</v>
      </c>
      <c r="J26" s="27">
        <v>0</v>
      </c>
      <c r="L26" s="246" t="s">
        <v>37</v>
      </c>
      <c r="M26" s="33">
        <v>0</v>
      </c>
      <c r="N26" s="26">
        <v>0</v>
      </c>
      <c r="O26" s="27">
        <v>1</v>
      </c>
      <c r="P26" s="24"/>
      <c r="Q26" s="26">
        <v>2</v>
      </c>
      <c r="R26" s="27">
        <v>3</v>
      </c>
      <c r="S26" s="24"/>
      <c r="T26" s="26">
        <v>4</v>
      </c>
      <c r="U26" s="27">
        <v>5</v>
      </c>
      <c r="W26" s="246" t="s">
        <v>37</v>
      </c>
      <c r="X26" s="33">
        <v>0</v>
      </c>
      <c r="Y26" s="26">
        <v>0</v>
      </c>
      <c r="Z26" s="27">
        <v>2</v>
      </c>
      <c r="AA26" s="24"/>
      <c r="AB26" s="26">
        <v>4</v>
      </c>
      <c r="AC26" s="27">
        <v>6</v>
      </c>
      <c r="AD26" s="24"/>
      <c r="AE26" s="26">
        <v>8</v>
      </c>
      <c r="AF26" s="27">
        <v>10</v>
      </c>
      <c r="AH26" s="246" t="s">
        <v>37</v>
      </c>
      <c r="AI26" s="33">
        <v>0</v>
      </c>
      <c r="AJ26" s="26">
        <v>0</v>
      </c>
      <c r="AK26" s="27">
        <v>6</v>
      </c>
      <c r="AL26" s="24"/>
      <c r="AM26" s="26">
        <v>12</v>
      </c>
      <c r="AN26" s="27">
        <v>18</v>
      </c>
      <c r="AO26" s="24"/>
      <c r="AP26" s="26">
        <v>24</v>
      </c>
      <c r="AQ26" s="27">
        <v>30</v>
      </c>
      <c r="AS26" s="246" t="s">
        <v>37</v>
      </c>
      <c r="AT26" s="33">
        <v>0</v>
      </c>
      <c r="AU26" s="26">
        <v>10</v>
      </c>
      <c r="AV26" s="27">
        <v>16</v>
      </c>
      <c r="AW26" s="24"/>
      <c r="AX26" s="26">
        <v>22</v>
      </c>
      <c r="AY26" s="27">
        <v>28</v>
      </c>
      <c r="AZ26" s="24"/>
      <c r="BA26" s="26">
        <v>34</v>
      </c>
      <c r="BB26" s="27"/>
    </row>
    <row r="27" spans="1:54" ht="35" customHeight="1" thickBot="1">
      <c r="A27" s="246"/>
      <c r="B27" s="33">
        <v>1</v>
      </c>
      <c r="C27" s="28">
        <v>1</v>
      </c>
      <c r="D27" s="29">
        <v>1</v>
      </c>
      <c r="E27" s="24"/>
      <c r="F27" s="28">
        <v>1</v>
      </c>
      <c r="G27" s="29">
        <v>1</v>
      </c>
      <c r="H27" s="24"/>
      <c r="I27" s="28">
        <v>1</v>
      </c>
      <c r="J27" s="29">
        <v>1</v>
      </c>
      <c r="L27" s="246"/>
      <c r="M27" s="33">
        <v>1</v>
      </c>
      <c r="N27" s="28">
        <v>1</v>
      </c>
      <c r="O27" s="29">
        <v>2</v>
      </c>
      <c r="P27" s="24"/>
      <c r="Q27" s="28">
        <v>3</v>
      </c>
      <c r="R27" s="29">
        <v>4</v>
      </c>
      <c r="S27" s="24"/>
      <c r="T27" s="28">
        <v>5</v>
      </c>
      <c r="U27" s="29">
        <v>6</v>
      </c>
      <c r="W27" s="246"/>
      <c r="X27" s="33">
        <v>1</v>
      </c>
      <c r="Y27" s="28">
        <v>1</v>
      </c>
      <c r="Z27" s="29">
        <v>3</v>
      </c>
      <c r="AA27" s="24"/>
      <c r="AB27" s="28">
        <v>5</v>
      </c>
      <c r="AC27" s="29">
        <v>7</v>
      </c>
      <c r="AD27" s="24"/>
      <c r="AE27" s="28">
        <v>9</v>
      </c>
      <c r="AF27" s="29">
        <v>11</v>
      </c>
      <c r="AH27" s="246"/>
      <c r="AI27" s="33">
        <v>1</v>
      </c>
      <c r="AJ27" s="28">
        <v>1</v>
      </c>
      <c r="AK27" s="29">
        <v>7</v>
      </c>
      <c r="AL27" s="24"/>
      <c r="AM27" s="28">
        <v>13</v>
      </c>
      <c r="AN27" s="29">
        <v>19</v>
      </c>
      <c r="AO27" s="24"/>
      <c r="AP27" s="28">
        <v>25</v>
      </c>
      <c r="AQ27" s="29">
        <v>31</v>
      </c>
      <c r="AS27" s="246"/>
      <c r="AT27" s="33">
        <v>1</v>
      </c>
      <c r="AU27" s="28">
        <v>11</v>
      </c>
      <c r="AV27" s="29">
        <v>17</v>
      </c>
      <c r="AW27" s="24"/>
      <c r="AX27" s="28">
        <v>23</v>
      </c>
      <c r="AY27" s="29">
        <v>29</v>
      </c>
      <c r="AZ27" s="24"/>
      <c r="BA27" s="28"/>
      <c r="BB27" s="29"/>
    </row>
    <row r="28" spans="1:54" ht="35" customHeight="1" thickBot="1">
      <c r="A28" s="246"/>
      <c r="B28" s="34"/>
      <c r="C28" s="24"/>
      <c r="D28" s="25"/>
      <c r="E28" s="25"/>
      <c r="F28" s="25"/>
      <c r="G28" s="25"/>
      <c r="H28" s="24"/>
      <c r="I28" s="25"/>
      <c r="J28" s="25"/>
      <c r="L28" s="246"/>
      <c r="M28" s="34"/>
      <c r="N28" s="24"/>
      <c r="O28" s="25"/>
      <c r="P28" s="25"/>
      <c r="Q28" s="25"/>
      <c r="R28" s="25"/>
      <c r="S28" s="24"/>
      <c r="T28" s="25"/>
      <c r="U28" s="25"/>
      <c r="W28" s="246"/>
      <c r="X28" s="34"/>
      <c r="Y28" s="24"/>
      <c r="Z28" s="25"/>
      <c r="AA28" s="25"/>
      <c r="AB28" s="25"/>
      <c r="AC28" s="25"/>
      <c r="AD28" s="24"/>
      <c r="AE28" s="25"/>
      <c r="AF28" s="25"/>
      <c r="AH28" s="246"/>
      <c r="AI28" s="34"/>
      <c r="AJ28" s="24"/>
      <c r="AK28" s="25"/>
      <c r="AL28" s="25"/>
      <c r="AM28" s="25"/>
      <c r="AN28" s="25"/>
      <c r="AO28" s="24"/>
      <c r="AP28" s="25"/>
      <c r="AQ28" s="25"/>
      <c r="AS28" s="246"/>
      <c r="AT28" s="34"/>
      <c r="AU28" s="24"/>
      <c r="AV28" s="25"/>
      <c r="AW28" s="25"/>
      <c r="AX28" s="25"/>
      <c r="AY28" s="25"/>
      <c r="AZ28" s="24"/>
      <c r="BA28" s="25"/>
      <c r="BB28" s="25"/>
    </row>
    <row r="29" spans="1:54" ht="35" customHeight="1">
      <c r="A29" s="246"/>
      <c r="B29" s="33">
        <v>2</v>
      </c>
      <c r="C29" s="26">
        <v>2</v>
      </c>
      <c r="D29" s="27">
        <v>2</v>
      </c>
      <c r="E29" s="24"/>
      <c r="F29" s="26">
        <v>2</v>
      </c>
      <c r="G29" s="27">
        <v>2</v>
      </c>
      <c r="H29" s="24"/>
      <c r="I29" s="26">
        <v>2</v>
      </c>
      <c r="J29" s="27">
        <v>2</v>
      </c>
      <c r="L29" s="246"/>
      <c r="M29" s="33">
        <v>2</v>
      </c>
      <c r="N29" s="26">
        <v>2</v>
      </c>
      <c r="O29" s="27">
        <v>3</v>
      </c>
      <c r="P29" s="24"/>
      <c r="Q29" s="26">
        <v>4</v>
      </c>
      <c r="R29" s="27">
        <v>5</v>
      </c>
      <c r="S29" s="24"/>
      <c r="T29" s="26">
        <v>6</v>
      </c>
      <c r="U29" s="27">
        <v>7</v>
      </c>
      <c r="W29" s="246"/>
      <c r="X29" s="33">
        <v>2</v>
      </c>
      <c r="Y29" s="26">
        <v>2</v>
      </c>
      <c r="Z29" s="27">
        <v>4</v>
      </c>
      <c r="AA29" s="24"/>
      <c r="AB29" s="26">
        <v>6</v>
      </c>
      <c r="AC29" s="27">
        <v>8</v>
      </c>
      <c r="AD29" s="24"/>
      <c r="AE29" s="26">
        <v>10</v>
      </c>
      <c r="AF29" s="27">
        <v>12</v>
      </c>
      <c r="AH29" s="246"/>
      <c r="AI29" s="33">
        <v>2</v>
      </c>
      <c r="AJ29" s="26">
        <v>2</v>
      </c>
      <c r="AK29" s="27">
        <v>8</v>
      </c>
      <c r="AL29" s="24"/>
      <c r="AM29" s="26">
        <v>14</v>
      </c>
      <c r="AN29" s="27">
        <v>20</v>
      </c>
      <c r="AO29" s="24"/>
      <c r="AP29" s="26">
        <v>26</v>
      </c>
      <c r="AQ29" s="27">
        <v>32</v>
      </c>
      <c r="AS29" s="246"/>
      <c r="AT29" s="33">
        <v>2</v>
      </c>
      <c r="AU29" s="26">
        <v>12</v>
      </c>
      <c r="AV29" s="27">
        <v>18</v>
      </c>
      <c r="AW29" s="24"/>
      <c r="AX29" s="26">
        <v>24</v>
      </c>
      <c r="AY29" s="27">
        <v>30</v>
      </c>
      <c r="AZ29" s="24"/>
      <c r="BA29" s="26"/>
      <c r="BB29" s="27"/>
    </row>
    <row r="30" spans="1:54" ht="35" customHeight="1" thickBot="1">
      <c r="A30" s="246"/>
      <c r="B30" s="33">
        <v>3</v>
      </c>
      <c r="C30" s="28">
        <v>3</v>
      </c>
      <c r="D30" s="29">
        <v>3</v>
      </c>
      <c r="E30" s="24"/>
      <c r="F30" s="28">
        <v>3</v>
      </c>
      <c r="G30" s="29">
        <v>3</v>
      </c>
      <c r="H30" s="24"/>
      <c r="I30" s="28">
        <v>3</v>
      </c>
      <c r="J30" s="29">
        <v>3</v>
      </c>
      <c r="L30" s="246"/>
      <c r="M30" s="33">
        <v>3</v>
      </c>
      <c r="N30" s="28">
        <v>3</v>
      </c>
      <c r="O30" s="29">
        <v>4</v>
      </c>
      <c r="P30" s="24"/>
      <c r="Q30" s="28">
        <v>5</v>
      </c>
      <c r="R30" s="29">
        <v>6</v>
      </c>
      <c r="S30" s="24"/>
      <c r="T30" s="28">
        <v>7</v>
      </c>
      <c r="U30" s="29">
        <v>8</v>
      </c>
      <c r="W30" s="246"/>
      <c r="X30" s="33">
        <v>3</v>
      </c>
      <c r="Y30" s="28">
        <v>3</v>
      </c>
      <c r="Z30" s="29">
        <v>5</v>
      </c>
      <c r="AA30" s="24"/>
      <c r="AB30" s="28">
        <v>7</v>
      </c>
      <c r="AC30" s="29">
        <v>9</v>
      </c>
      <c r="AD30" s="24"/>
      <c r="AE30" s="28">
        <v>11</v>
      </c>
      <c r="AF30" s="29">
        <v>13</v>
      </c>
      <c r="AH30" s="246"/>
      <c r="AI30" s="33">
        <v>3</v>
      </c>
      <c r="AJ30" s="28">
        <v>3</v>
      </c>
      <c r="AK30" s="29">
        <v>9</v>
      </c>
      <c r="AL30" s="24"/>
      <c r="AM30" s="28">
        <v>15</v>
      </c>
      <c r="AN30" s="29">
        <v>21</v>
      </c>
      <c r="AO30" s="24"/>
      <c r="AP30" s="28">
        <v>27</v>
      </c>
      <c r="AQ30" s="29">
        <v>33</v>
      </c>
      <c r="AS30" s="246"/>
      <c r="AT30" s="33">
        <v>3</v>
      </c>
      <c r="AU30" s="28">
        <v>13</v>
      </c>
      <c r="AV30" s="29">
        <v>19</v>
      </c>
      <c r="AW30" s="24"/>
      <c r="AX30" s="28">
        <v>25</v>
      </c>
      <c r="AY30" s="29">
        <v>31</v>
      </c>
      <c r="AZ30" s="24"/>
      <c r="BA30" s="28"/>
      <c r="BB30" s="29"/>
    </row>
    <row r="31" spans="1:54" ht="35" customHeight="1" thickBot="1">
      <c r="A31" s="246"/>
      <c r="B31" s="34"/>
      <c r="C31" s="24"/>
      <c r="D31" s="24"/>
      <c r="E31" s="25"/>
      <c r="F31" s="25"/>
      <c r="G31" s="25"/>
      <c r="H31" s="24"/>
      <c r="I31" s="25"/>
      <c r="J31" s="25"/>
      <c r="L31" s="246"/>
      <c r="M31" s="34"/>
      <c r="N31" s="24"/>
      <c r="O31" s="24"/>
      <c r="P31" s="25"/>
      <c r="Q31" s="25"/>
      <c r="R31" s="25"/>
      <c r="S31" s="24"/>
      <c r="T31" s="25"/>
      <c r="U31" s="25"/>
      <c r="W31" s="246"/>
      <c r="X31" s="34"/>
      <c r="Y31" s="24"/>
      <c r="Z31" s="24"/>
      <c r="AA31" s="25"/>
      <c r="AB31" s="25"/>
      <c r="AC31" s="25"/>
      <c r="AD31" s="24"/>
      <c r="AE31" s="25"/>
      <c r="AF31" s="25"/>
      <c r="AH31" s="246"/>
      <c r="AI31" s="34"/>
      <c r="AJ31" s="24"/>
      <c r="AK31" s="24"/>
      <c r="AL31" s="25"/>
      <c r="AM31" s="25"/>
      <c r="AN31" s="25"/>
      <c r="AO31" s="24"/>
      <c r="AP31" s="25"/>
      <c r="AQ31" s="25"/>
      <c r="AS31" s="246"/>
      <c r="AT31" s="34"/>
      <c r="AU31" s="24"/>
      <c r="AV31" s="24"/>
      <c r="AW31" s="25"/>
      <c r="AX31" s="25"/>
      <c r="AY31" s="25"/>
      <c r="AZ31" s="24"/>
      <c r="BA31" s="25"/>
      <c r="BB31" s="25"/>
    </row>
    <row r="32" spans="1:54" ht="35" customHeight="1">
      <c r="A32" s="246"/>
      <c r="B32" s="33">
        <v>4</v>
      </c>
      <c r="C32" s="26">
        <v>4</v>
      </c>
      <c r="D32" s="27">
        <v>4</v>
      </c>
      <c r="E32" s="24"/>
      <c r="F32" s="26">
        <v>4</v>
      </c>
      <c r="G32" s="27">
        <v>4</v>
      </c>
      <c r="H32" s="24"/>
      <c r="I32" s="26">
        <v>4</v>
      </c>
      <c r="J32" s="27">
        <v>4</v>
      </c>
      <c r="L32" s="246"/>
      <c r="M32" s="33">
        <v>4</v>
      </c>
      <c r="N32" s="26">
        <v>4</v>
      </c>
      <c r="O32" s="27">
        <v>5</v>
      </c>
      <c r="P32" s="24"/>
      <c r="Q32" s="26">
        <v>6</v>
      </c>
      <c r="R32" s="27">
        <v>7</v>
      </c>
      <c r="S32" s="24"/>
      <c r="T32" s="26">
        <v>8</v>
      </c>
      <c r="U32" s="27">
        <v>9</v>
      </c>
      <c r="W32" s="246"/>
      <c r="X32" s="33">
        <v>4</v>
      </c>
      <c r="Y32" s="26">
        <v>4</v>
      </c>
      <c r="Z32" s="27">
        <v>6</v>
      </c>
      <c r="AA32" s="24"/>
      <c r="AB32" s="26">
        <v>8</v>
      </c>
      <c r="AC32" s="27">
        <v>10</v>
      </c>
      <c r="AD32" s="24"/>
      <c r="AE32" s="26">
        <v>12</v>
      </c>
      <c r="AF32" s="27">
        <v>14</v>
      </c>
      <c r="AH32" s="246"/>
      <c r="AI32" s="33">
        <v>4</v>
      </c>
      <c r="AJ32" s="26">
        <v>4</v>
      </c>
      <c r="AK32" s="27">
        <v>10</v>
      </c>
      <c r="AL32" s="24"/>
      <c r="AM32" s="26">
        <v>16</v>
      </c>
      <c r="AN32" s="27">
        <v>22</v>
      </c>
      <c r="AO32" s="24"/>
      <c r="AP32" s="26">
        <v>28</v>
      </c>
      <c r="AQ32" s="27">
        <v>34</v>
      </c>
      <c r="AS32" s="246"/>
      <c r="AT32" s="33">
        <v>4</v>
      </c>
      <c r="AU32" s="26">
        <v>14</v>
      </c>
      <c r="AV32" s="27">
        <v>20</v>
      </c>
      <c r="AW32" s="24"/>
      <c r="AX32" s="26">
        <v>26</v>
      </c>
      <c r="AY32" s="27">
        <v>32</v>
      </c>
      <c r="AZ32" s="24"/>
      <c r="BA32" s="26"/>
      <c r="BB32" s="27"/>
    </row>
    <row r="33" spans="1:54" ht="35" customHeight="1" thickBot="1">
      <c r="A33" s="246"/>
      <c r="B33" s="33">
        <v>5</v>
      </c>
      <c r="C33" s="28">
        <v>5</v>
      </c>
      <c r="D33" s="29">
        <v>5</v>
      </c>
      <c r="E33" s="24"/>
      <c r="F33" s="28">
        <v>5</v>
      </c>
      <c r="G33" s="29">
        <v>5</v>
      </c>
      <c r="H33" s="24"/>
      <c r="I33" s="28">
        <v>5</v>
      </c>
      <c r="J33" s="29">
        <v>5</v>
      </c>
      <c r="L33" s="246"/>
      <c r="M33" s="33">
        <v>5</v>
      </c>
      <c r="N33" s="28">
        <v>5</v>
      </c>
      <c r="O33" s="29">
        <v>6</v>
      </c>
      <c r="P33" s="24"/>
      <c r="Q33" s="28">
        <v>7</v>
      </c>
      <c r="R33" s="29">
        <v>8</v>
      </c>
      <c r="S33" s="24"/>
      <c r="T33" s="28">
        <v>9</v>
      </c>
      <c r="U33" s="29">
        <v>10</v>
      </c>
      <c r="W33" s="246"/>
      <c r="X33" s="33">
        <v>5</v>
      </c>
      <c r="Y33" s="28">
        <v>5</v>
      </c>
      <c r="Z33" s="29">
        <v>7</v>
      </c>
      <c r="AA33" s="24"/>
      <c r="AB33" s="28">
        <v>9</v>
      </c>
      <c r="AC33" s="29">
        <v>11</v>
      </c>
      <c r="AD33" s="24"/>
      <c r="AE33" s="28">
        <v>13</v>
      </c>
      <c r="AF33" s="29">
        <v>15</v>
      </c>
      <c r="AH33" s="246"/>
      <c r="AI33" s="33">
        <v>5</v>
      </c>
      <c r="AJ33" s="28">
        <v>5</v>
      </c>
      <c r="AK33" s="29">
        <v>11</v>
      </c>
      <c r="AL33" s="24"/>
      <c r="AM33" s="28">
        <v>17</v>
      </c>
      <c r="AN33" s="29">
        <v>23</v>
      </c>
      <c r="AO33" s="24"/>
      <c r="AP33" s="28">
        <v>29</v>
      </c>
      <c r="AQ33" s="29">
        <v>35</v>
      </c>
      <c r="AS33" s="246"/>
      <c r="AT33" s="33">
        <v>5</v>
      </c>
      <c r="AU33" s="28">
        <v>15</v>
      </c>
      <c r="AV33" s="29">
        <v>21</v>
      </c>
      <c r="AW33" s="24"/>
      <c r="AX33" s="28">
        <v>27</v>
      </c>
      <c r="AY33" s="29">
        <v>33</v>
      </c>
      <c r="AZ33" s="24"/>
      <c r="BA33" s="28"/>
      <c r="BB33" s="29"/>
    </row>
  </sheetData>
  <mergeCells count="30">
    <mergeCell ref="AH26:AH33"/>
    <mergeCell ref="AS26:AS33"/>
    <mergeCell ref="AJ23:AQ23"/>
    <mergeCell ref="AU23:BB23"/>
    <mergeCell ref="C24:J24"/>
    <mergeCell ref="N24:U24"/>
    <mergeCell ref="Y24:AF24"/>
    <mergeCell ref="AJ24:AQ24"/>
    <mergeCell ref="AU24:BB24"/>
    <mergeCell ref="C23:J23"/>
    <mergeCell ref="N23:U23"/>
    <mergeCell ref="AU9:BB9"/>
    <mergeCell ref="AU10:BB10"/>
    <mergeCell ref="AS12:AS19"/>
    <mergeCell ref="C9:J9"/>
    <mergeCell ref="C10:J10"/>
    <mergeCell ref="Y9:AF9"/>
    <mergeCell ref="Y10:AF10"/>
    <mergeCell ref="W12:W19"/>
    <mergeCell ref="AJ9:AQ9"/>
    <mergeCell ref="AJ10:AQ10"/>
    <mergeCell ref="AH12:AH19"/>
    <mergeCell ref="N9:U9"/>
    <mergeCell ref="N10:U10"/>
    <mergeCell ref="L12:L19"/>
    <mergeCell ref="Y23:AF23"/>
    <mergeCell ref="W26:W33"/>
    <mergeCell ref="A26:A33"/>
    <mergeCell ref="L26:L33"/>
    <mergeCell ref="A12:A1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86825-F4F6-7E4E-991F-C772E56BAAAA}">
  <dimension ref="A1:AF20"/>
  <sheetViews>
    <sheetView topLeftCell="A4" zoomScale="140" zoomScaleNormal="140" workbookViewId="0">
      <selection activeCell="AL8" sqref="AL8"/>
    </sheetView>
  </sheetViews>
  <sheetFormatPr baseColWidth="10" defaultColWidth="5.83203125" defaultRowHeight="35" customHeight="1"/>
  <cols>
    <col min="1" max="16384" width="5.83203125" style="1"/>
  </cols>
  <sheetData>
    <row r="1" spans="1:32" ht="35" customHeight="1" thickBot="1">
      <c r="A1" s="249" t="s">
        <v>129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  <c r="W1" s="249"/>
      <c r="X1" s="249"/>
      <c r="Y1" s="249"/>
      <c r="Z1" s="249"/>
      <c r="AA1" s="249"/>
      <c r="AB1" s="249"/>
      <c r="AC1" s="249"/>
      <c r="AD1" s="249"/>
    </row>
    <row r="2" spans="1:32" ht="35" customHeight="1" thickBot="1">
      <c r="A2" s="35" t="s">
        <v>13</v>
      </c>
      <c r="B2" s="36">
        <v>0</v>
      </c>
      <c r="C2" s="37">
        <v>1</v>
      </c>
      <c r="D2" s="37">
        <v>2</v>
      </c>
      <c r="E2" s="37">
        <v>3</v>
      </c>
      <c r="F2" s="37">
        <v>4</v>
      </c>
      <c r="G2" s="37">
        <v>5</v>
      </c>
      <c r="H2" s="37">
        <v>6</v>
      </c>
      <c r="I2" s="37">
        <v>7</v>
      </c>
      <c r="J2" s="37">
        <v>8</v>
      </c>
      <c r="K2" s="37">
        <v>9</v>
      </c>
      <c r="L2" s="37">
        <v>10</v>
      </c>
      <c r="M2" s="37">
        <v>11</v>
      </c>
      <c r="N2" s="37">
        <v>12</v>
      </c>
      <c r="O2" s="37">
        <v>13</v>
      </c>
      <c r="P2" s="37">
        <v>14</v>
      </c>
      <c r="Q2" s="37">
        <v>15</v>
      </c>
      <c r="R2" s="37">
        <v>16</v>
      </c>
      <c r="S2" s="37">
        <v>17</v>
      </c>
      <c r="T2" s="37">
        <v>18</v>
      </c>
      <c r="U2" s="37">
        <v>19</v>
      </c>
      <c r="V2" s="37">
        <v>20</v>
      </c>
      <c r="W2" s="37">
        <v>21</v>
      </c>
      <c r="X2" s="37">
        <v>22</v>
      </c>
      <c r="Y2" s="37">
        <v>23</v>
      </c>
      <c r="Z2" s="38">
        <v>24</v>
      </c>
    </row>
    <row r="4" spans="1:32" ht="35" customHeight="1" thickBot="1">
      <c r="A4" s="25"/>
      <c r="B4" s="25" t="s">
        <v>33</v>
      </c>
      <c r="C4" s="25" t="s">
        <v>34</v>
      </c>
      <c r="D4" s="25" t="s">
        <v>35</v>
      </c>
    </row>
    <row r="5" spans="1:32" ht="35" customHeight="1" thickBot="1">
      <c r="A5" s="35" t="s">
        <v>23</v>
      </c>
      <c r="B5" s="39">
        <v>3</v>
      </c>
      <c r="C5" s="40">
        <v>3</v>
      </c>
      <c r="D5" s="41">
        <v>1</v>
      </c>
    </row>
    <row r="6" spans="1:32" ht="35" customHeight="1" thickBot="1">
      <c r="A6" s="35" t="s">
        <v>22</v>
      </c>
      <c r="B6" s="39">
        <v>2</v>
      </c>
      <c r="C6" s="40">
        <v>2</v>
      </c>
      <c r="D6" s="41">
        <v>1</v>
      </c>
    </row>
    <row r="8" spans="1:32" ht="35" customHeight="1">
      <c r="A8" s="250" t="s">
        <v>157</v>
      </c>
      <c r="B8" s="250"/>
      <c r="C8" s="250"/>
      <c r="D8" s="24">
        <f>B6*C6*D6</f>
        <v>4</v>
      </c>
      <c r="E8" s="131"/>
      <c r="F8" s="131"/>
      <c r="G8" s="131"/>
      <c r="H8" s="131"/>
      <c r="I8" s="131"/>
      <c r="J8" s="131"/>
      <c r="K8" s="131"/>
      <c r="L8" s="131"/>
      <c r="M8" s="131"/>
      <c r="N8" s="131"/>
    </row>
    <row r="10" spans="1:32" ht="35" customHeight="1">
      <c r="A10" s="247" t="s">
        <v>158</v>
      </c>
      <c r="B10" s="247"/>
      <c r="C10" s="247"/>
      <c r="D10" s="247"/>
      <c r="E10" s="247"/>
      <c r="F10" s="247"/>
      <c r="G10" s="247"/>
      <c r="H10" s="247"/>
      <c r="I10" s="247"/>
      <c r="J10" s="247"/>
      <c r="K10" s="24"/>
      <c r="L10" s="247" t="s">
        <v>160</v>
      </c>
      <c r="M10" s="247"/>
      <c r="N10" s="247"/>
      <c r="O10" s="247"/>
      <c r="P10" s="247"/>
      <c r="Q10" s="247"/>
      <c r="R10" s="247"/>
      <c r="S10" s="247"/>
      <c r="T10" s="247"/>
      <c r="U10" s="247"/>
      <c r="W10" s="247" t="s">
        <v>161</v>
      </c>
      <c r="X10" s="247"/>
      <c r="Y10" s="247"/>
      <c r="Z10" s="247"/>
      <c r="AA10" s="247"/>
      <c r="AB10" s="247"/>
      <c r="AC10" s="247"/>
      <c r="AD10" s="247"/>
      <c r="AE10" s="247"/>
      <c r="AF10" s="247"/>
    </row>
    <row r="11" spans="1:32" ht="35" customHeight="1">
      <c r="C11" s="248" t="s">
        <v>159</v>
      </c>
      <c r="D11" s="248"/>
      <c r="E11" s="248"/>
      <c r="F11" s="248"/>
      <c r="G11" s="248"/>
      <c r="H11" s="248"/>
      <c r="I11" s="248"/>
      <c r="J11" s="248"/>
      <c r="N11" s="248" t="s">
        <v>0</v>
      </c>
      <c r="O11" s="248"/>
      <c r="P11" s="248"/>
      <c r="Q11" s="248"/>
      <c r="R11" s="248"/>
      <c r="S11" s="248"/>
      <c r="T11" s="248"/>
      <c r="U11" s="248"/>
      <c r="Y11" s="248" t="s">
        <v>0</v>
      </c>
      <c r="Z11" s="248"/>
      <c r="AA11" s="248"/>
      <c r="AB11" s="248"/>
      <c r="AC11" s="248"/>
      <c r="AD11" s="248"/>
      <c r="AE11" s="248"/>
      <c r="AF11" s="248"/>
    </row>
    <row r="12" spans="1:32" ht="35" customHeight="1" thickBot="1">
      <c r="B12" s="23"/>
      <c r="C12" s="251">
        <v>0</v>
      </c>
      <c r="D12" s="251"/>
      <c r="E12" s="31"/>
      <c r="F12" s="252">
        <v>1</v>
      </c>
      <c r="G12" s="252"/>
      <c r="H12" s="32"/>
      <c r="I12" s="252">
        <v>2</v>
      </c>
      <c r="J12" s="252"/>
      <c r="M12" s="23"/>
      <c r="N12" s="30">
        <v>0</v>
      </c>
      <c r="O12" s="30">
        <v>1</v>
      </c>
      <c r="P12" s="31"/>
      <c r="Q12" s="30">
        <v>0</v>
      </c>
      <c r="R12" s="30">
        <v>1</v>
      </c>
      <c r="S12" s="32"/>
      <c r="T12" s="30">
        <v>0</v>
      </c>
      <c r="U12" s="30">
        <v>1</v>
      </c>
      <c r="X12" s="23"/>
      <c r="Y12" s="30">
        <v>0</v>
      </c>
      <c r="Z12" s="30">
        <v>1</v>
      </c>
      <c r="AA12" s="31"/>
      <c r="AB12" s="30">
        <v>0</v>
      </c>
      <c r="AC12" s="30">
        <v>1</v>
      </c>
      <c r="AD12" s="32"/>
      <c r="AE12" s="30">
        <v>0</v>
      </c>
      <c r="AF12" s="30">
        <v>1</v>
      </c>
    </row>
    <row r="13" spans="1:32" ht="35" customHeight="1">
      <c r="A13" s="246" t="s">
        <v>151</v>
      </c>
      <c r="B13" s="253">
        <v>0</v>
      </c>
      <c r="C13" s="254">
        <v>0</v>
      </c>
      <c r="D13" s="255"/>
      <c r="E13" s="24"/>
      <c r="F13" s="254">
        <v>1</v>
      </c>
      <c r="G13" s="255"/>
      <c r="H13" s="24"/>
      <c r="I13" s="254">
        <v>2</v>
      </c>
      <c r="J13" s="255"/>
      <c r="L13" s="246" t="s">
        <v>1</v>
      </c>
      <c r="M13" s="33">
        <v>0</v>
      </c>
      <c r="N13" s="26">
        <f>N$12+$M13*$B$6+$C$13*$D$8</f>
        <v>0</v>
      </c>
      <c r="O13" s="27">
        <f>O$12+$M13*$B$6+C13*$D$8</f>
        <v>1</v>
      </c>
      <c r="P13" s="24"/>
      <c r="Q13" s="26">
        <f>$Q$12+M$13*$B$6+$F$13*$D$8</f>
        <v>4</v>
      </c>
      <c r="R13" s="27">
        <f>R12+M13*B6+F13*D8</f>
        <v>5</v>
      </c>
      <c r="S13" s="24"/>
      <c r="T13" s="26">
        <f>T$12+$M13*$B$6+$I$13*$D$8</f>
        <v>8</v>
      </c>
      <c r="U13" s="27">
        <f>U$12+$M13*$B$6+I13*$D$8</f>
        <v>9</v>
      </c>
      <c r="W13" s="246" t="s">
        <v>1</v>
      </c>
      <c r="X13" s="33">
        <v>0</v>
      </c>
      <c r="Y13" s="26">
        <f>N13+10</f>
        <v>10</v>
      </c>
      <c r="Z13" s="27">
        <f>O13+10</f>
        <v>11</v>
      </c>
      <c r="AA13" s="24"/>
      <c r="AB13" s="26">
        <f>Q13+10</f>
        <v>14</v>
      </c>
      <c r="AC13" s="27">
        <f>R13+10</f>
        <v>15</v>
      </c>
      <c r="AD13" s="24"/>
      <c r="AE13" s="26">
        <f>T13+10</f>
        <v>18</v>
      </c>
      <c r="AF13" s="27">
        <f>U13+10</f>
        <v>19</v>
      </c>
    </row>
    <row r="14" spans="1:32" ht="35" customHeight="1" thickBot="1">
      <c r="A14" s="246"/>
      <c r="B14" s="253"/>
      <c r="C14" s="256"/>
      <c r="D14" s="257"/>
      <c r="E14" s="24"/>
      <c r="F14" s="256"/>
      <c r="G14" s="257"/>
      <c r="H14" s="24"/>
      <c r="I14" s="256"/>
      <c r="J14" s="257"/>
      <c r="L14" s="246"/>
      <c r="M14" s="33">
        <v>1</v>
      </c>
      <c r="N14" s="28">
        <f>N$12+$M14*$B$6+C13*$D$8</f>
        <v>2</v>
      </c>
      <c r="O14" s="29">
        <f>O12+M14*B6+C13*D8</f>
        <v>3</v>
      </c>
      <c r="P14" s="24"/>
      <c r="Q14" s="28">
        <f>$Q$12+M$14*$B$6+$F$13*$D$8</f>
        <v>6</v>
      </c>
      <c r="R14" s="29">
        <f>R12+M14*B6+F13*D8</f>
        <v>7</v>
      </c>
      <c r="S14" s="24"/>
      <c r="T14" s="28">
        <f>T$12+$M14*$B$6+$I$13*$D$8</f>
        <v>10</v>
      </c>
      <c r="U14" s="29">
        <f>U$12+$M14*$B$6+$I$13*$D$8</f>
        <v>11</v>
      </c>
      <c r="W14" s="246"/>
      <c r="X14" s="33">
        <v>1</v>
      </c>
      <c r="Y14" s="28">
        <f>N14+10</f>
        <v>12</v>
      </c>
      <c r="Z14" s="29">
        <f>O14+10</f>
        <v>13</v>
      </c>
      <c r="AA14" s="24"/>
      <c r="AB14" s="28">
        <f>Q14+10</f>
        <v>16</v>
      </c>
      <c r="AC14" s="29">
        <f>R14+10</f>
        <v>17</v>
      </c>
      <c r="AD14" s="24"/>
      <c r="AE14" s="28">
        <f>T14+10</f>
        <v>20</v>
      </c>
      <c r="AF14" s="29">
        <f>U14+10</f>
        <v>21</v>
      </c>
    </row>
    <row r="15" spans="1:32" ht="35" customHeight="1" thickBot="1">
      <c r="A15" s="246"/>
      <c r="B15" s="34"/>
      <c r="C15" s="24"/>
      <c r="D15" s="25"/>
      <c r="E15" s="25"/>
      <c r="F15" s="25"/>
      <c r="G15" s="25"/>
      <c r="H15" s="24"/>
      <c r="I15" s="25"/>
      <c r="J15" s="25"/>
      <c r="L15" s="246"/>
      <c r="M15" s="34"/>
      <c r="N15" s="24"/>
      <c r="O15" s="25"/>
      <c r="P15" s="25"/>
      <c r="Q15" s="25"/>
      <c r="R15" s="25"/>
      <c r="S15" s="24"/>
      <c r="T15" s="25"/>
      <c r="U15" s="25"/>
      <c r="W15" s="246"/>
      <c r="X15" s="34"/>
      <c r="Y15" s="24"/>
      <c r="Z15" s="25"/>
      <c r="AA15" s="25"/>
      <c r="AB15" s="25"/>
      <c r="AC15" s="25"/>
      <c r="AD15" s="24"/>
      <c r="AE15" s="25"/>
      <c r="AF15" s="25"/>
    </row>
    <row r="16" spans="1:32" ht="35" customHeight="1">
      <c r="A16" s="246"/>
      <c r="B16" s="258">
        <v>1</v>
      </c>
      <c r="C16" s="254">
        <v>3</v>
      </c>
      <c r="D16" s="255"/>
      <c r="E16" s="24"/>
      <c r="F16" s="254">
        <v>4</v>
      </c>
      <c r="G16" s="255"/>
      <c r="H16" s="25"/>
      <c r="I16" s="254">
        <v>5</v>
      </c>
      <c r="J16" s="255"/>
      <c r="L16" s="246"/>
      <c r="M16" s="33">
        <v>0</v>
      </c>
      <c r="N16" s="26">
        <f>N$12+$M16*$B$6+$C$16*$D$8</f>
        <v>12</v>
      </c>
      <c r="O16" s="27">
        <f>O$12+$M16*$B$6+$C$16*$D$8</f>
        <v>13</v>
      </c>
      <c r="P16" s="24"/>
      <c r="Q16" s="26">
        <f>Q$12+$M16*$B$6+$F$16*$D$8</f>
        <v>16</v>
      </c>
      <c r="R16" s="27">
        <f>R$12+$M16*$B$6+$F$16*$D$8</f>
        <v>17</v>
      </c>
      <c r="S16" s="25"/>
      <c r="T16" s="26">
        <f>T$12+$M16*$B$6+$I$16*$D$8</f>
        <v>20</v>
      </c>
      <c r="U16" s="27">
        <f>U$12+$M16*$B$6+$I$16*$D$8</f>
        <v>21</v>
      </c>
      <c r="W16" s="246"/>
      <c r="X16" s="33">
        <v>0</v>
      </c>
      <c r="Y16" s="26">
        <f>N16+10</f>
        <v>22</v>
      </c>
      <c r="Z16" s="27">
        <f>O16+10</f>
        <v>23</v>
      </c>
      <c r="AA16" s="24"/>
      <c r="AB16" s="26">
        <f>Q16+10</f>
        <v>26</v>
      </c>
      <c r="AC16" s="27">
        <f>R16+10</f>
        <v>27</v>
      </c>
      <c r="AD16" s="25"/>
      <c r="AE16" s="26">
        <f>T16+10</f>
        <v>30</v>
      </c>
      <c r="AF16" s="27">
        <f>U16+10</f>
        <v>31</v>
      </c>
    </row>
    <row r="17" spans="1:32" ht="35" customHeight="1" thickBot="1">
      <c r="A17" s="246"/>
      <c r="B17" s="258"/>
      <c r="C17" s="256"/>
      <c r="D17" s="257"/>
      <c r="E17" s="24"/>
      <c r="F17" s="256"/>
      <c r="G17" s="257"/>
      <c r="H17" s="24"/>
      <c r="I17" s="256"/>
      <c r="J17" s="257"/>
      <c r="L17" s="246"/>
      <c r="M17" s="33">
        <v>1</v>
      </c>
      <c r="N17" s="28">
        <f>N$12+$M17*$B$6+C16*$D$8</f>
        <v>14</v>
      </c>
      <c r="O17" s="29">
        <f>O$12+$M17*$B$6+$C$16*$D$8</f>
        <v>15</v>
      </c>
      <c r="P17" s="24"/>
      <c r="Q17" s="28">
        <f>Q$12+$M17*$B$6+$F$16*$D$8</f>
        <v>18</v>
      </c>
      <c r="R17" s="29">
        <f>R$12+$M17*$B$6+$F$16*$D$8</f>
        <v>19</v>
      </c>
      <c r="S17" s="24"/>
      <c r="T17" s="28">
        <f>T$12+$M17*$B$6+$I$16*$D$8</f>
        <v>22</v>
      </c>
      <c r="U17" s="29">
        <f>U$12+$M17*$B$6+$I$16*$D$8</f>
        <v>23</v>
      </c>
      <c r="W17" s="246"/>
      <c r="X17" s="33">
        <v>1</v>
      </c>
      <c r="Y17" s="28">
        <f>N17+10</f>
        <v>24</v>
      </c>
      <c r="Z17" s="29">
        <f>O17+10</f>
        <v>25</v>
      </c>
      <c r="AA17" s="24"/>
      <c r="AB17" s="28">
        <f>Q17+10</f>
        <v>28</v>
      </c>
      <c r="AC17" s="29">
        <f>R17+10</f>
        <v>29</v>
      </c>
      <c r="AD17" s="24"/>
      <c r="AE17" s="28">
        <f>T17+10</f>
        <v>32</v>
      </c>
      <c r="AF17" s="29">
        <f>U17+10</f>
        <v>33</v>
      </c>
    </row>
    <row r="18" spans="1:32" ht="35" customHeight="1" thickBot="1">
      <c r="A18" s="246"/>
      <c r="B18" s="34"/>
      <c r="C18" s="24"/>
      <c r="D18" s="24"/>
      <c r="E18" s="25"/>
      <c r="F18" s="25"/>
      <c r="G18" s="25"/>
      <c r="H18" s="24"/>
      <c r="I18" s="25"/>
      <c r="J18" s="25"/>
      <c r="L18" s="246"/>
      <c r="M18" s="34"/>
      <c r="N18" s="24"/>
      <c r="O18" s="24"/>
      <c r="P18" s="25"/>
      <c r="Q18" s="25"/>
      <c r="R18" s="25"/>
      <c r="S18" s="24"/>
      <c r="T18" s="25"/>
      <c r="U18" s="25"/>
      <c r="W18" s="246"/>
      <c r="X18" s="34"/>
      <c r="Y18" s="24"/>
      <c r="Z18" s="24"/>
      <c r="AA18" s="25"/>
      <c r="AB18" s="25"/>
      <c r="AC18" s="25"/>
      <c r="AD18" s="24"/>
      <c r="AE18" s="25"/>
      <c r="AF18" s="25"/>
    </row>
    <row r="19" spans="1:32" ht="35" customHeight="1">
      <c r="A19" s="246"/>
      <c r="B19" s="258">
        <v>2</v>
      </c>
      <c r="C19" s="254">
        <v>6</v>
      </c>
      <c r="D19" s="255"/>
      <c r="E19" s="25"/>
      <c r="F19" s="254">
        <v>7</v>
      </c>
      <c r="G19" s="255"/>
      <c r="H19" s="24"/>
      <c r="I19" s="254">
        <v>8</v>
      </c>
      <c r="J19" s="255"/>
      <c r="L19" s="246"/>
      <c r="M19" s="33">
        <v>0</v>
      </c>
      <c r="N19" s="26">
        <f>N$12+$M19*$B$6+$C$19*$D$8</f>
        <v>24</v>
      </c>
      <c r="O19" s="27">
        <f>O$12+$M19*$B$6+$C$19*$D$8</f>
        <v>25</v>
      </c>
      <c r="P19" s="25"/>
      <c r="Q19" s="26">
        <f>Q$12+$M19*$B$6+$F$19*$D$8</f>
        <v>28</v>
      </c>
      <c r="R19" s="27">
        <f>R$12+$M19*$B$6+$F$19*$D$8</f>
        <v>29</v>
      </c>
      <c r="S19" s="24"/>
      <c r="T19" s="26">
        <f>T$12+$M19*$B$6+$I$19*$D$8</f>
        <v>32</v>
      </c>
      <c r="U19" s="27">
        <f>U$12+$M19*$B$6+$I$19*$D$8</f>
        <v>33</v>
      </c>
      <c r="W19" s="246"/>
      <c r="X19" s="33">
        <v>0</v>
      </c>
      <c r="Y19" s="26">
        <f>N19+10</f>
        <v>34</v>
      </c>
      <c r="Z19" s="27"/>
      <c r="AA19" s="25"/>
      <c r="AB19" s="26"/>
      <c r="AC19" s="27"/>
      <c r="AD19" s="24"/>
      <c r="AE19" s="26"/>
      <c r="AF19" s="27"/>
    </row>
    <row r="20" spans="1:32" ht="35" customHeight="1" thickBot="1">
      <c r="A20" s="246"/>
      <c r="B20" s="258"/>
      <c r="C20" s="256"/>
      <c r="D20" s="257"/>
      <c r="E20" s="25"/>
      <c r="F20" s="256"/>
      <c r="G20" s="257"/>
      <c r="H20" s="24"/>
      <c r="I20" s="256"/>
      <c r="J20" s="257"/>
      <c r="L20" s="246"/>
      <c r="M20" s="33">
        <v>1</v>
      </c>
      <c r="N20" s="28">
        <f>N$12+$M20*$B$6+$C$19*$D$8</f>
        <v>26</v>
      </c>
      <c r="O20" s="29">
        <f>O$12+$M20*$B$6+$C$19*$D$8</f>
        <v>27</v>
      </c>
      <c r="P20" s="25"/>
      <c r="Q20" s="28">
        <f>Q$12+$M20*$B$6+$F$19*$D$8</f>
        <v>30</v>
      </c>
      <c r="R20" s="29">
        <f>R$12+$M20*$B$6+$F$19*$D$8</f>
        <v>31</v>
      </c>
      <c r="S20" s="24"/>
      <c r="T20" s="28">
        <f>T$12+$M20*$B$6+$I$19*$D$8</f>
        <v>34</v>
      </c>
      <c r="U20" s="29">
        <f>U$12+$M20*$B$6+$I$19*$D$8</f>
        <v>35</v>
      </c>
      <c r="W20" s="246"/>
      <c r="X20" s="33">
        <v>1</v>
      </c>
      <c r="Y20" s="28"/>
      <c r="Z20" s="29"/>
      <c r="AA20" s="25"/>
      <c r="AB20" s="28"/>
      <c r="AC20" s="29"/>
      <c r="AD20" s="24"/>
      <c r="AE20" s="28"/>
      <c r="AF20" s="29"/>
    </row>
  </sheetData>
  <mergeCells count="26">
    <mergeCell ref="W13:W20"/>
    <mergeCell ref="C19:D20"/>
    <mergeCell ref="F19:G20"/>
    <mergeCell ref="I19:J20"/>
    <mergeCell ref="L10:U10"/>
    <mergeCell ref="N11:U11"/>
    <mergeCell ref="L13:L20"/>
    <mergeCell ref="A13:A20"/>
    <mergeCell ref="B13:B14"/>
    <mergeCell ref="C13:D14"/>
    <mergeCell ref="F13:G14"/>
    <mergeCell ref="I13:J14"/>
    <mergeCell ref="B16:B17"/>
    <mergeCell ref="C16:D17"/>
    <mergeCell ref="F16:G17"/>
    <mergeCell ref="I16:J17"/>
    <mergeCell ref="B19:B20"/>
    <mergeCell ref="A1:AD1"/>
    <mergeCell ref="A8:C8"/>
    <mergeCell ref="A10:J10"/>
    <mergeCell ref="C11:J11"/>
    <mergeCell ref="C12:D12"/>
    <mergeCell ref="F12:G12"/>
    <mergeCell ref="I12:J12"/>
    <mergeCell ref="W10:AF10"/>
    <mergeCell ref="Y11:AF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9AFD9-140B-9C49-8EA7-02DA16227EB3}">
  <sheetPr codeName="Sheet9"/>
  <dimension ref="A1:BX45"/>
  <sheetViews>
    <sheetView topLeftCell="AS24" zoomScale="160" zoomScaleNormal="160" workbookViewId="0">
      <selection activeCell="AF36" sqref="AF36"/>
    </sheetView>
  </sheetViews>
  <sheetFormatPr baseColWidth="10" defaultColWidth="5.83203125" defaultRowHeight="35" customHeight="1"/>
  <cols>
    <col min="1" max="16384" width="5.83203125" style="16"/>
  </cols>
  <sheetData>
    <row r="1" spans="1:76" ht="35" customHeight="1" thickBot="1">
      <c r="A1" s="47" t="s">
        <v>13</v>
      </c>
      <c r="B1" s="42">
        <v>0</v>
      </c>
      <c r="C1" s="43">
        <v>1</v>
      </c>
      <c r="D1" s="43">
        <v>2</v>
      </c>
      <c r="E1" s="43">
        <v>3</v>
      </c>
      <c r="F1" s="43">
        <v>4</v>
      </c>
      <c r="G1" s="43">
        <v>5</v>
      </c>
      <c r="H1" s="43">
        <v>6</v>
      </c>
      <c r="I1" s="44">
        <v>7</v>
      </c>
      <c r="J1" s="45"/>
      <c r="K1" s="264" t="s">
        <v>46</v>
      </c>
      <c r="L1" s="264"/>
      <c r="M1" s="264"/>
      <c r="N1" s="264"/>
      <c r="O1" s="264"/>
      <c r="P1" s="264"/>
      <c r="Q1" s="264"/>
      <c r="R1" s="264"/>
      <c r="S1" s="264"/>
      <c r="U1" s="265" t="s">
        <v>61</v>
      </c>
      <c r="V1" s="265"/>
      <c r="W1" s="265"/>
      <c r="X1" s="265"/>
      <c r="Y1" s="265"/>
      <c r="Z1" s="265"/>
      <c r="AA1" s="265"/>
      <c r="AB1" s="265"/>
      <c r="AC1" s="265"/>
      <c r="AE1" s="265" t="s">
        <v>47</v>
      </c>
      <c r="AF1" s="265"/>
      <c r="AG1" s="265"/>
      <c r="AH1" s="265"/>
      <c r="AI1" s="265"/>
      <c r="AJ1" s="265"/>
      <c r="AK1" s="265"/>
      <c r="AL1" s="265"/>
      <c r="AM1" s="265"/>
      <c r="AO1" s="265" t="s">
        <v>80</v>
      </c>
      <c r="AP1" s="265"/>
      <c r="AQ1" s="265"/>
      <c r="AR1" s="265"/>
      <c r="AS1" s="265"/>
      <c r="AT1" s="265"/>
      <c r="AU1" s="265"/>
      <c r="AV1" s="265"/>
      <c r="AW1" s="265"/>
      <c r="AY1" s="265" t="s">
        <v>48</v>
      </c>
      <c r="AZ1" s="265"/>
      <c r="BA1" s="265"/>
      <c r="BB1" s="265"/>
      <c r="BC1" s="265"/>
      <c r="BD1" s="265"/>
      <c r="BE1" s="265"/>
      <c r="BF1" s="265"/>
      <c r="BG1" s="265"/>
      <c r="BI1" s="265" t="s">
        <v>78</v>
      </c>
      <c r="BJ1" s="265"/>
      <c r="BK1" s="265"/>
      <c r="BL1" s="265"/>
      <c r="BM1" s="265"/>
      <c r="BN1" s="265"/>
      <c r="BO1" s="265"/>
      <c r="BP1" s="265"/>
      <c r="BQ1" s="265"/>
    </row>
    <row r="2" spans="1:76" ht="35" customHeight="1" thickBot="1">
      <c r="A2" s="47" t="s">
        <v>22</v>
      </c>
      <c r="B2" s="42">
        <v>4</v>
      </c>
      <c r="C2" s="43">
        <v>1</v>
      </c>
      <c r="D2" s="44">
        <v>1</v>
      </c>
      <c r="J2" s="45"/>
      <c r="K2" s="264"/>
      <c r="L2" s="264"/>
      <c r="M2" s="264"/>
      <c r="N2" s="264"/>
      <c r="O2" s="264"/>
      <c r="P2" s="264"/>
      <c r="Q2" s="264"/>
      <c r="R2" s="264"/>
      <c r="S2" s="264"/>
      <c r="T2" s="45"/>
      <c r="U2" s="265"/>
      <c r="V2" s="265"/>
      <c r="W2" s="265"/>
      <c r="X2" s="265"/>
      <c r="Y2" s="265"/>
      <c r="Z2" s="265"/>
      <c r="AA2" s="265"/>
      <c r="AB2" s="265"/>
      <c r="AC2" s="265"/>
      <c r="AE2" s="265"/>
      <c r="AF2" s="265"/>
      <c r="AG2" s="265"/>
      <c r="AH2" s="265"/>
      <c r="AI2" s="265"/>
      <c r="AJ2" s="265"/>
      <c r="AK2" s="265"/>
      <c r="AL2" s="265"/>
      <c r="AM2" s="265"/>
      <c r="AO2" s="265"/>
      <c r="AP2" s="265"/>
      <c r="AQ2" s="265"/>
      <c r="AR2" s="265"/>
      <c r="AS2" s="265"/>
      <c r="AT2" s="265"/>
      <c r="AU2" s="265"/>
      <c r="AV2" s="265"/>
      <c r="AW2" s="265"/>
      <c r="AY2" s="265"/>
      <c r="AZ2" s="265"/>
      <c r="BA2" s="265"/>
      <c r="BB2" s="265"/>
      <c r="BC2" s="265"/>
      <c r="BD2" s="265"/>
      <c r="BE2" s="265"/>
      <c r="BF2" s="265"/>
      <c r="BG2" s="265"/>
      <c r="BH2" s="45"/>
      <c r="BI2" s="265"/>
      <c r="BJ2" s="265"/>
      <c r="BK2" s="265"/>
      <c r="BL2" s="265"/>
      <c r="BM2" s="265"/>
      <c r="BN2" s="265"/>
      <c r="BO2" s="265"/>
      <c r="BP2" s="265"/>
      <c r="BQ2" s="265"/>
      <c r="BR2" s="45"/>
      <c r="BS2" s="45"/>
      <c r="BT2" s="45"/>
      <c r="BU2" s="45"/>
      <c r="BV2" s="45"/>
      <c r="BW2" s="45"/>
      <c r="BX2" s="45"/>
    </row>
    <row r="3" spans="1:76" ht="35" customHeight="1" thickBot="1">
      <c r="A3" s="47" t="s">
        <v>23</v>
      </c>
      <c r="B3" s="42">
        <v>2</v>
      </c>
      <c r="C3" s="43">
        <v>1</v>
      </c>
      <c r="D3" s="44">
        <v>1</v>
      </c>
      <c r="J3" s="45"/>
      <c r="K3" s="264"/>
      <c r="L3" s="264"/>
      <c r="M3" s="264"/>
      <c r="N3" s="264"/>
      <c r="O3" s="264"/>
      <c r="P3" s="264"/>
      <c r="Q3" s="264"/>
      <c r="R3" s="264"/>
      <c r="S3" s="264"/>
      <c r="U3" s="265"/>
      <c r="V3" s="265"/>
      <c r="W3" s="265"/>
      <c r="X3" s="265"/>
      <c r="Y3" s="265"/>
      <c r="Z3" s="265"/>
      <c r="AA3" s="265"/>
      <c r="AB3" s="265"/>
      <c r="AC3" s="265"/>
      <c r="AE3" s="265"/>
      <c r="AF3" s="265"/>
      <c r="AG3" s="265"/>
      <c r="AH3" s="265"/>
      <c r="AI3" s="265"/>
      <c r="AJ3" s="265"/>
      <c r="AK3" s="265"/>
      <c r="AL3" s="265"/>
      <c r="AM3" s="265"/>
      <c r="AN3" s="45"/>
      <c r="AO3" s="265"/>
      <c r="AP3" s="265"/>
      <c r="AQ3" s="265"/>
      <c r="AR3" s="265"/>
      <c r="AS3" s="265"/>
      <c r="AT3" s="265"/>
      <c r="AU3" s="265"/>
      <c r="AV3" s="265"/>
      <c r="AW3" s="265"/>
      <c r="AX3" s="45"/>
      <c r="AY3" s="265"/>
      <c r="AZ3" s="265"/>
      <c r="BA3" s="265"/>
      <c r="BB3" s="265"/>
      <c r="BC3" s="265"/>
      <c r="BD3" s="265"/>
      <c r="BE3" s="265"/>
      <c r="BF3" s="265"/>
      <c r="BG3" s="265"/>
      <c r="BH3" s="45"/>
      <c r="BI3" s="265"/>
      <c r="BJ3" s="265"/>
      <c r="BK3" s="265"/>
      <c r="BL3" s="265"/>
      <c r="BM3" s="265"/>
      <c r="BN3" s="265"/>
      <c r="BO3" s="265"/>
      <c r="BP3" s="265"/>
      <c r="BQ3" s="265"/>
      <c r="BR3" s="45"/>
      <c r="BS3" s="45"/>
      <c r="BT3" s="45"/>
      <c r="BU3" s="45"/>
      <c r="BV3" s="45"/>
      <c r="BW3" s="45"/>
      <c r="BX3" s="45"/>
    </row>
    <row r="4" spans="1:76" ht="35" customHeight="1" thickBot="1">
      <c r="A4" s="47" t="s">
        <v>40</v>
      </c>
      <c r="B4" s="42">
        <v>8</v>
      </c>
      <c r="C4" s="43">
        <v>1</v>
      </c>
      <c r="D4" s="44">
        <v>1</v>
      </c>
      <c r="J4" s="48"/>
      <c r="K4" s="260" t="s">
        <v>39</v>
      </c>
      <c r="L4" s="260"/>
      <c r="M4" s="260"/>
      <c r="N4" s="260"/>
      <c r="O4" s="260"/>
      <c r="P4" s="260"/>
      <c r="Q4" s="260"/>
      <c r="R4" s="260"/>
      <c r="S4" s="260"/>
      <c r="U4" s="260" t="s">
        <v>41</v>
      </c>
      <c r="V4" s="260"/>
      <c r="W4" s="260"/>
      <c r="X4" s="260"/>
      <c r="Y4" s="260"/>
      <c r="Z4" s="260"/>
      <c r="AA4" s="260"/>
      <c r="AB4" s="260"/>
      <c r="AC4" s="260"/>
      <c r="AE4" s="260" t="s">
        <v>42</v>
      </c>
      <c r="AF4" s="260"/>
      <c r="AG4" s="260"/>
      <c r="AH4" s="260"/>
      <c r="AI4" s="260"/>
      <c r="AJ4" s="260"/>
      <c r="AK4" s="260"/>
      <c r="AL4" s="260"/>
      <c r="AM4" s="260"/>
      <c r="AN4" s="45"/>
      <c r="AO4" s="260" t="s">
        <v>43</v>
      </c>
      <c r="AP4" s="260"/>
      <c r="AQ4" s="260"/>
      <c r="AR4" s="260"/>
      <c r="AS4" s="260"/>
      <c r="AT4" s="260"/>
      <c r="AU4" s="260"/>
      <c r="AV4" s="260"/>
      <c r="AW4" s="260"/>
      <c r="AX4" s="45"/>
      <c r="AY4" s="260" t="s">
        <v>44</v>
      </c>
      <c r="AZ4" s="260"/>
      <c r="BA4" s="260"/>
      <c r="BB4" s="260"/>
      <c r="BC4" s="260"/>
      <c r="BD4" s="260"/>
      <c r="BE4" s="260"/>
      <c r="BF4" s="260"/>
      <c r="BG4" s="260"/>
      <c r="BH4" s="48"/>
      <c r="BI4" s="260" t="s">
        <v>77</v>
      </c>
      <c r="BJ4" s="260"/>
      <c r="BK4" s="260"/>
      <c r="BL4" s="260"/>
      <c r="BM4" s="260"/>
      <c r="BN4" s="260"/>
      <c r="BO4" s="260"/>
      <c r="BP4" s="260"/>
      <c r="BQ4" s="260"/>
      <c r="BR4" s="48"/>
      <c r="BS4" s="48"/>
      <c r="BT4" s="48"/>
      <c r="BU4" s="48"/>
      <c r="BV4" s="48"/>
      <c r="BW4" s="48"/>
      <c r="BX4" s="48"/>
    </row>
    <row r="5" spans="1:76" ht="35" customHeight="1">
      <c r="A5" s="45"/>
      <c r="B5" s="45"/>
      <c r="C5" s="45"/>
      <c r="D5" s="45"/>
      <c r="I5" s="63"/>
      <c r="J5" s="46"/>
      <c r="K5" s="261" t="s">
        <v>28</v>
      </c>
      <c r="L5" s="261"/>
      <c r="M5" s="261"/>
      <c r="N5" s="261"/>
      <c r="O5" s="67"/>
      <c r="P5" s="261" t="s">
        <v>29</v>
      </c>
      <c r="Q5" s="261"/>
      <c r="R5" s="261"/>
      <c r="S5" s="261"/>
      <c r="U5" s="261" t="s">
        <v>28</v>
      </c>
      <c r="V5" s="261"/>
      <c r="W5" s="261"/>
      <c r="X5" s="261"/>
      <c r="Y5" s="67"/>
      <c r="Z5" s="261" t="s">
        <v>29</v>
      </c>
      <c r="AA5" s="261"/>
      <c r="AB5" s="261"/>
      <c r="AC5" s="261"/>
      <c r="AE5" s="261" t="s">
        <v>28</v>
      </c>
      <c r="AF5" s="261"/>
      <c r="AG5" s="261"/>
      <c r="AH5" s="261"/>
      <c r="AI5" s="67"/>
      <c r="AJ5" s="261" t="s">
        <v>29</v>
      </c>
      <c r="AK5" s="261"/>
      <c r="AL5" s="261"/>
      <c r="AM5" s="261"/>
      <c r="AN5" s="48"/>
      <c r="AO5" s="261" t="s">
        <v>28</v>
      </c>
      <c r="AP5" s="261"/>
      <c r="AQ5" s="261"/>
      <c r="AR5" s="261"/>
      <c r="AS5" s="67"/>
      <c r="AT5" s="261" t="s">
        <v>29</v>
      </c>
      <c r="AU5" s="261"/>
      <c r="AV5" s="261"/>
      <c r="AW5" s="261"/>
      <c r="AX5" s="48"/>
      <c r="AY5" s="261" t="s">
        <v>28</v>
      </c>
      <c r="AZ5" s="261"/>
      <c r="BA5" s="261"/>
      <c r="BB5" s="261"/>
      <c r="BC5" s="67"/>
      <c r="BD5" s="261" t="s">
        <v>29</v>
      </c>
      <c r="BE5" s="261"/>
      <c r="BF5" s="261"/>
      <c r="BG5" s="261"/>
      <c r="BH5" s="46"/>
      <c r="BI5" s="261" t="s">
        <v>28</v>
      </c>
      <c r="BJ5" s="261"/>
      <c r="BK5" s="261"/>
      <c r="BL5" s="261"/>
      <c r="BM5" s="67"/>
      <c r="BN5" s="261" t="s">
        <v>29</v>
      </c>
      <c r="BO5" s="261"/>
      <c r="BP5" s="261"/>
      <c r="BQ5" s="261"/>
      <c r="BR5" s="46"/>
      <c r="BS5" s="46"/>
      <c r="BT5" s="46"/>
      <c r="BU5" s="46"/>
      <c r="BV5" s="46"/>
      <c r="BW5" s="46"/>
      <c r="BX5" s="46"/>
    </row>
    <row r="6" spans="1:76" ht="35" customHeight="1">
      <c r="A6" s="259" t="s">
        <v>49</v>
      </c>
      <c r="B6" s="259"/>
      <c r="C6" s="259"/>
      <c r="D6" s="259"/>
      <c r="E6" s="259"/>
      <c r="F6" s="259"/>
      <c r="G6" s="259"/>
      <c r="H6" s="259"/>
      <c r="I6" s="259"/>
      <c r="J6" s="45"/>
      <c r="K6" s="262" t="s">
        <v>36</v>
      </c>
      <c r="L6" s="262"/>
      <c r="M6" s="262"/>
      <c r="N6" s="262"/>
      <c r="O6" s="262"/>
      <c r="P6" s="262"/>
      <c r="Q6" s="262"/>
      <c r="R6" s="262"/>
      <c r="S6" s="262"/>
      <c r="T6" s="63"/>
      <c r="U6" s="262" t="s">
        <v>36</v>
      </c>
      <c r="V6" s="262"/>
      <c r="W6" s="262"/>
      <c r="X6" s="262"/>
      <c r="Y6" s="262"/>
      <c r="Z6" s="262"/>
      <c r="AA6" s="262"/>
      <c r="AB6" s="262"/>
      <c r="AC6" s="262"/>
      <c r="AE6" s="262" t="s">
        <v>36</v>
      </c>
      <c r="AF6" s="262"/>
      <c r="AG6" s="262"/>
      <c r="AH6" s="262"/>
      <c r="AI6" s="262"/>
      <c r="AJ6" s="262"/>
      <c r="AK6" s="262"/>
      <c r="AL6" s="262"/>
      <c r="AM6" s="262"/>
      <c r="AN6" s="46"/>
      <c r="AO6" s="262" t="s">
        <v>36</v>
      </c>
      <c r="AP6" s="262"/>
      <c r="AQ6" s="262"/>
      <c r="AR6" s="262"/>
      <c r="AS6" s="262"/>
      <c r="AT6" s="262"/>
      <c r="AU6" s="262"/>
      <c r="AV6" s="262"/>
      <c r="AW6" s="262"/>
      <c r="AX6" s="46"/>
      <c r="AY6" s="262" t="s">
        <v>36</v>
      </c>
      <c r="AZ6" s="262"/>
      <c r="BA6" s="262"/>
      <c r="BB6" s="262"/>
      <c r="BC6" s="262"/>
      <c r="BD6" s="262"/>
      <c r="BE6" s="262"/>
      <c r="BF6" s="262"/>
      <c r="BG6" s="262"/>
      <c r="BH6" s="45"/>
      <c r="BI6" s="262" t="s">
        <v>36</v>
      </c>
      <c r="BJ6" s="262"/>
      <c r="BK6" s="262"/>
      <c r="BL6" s="262"/>
      <c r="BM6" s="262"/>
      <c r="BN6" s="262"/>
      <c r="BO6" s="262"/>
      <c r="BP6" s="262"/>
      <c r="BQ6" s="262"/>
      <c r="BR6" s="45"/>
      <c r="BS6" s="45"/>
      <c r="BT6" s="45"/>
      <c r="BU6" s="45"/>
      <c r="BV6" s="45"/>
      <c r="BW6" s="45"/>
      <c r="BX6" s="45"/>
    </row>
    <row r="7" spans="1:76" ht="35" customHeight="1">
      <c r="A7" s="259"/>
      <c r="B7" s="259"/>
      <c r="C7" s="259"/>
      <c r="D7" s="259"/>
      <c r="E7" s="259"/>
      <c r="F7" s="259"/>
      <c r="G7" s="259"/>
      <c r="H7" s="259"/>
      <c r="I7" s="259"/>
      <c r="J7" s="45"/>
      <c r="K7" s="53">
        <v>0</v>
      </c>
      <c r="L7" s="54">
        <v>1</v>
      </c>
      <c r="M7" s="54">
        <v>2</v>
      </c>
      <c r="N7" s="55">
        <v>3</v>
      </c>
      <c r="O7" s="45"/>
      <c r="P7" s="53">
        <v>4</v>
      </c>
      <c r="Q7" s="54">
        <v>5</v>
      </c>
      <c r="R7" s="54">
        <v>6</v>
      </c>
      <c r="S7" s="55">
        <v>7</v>
      </c>
      <c r="T7" s="46"/>
      <c r="U7" s="53">
        <v>0</v>
      </c>
      <c r="V7" s="54">
        <v>1</v>
      </c>
      <c r="W7" s="54">
        <v>2</v>
      </c>
      <c r="X7" s="55">
        <v>3</v>
      </c>
      <c r="Y7" s="45"/>
      <c r="Z7" s="53">
        <v>4</v>
      </c>
      <c r="AA7" s="54">
        <v>5</v>
      </c>
      <c r="AB7" s="54">
        <v>6</v>
      </c>
      <c r="AC7" s="55">
        <v>7</v>
      </c>
      <c r="AE7" s="53">
        <v>0</v>
      </c>
      <c r="AF7" s="54">
        <v>1</v>
      </c>
      <c r="AG7" s="54">
        <v>2</v>
      </c>
      <c r="AH7" s="55">
        <v>3</v>
      </c>
      <c r="AI7" s="45"/>
      <c r="AJ7" s="53">
        <v>4</v>
      </c>
      <c r="AK7" s="54">
        <v>5</v>
      </c>
      <c r="AL7" s="54">
        <v>6</v>
      </c>
      <c r="AM7" s="55">
        <v>7</v>
      </c>
      <c r="AN7" s="45"/>
      <c r="AO7" s="53">
        <v>0</v>
      </c>
      <c r="AP7" s="54">
        <v>1</v>
      </c>
      <c r="AQ7" s="54">
        <v>2</v>
      </c>
      <c r="AR7" s="55">
        <v>3</v>
      </c>
      <c r="AS7" s="45"/>
      <c r="AT7" s="53">
        <v>4</v>
      </c>
      <c r="AU7" s="54">
        <v>5</v>
      </c>
      <c r="AV7" s="54">
        <v>6</v>
      </c>
      <c r="AW7" s="55">
        <v>7</v>
      </c>
      <c r="AX7" s="45"/>
      <c r="AY7" s="53">
        <v>0</v>
      </c>
      <c r="AZ7" s="54">
        <v>1</v>
      </c>
      <c r="BA7" s="54">
        <v>2</v>
      </c>
      <c r="BB7" s="55">
        <v>3</v>
      </c>
      <c r="BC7" s="45"/>
      <c r="BD7" s="53">
        <v>4</v>
      </c>
      <c r="BE7" s="54">
        <v>5</v>
      </c>
      <c r="BF7" s="54">
        <v>6</v>
      </c>
      <c r="BG7" s="55">
        <v>7</v>
      </c>
      <c r="BH7" s="45"/>
      <c r="BI7" s="53">
        <v>0</v>
      </c>
      <c r="BJ7" s="54">
        <v>1</v>
      </c>
      <c r="BK7" s="54">
        <v>2</v>
      </c>
      <c r="BL7" s="55">
        <v>3</v>
      </c>
      <c r="BM7" s="45"/>
      <c r="BN7" s="53">
        <v>4</v>
      </c>
      <c r="BO7" s="54">
        <v>5</v>
      </c>
      <c r="BP7" s="54">
        <v>6</v>
      </c>
      <c r="BQ7" s="55">
        <v>7</v>
      </c>
      <c r="BR7" s="45"/>
      <c r="BS7" s="45"/>
      <c r="BT7" s="45"/>
      <c r="BU7" s="45"/>
      <c r="BV7" s="45"/>
      <c r="BW7" s="45"/>
      <c r="BX7" s="45"/>
    </row>
    <row r="8" spans="1:76" ht="35" customHeight="1">
      <c r="A8" s="259"/>
      <c r="B8" s="259"/>
      <c r="C8" s="259"/>
      <c r="D8" s="259"/>
      <c r="E8" s="259"/>
      <c r="F8" s="259"/>
      <c r="G8" s="259"/>
      <c r="H8" s="259"/>
      <c r="I8" s="259"/>
      <c r="J8" s="45"/>
      <c r="K8" s="51">
        <v>0</v>
      </c>
      <c r="L8" s="45">
        <v>0</v>
      </c>
      <c r="M8" s="45">
        <v>0</v>
      </c>
      <c r="N8" s="52">
        <v>0</v>
      </c>
      <c r="O8" s="45"/>
      <c r="P8" s="51">
        <v>0</v>
      </c>
      <c r="Q8" s="45">
        <v>0</v>
      </c>
      <c r="R8" s="45">
        <v>0</v>
      </c>
      <c r="S8" s="52">
        <v>0</v>
      </c>
      <c r="T8" s="46"/>
      <c r="U8" s="51">
        <v>0</v>
      </c>
      <c r="V8" s="45">
        <v>1</v>
      </c>
      <c r="W8" s="45">
        <v>2</v>
      </c>
      <c r="X8" s="52">
        <v>3</v>
      </c>
      <c r="Y8" s="45"/>
      <c r="Z8" s="51">
        <v>0</v>
      </c>
      <c r="AA8" s="45">
        <v>0</v>
      </c>
      <c r="AB8" s="45">
        <v>0</v>
      </c>
      <c r="AC8" s="52">
        <v>0</v>
      </c>
      <c r="AE8" s="51">
        <v>0</v>
      </c>
      <c r="AF8" s="45">
        <v>1</v>
      </c>
      <c r="AG8" s="45">
        <v>2</v>
      </c>
      <c r="AH8" s="52">
        <v>3</v>
      </c>
      <c r="AI8" s="45"/>
      <c r="AJ8" s="51">
        <v>4</v>
      </c>
      <c r="AK8" s="45">
        <v>5</v>
      </c>
      <c r="AL8" s="45">
        <v>6</v>
      </c>
      <c r="AM8" s="52">
        <v>7</v>
      </c>
      <c r="AN8" s="45"/>
      <c r="AO8" s="51">
        <v>0</v>
      </c>
      <c r="AP8" s="45">
        <v>1</v>
      </c>
      <c r="AQ8" s="45">
        <v>2</v>
      </c>
      <c r="AR8" s="52">
        <v>3</v>
      </c>
      <c r="AS8" s="45"/>
      <c r="AT8" s="51">
        <v>0</v>
      </c>
      <c r="AU8" s="45">
        <v>1</v>
      </c>
      <c r="AV8" s="45">
        <v>2</v>
      </c>
      <c r="AW8" s="52">
        <v>3</v>
      </c>
      <c r="AX8" s="45"/>
      <c r="AY8" s="51">
        <v>0</v>
      </c>
      <c r="AZ8" s="45">
        <v>1</v>
      </c>
      <c r="BA8" s="45">
        <v>2</v>
      </c>
      <c r="BB8" s="52">
        <v>3</v>
      </c>
      <c r="BC8" s="45"/>
      <c r="BD8" s="51">
        <v>0</v>
      </c>
      <c r="BE8" s="45">
        <v>0</v>
      </c>
      <c r="BF8" s="45">
        <v>0</v>
      </c>
      <c r="BG8" s="52">
        <v>0</v>
      </c>
      <c r="BH8" s="45"/>
      <c r="BI8" s="51">
        <v>10</v>
      </c>
      <c r="BJ8" s="45">
        <v>11</v>
      </c>
      <c r="BK8" s="45">
        <v>12</v>
      </c>
      <c r="BL8" s="52">
        <v>13</v>
      </c>
      <c r="BM8" s="45"/>
      <c r="BN8" s="51">
        <v>14</v>
      </c>
      <c r="BO8" s="45">
        <v>15</v>
      </c>
      <c r="BP8" s="45">
        <v>16</v>
      </c>
      <c r="BQ8" s="52">
        <v>17</v>
      </c>
      <c r="BR8" s="45"/>
      <c r="BS8" s="45"/>
      <c r="BT8" s="45"/>
      <c r="BU8" s="45"/>
      <c r="BV8" s="45"/>
      <c r="BW8" s="45"/>
      <c r="BX8" s="45"/>
    </row>
    <row r="9" spans="1:76" ht="35" customHeight="1">
      <c r="J9" s="45"/>
      <c r="K9" s="56">
        <v>0</v>
      </c>
      <c r="L9" s="57">
        <v>1</v>
      </c>
      <c r="M9" s="57">
        <v>2</v>
      </c>
      <c r="N9" s="58">
        <v>3</v>
      </c>
      <c r="O9" s="69"/>
      <c r="P9" s="56">
        <v>0</v>
      </c>
      <c r="Q9" s="57">
        <v>1</v>
      </c>
      <c r="R9" s="57">
        <v>2</v>
      </c>
      <c r="S9" s="58">
        <v>3</v>
      </c>
      <c r="T9" s="64"/>
      <c r="U9" s="56">
        <v>0</v>
      </c>
      <c r="V9" s="57">
        <v>1</v>
      </c>
      <c r="W9" s="57">
        <v>2</v>
      </c>
      <c r="X9" s="58">
        <v>3</v>
      </c>
      <c r="Y9" s="69"/>
      <c r="Z9" s="56">
        <v>0</v>
      </c>
      <c r="AA9" s="57">
        <v>1</v>
      </c>
      <c r="AB9" s="57">
        <v>2</v>
      </c>
      <c r="AC9" s="58">
        <v>3</v>
      </c>
      <c r="AE9" s="56">
        <v>0</v>
      </c>
      <c r="AF9" s="57">
        <v>1</v>
      </c>
      <c r="AG9" s="57">
        <v>2</v>
      </c>
      <c r="AH9" s="58">
        <v>3</v>
      </c>
      <c r="AI9" s="69"/>
      <c r="AJ9" s="56">
        <v>0</v>
      </c>
      <c r="AK9" s="57">
        <v>1</v>
      </c>
      <c r="AL9" s="57">
        <v>2</v>
      </c>
      <c r="AM9" s="58">
        <v>3</v>
      </c>
      <c r="AN9" s="45"/>
      <c r="AO9" s="56">
        <v>0</v>
      </c>
      <c r="AP9" s="57">
        <v>1</v>
      </c>
      <c r="AQ9" s="57">
        <v>2</v>
      </c>
      <c r="AR9" s="58">
        <v>3</v>
      </c>
      <c r="AS9" s="69"/>
      <c r="AT9" s="56">
        <v>0</v>
      </c>
      <c r="AU9" s="57">
        <v>1</v>
      </c>
      <c r="AV9" s="57">
        <v>2</v>
      </c>
      <c r="AW9" s="58">
        <v>3</v>
      </c>
      <c r="AX9" s="45"/>
      <c r="AY9" s="56">
        <v>0</v>
      </c>
      <c r="AZ9" s="57">
        <v>1</v>
      </c>
      <c r="BA9" s="57">
        <v>2</v>
      </c>
      <c r="BB9" s="58">
        <v>3</v>
      </c>
      <c r="BC9" s="69"/>
      <c r="BD9" s="56">
        <v>0</v>
      </c>
      <c r="BE9" s="57">
        <v>1</v>
      </c>
      <c r="BF9" s="57">
        <v>2</v>
      </c>
      <c r="BG9" s="58">
        <v>3</v>
      </c>
      <c r="BH9" s="45"/>
      <c r="BI9" s="56">
        <v>0</v>
      </c>
      <c r="BJ9" s="57">
        <v>1</v>
      </c>
      <c r="BK9" s="57">
        <v>2</v>
      </c>
      <c r="BL9" s="58">
        <v>3</v>
      </c>
      <c r="BM9" s="69"/>
      <c r="BN9" s="56">
        <v>0</v>
      </c>
      <c r="BO9" s="57">
        <v>1</v>
      </c>
      <c r="BP9" s="57">
        <v>2</v>
      </c>
      <c r="BQ9" s="58">
        <v>3</v>
      </c>
      <c r="BR9" s="45"/>
      <c r="BS9" s="45"/>
      <c r="BT9" s="45"/>
      <c r="BU9" s="45"/>
      <c r="BV9" s="45"/>
      <c r="BW9" s="45"/>
      <c r="BX9" s="45"/>
    </row>
    <row r="10" spans="1:76" ht="35" customHeight="1">
      <c r="H10" s="49"/>
      <c r="I10" s="46"/>
      <c r="J10" s="45"/>
      <c r="K10" s="263" t="s">
        <v>0</v>
      </c>
      <c r="L10" s="263"/>
      <c r="M10" s="263"/>
      <c r="N10" s="263"/>
      <c r="O10" s="45"/>
      <c r="P10" s="263" t="s">
        <v>0</v>
      </c>
      <c r="Q10" s="263"/>
      <c r="R10" s="263"/>
      <c r="S10" s="263"/>
      <c r="T10" s="46"/>
      <c r="U10" s="263" t="s">
        <v>0</v>
      </c>
      <c r="V10" s="263"/>
      <c r="W10" s="263"/>
      <c r="X10" s="263"/>
      <c r="Y10" s="45"/>
      <c r="Z10" s="263" t="s">
        <v>0</v>
      </c>
      <c r="AA10" s="263"/>
      <c r="AB10" s="263"/>
      <c r="AC10" s="263"/>
      <c r="AE10" s="263" t="s">
        <v>0</v>
      </c>
      <c r="AF10" s="263"/>
      <c r="AG10" s="263"/>
      <c r="AH10" s="263"/>
      <c r="AI10" s="45"/>
      <c r="AJ10" s="263" t="s">
        <v>0</v>
      </c>
      <c r="AK10" s="263"/>
      <c r="AL10" s="263"/>
      <c r="AM10" s="263"/>
      <c r="AN10" s="45"/>
      <c r="AO10" s="263" t="s">
        <v>0</v>
      </c>
      <c r="AP10" s="263"/>
      <c r="AQ10" s="263"/>
      <c r="AR10" s="263"/>
      <c r="AS10" s="45"/>
      <c r="AT10" s="263" t="s">
        <v>0</v>
      </c>
      <c r="AU10" s="263"/>
      <c r="AV10" s="263"/>
      <c r="AW10" s="263"/>
      <c r="AX10" s="45"/>
      <c r="AY10" s="263" t="s">
        <v>0</v>
      </c>
      <c r="AZ10" s="263"/>
      <c r="BA10" s="263"/>
      <c r="BB10" s="263"/>
      <c r="BC10" s="45"/>
      <c r="BD10" s="263" t="s">
        <v>0</v>
      </c>
      <c r="BE10" s="263"/>
      <c r="BF10" s="263"/>
      <c r="BG10" s="263"/>
      <c r="BH10" s="45"/>
      <c r="BI10" s="263" t="s">
        <v>0</v>
      </c>
      <c r="BJ10" s="263"/>
      <c r="BK10" s="263"/>
      <c r="BL10" s="263"/>
      <c r="BM10" s="45"/>
      <c r="BN10" s="263" t="s">
        <v>0</v>
      </c>
      <c r="BO10" s="263"/>
      <c r="BP10" s="263"/>
      <c r="BQ10" s="263"/>
      <c r="BR10" s="45"/>
      <c r="BS10" s="45"/>
      <c r="BT10" s="45"/>
      <c r="BU10" s="45"/>
      <c r="BV10" s="45"/>
      <c r="BW10" s="45"/>
      <c r="BX10" s="45"/>
    </row>
    <row r="11" spans="1:76" ht="35" customHeight="1">
      <c r="H11" s="49"/>
      <c r="I11" s="64"/>
      <c r="J11" s="45"/>
      <c r="T11" s="64"/>
      <c r="U11" s="45"/>
      <c r="V11" s="45"/>
      <c r="W11" s="45"/>
      <c r="X11" s="45"/>
      <c r="Y11" s="45"/>
      <c r="Z11" s="45"/>
      <c r="AA11" s="45"/>
      <c r="AB11" s="45"/>
      <c r="AC11" s="45"/>
      <c r="AE11" s="49"/>
      <c r="AF11" s="64"/>
      <c r="AG11" s="45"/>
      <c r="AH11" s="45"/>
      <c r="AI11" s="45"/>
      <c r="AJ11" s="45"/>
      <c r="AK11" s="45"/>
      <c r="AL11" s="45"/>
      <c r="AM11" s="45"/>
      <c r="AN11" s="45"/>
      <c r="AO11" s="45"/>
      <c r="AQ11" s="49"/>
      <c r="AR11" s="64"/>
      <c r="AS11" s="64"/>
      <c r="AT11" s="45"/>
      <c r="AU11" s="45"/>
      <c r="AV11" s="45"/>
      <c r="AW11" s="45"/>
      <c r="AX11" s="45"/>
      <c r="AY11" s="45"/>
      <c r="AZ11" s="45"/>
      <c r="BA11" s="45"/>
      <c r="BD11" s="49"/>
      <c r="BE11" s="64"/>
      <c r="BF11" s="45"/>
      <c r="BG11" s="45"/>
      <c r="BH11" s="45"/>
      <c r="BI11" s="45"/>
      <c r="BJ11" s="45"/>
      <c r="BK11" s="45"/>
      <c r="BL11" s="45"/>
      <c r="BM11" s="45"/>
      <c r="BO11" s="49"/>
      <c r="BP11" s="64"/>
      <c r="BQ11" s="45"/>
      <c r="BR11" s="45"/>
      <c r="BS11" s="45"/>
      <c r="BT11" s="45"/>
      <c r="BU11" s="45"/>
      <c r="BV11" s="45"/>
      <c r="BW11" s="45"/>
      <c r="BX11" s="45"/>
    </row>
    <row r="12" spans="1:76" ht="35" customHeight="1">
      <c r="H12" s="49"/>
      <c r="I12" s="64"/>
      <c r="J12" s="45"/>
      <c r="T12" s="64"/>
      <c r="U12" s="265" t="s">
        <v>62</v>
      </c>
      <c r="V12" s="265"/>
      <c r="W12" s="265"/>
      <c r="X12" s="265"/>
      <c r="Y12" s="265"/>
      <c r="Z12" s="265"/>
      <c r="AA12" s="265"/>
      <c r="AB12" s="265"/>
      <c r="AC12" s="265"/>
      <c r="AE12" s="49"/>
      <c r="AF12" s="64"/>
      <c r="AG12" s="45"/>
      <c r="AH12" s="45"/>
      <c r="AI12" s="45"/>
      <c r="AJ12" s="45"/>
      <c r="AK12" s="45"/>
      <c r="AL12" s="45"/>
      <c r="AM12" s="45"/>
      <c r="AN12" s="45"/>
      <c r="AO12" s="45"/>
      <c r="AQ12" s="49"/>
      <c r="AR12" s="64"/>
      <c r="AS12" s="64"/>
      <c r="AT12" s="45"/>
      <c r="AU12" s="45"/>
      <c r="AV12" s="45"/>
      <c r="AW12" s="45"/>
      <c r="AX12" s="45"/>
      <c r="AY12" s="45"/>
      <c r="AZ12" s="45"/>
      <c r="BA12" s="45"/>
      <c r="BD12" s="49"/>
      <c r="BE12" s="64"/>
      <c r="BF12" s="45"/>
      <c r="BG12" s="45"/>
      <c r="BH12" s="45"/>
      <c r="BI12" s="45"/>
      <c r="BJ12" s="45"/>
      <c r="BK12" s="45"/>
      <c r="BL12" s="45"/>
      <c r="BM12" s="45"/>
      <c r="BO12" s="49"/>
      <c r="BP12" s="64"/>
      <c r="BQ12" s="45"/>
      <c r="BR12" s="45"/>
      <c r="BS12" s="45"/>
      <c r="BT12" s="45"/>
      <c r="BU12" s="45"/>
      <c r="BV12" s="45"/>
      <c r="BW12" s="45"/>
      <c r="BX12" s="45"/>
    </row>
    <row r="13" spans="1:76" ht="35" customHeight="1">
      <c r="H13" s="49"/>
      <c r="I13" s="64"/>
      <c r="J13" s="45"/>
      <c r="T13" s="64"/>
      <c r="U13" s="265"/>
      <c r="V13" s="265"/>
      <c r="W13" s="265"/>
      <c r="X13" s="265"/>
      <c r="Y13" s="265"/>
      <c r="Z13" s="265"/>
      <c r="AA13" s="265"/>
      <c r="AB13" s="265"/>
      <c r="AC13" s="265"/>
      <c r="AE13" s="49"/>
      <c r="AF13" s="64"/>
      <c r="AG13" s="45"/>
      <c r="AH13" s="45"/>
      <c r="AI13" s="45"/>
      <c r="AJ13" s="45"/>
      <c r="AK13" s="45"/>
      <c r="AL13" s="45"/>
      <c r="AM13" s="45"/>
      <c r="AN13" s="45"/>
      <c r="AO13" s="45"/>
      <c r="AQ13" s="49"/>
      <c r="AR13" s="64"/>
      <c r="AS13" s="64"/>
      <c r="AT13" s="45"/>
      <c r="AU13" s="45"/>
      <c r="AV13" s="45"/>
      <c r="AW13" s="45"/>
      <c r="AX13" s="45"/>
      <c r="AY13" s="45"/>
      <c r="AZ13" s="45"/>
      <c r="BA13" s="45"/>
      <c r="BD13" s="49"/>
      <c r="BE13" s="64"/>
      <c r="BF13" s="45"/>
      <c r="BG13" s="45"/>
      <c r="BH13" s="45"/>
      <c r="BI13" s="45"/>
      <c r="BJ13" s="45"/>
      <c r="BK13" s="45"/>
      <c r="BL13" s="45"/>
      <c r="BM13" s="45"/>
      <c r="BO13" s="49"/>
      <c r="BP13" s="64"/>
      <c r="BQ13" s="45"/>
      <c r="BR13" s="45"/>
      <c r="BS13" s="45"/>
      <c r="BT13" s="45"/>
      <c r="BU13" s="45"/>
      <c r="BV13" s="45"/>
      <c r="BW13" s="45"/>
      <c r="BX13" s="45"/>
    </row>
    <row r="14" spans="1:76" ht="35" customHeight="1">
      <c r="H14" s="49"/>
      <c r="I14" s="64"/>
      <c r="J14" s="45"/>
      <c r="T14" s="64"/>
      <c r="U14" s="265"/>
      <c r="V14" s="265"/>
      <c r="W14" s="265"/>
      <c r="X14" s="265"/>
      <c r="Y14" s="265"/>
      <c r="Z14" s="265"/>
      <c r="AA14" s="265"/>
      <c r="AB14" s="265"/>
      <c r="AC14" s="265"/>
      <c r="AE14" s="49"/>
      <c r="AF14" s="64"/>
      <c r="AG14" s="45"/>
      <c r="AH14" s="45"/>
      <c r="AI14" s="45"/>
      <c r="AJ14" s="45"/>
      <c r="AK14" s="45"/>
      <c r="AL14" s="45"/>
      <c r="AM14" s="45"/>
      <c r="AN14" s="45"/>
      <c r="AO14" s="45"/>
      <c r="AQ14" s="49"/>
      <c r="AR14" s="64"/>
      <c r="AS14" s="64"/>
      <c r="AT14" s="45"/>
      <c r="AU14" s="45"/>
      <c r="AV14" s="45"/>
      <c r="AW14" s="45"/>
      <c r="AX14" s="45"/>
      <c r="AY14" s="45"/>
      <c r="AZ14" s="45"/>
      <c r="BA14" s="45"/>
      <c r="BD14" s="49"/>
      <c r="BE14" s="64"/>
      <c r="BF14" s="45"/>
      <c r="BG14" s="45"/>
      <c r="BH14" s="45"/>
      <c r="BI14" s="45"/>
      <c r="BJ14" s="45"/>
      <c r="BK14" s="45"/>
      <c r="BL14" s="45"/>
      <c r="BM14" s="45"/>
      <c r="BO14" s="49"/>
      <c r="BP14" s="64"/>
      <c r="BQ14" s="45"/>
      <c r="BR14" s="45"/>
      <c r="BS14" s="45"/>
      <c r="BT14" s="45"/>
      <c r="BU14" s="45"/>
      <c r="BV14" s="45"/>
      <c r="BW14" s="45"/>
      <c r="BX14" s="45"/>
    </row>
    <row r="15" spans="1:76" ht="35" customHeight="1">
      <c r="H15" s="49"/>
      <c r="I15" s="64"/>
      <c r="J15" s="45"/>
      <c r="T15" s="64"/>
      <c r="U15" s="260" t="s">
        <v>41</v>
      </c>
      <c r="V15" s="260"/>
      <c r="W15" s="260"/>
      <c r="X15" s="260"/>
      <c r="Y15" s="260"/>
      <c r="Z15" s="260"/>
      <c r="AA15" s="260"/>
      <c r="AB15" s="260"/>
      <c r="AC15" s="260"/>
      <c r="AE15" s="49"/>
      <c r="AF15" s="64"/>
      <c r="AG15" s="45"/>
      <c r="AH15" s="45"/>
      <c r="AI15" s="45"/>
      <c r="AJ15" s="45"/>
      <c r="AK15" s="45"/>
      <c r="AL15" s="45"/>
      <c r="AM15" s="45"/>
      <c r="AN15" s="45"/>
      <c r="AO15" s="45"/>
      <c r="AQ15" s="49"/>
      <c r="AR15" s="64"/>
      <c r="AS15" s="64"/>
      <c r="AT15" s="45"/>
      <c r="AU15" s="45"/>
      <c r="AV15" s="45"/>
      <c r="AW15" s="45"/>
      <c r="AX15" s="45"/>
      <c r="AY15" s="45"/>
      <c r="AZ15" s="45"/>
      <c r="BA15" s="45"/>
      <c r="BD15" s="49"/>
      <c r="BE15" s="64"/>
      <c r="BF15" s="45"/>
      <c r="BG15" s="45"/>
      <c r="BH15" s="45"/>
      <c r="BI15" s="45"/>
      <c r="BJ15" s="45"/>
      <c r="BK15" s="45"/>
      <c r="BL15" s="45"/>
      <c r="BM15" s="45"/>
      <c r="BO15" s="49"/>
      <c r="BP15" s="64"/>
      <c r="BQ15" s="45"/>
      <c r="BR15" s="45"/>
      <c r="BS15" s="45"/>
      <c r="BT15" s="45"/>
      <c r="BU15" s="45"/>
      <c r="BV15" s="45"/>
      <c r="BW15" s="45"/>
      <c r="BX15" s="45"/>
    </row>
    <row r="16" spans="1:76" ht="35" customHeight="1">
      <c r="H16" s="49"/>
      <c r="I16" s="64"/>
      <c r="J16" s="45"/>
      <c r="T16" s="64"/>
      <c r="U16" s="261" t="s">
        <v>28</v>
      </c>
      <c r="V16" s="261"/>
      <c r="W16" s="261"/>
      <c r="X16" s="261"/>
      <c r="Y16" s="67"/>
      <c r="Z16" s="261" t="s">
        <v>29</v>
      </c>
      <c r="AA16" s="261"/>
      <c r="AB16" s="261"/>
      <c r="AC16" s="261"/>
      <c r="AE16" s="49"/>
      <c r="AF16" s="64"/>
      <c r="AG16" s="45"/>
      <c r="AH16" s="45"/>
      <c r="AI16" s="45"/>
      <c r="AJ16" s="45"/>
      <c r="AK16" s="45"/>
      <c r="AL16" s="45"/>
      <c r="AM16" s="45"/>
      <c r="AN16" s="45"/>
      <c r="AO16" s="45"/>
      <c r="AQ16" s="49"/>
      <c r="AR16" s="64"/>
      <c r="AS16" s="64"/>
      <c r="AT16" s="45"/>
      <c r="AU16" s="45"/>
      <c r="AV16" s="45"/>
      <c r="AW16" s="45"/>
      <c r="AX16" s="45"/>
      <c r="AY16" s="45"/>
      <c r="AZ16" s="45"/>
      <c r="BA16" s="45"/>
      <c r="BD16" s="49"/>
      <c r="BE16" s="64"/>
      <c r="BF16" s="45"/>
      <c r="BG16" s="45"/>
      <c r="BH16" s="45"/>
      <c r="BI16" s="45"/>
      <c r="BJ16" s="45"/>
      <c r="BK16" s="45"/>
      <c r="BL16" s="45"/>
      <c r="BM16" s="45"/>
      <c r="BO16" s="49"/>
      <c r="BP16" s="64"/>
      <c r="BQ16" s="45"/>
      <c r="BR16" s="45"/>
      <c r="BS16" s="45"/>
      <c r="BT16" s="45"/>
      <c r="BU16" s="45"/>
      <c r="BV16" s="45"/>
      <c r="BW16" s="45"/>
      <c r="BX16" s="45"/>
    </row>
    <row r="17" spans="7:76" ht="35" customHeight="1">
      <c r="H17" s="49"/>
      <c r="I17" s="64"/>
      <c r="J17" s="45"/>
      <c r="T17" s="64"/>
      <c r="U17" s="262" t="s">
        <v>36</v>
      </c>
      <c r="V17" s="262"/>
      <c r="W17" s="262"/>
      <c r="X17" s="262"/>
      <c r="Y17" s="262"/>
      <c r="Z17" s="262"/>
      <c r="AA17" s="262"/>
      <c r="AB17" s="262"/>
      <c r="AC17" s="262"/>
      <c r="AE17" s="49"/>
      <c r="AF17" s="64"/>
      <c r="AG17" s="45"/>
      <c r="AH17" s="45"/>
      <c r="AI17" s="45"/>
      <c r="AJ17" s="45"/>
      <c r="AK17" s="45"/>
      <c r="AL17" s="45"/>
      <c r="AM17" s="45"/>
      <c r="AN17" s="45"/>
      <c r="AO17" s="45"/>
      <c r="AQ17" s="49"/>
      <c r="AR17" s="64"/>
      <c r="AS17" s="64"/>
      <c r="AT17" s="45"/>
      <c r="AU17" s="45"/>
      <c r="AV17" s="45"/>
      <c r="AW17" s="45"/>
      <c r="AX17" s="45"/>
      <c r="AY17" s="45"/>
      <c r="AZ17" s="45"/>
      <c r="BA17" s="45"/>
      <c r="BD17" s="49"/>
      <c r="BE17" s="64"/>
      <c r="BF17" s="45"/>
      <c r="BG17" s="45"/>
      <c r="BH17" s="45"/>
      <c r="BI17" s="45"/>
      <c r="BJ17" s="45"/>
      <c r="BK17" s="45"/>
      <c r="BL17" s="45"/>
      <c r="BM17" s="45"/>
      <c r="BO17" s="49"/>
      <c r="BP17" s="64"/>
      <c r="BQ17" s="45"/>
      <c r="BR17" s="45"/>
      <c r="BS17" s="45"/>
      <c r="BT17" s="45"/>
      <c r="BU17" s="45"/>
      <c r="BV17" s="45"/>
      <c r="BW17" s="45"/>
      <c r="BX17" s="45"/>
    </row>
    <row r="18" spans="7:76" ht="35" customHeight="1">
      <c r="H18" s="49"/>
      <c r="I18" s="64"/>
      <c r="J18" s="45"/>
      <c r="T18" s="64"/>
      <c r="U18" s="53">
        <v>0</v>
      </c>
      <c r="V18" s="54">
        <v>1</v>
      </c>
      <c r="W18" s="54">
        <v>2</v>
      </c>
      <c r="X18" s="55">
        <v>3</v>
      </c>
      <c r="Y18" s="45"/>
      <c r="Z18" s="53">
        <v>4</v>
      </c>
      <c r="AA18" s="54">
        <v>5</v>
      </c>
      <c r="AB18" s="54">
        <v>6</v>
      </c>
      <c r="AC18" s="55">
        <v>7</v>
      </c>
      <c r="AE18" s="49"/>
      <c r="AF18" s="64"/>
      <c r="AG18" s="45"/>
      <c r="AH18" s="45"/>
      <c r="AI18" s="45"/>
      <c r="AJ18" s="45"/>
      <c r="AK18" s="45"/>
      <c r="AL18" s="45"/>
      <c r="AM18" s="45"/>
      <c r="AN18" s="45"/>
      <c r="AO18" s="45"/>
      <c r="AQ18" s="49"/>
      <c r="AR18" s="64"/>
      <c r="AS18" s="64"/>
      <c r="AT18" s="45"/>
      <c r="AU18" s="45"/>
      <c r="AV18" s="45"/>
      <c r="AW18" s="45"/>
      <c r="AX18" s="45"/>
      <c r="AY18" s="45"/>
      <c r="AZ18" s="45"/>
      <c r="BA18" s="45"/>
      <c r="BD18" s="49"/>
      <c r="BE18" s="64"/>
      <c r="BF18" s="45"/>
      <c r="BG18" s="45"/>
      <c r="BH18" s="45"/>
      <c r="BI18" s="45"/>
      <c r="BJ18" s="45"/>
      <c r="BK18" s="45"/>
      <c r="BL18" s="45"/>
      <c r="BM18" s="45"/>
      <c r="BO18" s="49"/>
      <c r="BP18" s="64"/>
      <c r="BQ18" s="45"/>
      <c r="BR18" s="45"/>
      <c r="BS18" s="45"/>
      <c r="BT18" s="45"/>
      <c r="BU18" s="45"/>
      <c r="BV18" s="45"/>
      <c r="BW18" s="45"/>
      <c r="BX18" s="45"/>
    </row>
    <row r="19" spans="7:76" ht="35" customHeight="1">
      <c r="H19" s="49"/>
      <c r="I19" s="64"/>
      <c r="J19" s="45"/>
      <c r="T19" s="64"/>
      <c r="U19" s="51">
        <v>4</v>
      </c>
      <c r="V19" s="45">
        <v>5</v>
      </c>
      <c r="W19" s="45">
        <v>6</v>
      </c>
      <c r="X19" s="52">
        <v>7</v>
      </c>
      <c r="Y19" s="45"/>
      <c r="Z19" s="51">
        <v>0</v>
      </c>
      <c r="AA19" s="45">
        <v>0</v>
      </c>
      <c r="AB19" s="45">
        <v>0</v>
      </c>
      <c r="AC19" s="52">
        <v>0</v>
      </c>
      <c r="AE19" s="49"/>
      <c r="AF19" s="64"/>
      <c r="AG19" s="45"/>
      <c r="AH19" s="45"/>
      <c r="AI19" s="45"/>
      <c r="AJ19" s="45"/>
      <c r="AK19" s="45"/>
      <c r="AL19" s="45"/>
      <c r="AM19" s="45"/>
      <c r="AN19" s="45"/>
      <c r="AO19" s="45"/>
      <c r="AQ19" s="49"/>
      <c r="AR19" s="64"/>
      <c r="AS19" s="64"/>
      <c r="AT19" s="45"/>
      <c r="AU19" s="45"/>
      <c r="AV19" s="45"/>
      <c r="AW19" s="45"/>
      <c r="AX19" s="45"/>
      <c r="AY19" s="45"/>
      <c r="AZ19" s="45"/>
      <c r="BA19" s="45"/>
      <c r="BD19" s="49"/>
      <c r="BE19" s="64"/>
      <c r="BF19" s="45"/>
      <c r="BG19" s="45"/>
      <c r="BH19" s="45"/>
      <c r="BI19" s="45"/>
      <c r="BJ19" s="45"/>
      <c r="BK19" s="45"/>
      <c r="BL19" s="45"/>
      <c r="BM19" s="45"/>
      <c r="BO19" s="49"/>
      <c r="BP19" s="64"/>
      <c r="BQ19" s="45"/>
      <c r="BR19" s="45"/>
      <c r="BS19" s="45"/>
      <c r="BT19" s="45"/>
      <c r="BU19" s="45"/>
      <c r="BV19" s="45"/>
      <c r="BW19" s="45"/>
      <c r="BX19" s="45"/>
    </row>
    <row r="20" spans="7:76" ht="35" customHeight="1">
      <c r="H20" s="49"/>
      <c r="I20" s="64"/>
      <c r="J20" s="45"/>
      <c r="T20" s="64"/>
      <c r="U20" s="56">
        <v>0</v>
      </c>
      <c r="V20" s="57">
        <v>1</v>
      </c>
      <c r="W20" s="57">
        <v>2</v>
      </c>
      <c r="X20" s="58">
        <v>3</v>
      </c>
      <c r="Y20" s="69"/>
      <c r="Z20" s="56">
        <v>0</v>
      </c>
      <c r="AA20" s="57">
        <v>1</v>
      </c>
      <c r="AB20" s="57">
        <v>2</v>
      </c>
      <c r="AC20" s="58">
        <v>3</v>
      </c>
      <c r="AE20" s="49"/>
      <c r="AF20" s="64"/>
      <c r="AG20" s="45"/>
      <c r="AH20" s="45"/>
      <c r="AI20" s="45"/>
      <c r="AJ20" s="45"/>
      <c r="AK20" s="45"/>
      <c r="AL20" s="45"/>
      <c r="AM20" s="45"/>
      <c r="AN20" s="45"/>
      <c r="AO20" s="45"/>
      <c r="AQ20" s="49"/>
      <c r="AR20" s="64"/>
      <c r="AS20" s="64"/>
      <c r="AT20" s="45"/>
      <c r="AU20" s="45"/>
      <c r="AV20" s="45"/>
      <c r="AW20" s="45"/>
      <c r="AX20" s="45"/>
      <c r="AY20" s="45"/>
      <c r="AZ20" s="45"/>
      <c r="BA20" s="45"/>
      <c r="BD20" s="49"/>
      <c r="BE20" s="64"/>
      <c r="BF20" s="45"/>
      <c r="BG20" s="45"/>
      <c r="BH20" s="45"/>
      <c r="BI20" s="45"/>
      <c r="BJ20" s="45"/>
      <c r="BK20" s="45"/>
      <c r="BL20" s="45"/>
      <c r="BM20" s="45"/>
      <c r="BO20" s="49"/>
      <c r="BP20" s="64"/>
      <c r="BQ20" s="45"/>
      <c r="BR20" s="45"/>
      <c r="BS20" s="45"/>
      <c r="BT20" s="45"/>
      <c r="BU20" s="45"/>
      <c r="BV20" s="45"/>
      <c r="BW20" s="45"/>
      <c r="BX20" s="45"/>
    </row>
    <row r="21" spans="7:76" ht="35" customHeight="1">
      <c r="H21" s="49"/>
      <c r="I21" s="64"/>
      <c r="J21" s="45"/>
      <c r="T21" s="64"/>
      <c r="U21" s="263" t="s">
        <v>0</v>
      </c>
      <c r="V21" s="263"/>
      <c r="W21" s="263"/>
      <c r="X21" s="263"/>
      <c r="Y21" s="45"/>
      <c r="Z21" s="263" t="s">
        <v>0</v>
      </c>
      <c r="AA21" s="263"/>
      <c r="AB21" s="263"/>
      <c r="AC21" s="263"/>
      <c r="AE21" s="49"/>
      <c r="AF21" s="64"/>
      <c r="AG21" s="45"/>
      <c r="AH21" s="45"/>
      <c r="AI21" s="45"/>
      <c r="AJ21" s="45"/>
      <c r="AK21" s="45"/>
      <c r="AL21" s="45"/>
      <c r="AM21" s="45"/>
      <c r="AN21" s="45"/>
      <c r="AO21" s="45"/>
      <c r="AQ21" s="49"/>
      <c r="AR21" s="64"/>
      <c r="AS21" s="64"/>
      <c r="AT21" s="45"/>
      <c r="AU21" s="45"/>
      <c r="AV21" s="45"/>
      <c r="AW21" s="45"/>
      <c r="AX21" s="45"/>
      <c r="AY21" s="45"/>
      <c r="AZ21" s="45"/>
      <c r="BA21" s="45"/>
      <c r="BD21" s="49"/>
      <c r="BE21" s="64"/>
      <c r="BF21" s="45"/>
      <c r="BG21" s="45"/>
      <c r="BH21" s="45"/>
      <c r="BI21" s="45"/>
      <c r="BJ21" s="45"/>
      <c r="BK21" s="45"/>
      <c r="BL21" s="45"/>
      <c r="BM21" s="45"/>
      <c r="BO21" s="49"/>
      <c r="BP21" s="64"/>
      <c r="BQ21" s="45"/>
      <c r="BR21" s="45"/>
      <c r="BS21" s="45"/>
      <c r="BT21" s="45"/>
      <c r="BU21" s="45"/>
      <c r="BV21" s="45"/>
      <c r="BW21" s="45"/>
      <c r="BX21" s="45"/>
    </row>
    <row r="22" spans="7:76" ht="35" customHeight="1">
      <c r="H22" s="49"/>
      <c r="I22" s="64"/>
      <c r="J22" s="45"/>
      <c r="AI22" s="45"/>
      <c r="AJ22" s="45"/>
      <c r="AK22" s="45"/>
      <c r="AL22" s="45"/>
      <c r="AM22" s="45"/>
      <c r="AN22" s="45"/>
      <c r="AO22" s="45"/>
      <c r="AQ22" s="49"/>
      <c r="AR22" s="64"/>
      <c r="AS22" s="64"/>
      <c r="AT22" s="45"/>
      <c r="AU22" s="45"/>
      <c r="AV22" s="45"/>
      <c r="AW22" s="45"/>
      <c r="AX22" s="45"/>
      <c r="AY22" s="45"/>
      <c r="AZ22" s="45"/>
      <c r="BA22" s="45"/>
      <c r="BD22" s="49"/>
      <c r="BE22" s="64"/>
      <c r="BF22" s="45"/>
      <c r="BG22" s="45"/>
      <c r="BH22" s="45"/>
      <c r="BI22" s="45"/>
      <c r="BJ22" s="45"/>
      <c r="BK22" s="45"/>
      <c r="BL22" s="45"/>
      <c r="BM22" s="45"/>
      <c r="BO22" s="49"/>
      <c r="BP22" s="64"/>
      <c r="BQ22" s="45"/>
      <c r="BR22" s="45"/>
      <c r="BS22" s="45"/>
      <c r="BT22" s="45"/>
      <c r="BU22" s="45"/>
      <c r="BV22" s="45"/>
      <c r="BW22" s="45"/>
      <c r="BX22" s="45"/>
    </row>
    <row r="23" spans="7:76" s="76" customFormat="1" ht="35" customHeight="1">
      <c r="H23" s="79"/>
      <c r="I23" s="78"/>
      <c r="J23" s="77"/>
      <c r="T23" s="78"/>
      <c r="U23" s="77"/>
      <c r="V23" s="77"/>
      <c r="W23" s="77"/>
      <c r="X23" s="77"/>
      <c r="Y23" s="77"/>
      <c r="Z23" s="77"/>
      <c r="AA23" s="77"/>
      <c r="AB23" s="77"/>
      <c r="AC23" s="77"/>
      <c r="AE23" s="79"/>
      <c r="AF23" s="78"/>
      <c r="AG23" s="77"/>
      <c r="AH23" s="77"/>
      <c r="AI23" s="77"/>
      <c r="AJ23" s="77"/>
      <c r="AK23" s="77"/>
      <c r="AL23" s="77"/>
      <c r="AM23" s="77"/>
      <c r="AN23" s="77"/>
      <c r="AO23" s="77"/>
      <c r="AQ23" s="79"/>
      <c r="AR23" s="78"/>
      <c r="AS23" s="78"/>
      <c r="AT23" s="77"/>
      <c r="AU23" s="77"/>
      <c r="AV23" s="77"/>
      <c r="AW23" s="77"/>
      <c r="AX23" s="77"/>
      <c r="AY23" s="77"/>
      <c r="AZ23" s="77"/>
      <c r="BA23" s="77"/>
      <c r="BD23" s="79"/>
      <c r="BE23" s="78"/>
      <c r="BF23" s="77"/>
      <c r="BG23" s="77"/>
      <c r="BH23" s="77"/>
      <c r="BI23" s="77"/>
      <c r="BJ23" s="77"/>
      <c r="BK23" s="77"/>
      <c r="BL23" s="77"/>
      <c r="BM23" s="77"/>
      <c r="BO23" s="79"/>
      <c r="BP23" s="78"/>
      <c r="BQ23" s="77"/>
      <c r="BR23" s="77"/>
      <c r="BS23" s="77"/>
      <c r="BT23" s="77"/>
      <c r="BU23" s="77"/>
      <c r="BV23" s="77"/>
      <c r="BW23" s="77"/>
      <c r="BX23" s="77"/>
    </row>
    <row r="24" spans="7:76" ht="35" customHeight="1">
      <c r="H24" s="49"/>
      <c r="I24" s="64"/>
      <c r="J24" s="45"/>
      <c r="T24" s="64"/>
      <c r="U24" s="45"/>
      <c r="V24" s="45"/>
      <c r="W24" s="45"/>
      <c r="X24" s="45"/>
      <c r="Y24" s="45"/>
      <c r="Z24" s="45"/>
      <c r="AA24" s="45"/>
      <c r="AB24" s="45"/>
      <c r="AC24" s="45"/>
      <c r="AE24" s="49"/>
      <c r="AF24" s="64"/>
      <c r="AG24" s="45"/>
      <c r="AH24" s="45"/>
      <c r="AI24" s="45"/>
      <c r="AJ24" s="45"/>
      <c r="AK24" s="45"/>
      <c r="AL24" s="45"/>
      <c r="AM24" s="45"/>
      <c r="AN24" s="45"/>
      <c r="AO24" s="45"/>
      <c r="AQ24" s="49"/>
      <c r="AR24" s="64"/>
      <c r="AS24" s="64"/>
      <c r="AT24" s="45"/>
      <c r="AU24" s="45"/>
      <c r="AV24" s="45"/>
      <c r="AW24" s="45"/>
      <c r="AX24" s="45"/>
      <c r="AY24" s="45"/>
      <c r="AZ24" s="45"/>
      <c r="BA24" s="45"/>
      <c r="BD24" s="49"/>
      <c r="BE24" s="64"/>
      <c r="BF24" s="45"/>
      <c r="BG24" s="45"/>
      <c r="BH24" s="45"/>
      <c r="BI24" s="45"/>
      <c r="BJ24" s="45"/>
      <c r="BK24" s="45"/>
      <c r="BL24" s="45"/>
      <c r="BM24" s="45"/>
      <c r="BO24" s="49"/>
      <c r="BP24" s="64"/>
      <c r="BQ24" s="45"/>
      <c r="BR24" s="45"/>
      <c r="BS24" s="45"/>
      <c r="BT24" s="45"/>
      <c r="BU24" s="45"/>
      <c r="BV24" s="45"/>
      <c r="BW24" s="45"/>
      <c r="BX24" s="45"/>
    </row>
    <row r="25" spans="7:76" ht="35" customHeight="1">
      <c r="K25" s="265" t="s">
        <v>51</v>
      </c>
      <c r="L25" s="265"/>
      <c r="M25" s="265"/>
      <c r="N25" s="265"/>
      <c r="O25" s="265"/>
      <c r="P25" s="265"/>
      <c r="Q25" s="265"/>
      <c r="R25" s="265"/>
      <c r="T25" s="64"/>
      <c r="U25" s="265" t="s">
        <v>55</v>
      </c>
      <c r="V25" s="265"/>
      <c r="W25" s="265"/>
      <c r="X25" s="265"/>
      <c r="Y25" s="265"/>
      <c r="Z25" s="265"/>
      <c r="AA25" s="265"/>
      <c r="AB25" s="265"/>
      <c r="AC25" s="265"/>
      <c r="AE25" s="265" t="s">
        <v>76</v>
      </c>
      <c r="AF25" s="265"/>
      <c r="AG25" s="265"/>
      <c r="AH25" s="265"/>
      <c r="AI25" s="265"/>
      <c r="AJ25" s="265"/>
      <c r="AK25" s="265"/>
      <c r="AL25" s="265"/>
      <c r="AM25" s="265"/>
      <c r="AN25" s="45"/>
      <c r="AO25" s="265" t="s">
        <v>72</v>
      </c>
      <c r="AP25" s="265"/>
      <c r="AQ25" s="265"/>
      <c r="AR25" s="265"/>
      <c r="AS25" s="265"/>
      <c r="AT25" s="265"/>
      <c r="AU25" s="265"/>
      <c r="AV25" s="265"/>
      <c r="AW25" s="265"/>
      <c r="AX25" s="45"/>
      <c r="AY25" s="265" t="s">
        <v>57</v>
      </c>
      <c r="AZ25" s="265"/>
      <c r="BA25" s="265"/>
      <c r="BB25" s="265"/>
      <c r="BC25" s="265"/>
      <c r="BD25" s="265"/>
      <c r="BE25" s="265"/>
      <c r="BF25" s="265"/>
      <c r="BG25" s="265"/>
      <c r="BH25" s="45"/>
      <c r="BI25" s="265" t="s">
        <v>59</v>
      </c>
      <c r="BJ25" s="265"/>
      <c r="BK25" s="265"/>
      <c r="BL25" s="265"/>
      <c r="BM25" s="265"/>
      <c r="BN25" s="265"/>
      <c r="BO25" s="265"/>
      <c r="BP25" s="265"/>
      <c r="BQ25" s="265"/>
      <c r="BR25" s="45"/>
      <c r="BS25" s="45"/>
      <c r="BT25" s="45"/>
      <c r="BU25" s="45"/>
      <c r="BV25" s="45"/>
      <c r="BW25" s="45"/>
      <c r="BX25" s="45"/>
    </row>
    <row r="26" spans="7:76" ht="35" customHeight="1">
      <c r="K26" s="265"/>
      <c r="L26" s="265"/>
      <c r="M26" s="265"/>
      <c r="N26" s="265"/>
      <c r="O26" s="265"/>
      <c r="P26" s="265"/>
      <c r="Q26" s="265"/>
      <c r="R26" s="265"/>
      <c r="S26" s="74"/>
      <c r="T26" s="46"/>
      <c r="U26" s="265"/>
      <c r="V26" s="265"/>
      <c r="W26" s="265"/>
      <c r="X26" s="265"/>
      <c r="Y26" s="265"/>
      <c r="Z26" s="265"/>
      <c r="AA26" s="265"/>
      <c r="AB26" s="265"/>
      <c r="AC26" s="265"/>
      <c r="AE26" s="265"/>
      <c r="AF26" s="265"/>
      <c r="AG26" s="265"/>
      <c r="AH26" s="265"/>
      <c r="AI26" s="265"/>
      <c r="AJ26" s="265"/>
      <c r="AK26" s="265"/>
      <c r="AL26" s="265"/>
      <c r="AM26" s="265"/>
      <c r="AN26" s="45"/>
      <c r="AO26" s="265"/>
      <c r="AP26" s="265"/>
      <c r="AQ26" s="265"/>
      <c r="AR26" s="265"/>
      <c r="AS26" s="265"/>
      <c r="AT26" s="265"/>
      <c r="AU26" s="265"/>
      <c r="AV26" s="265"/>
      <c r="AW26" s="265"/>
      <c r="AY26" s="265"/>
      <c r="AZ26" s="265"/>
      <c r="BA26" s="265"/>
      <c r="BB26" s="265"/>
      <c r="BC26" s="265"/>
      <c r="BD26" s="265"/>
      <c r="BE26" s="265"/>
      <c r="BF26" s="265"/>
      <c r="BG26" s="265"/>
      <c r="BI26" s="265"/>
      <c r="BJ26" s="265"/>
      <c r="BK26" s="265"/>
      <c r="BL26" s="265"/>
      <c r="BM26" s="265"/>
      <c r="BN26" s="265"/>
      <c r="BO26" s="265"/>
      <c r="BP26" s="265"/>
      <c r="BQ26" s="265"/>
    </row>
    <row r="27" spans="7:76" ht="35" customHeight="1">
      <c r="K27" s="265"/>
      <c r="L27" s="265"/>
      <c r="M27" s="265"/>
      <c r="N27" s="265"/>
      <c r="O27" s="265"/>
      <c r="P27" s="265"/>
      <c r="Q27" s="265"/>
      <c r="R27" s="265"/>
      <c r="S27" s="74"/>
      <c r="T27" s="46"/>
      <c r="U27" s="265"/>
      <c r="V27" s="265"/>
      <c r="W27" s="265"/>
      <c r="X27" s="265"/>
      <c r="Y27" s="265"/>
      <c r="Z27" s="265"/>
      <c r="AA27" s="265"/>
      <c r="AB27" s="265"/>
      <c r="AC27" s="265"/>
      <c r="AE27" s="265"/>
      <c r="AF27" s="265"/>
      <c r="AG27" s="265"/>
      <c r="AH27" s="265"/>
      <c r="AI27" s="265"/>
      <c r="AJ27" s="265"/>
      <c r="AK27" s="265"/>
      <c r="AL27" s="265"/>
      <c r="AM27" s="265"/>
      <c r="AN27" s="45"/>
      <c r="AO27" s="265"/>
      <c r="AP27" s="265"/>
      <c r="AQ27" s="265"/>
      <c r="AR27" s="265"/>
      <c r="AS27" s="265"/>
      <c r="AT27" s="265"/>
      <c r="AU27" s="265"/>
      <c r="AV27" s="265"/>
      <c r="AW27" s="265"/>
      <c r="AY27" s="265"/>
      <c r="AZ27" s="265"/>
      <c r="BA27" s="265"/>
      <c r="BB27" s="265"/>
      <c r="BC27" s="265"/>
      <c r="BD27" s="265"/>
      <c r="BE27" s="265"/>
      <c r="BF27" s="265"/>
      <c r="BG27" s="265"/>
      <c r="BI27" s="265"/>
      <c r="BJ27" s="265"/>
      <c r="BK27" s="265"/>
      <c r="BL27" s="265"/>
      <c r="BM27" s="265"/>
      <c r="BN27" s="265"/>
      <c r="BO27" s="265"/>
      <c r="BP27" s="265"/>
      <c r="BQ27" s="265"/>
    </row>
    <row r="28" spans="7:76" ht="35" customHeight="1" thickBot="1">
      <c r="I28" s="46"/>
      <c r="K28" s="260" t="s">
        <v>45</v>
      </c>
      <c r="L28" s="260"/>
      <c r="M28" s="260"/>
      <c r="N28" s="260"/>
      <c r="O28" s="260"/>
      <c r="P28" s="260"/>
      <c r="Q28" s="260"/>
      <c r="R28" s="260"/>
      <c r="U28" s="260" t="s">
        <v>50</v>
      </c>
      <c r="V28" s="260"/>
      <c r="W28" s="260"/>
      <c r="X28" s="260"/>
      <c r="Y28" s="260"/>
      <c r="Z28" s="260"/>
      <c r="AA28" s="260"/>
      <c r="AB28" s="260"/>
      <c r="AC28" s="260"/>
      <c r="AE28" s="260" t="s">
        <v>52</v>
      </c>
      <c r="AF28" s="260"/>
      <c r="AG28" s="260"/>
      <c r="AH28" s="260"/>
      <c r="AI28" s="260"/>
      <c r="AJ28" s="260"/>
      <c r="AK28" s="260"/>
      <c r="AL28" s="260"/>
      <c r="AM28" s="260"/>
      <c r="AO28" s="260" t="s">
        <v>53</v>
      </c>
      <c r="AP28" s="260"/>
      <c r="AQ28" s="260"/>
      <c r="AR28" s="260"/>
      <c r="AS28" s="260"/>
      <c r="AT28" s="260"/>
      <c r="AU28" s="260"/>
      <c r="AV28" s="260"/>
      <c r="AW28" s="260"/>
      <c r="AY28" s="260" t="s">
        <v>54</v>
      </c>
      <c r="AZ28" s="260"/>
      <c r="BA28" s="260"/>
      <c r="BB28" s="260"/>
      <c r="BC28" s="260"/>
      <c r="BD28" s="260"/>
      <c r="BE28" s="260"/>
      <c r="BF28" s="260"/>
      <c r="BG28" s="260"/>
      <c r="BI28" s="260" t="s">
        <v>58</v>
      </c>
      <c r="BJ28" s="260"/>
      <c r="BK28" s="260"/>
      <c r="BL28" s="260"/>
      <c r="BM28" s="260"/>
      <c r="BN28" s="260"/>
      <c r="BO28" s="260"/>
      <c r="BP28" s="260"/>
      <c r="BQ28" s="260"/>
    </row>
    <row r="29" spans="7:76" ht="35" customHeight="1" thickBot="1">
      <c r="G29" s="261" t="s">
        <v>28</v>
      </c>
      <c r="H29" s="261"/>
      <c r="I29" s="261"/>
      <c r="J29" s="261"/>
      <c r="K29" s="42">
        <v>0</v>
      </c>
      <c r="L29" s="43">
        <v>1</v>
      </c>
      <c r="M29" s="43">
        <v>2</v>
      </c>
      <c r="N29" s="44">
        <v>3</v>
      </c>
      <c r="O29" s="42">
        <v>0</v>
      </c>
      <c r="P29" s="43">
        <v>0</v>
      </c>
      <c r="Q29" s="43">
        <v>0</v>
      </c>
      <c r="R29" s="44">
        <v>0</v>
      </c>
      <c r="U29" s="261" t="s">
        <v>28</v>
      </c>
      <c r="V29" s="261"/>
      <c r="W29" s="261"/>
      <c r="X29" s="261"/>
      <c r="Y29" s="67"/>
      <c r="Z29" s="261" t="s">
        <v>29</v>
      </c>
      <c r="AA29" s="261"/>
      <c r="AB29" s="261"/>
      <c r="AC29" s="261"/>
      <c r="AE29" s="261" t="s">
        <v>28</v>
      </c>
      <c r="AF29" s="261"/>
      <c r="AG29" s="261"/>
      <c r="AH29" s="261"/>
      <c r="AI29" s="67"/>
      <c r="AJ29" s="261" t="s">
        <v>29</v>
      </c>
      <c r="AK29" s="261"/>
      <c r="AL29" s="261"/>
      <c r="AM29" s="261"/>
      <c r="AO29" s="261" t="s">
        <v>28</v>
      </c>
      <c r="AP29" s="261"/>
      <c r="AQ29" s="261"/>
      <c r="AR29" s="261"/>
      <c r="AS29" s="67"/>
      <c r="AT29" s="261" t="s">
        <v>29</v>
      </c>
      <c r="AU29" s="261"/>
      <c r="AV29" s="261"/>
      <c r="AW29" s="261"/>
      <c r="AY29" s="261" t="s">
        <v>28</v>
      </c>
      <c r="AZ29" s="261"/>
      <c r="BA29" s="261"/>
      <c r="BB29" s="261"/>
      <c r="BC29" s="67"/>
      <c r="BD29" s="261" t="s">
        <v>29</v>
      </c>
      <c r="BE29" s="261"/>
      <c r="BF29" s="261"/>
      <c r="BG29" s="261"/>
      <c r="BI29" s="261" t="s">
        <v>28</v>
      </c>
      <c r="BJ29" s="261"/>
      <c r="BK29" s="261"/>
      <c r="BL29" s="261"/>
      <c r="BM29" s="67"/>
      <c r="BN29" s="261" t="s">
        <v>29</v>
      </c>
      <c r="BO29" s="261"/>
      <c r="BP29" s="261"/>
      <c r="BQ29" s="261"/>
    </row>
    <row r="30" spans="7:76" ht="35" customHeight="1" thickBot="1">
      <c r="G30" s="261" t="s">
        <v>29</v>
      </c>
      <c r="H30" s="261"/>
      <c r="I30" s="261"/>
      <c r="J30" s="261"/>
      <c r="K30" s="42">
        <v>4</v>
      </c>
      <c r="L30" s="43">
        <v>5</v>
      </c>
      <c r="M30" s="43">
        <v>6</v>
      </c>
      <c r="N30" s="44">
        <v>7</v>
      </c>
      <c r="O30" s="42">
        <v>0</v>
      </c>
      <c r="P30" s="43">
        <v>0</v>
      </c>
      <c r="Q30" s="43">
        <v>0</v>
      </c>
      <c r="R30" s="44">
        <v>0</v>
      </c>
      <c r="U30" s="262" t="s">
        <v>36</v>
      </c>
      <c r="V30" s="262"/>
      <c r="W30" s="262"/>
      <c r="X30" s="262"/>
      <c r="Y30" s="262"/>
      <c r="Z30" s="262"/>
      <c r="AA30" s="262"/>
      <c r="AB30" s="262"/>
      <c r="AC30" s="262"/>
      <c r="AE30" s="262" t="s">
        <v>36</v>
      </c>
      <c r="AF30" s="262"/>
      <c r="AG30" s="262"/>
      <c r="AH30" s="262"/>
      <c r="AI30" s="262"/>
      <c r="AJ30" s="262"/>
      <c r="AK30" s="262"/>
      <c r="AL30" s="262"/>
      <c r="AM30" s="262"/>
      <c r="AO30" s="262" t="s">
        <v>36</v>
      </c>
      <c r="AP30" s="262"/>
      <c r="AQ30" s="262"/>
      <c r="AR30" s="262"/>
      <c r="AS30" s="262"/>
      <c r="AT30" s="262"/>
      <c r="AU30" s="262"/>
      <c r="AV30" s="262"/>
      <c r="AW30" s="262"/>
      <c r="AY30" s="262" t="s">
        <v>36</v>
      </c>
      <c r="AZ30" s="262"/>
      <c r="BA30" s="262"/>
      <c r="BB30" s="262"/>
      <c r="BC30" s="262"/>
      <c r="BD30" s="262"/>
      <c r="BE30" s="262"/>
      <c r="BF30" s="262"/>
      <c r="BG30" s="262"/>
      <c r="BI30" s="262" t="s">
        <v>36</v>
      </c>
      <c r="BJ30" s="262"/>
      <c r="BK30" s="262"/>
      <c r="BL30" s="262"/>
      <c r="BM30" s="262"/>
      <c r="BN30" s="262"/>
      <c r="BO30" s="262"/>
      <c r="BP30" s="262"/>
      <c r="BQ30" s="262"/>
    </row>
    <row r="31" spans="7:76" ht="35" customHeight="1">
      <c r="K31" s="59">
        <v>0</v>
      </c>
      <c r="L31" s="60">
        <v>1</v>
      </c>
      <c r="M31" s="60">
        <v>2</v>
      </c>
      <c r="N31" s="61">
        <v>3</v>
      </c>
      <c r="U31" s="53">
        <v>0</v>
      </c>
      <c r="V31" s="54">
        <v>1</v>
      </c>
      <c r="W31" s="54">
        <v>2</v>
      </c>
      <c r="X31" s="55">
        <v>3</v>
      </c>
      <c r="Y31" s="45"/>
      <c r="Z31" s="53">
        <v>4</v>
      </c>
      <c r="AA31" s="54">
        <v>5</v>
      </c>
      <c r="AB31" s="54">
        <v>6</v>
      </c>
      <c r="AC31" s="55">
        <v>7</v>
      </c>
      <c r="AE31" s="53">
        <v>0</v>
      </c>
      <c r="AF31" s="54">
        <v>1</v>
      </c>
      <c r="AG31" s="54">
        <v>2</v>
      </c>
      <c r="AH31" s="55">
        <v>3</v>
      </c>
      <c r="AI31" s="45"/>
      <c r="AJ31" s="53">
        <v>4</v>
      </c>
      <c r="AK31" s="54">
        <v>5</v>
      </c>
      <c r="AL31" s="54">
        <v>6</v>
      </c>
      <c r="AM31" s="55">
        <v>7</v>
      </c>
      <c r="AO31" s="53">
        <v>0</v>
      </c>
      <c r="AP31" s="54">
        <v>1</v>
      </c>
      <c r="AQ31" s="54">
        <v>2</v>
      </c>
      <c r="AR31" s="55">
        <v>3</v>
      </c>
      <c r="AS31" s="45"/>
      <c r="AT31" s="53">
        <v>4</v>
      </c>
      <c r="AU31" s="54">
        <v>5</v>
      </c>
      <c r="AV31" s="54">
        <v>6</v>
      </c>
      <c r="AW31" s="55">
        <v>7</v>
      </c>
      <c r="AY31" s="53">
        <v>0</v>
      </c>
      <c r="AZ31" s="54">
        <v>1</v>
      </c>
      <c r="BA31" s="54">
        <v>2</v>
      </c>
      <c r="BB31" s="55">
        <v>3</v>
      </c>
      <c r="BC31" s="45"/>
      <c r="BD31" s="53">
        <v>4</v>
      </c>
      <c r="BE31" s="54">
        <v>5</v>
      </c>
      <c r="BF31" s="54">
        <v>6</v>
      </c>
      <c r="BG31" s="55">
        <v>7</v>
      </c>
      <c r="BI31" s="53">
        <v>0</v>
      </c>
      <c r="BJ31" s="54">
        <v>1</v>
      </c>
      <c r="BK31" s="54">
        <v>2</v>
      </c>
      <c r="BL31" s="55">
        <v>3</v>
      </c>
      <c r="BM31" s="45"/>
      <c r="BN31" s="53">
        <v>4</v>
      </c>
      <c r="BO31" s="54">
        <v>5</v>
      </c>
      <c r="BP31" s="54">
        <v>6</v>
      </c>
      <c r="BQ31" s="55">
        <v>7</v>
      </c>
    </row>
    <row r="32" spans="7:76" ht="35" customHeight="1">
      <c r="K32" s="263" t="s">
        <v>0</v>
      </c>
      <c r="L32" s="263"/>
      <c r="M32" s="263"/>
      <c r="N32" s="263"/>
      <c r="U32" s="51">
        <v>0</v>
      </c>
      <c r="V32" s="45">
        <v>1</v>
      </c>
      <c r="W32" s="45">
        <v>2</v>
      </c>
      <c r="X32" s="52">
        <v>3</v>
      </c>
      <c r="Y32" s="45"/>
      <c r="Z32" s="51">
        <v>0</v>
      </c>
      <c r="AA32" s="45">
        <v>0</v>
      </c>
      <c r="AB32" s="45">
        <v>0</v>
      </c>
      <c r="AC32" s="52">
        <v>0</v>
      </c>
      <c r="AE32" s="51">
        <v>0</v>
      </c>
      <c r="AF32" s="45">
        <v>1</v>
      </c>
      <c r="AG32" s="45">
        <v>2</v>
      </c>
      <c r="AH32" s="52">
        <v>3</v>
      </c>
      <c r="AI32" s="45"/>
      <c r="AJ32" s="51">
        <v>0</v>
      </c>
      <c r="AK32" s="45">
        <v>0</v>
      </c>
      <c r="AL32" s="45">
        <v>0</v>
      </c>
      <c r="AM32" s="52">
        <v>0</v>
      </c>
      <c r="AO32" s="51">
        <v>0</v>
      </c>
      <c r="AP32" s="45">
        <v>1</v>
      </c>
      <c r="AQ32" s="45">
        <v>2</v>
      </c>
      <c r="AR32" s="52">
        <v>3</v>
      </c>
      <c r="AS32" s="45"/>
      <c r="AT32" s="51">
        <v>4</v>
      </c>
      <c r="AU32" s="45">
        <v>5</v>
      </c>
      <c r="AV32" s="45">
        <v>6</v>
      </c>
      <c r="AW32" s="52">
        <v>7</v>
      </c>
      <c r="AY32" s="51">
        <v>0</v>
      </c>
      <c r="AZ32" s="45">
        <v>1</v>
      </c>
      <c r="BA32" s="45">
        <v>2</v>
      </c>
      <c r="BB32" s="52">
        <v>3</v>
      </c>
      <c r="BC32" s="45"/>
      <c r="BD32" s="51">
        <v>0</v>
      </c>
      <c r="BE32" s="45">
        <v>0</v>
      </c>
      <c r="BF32" s="45">
        <v>0</v>
      </c>
      <c r="BG32" s="52">
        <v>0</v>
      </c>
      <c r="BI32" s="51">
        <v>10</v>
      </c>
      <c r="BJ32" s="45">
        <v>11</v>
      </c>
      <c r="BK32" s="45">
        <v>12</v>
      </c>
      <c r="BL32" s="52">
        <v>13</v>
      </c>
      <c r="BM32" s="45"/>
      <c r="BN32" s="51">
        <v>14</v>
      </c>
      <c r="BO32" s="45">
        <v>15</v>
      </c>
      <c r="BP32" s="45">
        <v>16</v>
      </c>
      <c r="BQ32" s="52">
        <v>17</v>
      </c>
    </row>
    <row r="33" spans="21:69" ht="35" customHeight="1">
      <c r="U33" s="56">
        <v>0</v>
      </c>
      <c r="V33" s="57">
        <v>1</v>
      </c>
      <c r="W33" s="57">
        <v>2</v>
      </c>
      <c r="X33" s="58">
        <v>3</v>
      </c>
      <c r="Y33" s="69"/>
      <c r="Z33" s="56">
        <v>0</v>
      </c>
      <c r="AA33" s="57">
        <v>1</v>
      </c>
      <c r="AB33" s="57">
        <v>2</v>
      </c>
      <c r="AC33" s="58">
        <v>3</v>
      </c>
      <c r="AE33" s="56">
        <v>0</v>
      </c>
      <c r="AF33" s="57">
        <v>1</v>
      </c>
      <c r="AG33" s="57">
        <v>2</v>
      </c>
      <c r="AH33" s="58">
        <v>3</v>
      </c>
      <c r="AI33" s="69"/>
      <c r="AJ33" s="56">
        <v>0</v>
      </c>
      <c r="AK33" s="57">
        <v>1</v>
      </c>
      <c r="AL33" s="57">
        <v>2</v>
      </c>
      <c r="AM33" s="58">
        <v>3</v>
      </c>
      <c r="AO33" s="56">
        <v>0</v>
      </c>
      <c r="AP33" s="57">
        <v>1</v>
      </c>
      <c r="AQ33" s="57">
        <v>2</v>
      </c>
      <c r="AR33" s="58">
        <v>3</v>
      </c>
      <c r="AS33" s="69"/>
      <c r="AT33" s="56">
        <v>0</v>
      </c>
      <c r="AU33" s="57">
        <v>1</v>
      </c>
      <c r="AV33" s="57">
        <v>2</v>
      </c>
      <c r="AW33" s="58">
        <v>3</v>
      </c>
      <c r="AY33" s="56">
        <v>0</v>
      </c>
      <c r="AZ33" s="57">
        <v>1</v>
      </c>
      <c r="BA33" s="57">
        <v>2</v>
      </c>
      <c r="BB33" s="58">
        <v>3</v>
      </c>
      <c r="BC33" s="69"/>
      <c r="BD33" s="56">
        <v>0</v>
      </c>
      <c r="BE33" s="57">
        <v>1</v>
      </c>
      <c r="BF33" s="57">
        <v>2</v>
      </c>
      <c r="BG33" s="58">
        <v>3</v>
      </c>
      <c r="BI33" s="56">
        <v>0</v>
      </c>
      <c r="BJ33" s="57">
        <v>1</v>
      </c>
      <c r="BK33" s="57">
        <v>2</v>
      </c>
      <c r="BL33" s="58">
        <v>3</v>
      </c>
      <c r="BM33" s="69"/>
      <c r="BN33" s="56">
        <v>0</v>
      </c>
      <c r="BO33" s="57">
        <v>1</v>
      </c>
      <c r="BP33" s="57">
        <v>2</v>
      </c>
      <c r="BQ33" s="58">
        <v>3</v>
      </c>
    </row>
    <row r="34" spans="21:69" ht="35" customHeight="1">
      <c r="U34" s="263" t="s">
        <v>0</v>
      </c>
      <c r="V34" s="263"/>
      <c r="W34" s="263"/>
      <c r="X34" s="263"/>
      <c r="Y34" s="45"/>
      <c r="Z34" s="263" t="s">
        <v>0</v>
      </c>
      <c r="AA34" s="263"/>
      <c r="AB34" s="263"/>
      <c r="AC34" s="263"/>
      <c r="AE34" s="263" t="s">
        <v>0</v>
      </c>
      <c r="AF34" s="263"/>
      <c r="AG34" s="263"/>
      <c r="AH34" s="263"/>
      <c r="AI34" s="45"/>
      <c r="AJ34" s="263" t="s">
        <v>0</v>
      </c>
      <c r="AK34" s="263"/>
      <c r="AL34" s="263"/>
      <c r="AM34" s="263"/>
      <c r="AO34" s="263" t="s">
        <v>0</v>
      </c>
      <c r="AP34" s="263"/>
      <c r="AQ34" s="263"/>
      <c r="AR34" s="263"/>
      <c r="AS34" s="45"/>
      <c r="AT34" s="263" t="s">
        <v>0</v>
      </c>
      <c r="AU34" s="263"/>
      <c r="AV34" s="263"/>
      <c r="AW34" s="263"/>
      <c r="AY34" s="263" t="s">
        <v>0</v>
      </c>
      <c r="AZ34" s="263"/>
      <c r="BA34" s="263"/>
      <c r="BB34" s="263"/>
      <c r="BC34" s="45"/>
      <c r="BD34" s="263" t="s">
        <v>0</v>
      </c>
      <c r="BE34" s="263"/>
      <c r="BF34" s="263"/>
      <c r="BG34" s="263"/>
      <c r="BI34" s="263" t="s">
        <v>0</v>
      </c>
      <c r="BJ34" s="263"/>
      <c r="BK34" s="263"/>
      <c r="BL34" s="263"/>
      <c r="BM34" s="45"/>
      <c r="BN34" s="263" t="s">
        <v>0</v>
      </c>
      <c r="BO34" s="263"/>
      <c r="BP34" s="263"/>
      <c r="BQ34" s="263"/>
    </row>
    <row r="36" spans="21:69" ht="35" customHeight="1">
      <c r="U36" s="265" t="s">
        <v>75</v>
      </c>
      <c r="V36" s="265"/>
      <c r="W36" s="265"/>
      <c r="X36" s="265"/>
      <c r="Y36" s="265"/>
      <c r="Z36" s="265"/>
      <c r="AA36" s="265"/>
      <c r="AB36" s="265"/>
      <c r="AC36" s="265"/>
      <c r="AY36" s="265" t="s">
        <v>56</v>
      </c>
      <c r="AZ36" s="265"/>
      <c r="BA36" s="265"/>
      <c r="BB36" s="265"/>
      <c r="BC36" s="265"/>
      <c r="BD36" s="265"/>
      <c r="BE36" s="265"/>
      <c r="BF36" s="265"/>
      <c r="BG36" s="265"/>
    </row>
    <row r="37" spans="21:69" ht="35" customHeight="1">
      <c r="U37" s="265"/>
      <c r="V37" s="265"/>
      <c r="W37" s="265"/>
      <c r="X37" s="265"/>
      <c r="Y37" s="265"/>
      <c r="Z37" s="265"/>
      <c r="AA37" s="265"/>
      <c r="AB37" s="265"/>
      <c r="AC37" s="265"/>
      <c r="AY37" s="265"/>
      <c r="AZ37" s="265"/>
      <c r="BA37" s="265"/>
      <c r="BB37" s="265"/>
      <c r="BC37" s="265"/>
      <c r="BD37" s="265"/>
      <c r="BE37" s="265"/>
      <c r="BF37" s="265"/>
      <c r="BG37" s="265"/>
    </row>
    <row r="38" spans="21:69" ht="35" customHeight="1">
      <c r="U38" s="265"/>
      <c r="V38" s="265"/>
      <c r="W38" s="265"/>
      <c r="X38" s="265"/>
      <c r="Y38" s="265"/>
      <c r="Z38" s="265"/>
      <c r="AA38" s="265"/>
      <c r="AB38" s="265"/>
      <c r="AC38" s="265"/>
      <c r="AJ38" s="75"/>
      <c r="AK38" s="75"/>
      <c r="AL38" s="75"/>
      <c r="AM38" s="75"/>
      <c r="AN38" s="75"/>
      <c r="AO38" s="75"/>
      <c r="AP38" s="75"/>
      <c r="AQ38" s="75"/>
      <c r="AR38" s="75"/>
      <c r="AT38" s="75"/>
      <c r="AU38" s="75"/>
      <c r="AV38" s="75"/>
      <c r="AW38" s="75"/>
      <c r="AX38" s="75"/>
      <c r="AY38" s="265"/>
      <c r="AZ38" s="265"/>
      <c r="BA38" s="265"/>
      <c r="BB38" s="265"/>
      <c r="BC38" s="265"/>
      <c r="BD38" s="265"/>
      <c r="BE38" s="265"/>
      <c r="BF38" s="265"/>
      <c r="BG38" s="265"/>
    </row>
    <row r="39" spans="21:69" ht="35" customHeight="1">
      <c r="U39" s="260" t="s">
        <v>50</v>
      </c>
      <c r="V39" s="260"/>
      <c r="W39" s="260"/>
      <c r="X39" s="260"/>
      <c r="Y39" s="260"/>
      <c r="Z39" s="260"/>
      <c r="AA39" s="260"/>
      <c r="AB39" s="260"/>
      <c r="AC39" s="260"/>
      <c r="AJ39" s="75"/>
      <c r="AK39" s="75"/>
      <c r="AL39" s="75"/>
      <c r="AM39" s="75"/>
      <c r="AN39" s="75"/>
      <c r="AO39" s="75"/>
      <c r="AP39" s="75"/>
      <c r="AQ39" s="75"/>
      <c r="AR39" s="75"/>
      <c r="AT39" s="75"/>
      <c r="AU39" s="75"/>
      <c r="AV39" s="75"/>
      <c r="AW39" s="75"/>
      <c r="AX39" s="75"/>
      <c r="AY39" s="260" t="s">
        <v>54</v>
      </c>
      <c r="AZ39" s="260"/>
      <c r="BA39" s="260"/>
      <c r="BB39" s="260"/>
      <c r="BC39" s="260"/>
      <c r="BD39" s="260"/>
      <c r="BE39" s="260"/>
      <c r="BF39" s="260"/>
      <c r="BG39" s="260"/>
    </row>
    <row r="40" spans="21:69" ht="35" customHeight="1">
      <c r="U40" s="261" t="s">
        <v>28</v>
      </c>
      <c r="V40" s="261"/>
      <c r="W40" s="261"/>
      <c r="X40" s="261"/>
      <c r="Y40" s="67"/>
      <c r="Z40" s="261" t="s">
        <v>29</v>
      </c>
      <c r="AA40" s="261"/>
      <c r="AB40" s="261"/>
      <c r="AC40" s="261"/>
      <c r="AJ40" s="75"/>
      <c r="AK40" s="75"/>
      <c r="AL40" s="75"/>
      <c r="AM40" s="75"/>
      <c r="AN40" s="75"/>
      <c r="AO40" s="75"/>
      <c r="AP40" s="75"/>
      <c r="AQ40" s="75"/>
      <c r="AR40" s="75"/>
      <c r="AT40" s="75"/>
      <c r="AU40" s="75"/>
      <c r="AV40" s="75"/>
      <c r="AW40" s="75"/>
      <c r="AX40" s="75"/>
      <c r="AY40" s="261" t="s">
        <v>28</v>
      </c>
      <c r="AZ40" s="261"/>
      <c r="BA40" s="261"/>
      <c r="BB40" s="261"/>
      <c r="BC40" s="67"/>
      <c r="BD40" s="261" t="s">
        <v>29</v>
      </c>
      <c r="BE40" s="261"/>
      <c r="BF40" s="261"/>
      <c r="BG40" s="261"/>
    </row>
    <row r="41" spans="21:69" ht="35" customHeight="1">
      <c r="U41" s="262" t="s">
        <v>36</v>
      </c>
      <c r="V41" s="262"/>
      <c r="W41" s="262"/>
      <c r="X41" s="262"/>
      <c r="Y41" s="262"/>
      <c r="Z41" s="262"/>
      <c r="AA41" s="262"/>
      <c r="AB41" s="262"/>
      <c r="AC41" s="262"/>
      <c r="AY41" s="262" t="s">
        <v>36</v>
      </c>
      <c r="AZ41" s="262"/>
      <c r="BA41" s="262"/>
      <c r="BB41" s="262"/>
      <c r="BC41" s="262"/>
      <c r="BD41" s="262"/>
      <c r="BE41" s="262"/>
      <c r="BF41" s="262"/>
      <c r="BG41" s="262"/>
    </row>
    <row r="42" spans="21:69" ht="35" customHeight="1">
      <c r="U42" s="53">
        <v>0</v>
      </c>
      <c r="V42" s="54">
        <v>1</v>
      </c>
      <c r="W42" s="54">
        <v>2</v>
      </c>
      <c r="X42" s="55">
        <v>3</v>
      </c>
      <c r="Y42" s="45"/>
      <c r="Z42" s="53">
        <v>4</v>
      </c>
      <c r="AA42" s="54">
        <v>5</v>
      </c>
      <c r="AB42" s="54">
        <v>6</v>
      </c>
      <c r="AC42" s="55">
        <v>7</v>
      </c>
      <c r="AY42" s="53">
        <v>0</v>
      </c>
      <c r="AZ42" s="54">
        <v>1</v>
      </c>
      <c r="BA42" s="54">
        <v>2</v>
      </c>
      <c r="BB42" s="55">
        <v>3</v>
      </c>
      <c r="BC42" s="45"/>
      <c r="BD42" s="53">
        <v>4</v>
      </c>
      <c r="BE42" s="54">
        <v>5</v>
      </c>
      <c r="BF42" s="54">
        <v>6</v>
      </c>
      <c r="BG42" s="55">
        <v>7</v>
      </c>
    </row>
    <row r="43" spans="21:69" ht="35" customHeight="1">
      <c r="U43" s="51">
        <v>0</v>
      </c>
      <c r="V43" s="45">
        <v>0</v>
      </c>
      <c r="W43" s="45">
        <v>0</v>
      </c>
      <c r="X43" s="52">
        <v>0</v>
      </c>
      <c r="Y43" s="45"/>
      <c r="Z43" s="51">
        <v>0</v>
      </c>
      <c r="AA43" s="45">
        <v>0</v>
      </c>
      <c r="AB43" s="45">
        <v>0</v>
      </c>
      <c r="AC43" s="52">
        <v>0</v>
      </c>
      <c r="AY43" s="51">
        <v>4</v>
      </c>
      <c r="AZ43" s="45">
        <v>5</v>
      </c>
      <c r="BA43" s="45">
        <v>6</v>
      </c>
      <c r="BB43" s="52">
        <v>7</v>
      </c>
      <c r="BC43" s="45"/>
      <c r="BD43" s="51">
        <v>0</v>
      </c>
      <c r="BE43" s="45">
        <v>0</v>
      </c>
      <c r="BF43" s="45">
        <v>0</v>
      </c>
      <c r="BG43" s="52">
        <v>0</v>
      </c>
    </row>
    <row r="44" spans="21:69" ht="35" customHeight="1">
      <c r="U44" s="56">
        <v>0</v>
      </c>
      <c r="V44" s="57">
        <v>1</v>
      </c>
      <c r="W44" s="57">
        <v>2</v>
      </c>
      <c r="X44" s="58">
        <v>3</v>
      </c>
      <c r="Y44" s="69"/>
      <c r="Z44" s="56">
        <v>0</v>
      </c>
      <c r="AA44" s="57">
        <v>1</v>
      </c>
      <c r="AB44" s="57">
        <v>2</v>
      </c>
      <c r="AC44" s="58">
        <v>3</v>
      </c>
      <c r="AY44" s="56">
        <v>0</v>
      </c>
      <c r="AZ44" s="57">
        <v>1</v>
      </c>
      <c r="BA44" s="57">
        <v>2</v>
      </c>
      <c r="BB44" s="58">
        <v>3</v>
      </c>
      <c r="BC44" s="69"/>
      <c r="BD44" s="56">
        <v>0</v>
      </c>
      <c r="BE44" s="57">
        <v>1</v>
      </c>
      <c r="BF44" s="57">
        <v>2</v>
      </c>
      <c r="BG44" s="58">
        <v>3</v>
      </c>
    </row>
    <row r="45" spans="21:69" ht="35" customHeight="1">
      <c r="U45" s="263" t="s">
        <v>0</v>
      </c>
      <c r="V45" s="263"/>
      <c r="W45" s="263"/>
      <c r="X45" s="263"/>
      <c r="Y45" s="45"/>
      <c r="Z45" s="263" t="s">
        <v>0</v>
      </c>
      <c r="AA45" s="263"/>
      <c r="AB45" s="263"/>
      <c r="AC45" s="263"/>
      <c r="AY45" s="263" t="s">
        <v>0</v>
      </c>
      <c r="AZ45" s="263"/>
      <c r="BA45" s="263"/>
      <c r="BB45" s="263"/>
      <c r="BC45" s="45"/>
      <c r="BD45" s="263" t="s">
        <v>0</v>
      </c>
      <c r="BE45" s="263"/>
      <c r="BF45" s="263"/>
      <c r="BG45" s="263"/>
    </row>
  </sheetData>
  <mergeCells count="104">
    <mergeCell ref="U15:AC15"/>
    <mergeCell ref="U16:X16"/>
    <mergeCell ref="Z16:AC16"/>
    <mergeCell ref="AY1:BG3"/>
    <mergeCell ref="AY25:BG27"/>
    <mergeCell ref="AY28:BG28"/>
    <mergeCell ref="AY29:BB29"/>
    <mergeCell ref="BD29:BG29"/>
    <mergeCell ref="AY30:BG30"/>
    <mergeCell ref="BI25:BQ27"/>
    <mergeCell ref="BI1:BQ3"/>
    <mergeCell ref="BI4:BQ4"/>
    <mergeCell ref="BI5:BL5"/>
    <mergeCell ref="BN5:BQ5"/>
    <mergeCell ref="BI6:BQ6"/>
    <mergeCell ref="BI10:BL10"/>
    <mergeCell ref="BN10:BQ10"/>
    <mergeCell ref="BI28:BQ28"/>
    <mergeCell ref="BI29:BL29"/>
    <mergeCell ref="BN29:BQ29"/>
    <mergeCell ref="BI30:BQ30"/>
    <mergeCell ref="BI34:BL34"/>
    <mergeCell ref="BN34:BQ34"/>
    <mergeCell ref="AO29:AR29"/>
    <mergeCell ref="AT29:AW29"/>
    <mergeCell ref="AO30:AW30"/>
    <mergeCell ref="AY39:BG39"/>
    <mergeCell ref="AY40:BB40"/>
    <mergeCell ref="BD40:BG40"/>
    <mergeCell ref="AY41:BG41"/>
    <mergeCell ref="AY45:BB45"/>
    <mergeCell ref="BD45:BG45"/>
    <mergeCell ref="AY34:BB34"/>
    <mergeCell ref="BD34:BG34"/>
    <mergeCell ref="U36:AC38"/>
    <mergeCell ref="AY36:BG38"/>
    <mergeCell ref="AO34:AR34"/>
    <mergeCell ref="AT34:AW34"/>
    <mergeCell ref="AE34:AH34"/>
    <mergeCell ref="AJ34:AM34"/>
    <mergeCell ref="U40:X40"/>
    <mergeCell ref="Z40:AC40"/>
    <mergeCell ref="U41:AC41"/>
    <mergeCell ref="U45:X45"/>
    <mergeCell ref="Z45:AC45"/>
    <mergeCell ref="K1:S3"/>
    <mergeCell ref="U1:AC3"/>
    <mergeCell ref="AE1:AM3"/>
    <mergeCell ref="AO1:AW3"/>
    <mergeCell ref="K25:R27"/>
    <mergeCell ref="U25:AC27"/>
    <mergeCell ref="AE25:AM27"/>
    <mergeCell ref="AO25:AW27"/>
    <mergeCell ref="U39:AC39"/>
    <mergeCell ref="U34:X34"/>
    <mergeCell ref="Z34:AC34"/>
    <mergeCell ref="K32:N32"/>
    <mergeCell ref="P5:S5"/>
    <mergeCell ref="K10:N10"/>
    <mergeCell ref="P10:S10"/>
    <mergeCell ref="U5:X5"/>
    <mergeCell ref="Z5:AC5"/>
    <mergeCell ref="AO5:AR5"/>
    <mergeCell ref="U4:AC4"/>
    <mergeCell ref="AO4:AW4"/>
    <mergeCell ref="U12:AC14"/>
    <mergeCell ref="U17:AC17"/>
    <mergeCell ref="U21:X21"/>
    <mergeCell ref="Z21:AC21"/>
    <mergeCell ref="G29:J29"/>
    <mergeCell ref="G30:J30"/>
    <mergeCell ref="K28:R28"/>
    <mergeCell ref="U28:AC28"/>
    <mergeCell ref="U29:X29"/>
    <mergeCell ref="Z29:AC29"/>
    <mergeCell ref="U30:AC30"/>
    <mergeCell ref="AE28:AM28"/>
    <mergeCell ref="AE29:AH29"/>
    <mergeCell ref="AJ29:AM29"/>
    <mergeCell ref="AE30:AM30"/>
    <mergeCell ref="A6:I8"/>
    <mergeCell ref="AO28:AW28"/>
    <mergeCell ref="AT5:AW5"/>
    <mergeCell ref="AO6:AW6"/>
    <mergeCell ref="AO10:AR10"/>
    <mergeCell ref="AT10:AW10"/>
    <mergeCell ref="AY4:BG4"/>
    <mergeCell ref="AY5:BB5"/>
    <mergeCell ref="BD5:BG5"/>
    <mergeCell ref="AY6:BG6"/>
    <mergeCell ref="AY10:BB10"/>
    <mergeCell ref="BD10:BG10"/>
    <mergeCell ref="U6:AC6"/>
    <mergeCell ref="U10:X10"/>
    <mergeCell ref="Z10:AC10"/>
    <mergeCell ref="AE4:AM4"/>
    <mergeCell ref="AE5:AH5"/>
    <mergeCell ref="AJ5:AM5"/>
    <mergeCell ref="AE6:AM6"/>
    <mergeCell ref="AE10:AH10"/>
    <mergeCell ref="AJ10:AM10"/>
    <mergeCell ref="K6:S6"/>
    <mergeCell ref="K4:S4"/>
    <mergeCell ref="K5:N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77FF3-B04F-954D-AC7D-8F4B3AA16230}">
  <sheetPr codeName="Sheet10"/>
  <dimension ref="A1:DW45"/>
  <sheetViews>
    <sheetView topLeftCell="CY24" zoomScale="150" zoomScaleNormal="150" workbookViewId="0">
      <selection activeCell="CE36" sqref="CE36"/>
    </sheetView>
  </sheetViews>
  <sheetFormatPr baseColWidth="10" defaultColWidth="5.83203125" defaultRowHeight="35" customHeight="1"/>
  <cols>
    <col min="1" max="16384" width="5.83203125" style="16"/>
  </cols>
  <sheetData>
    <row r="1" spans="1:109" ht="35" customHeight="1" thickBot="1">
      <c r="A1" s="47" t="s">
        <v>13</v>
      </c>
      <c r="B1" s="42">
        <v>0</v>
      </c>
      <c r="C1" s="43">
        <v>1</v>
      </c>
      <c r="D1" s="43">
        <v>2</v>
      </c>
      <c r="E1" s="43">
        <v>3</v>
      </c>
      <c r="F1" s="43">
        <v>4</v>
      </c>
      <c r="G1" s="43">
        <v>5</v>
      </c>
      <c r="H1" s="43">
        <v>6</v>
      </c>
      <c r="I1" s="43">
        <v>7</v>
      </c>
      <c r="J1" s="43">
        <v>8</v>
      </c>
      <c r="K1" s="43">
        <v>9</v>
      </c>
      <c r="L1" s="43">
        <v>10</v>
      </c>
      <c r="M1" s="43">
        <v>11</v>
      </c>
      <c r="N1" s="43">
        <v>12</v>
      </c>
      <c r="O1" s="43">
        <v>13</v>
      </c>
      <c r="P1" s="43">
        <v>14</v>
      </c>
      <c r="Q1" s="44">
        <v>15</v>
      </c>
      <c r="R1" s="45"/>
      <c r="S1" s="45"/>
      <c r="T1" s="264" t="s">
        <v>46</v>
      </c>
      <c r="U1" s="264"/>
      <c r="V1" s="264"/>
      <c r="W1" s="264"/>
      <c r="X1" s="264"/>
      <c r="Y1" s="264"/>
      <c r="Z1" s="264"/>
      <c r="AA1" s="264"/>
      <c r="AB1" s="264"/>
      <c r="AC1" s="264"/>
      <c r="AD1" s="264"/>
      <c r="AE1" s="264"/>
      <c r="AF1" s="264"/>
      <c r="AG1" s="264"/>
      <c r="AH1" s="264"/>
      <c r="AI1" s="264"/>
      <c r="AJ1" s="264"/>
      <c r="AM1" s="266" t="s">
        <v>63</v>
      </c>
      <c r="AN1" s="266"/>
      <c r="AO1" s="266"/>
      <c r="AP1" s="266"/>
      <c r="AQ1" s="266"/>
      <c r="AR1" s="266"/>
      <c r="AS1" s="266"/>
      <c r="AT1" s="266"/>
      <c r="AU1" s="266"/>
      <c r="AV1" s="266"/>
      <c r="AW1" s="266"/>
      <c r="AX1" s="266"/>
      <c r="AY1" s="266"/>
      <c r="AZ1" s="266"/>
      <c r="BA1" s="266"/>
      <c r="BB1" s="266"/>
      <c r="BC1" s="266"/>
      <c r="BE1" s="266" t="s">
        <v>47</v>
      </c>
      <c r="BF1" s="266"/>
      <c r="BG1" s="266"/>
      <c r="BH1" s="266"/>
      <c r="BI1" s="266"/>
      <c r="BJ1" s="266"/>
      <c r="BK1" s="266"/>
      <c r="BL1" s="266"/>
      <c r="BM1" s="266"/>
      <c r="BN1" s="266"/>
      <c r="BO1" s="266"/>
      <c r="BP1" s="266"/>
      <c r="BQ1" s="266"/>
      <c r="BR1" s="266"/>
      <c r="BS1" s="266"/>
      <c r="BT1" s="266"/>
      <c r="BU1" s="266"/>
      <c r="BV1" s="65"/>
      <c r="BW1" s="266" t="s">
        <v>65</v>
      </c>
      <c r="BX1" s="266"/>
      <c r="BY1" s="266"/>
      <c r="BZ1" s="266"/>
      <c r="CA1" s="266"/>
      <c r="CB1" s="266"/>
      <c r="CC1" s="266"/>
      <c r="CD1" s="266"/>
      <c r="CE1" s="266"/>
      <c r="CF1" s="266"/>
      <c r="CG1" s="266"/>
      <c r="CH1" s="266"/>
      <c r="CI1" s="266"/>
      <c r="CJ1" s="266"/>
      <c r="CK1" s="266"/>
      <c r="CL1" s="266"/>
      <c r="CM1" s="266"/>
      <c r="CN1" s="65"/>
      <c r="CO1" s="266" t="s">
        <v>66</v>
      </c>
      <c r="CP1" s="266"/>
      <c r="CQ1" s="266"/>
      <c r="CR1" s="266"/>
      <c r="CS1" s="266"/>
      <c r="CT1" s="266"/>
      <c r="CU1" s="266"/>
      <c r="CV1" s="266"/>
      <c r="CW1" s="266"/>
      <c r="CX1" s="266"/>
      <c r="CY1" s="266"/>
      <c r="CZ1" s="266"/>
      <c r="DA1" s="266"/>
      <c r="DB1" s="266"/>
      <c r="DC1" s="266"/>
      <c r="DD1" s="266"/>
      <c r="DE1" s="266"/>
    </row>
    <row r="2" spans="1:109" ht="35" customHeight="1" thickBot="1">
      <c r="A2" s="47" t="s">
        <v>22</v>
      </c>
      <c r="B2" s="72">
        <v>8</v>
      </c>
      <c r="C2" s="50">
        <v>1</v>
      </c>
      <c r="D2" s="73">
        <v>1</v>
      </c>
      <c r="S2" s="45"/>
      <c r="T2" s="264"/>
      <c r="U2" s="264"/>
      <c r="V2" s="264"/>
      <c r="W2" s="264"/>
      <c r="X2" s="264"/>
      <c r="Y2" s="264"/>
      <c r="Z2" s="264"/>
      <c r="AA2" s="264"/>
      <c r="AB2" s="264"/>
      <c r="AC2" s="264"/>
      <c r="AD2" s="264"/>
      <c r="AE2" s="264"/>
      <c r="AF2" s="264"/>
      <c r="AG2" s="264"/>
      <c r="AH2" s="264"/>
      <c r="AI2" s="264"/>
      <c r="AJ2" s="264"/>
      <c r="AK2" s="45"/>
      <c r="AL2" s="45"/>
      <c r="AM2" s="266"/>
      <c r="AN2" s="266"/>
      <c r="AO2" s="266"/>
      <c r="AP2" s="266"/>
      <c r="AQ2" s="266"/>
      <c r="AR2" s="266"/>
      <c r="AS2" s="266"/>
      <c r="AT2" s="266"/>
      <c r="AU2" s="266"/>
      <c r="AV2" s="266"/>
      <c r="AW2" s="266"/>
      <c r="AX2" s="266"/>
      <c r="AY2" s="266"/>
      <c r="AZ2" s="266"/>
      <c r="BA2" s="266"/>
      <c r="BB2" s="266"/>
      <c r="BC2" s="266"/>
      <c r="BD2" s="45"/>
      <c r="BE2" s="266"/>
      <c r="BF2" s="266"/>
      <c r="BG2" s="266"/>
      <c r="BH2" s="266"/>
      <c r="BI2" s="266"/>
      <c r="BJ2" s="266"/>
      <c r="BK2" s="266"/>
      <c r="BL2" s="266"/>
      <c r="BM2" s="266"/>
      <c r="BN2" s="266"/>
      <c r="BO2" s="266"/>
      <c r="BP2" s="266"/>
      <c r="BQ2" s="266"/>
      <c r="BR2" s="266"/>
      <c r="BS2" s="266"/>
      <c r="BT2" s="266"/>
      <c r="BU2" s="266"/>
      <c r="BV2" s="65"/>
      <c r="BW2" s="266"/>
      <c r="BX2" s="266"/>
      <c r="BY2" s="266"/>
      <c r="BZ2" s="266"/>
      <c r="CA2" s="266"/>
      <c r="CB2" s="266"/>
      <c r="CC2" s="266"/>
      <c r="CD2" s="266"/>
      <c r="CE2" s="266"/>
      <c r="CF2" s="266"/>
      <c r="CG2" s="266"/>
      <c r="CH2" s="266"/>
      <c r="CI2" s="266"/>
      <c r="CJ2" s="266"/>
      <c r="CK2" s="266"/>
      <c r="CL2" s="266"/>
      <c r="CM2" s="266"/>
      <c r="CN2" s="65"/>
      <c r="CO2" s="266"/>
      <c r="CP2" s="266"/>
      <c r="CQ2" s="266"/>
      <c r="CR2" s="266"/>
      <c r="CS2" s="266"/>
      <c r="CT2" s="266"/>
      <c r="CU2" s="266"/>
      <c r="CV2" s="266"/>
      <c r="CW2" s="266"/>
      <c r="CX2" s="266"/>
      <c r="CY2" s="266"/>
      <c r="CZ2" s="266"/>
      <c r="DA2" s="266"/>
      <c r="DB2" s="266"/>
      <c r="DC2" s="266"/>
      <c r="DD2" s="266"/>
      <c r="DE2" s="266"/>
    </row>
    <row r="3" spans="1:109" ht="35" customHeight="1" thickBot="1">
      <c r="A3" s="47" t="s">
        <v>23</v>
      </c>
      <c r="B3" s="42">
        <v>2</v>
      </c>
      <c r="C3" s="43">
        <v>1</v>
      </c>
      <c r="D3" s="44">
        <v>1</v>
      </c>
      <c r="S3" s="45"/>
      <c r="T3" s="264"/>
      <c r="U3" s="264"/>
      <c r="V3" s="264"/>
      <c r="W3" s="264"/>
      <c r="X3" s="264"/>
      <c r="Y3" s="264"/>
      <c r="Z3" s="264"/>
      <c r="AA3" s="264"/>
      <c r="AB3" s="264"/>
      <c r="AC3" s="264"/>
      <c r="AD3" s="264"/>
      <c r="AE3" s="264"/>
      <c r="AF3" s="264"/>
      <c r="AG3" s="264"/>
      <c r="AH3" s="264"/>
      <c r="AI3" s="264"/>
      <c r="AJ3" s="264"/>
      <c r="AM3" s="266"/>
      <c r="AN3" s="266"/>
      <c r="AO3" s="266"/>
      <c r="AP3" s="266"/>
      <c r="AQ3" s="266"/>
      <c r="AR3" s="266"/>
      <c r="AS3" s="266"/>
      <c r="AT3" s="266"/>
      <c r="AU3" s="266"/>
      <c r="AV3" s="266"/>
      <c r="AW3" s="266"/>
      <c r="AX3" s="266"/>
      <c r="AY3" s="266"/>
      <c r="AZ3" s="266"/>
      <c r="BA3" s="266"/>
      <c r="BB3" s="266"/>
      <c r="BC3" s="266"/>
      <c r="BE3" s="266"/>
      <c r="BF3" s="266"/>
      <c r="BG3" s="266"/>
      <c r="BH3" s="266"/>
      <c r="BI3" s="266"/>
      <c r="BJ3" s="266"/>
      <c r="BK3" s="266"/>
      <c r="BL3" s="266"/>
      <c r="BM3" s="266"/>
      <c r="BN3" s="266"/>
      <c r="BO3" s="266"/>
      <c r="BP3" s="266"/>
      <c r="BQ3" s="266"/>
      <c r="BR3" s="266"/>
      <c r="BS3" s="266"/>
      <c r="BT3" s="266"/>
      <c r="BU3" s="266"/>
      <c r="BV3" s="65"/>
      <c r="BW3" s="266"/>
      <c r="BX3" s="266"/>
      <c r="BY3" s="266"/>
      <c r="BZ3" s="266"/>
      <c r="CA3" s="266"/>
      <c r="CB3" s="266"/>
      <c r="CC3" s="266"/>
      <c r="CD3" s="266"/>
      <c r="CE3" s="266"/>
      <c r="CF3" s="266"/>
      <c r="CG3" s="266"/>
      <c r="CH3" s="266"/>
      <c r="CI3" s="266"/>
      <c r="CJ3" s="266"/>
      <c r="CK3" s="266"/>
      <c r="CL3" s="266"/>
      <c r="CM3" s="266"/>
      <c r="CN3" s="65"/>
      <c r="CO3" s="266"/>
      <c r="CP3" s="266"/>
      <c r="CQ3" s="266"/>
      <c r="CR3" s="266"/>
      <c r="CS3" s="266"/>
      <c r="CT3" s="266"/>
      <c r="CU3" s="266"/>
      <c r="CV3" s="266"/>
      <c r="CW3" s="266"/>
      <c r="CX3" s="266"/>
      <c r="CY3" s="266"/>
      <c r="CZ3" s="266"/>
      <c r="DA3" s="266"/>
      <c r="DB3" s="266"/>
      <c r="DC3" s="266"/>
      <c r="DD3" s="266"/>
      <c r="DE3" s="266"/>
    </row>
    <row r="4" spans="1:109" ht="35" customHeight="1" thickBot="1">
      <c r="A4" s="47" t="s">
        <v>40</v>
      </c>
      <c r="B4" s="42">
        <v>8</v>
      </c>
      <c r="C4" s="43">
        <v>1</v>
      </c>
      <c r="D4" s="44">
        <v>1</v>
      </c>
      <c r="S4" s="48"/>
      <c r="T4" s="260" t="s">
        <v>39</v>
      </c>
      <c r="U4" s="260"/>
      <c r="V4" s="260"/>
      <c r="W4" s="260"/>
      <c r="X4" s="260"/>
      <c r="Y4" s="260"/>
      <c r="Z4" s="260"/>
      <c r="AA4" s="260"/>
      <c r="AB4" s="260"/>
      <c r="AC4" s="260"/>
      <c r="AD4" s="260"/>
      <c r="AE4" s="260"/>
      <c r="AF4" s="260"/>
      <c r="AG4" s="260"/>
      <c r="AH4" s="260"/>
      <c r="AI4" s="260"/>
      <c r="AJ4" s="260"/>
      <c r="AM4" s="260" t="s">
        <v>41</v>
      </c>
      <c r="AN4" s="260"/>
      <c r="AO4" s="260"/>
      <c r="AP4" s="260"/>
      <c r="AQ4" s="260"/>
      <c r="AR4" s="260"/>
      <c r="AS4" s="260"/>
      <c r="AT4" s="260"/>
      <c r="AU4" s="260"/>
      <c r="AV4" s="260"/>
      <c r="AW4" s="260"/>
      <c r="AX4" s="260"/>
      <c r="AY4" s="260"/>
      <c r="AZ4" s="260"/>
      <c r="BA4" s="260"/>
      <c r="BB4" s="260"/>
      <c r="BC4" s="260"/>
      <c r="BE4" s="260" t="s">
        <v>42</v>
      </c>
      <c r="BF4" s="260"/>
      <c r="BG4" s="260"/>
      <c r="BH4" s="260"/>
      <c r="BI4" s="260"/>
      <c r="BJ4" s="260"/>
      <c r="BK4" s="260"/>
      <c r="BL4" s="260"/>
      <c r="BM4" s="260"/>
      <c r="BN4" s="260"/>
      <c r="BO4" s="260"/>
      <c r="BP4" s="260"/>
      <c r="BQ4" s="260"/>
      <c r="BR4" s="260"/>
      <c r="BS4" s="260"/>
      <c r="BT4" s="260"/>
      <c r="BU4" s="260"/>
      <c r="BV4" s="67"/>
      <c r="BW4" s="260" t="s">
        <v>43</v>
      </c>
      <c r="BX4" s="260"/>
      <c r="BY4" s="260"/>
      <c r="BZ4" s="260"/>
      <c r="CA4" s="260"/>
      <c r="CB4" s="260"/>
      <c r="CC4" s="260"/>
      <c r="CD4" s="260"/>
      <c r="CE4" s="260"/>
      <c r="CF4" s="260"/>
      <c r="CG4" s="260"/>
      <c r="CH4" s="260"/>
      <c r="CI4" s="260"/>
      <c r="CJ4" s="260"/>
      <c r="CK4" s="260"/>
      <c r="CL4" s="260"/>
      <c r="CM4" s="260"/>
      <c r="CN4" s="67"/>
      <c r="CO4" s="260" t="s">
        <v>44</v>
      </c>
      <c r="CP4" s="260"/>
      <c r="CQ4" s="260"/>
      <c r="CR4" s="260"/>
      <c r="CS4" s="260"/>
      <c r="CT4" s="260"/>
      <c r="CU4" s="260"/>
      <c r="CV4" s="260"/>
      <c r="CW4" s="260"/>
      <c r="CX4" s="260"/>
      <c r="CY4" s="260"/>
      <c r="CZ4" s="260"/>
      <c r="DA4" s="260"/>
      <c r="DB4" s="260"/>
      <c r="DC4" s="260"/>
      <c r="DD4" s="260"/>
      <c r="DE4" s="260"/>
    </row>
    <row r="5" spans="1:109" ht="35" customHeight="1">
      <c r="A5" s="45"/>
      <c r="B5" s="45"/>
      <c r="C5" s="45"/>
      <c r="D5" s="45"/>
      <c r="I5" s="63"/>
      <c r="J5" s="63"/>
      <c r="K5" s="63"/>
      <c r="L5" s="63"/>
      <c r="M5" s="63"/>
      <c r="N5" s="63"/>
      <c r="O5" s="63"/>
      <c r="P5" s="63"/>
      <c r="Q5" s="63"/>
      <c r="R5" s="63"/>
      <c r="S5" s="46"/>
      <c r="T5" s="261" t="s">
        <v>28</v>
      </c>
      <c r="U5" s="261"/>
      <c r="V5" s="261"/>
      <c r="W5" s="261"/>
      <c r="X5" s="261"/>
      <c r="Y5" s="261"/>
      <c r="Z5" s="261"/>
      <c r="AA5" s="261"/>
      <c r="AC5" s="261" t="s">
        <v>29</v>
      </c>
      <c r="AD5" s="261"/>
      <c r="AE5" s="261"/>
      <c r="AF5" s="261"/>
      <c r="AG5" s="261"/>
      <c r="AH5" s="261"/>
      <c r="AI5" s="261"/>
      <c r="AJ5" s="261"/>
      <c r="AM5" s="261" t="s">
        <v>28</v>
      </c>
      <c r="AN5" s="261"/>
      <c r="AO5" s="261"/>
      <c r="AP5" s="261"/>
      <c r="AQ5" s="261"/>
      <c r="AR5" s="261"/>
      <c r="AS5" s="261"/>
      <c r="AT5" s="261"/>
      <c r="AV5" s="261" t="s">
        <v>29</v>
      </c>
      <c r="AW5" s="261"/>
      <c r="AX5" s="261"/>
      <c r="AY5" s="261"/>
      <c r="AZ5" s="261"/>
      <c r="BA5" s="261"/>
      <c r="BB5" s="261"/>
      <c r="BC5" s="261"/>
      <c r="BE5" s="261" t="s">
        <v>28</v>
      </c>
      <c r="BF5" s="261"/>
      <c r="BG5" s="261"/>
      <c r="BH5" s="261"/>
      <c r="BI5" s="261"/>
      <c r="BJ5" s="261"/>
      <c r="BK5" s="261"/>
      <c r="BL5" s="261"/>
      <c r="BN5" s="261" t="s">
        <v>29</v>
      </c>
      <c r="BO5" s="261"/>
      <c r="BP5" s="261"/>
      <c r="BQ5" s="261"/>
      <c r="BR5" s="261"/>
      <c r="BS5" s="261"/>
      <c r="BT5" s="261"/>
      <c r="BU5" s="261"/>
      <c r="BV5" s="67"/>
      <c r="BW5" s="261" t="s">
        <v>28</v>
      </c>
      <c r="BX5" s="261"/>
      <c r="BY5" s="261"/>
      <c r="BZ5" s="261"/>
      <c r="CA5" s="261"/>
      <c r="CB5" s="261"/>
      <c r="CC5" s="261"/>
      <c r="CD5" s="261"/>
      <c r="CF5" s="261" t="s">
        <v>29</v>
      </c>
      <c r="CG5" s="261"/>
      <c r="CH5" s="261"/>
      <c r="CI5" s="261"/>
      <c r="CJ5" s="261"/>
      <c r="CK5" s="261"/>
      <c r="CL5" s="261"/>
      <c r="CM5" s="261"/>
      <c r="CN5" s="67"/>
      <c r="CO5" s="261" t="s">
        <v>28</v>
      </c>
      <c r="CP5" s="261"/>
      <c r="CQ5" s="261"/>
      <c r="CR5" s="261"/>
      <c r="CS5" s="261"/>
      <c r="CT5" s="261"/>
      <c r="CU5" s="261"/>
      <c r="CV5" s="261"/>
      <c r="CX5" s="261" t="s">
        <v>29</v>
      </c>
      <c r="CY5" s="261"/>
      <c r="CZ5" s="261"/>
      <c r="DA5" s="261"/>
      <c r="DB5" s="261"/>
      <c r="DC5" s="261"/>
      <c r="DD5" s="261"/>
      <c r="DE5" s="261"/>
    </row>
    <row r="6" spans="1:109" ht="35" customHeight="1">
      <c r="A6" s="259" t="s">
        <v>49</v>
      </c>
      <c r="B6" s="259"/>
      <c r="C6" s="259"/>
      <c r="D6" s="259"/>
      <c r="E6" s="259"/>
      <c r="F6" s="259"/>
      <c r="G6" s="259"/>
      <c r="H6" s="259"/>
      <c r="I6" s="259"/>
      <c r="J6" s="66"/>
      <c r="K6" s="66"/>
      <c r="L6" s="66"/>
      <c r="M6" s="66"/>
      <c r="N6" s="66"/>
      <c r="O6" s="66"/>
      <c r="P6" s="66"/>
      <c r="Q6" s="66"/>
      <c r="R6" s="66"/>
      <c r="S6" s="66"/>
      <c r="T6" s="262" t="s">
        <v>36</v>
      </c>
      <c r="U6" s="262"/>
      <c r="V6" s="262"/>
      <c r="W6" s="262"/>
      <c r="X6" s="262"/>
      <c r="Y6" s="262"/>
      <c r="Z6" s="262"/>
      <c r="AA6" s="262"/>
      <c r="AB6" s="262"/>
      <c r="AC6" s="262"/>
      <c r="AD6" s="262"/>
      <c r="AE6" s="262"/>
      <c r="AF6" s="262"/>
      <c r="AG6" s="262"/>
      <c r="AH6" s="262"/>
      <c r="AI6" s="262"/>
      <c r="AJ6" s="262"/>
      <c r="AL6" s="63"/>
      <c r="AM6" s="262" t="s">
        <v>36</v>
      </c>
      <c r="AN6" s="262"/>
      <c r="AO6" s="262"/>
      <c r="AP6" s="262"/>
      <c r="AQ6" s="262"/>
      <c r="AR6" s="262"/>
      <c r="AS6" s="262"/>
      <c r="AT6" s="262"/>
      <c r="AU6" s="262"/>
      <c r="AV6" s="262"/>
      <c r="AW6" s="262"/>
      <c r="AX6" s="262"/>
      <c r="AY6" s="262"/>
      <c r="AZ6" s="262"/>
      <c r="BA6" s="262"/>
      <c r="BB6" s="262"/>
      <c r="BC6" s="262"/>
      <c r="BD6" s="63"/>
      <c r="BE6" s="262" t="s">
        <v>36</v>
      </c>
      <c r="BF6" s="262"/>
      <c r="BG6" s="262"/>
      <c r="BH6" s="262"/>
      <c r="BI6" s="262"/>
      <c r="BJ6" s="262"/>
      <c r="BK6" s="262"/>
      <c r="BL6" s="262"/>
      <c r="BM6" s="262"/>
      <c r="BN6" s="262"/>
      <c r="BO6" s="262"/>
      <c r="BP6" s="262"/>
      <c r="BQ6" s="262"/>
      <c r="BR6" s="262"/>
      <c r="BS6" s="262"/>
      <c r="BT6" s="262"/>
      <c r="BU6" s="262"/>
      <c r="BV6" s="48"/>
      <c r="BW6" s="262" t="s">
        <v>36</v>
      </c>
      <c r="BX6" s="262"/>
      <c r="BY6" s="262"/>
      <c r="BZ6" s="262"/>
      <c r="CA6" s="262"/>
      <c r="CB6" s="262"/>
      <c r="CC6" s="262"/>
      <c r="CD6" s="262"/>
      <c r="CE6" s="262"/>
      <c r="CF6" s="262"/>
      <c r="CG6" s="262"/>
      <c r="CH6" s="262"/>
      <c r="CI6" s="262"/>
      <c r="CJ6" s="262"/>
      <c r="CK6" s="262"/>
      <c r="CL6" s="262"/>
      <c r="CM6" s="262"/>
      <c r="CN6" s="48"/>
      <c r="CO6" s="262" t="s">
        <v>36</v>
      </c>
      <c r="CP6" s="262"/>
      <c r="CQ6" s="262"/>
      <c r="CR6" s="262"/>
      <c r="CS6" s="262"/>
      <c r="CT6" s="262"/>
      <c r="CU6" s="262"/>
      <c r="CV6" s="262"/>
      <c r="CW6" s="262"/>
      <c r="CX6" s="262"/>
      <c r="CY6" s="262"/>
      <c r="CZ6" s="262"/>
      <c r="DA6" s="262"/>
      <c r="DB6" s="262"/>
      <c r="DC6" s="262"/>
      <c r="DD6" s="262"/>
      <c r="DE6" s="262"/>
    </row>
    <row r="7" spans="1:109" ht="35" customHeight="1" thickBot="1">
      <c r="A7" s="259"/>
      <c r="B7" s="259"/>
      <c r="C7" s="259"/>
      <c r="D7" s="259"/>
      <c r="E7" s="259"/>
      <c r="F7" s="259"/>
      <c r="G7" s="259"/>
      <c r="H7" s="259"/>
      <c r="I7" s="259"/>
      <c r="J7" s="66"/>
      <c r="K7" s="66"/>
      <c r="L7" s="66"/>
      <c r="M7" s="66"/>
      <c r="N7" s="66"/>
      <c r="O7" s="66"/>
      <c r="P7" s="66"/>
      <c r="Q7" s="66"/>
      <c r="R7" s="66"/>
      <c r="S7" s="66"/>
      <c r="T7" s="70">
        <v>0</v>
      </c>
      <c r="U7" s="68">
        <v>1</v>
      </c>
      <c r="V7" s="68">
        <v>2</v>
      </c>
      <c r="W7" s="68">
        <v>3</v>
      </c>
      <c r="X7" s="68">
        <v>4</v>
      </c>
      <c r="Y7" s="68">
        <v>5</v>
      </c>
      <c r="Z7" s="68">
        <v>6</v>
      </c>
      <c r="AA7" s="71">
        <v>7</v>
      </c>
      <c r="AC7" s="70">
        <v>8</v>
      </c>
      <c r="AD7" s="68">
        <v>9</v>
      </c>
      <c r="AE7" s="68">
        <v>10</v>
      </c>
      <c r="AF7" s="68">
        <v>11</v>
      </c>
      <c r="AG7" s="68">
        <v>12</v>
      </c>
      <c r="AH7" s="68">
        <v>13</v>
      </c>
      <c r="AI7" s="68">
        <v>14</v>
      </c>
      <c r="AJ7" s="71">
        <v>15</v>
      </c>
      <c r="AL7" s="46"/>
      <c r="AM7" s="70">
        <v>0</v>
      </c>
      <c r="AN7" s="68">
        <v>1</v>
      </c>
      <c r="AO7" s="68">
        <v>2</v>
      </c>
      <c r="AP7" s="68">
        <v>3</v>
      </c>
      <c r="AQ7" s="68">
        <v>4</v>
      </c>
      <c r="AR7" s="68">
        <v>5</v>
      </c>
      <c r="AS7" s="68">
        <v>6</v>
      </c>
      <c r="AT7" s="71">
        <v>7</v>
      </c>
      <c r="AV7" s="70">
        <v>8</v>
      </c>
      <c r="AW7" s="68">
        <v>9</v>
      </c>
      <c r="AX7" s="68">
        <v>10</v>
      </c>
      <c r="AY7" s="68">
        <v>11</v>
      </c>
      <c r="AZ7" s="68">
        <v>12</v>
      </c>
      <c r="BA7" s="68">
        <v>13</v>
      </c>
      <c r="BB7" s="68">
        <v>14</v>
      </c>
      <c r="BC7" s="71">
        <v>15</v>
      </c>
      <c r="BD7" s="46"/>
      <c r="BE7" s="70">
        <v>0</v>
      </c>
      <c r="BF7" s="68">
        <v>1</v>
      </c>
      <c r="BG7" s="68">
        <v>2</v>
      </c>
      <c r="BH7" s="68">
        <v>3</v>
      </c>
      <c r="BI7" s="68">
        <v>4</v>
      </c>
      <c r="BJ7" s="68">
        <v>5</v>
      </c>
      <c r="BK7" s="68">
        <v>6</v>
      </c>
      <c r="BL7" s="71">
        <v>7</v>
      </c>
      <c r="BN7" s="70">
        <v>8</v>
      </c>
      <c r="BO7" s="68">
        <v>9</v>
      </c>
      <c r="BP7" s="68">
        <v>10</v>
      </c>
      <c r="BQ7" s="68">
        <v>11</v>
      </c>
      <c r="BR7" s="68">
        <v>12</v>
      </c>
      <c r="BS7" s="68">
        <v>13</v>
      </c>
      <c r="BT7" s="68">
        <v>14</v>
      </c>
      <c r="BU7" s="71">
        <v>15</v>
      </c>
      <c r="BV7" s="69"/>
      <c r="BW7" s="70">
        <v>0</v>
      </c>
      <c r="BX7" s="68">
        <v>1</v>
      </c>
      <c r="BY7" s="68">
        <v>2</v>
      </c>
      <c r="BZ7" s="68">
        <v>3</v>
      </c>
      <c r="CA7" s="68">
        <v>4</v>
      </c>
      <c r="CB7" s="68">
        <v>5</v>
      </c>
      <c r="CC7" s="68">
        <v>6</v>
      </c>
      <c r="CD7" s="71">
        <v>7</v>
      </c>
      <c r="CF7" s="70">
        <v>8</v>
      </c>
      <c r="CG7" s="68">
        <v>9</v>
      </c>
      <c r="CH7" s="68">
        <v>10</v>
      </c>
      <c r="CI7" s="68">
        <v>11</v>
      </c>
      <c r="CJ7" s="68">
        <v>12</v>
      </c>
      <c r="CK7" s="68">
        <v>13</v>
      </c>
      <c r="CL7" s="68">
        <v>14</v>
      </c>
      <c r="CM7" s="71">
        <v>15</v>
      </c>
      <c r="CN7" s="69"/>
      <c r="CO7" s="70">
        <v>0</v>
      </c>
      <c r="CP7" s="68">
        <v>1</v>
      </c>
      <c r="CQ7" s="68">
        <v>2</v>
      </c>
      <c r="CR7" s="68">
        <v>3</v>
      </c>
      <c r="CS7" s="68">
        <v>4</v>
      </c>
      <c r="CT7" s="68">
        <v>5</v>
      </c>
      <c r="CU7" s="68">
        <v>6</v>
      </c>
      <c r="CV7" s="71">
        <v>7</v>
      </c>
      <c r="CX7" s="70">
        <v>8</v>
      </c>
      <c r="CY7" s="68">
        <v>9</v>
      </c>
      <c r="CZ7" s="68">
        <v>10</v>
      </c>
      <c r="DA7" s="68">
        <v>11</v>
      </c>
      <c r="DB7" s="68">
        <v>12</v>
      </c>
      <c r="DC7" s="68">
        <v>13</v>
      </c>
      <c r="DD7" s="68">
        <v>14</v>
      </c>
      <c r="DE7" s="71">
        <v>15</v>
      </c>
    </row>
    <row r="8" spans="1:109" ht="35" customHeight="1" thickBot="1">
      <c r="A8" s="259"/>
      <c r="B8" s="259"/>
      <c r="C8" s="259"/>
      <c r="D8" s="259"/>
      <c r="E8" s="259"/>
      <c r="F8" s="259"/>
      <c r="G8" s="259"/>
      <c r="H8" s="259"/>
      <c r="I8" s="259"/>
      <c r="J8" s="66"/>
      <c r="K8" s="66"/>
      <c r="L8" s="66"/>
      <c r="M8" s="66"/>
      <c r="N8" s="66"/>
      <c r="O8" s="66"/>
      <c r="P8" s="66"/>
      <c r="Q8" s="66"/>
      <c r="R8" s="66"/>
      <c r="S8" s="66"/>
      <c r="T8" s="42">
        <v>0</v>
      </c>
      <c r="U8" s="43">
        <v>0</v>
      </c>
      <c r="V8" s="43">
        <v>0</v>
      </c>
      <c r="W8" s="43">
        <v>0</v>
      </c>
      <c r="X8" s="43">
        <v>0</v>
      </c>
      <c r="Y8" s="43">
        <v>0</v>
      </c>
      <c r="Z8" s="43">
        <v>0</v>
      </c>
      <c r="AA8" s="44">
        <v>0</v>
      </c>
      <c r="AC8" s="42">
        <v>0</v>
      </c>
      <c r="AD8" s="43">
        <v>0</v>
      </c>
      <c r="AE8" s="43">
        <v>0</v>
      </c>
      <c r="AF8" s="43">
        <v>0</v>
      </c>
      <c r="AG8" s="43">
        <v>0</v>
      </c>
      <c r="AH8" s="43">
        <v>0</v>
      </c>
      <c r="AI8" s="43">
        <v>0</v>
      </c>
      <c r="AJ8" s="44">
        <v>0</v>
      </c>
      <c r="AK8" s="46"/>
      <c r="AL8" s="46"/>
      <c r="AM8" s="42">
        <v>0</v>
      </c>
      <c r="AN8" s="43">
        <v>1</v>
      </c>
      <c r="AO8" s="43">
        <v>2</v>
      </c>
      <c r="AP8" s="43">
        <v>3</v>
      </c>
      <c r="AQ8" s="43">
        <v>4</v>
      </c>
      <c r="AR8" s="43">
        <v>5</v>
      </c>
      <c r="AS8" s="43">
        <v>6</v>
      </c>
      <c r="AT8" s="44">
        <v>7</v>
      </c>
      <c r="AV8" s="42">
        <v>0</v>
      </c>
      <c r="AW8" s="43">
        <v>0</v>
      </c>
      <c r="AX8" s="43">
        <v>0</v>
      </c>
      <c r="AY8" s="43">
        <v>0</v>
      </c>
      <c r="AZ8" s="43">
        <v>0</v>
      </c>
      <c r="BA8" s="43">
        <v>0</v>
      </c>
      <c r="BB8" s="43">
        <v>0</v>
      </c>
      <c r="BC8" s="44">
        <v>0</v>
      </c>
      <c r="BD8" s="46"/>
      <c r="BE8" s="42">
        <v>0</v>
      </c>
      <c r="BF8" s="43">
        <v>1</v>
      </c>
      <c r="BG8" s="43">
        <v>2</v>
      </c>
      <c r="BH8" s="43">
        <v>3</v>
      </c>
      <c r="BI8" s="43">
        <v>4</v>
      </c>
      <c r="BJ8" s="43">
        <v>5</v>
      </c>
      <c r="BK8" s="43">
        <v>6</v>
      </c>
      <c r="BL8" s="44">
        <v>7</v>
      </c>
      <c r="BN8" s="42">
        <v>8</v>
      </c>
      <c r="BO8" s="43">
        <v>9</v>
      </c>
      <c r="BP8" s="43">
        <v>10</v>
      </c>
      <c r="BQ8" s="43">
        <v>11</v>
      </c>
      <c r="BR8" s="43">
        <v>12</v>
      </c>
      <c r="BS8" s="43">
        <v>13</v>
      </c>
      <c r="BT8" s="43">
        <v>14</v>
      </c>
      <c r="BU8" s="44">
        <v>15</v>
      </c>
      <c r="BV8" s="45"/>
      <c r="BW8" s="42">
        <v>0</v>
      </c>
      <c r="BX8" s="43">
        <v>1</v>
      </c>
      <c r="BY8" s="43">
        <v>2</v>
      </c>
      <c r="BZ8" s="43">
        <v>3</v>
      </c>
      <c r="CA8" s="43">
        <v>4</v>
      </c>
      <c r="CB8" s="43">
        <v>5</v>
      </c>
      <c r="CC8" s="43">
        <v>6</v>
      </c>
      <c r="CD8" s="44">
        <v>7</v>
      </c>
      <c r="CF8" s="42">
        <v>0</v>
      </c>
      <c r="CG8" s="43">
        <v>1</v>
      </c>
      <c r="CH8" s="43">
        <v>2</v>
      </c>
      <c r="CI8" s="43">
        <v>3</v>
      </c>
      <c r="CJ8" s="43">
        <v>4</v>
      </c>
      <c r="CK8" s="43">
        <v>5</v>
      </c>
      <c r="CL8" s="43">
        <v>6</v>
      </c>
      <c r="CM8" s="44">
        <v>7</v>
      </c>
      <c r="CN8" s="45"/>
      <c r="CO8" s="42">
        <v>0</v>
      </c>
      <c r="CP8" s="43">
        <v>1</v>
      </c>
      <c r="CQ8" s="43">
        <v>2</v>
      </c>
      <c r="CR8" s="43">
        <v>3</v>
      </c>
      <c r="CS8" s="43">
        <v>4</v>
      </c>
      <c r="CT8" s="43">
        <v>5</v>
      </c>
      <c r="CU8" s="43">
        <v>6</v>
      </c>
      <c r="CV8" s="44">
        <v>7</v>
      </c>
      <c r="CX8" s="42">
        <v>0</v>
      </c>
      <c r="CY8" s="43">
        <v>0</v>
      </c>
      <c r="CZ8" s="43">
        <v>0</v>
      </c>
      <c r="DA8" s="43">
        <v>0</v>
      </c>
      <c r="DB8" s="43">
        <v>0</v>
      </c>
      <c r="DC8" s="43">
        <v>0</v>
      </c>
      <c r="DD8" s="43">
        <v>0</v>
      </c>
      <c r="DE8" s="44">
        <v>0</v>
      </c>
    </row>
    <row r="9" spans="1:109" ht="35" customHeight="1">
      <c r="A9" s="62"/>
      <c r="B9" s="62"/>
      <c r="C9" s="62"/>
      <c r="D9" s="62"/>
      <c r="E9" s="62"/>
      <c r="F9" s="62"/>
      <c r="G9" s="62"/>
      <c r="H9" s="62"/>
      <c r="I9" s="62"/>
      <c r="P9" s="66"/>
      <c r="Q9" s="66"/>
      <c r="R9" s="66"/>
      <c r="S9" s="66"/>
      <c r="T9" s="56">
        <v>0</v>
      </c>
      <c r="U9" s="57">
        <v>1</v>
      </c>
      <c r="V9" s="57">
        <v>2</v>
      </c>
      <c r="W9" s="57">
        <v>3</v>
      </c>
      <c r="X9" s="57">
        <v>4</v>
      </c>
      <c r="Y9" s="57">
        <v>5</v>
      </c>
      <c r="Z9" s="57">
        <v>6</v>
      </c>
      <c r="AA9" s="58">
        <v>7</v>
      </c>
      <c r="AC9" s="56">
        <v>0</v>
      </c>
      <c r="AD9" s="57">
        <v>1</v>
      </c>
      <c r="AE9" s="57">
        <v>2</v>
      </c>
      <c r="AF9" s="57">
        <v>3</v>
      </c>
      <c r="AG9" s="57">
        <v>4</v>
      </c>
      <c r="AH9" s="57">
        <v>5</v>
      </c>
      <c r="AI9" s="57">
        <v>6</v>
      </c>
      <c r="AJ9" s="58">
        <v>7</v>
      </c>
      <c r="AK9" s="64"/>
      <c r="AL9" s="64"/>
      <c r="AM9" s="56">
        <v>0</v>
      </c>
      <c r="AN9" s="57">
        <v>1</v>
      </c>
      <c r="AO9" s="57">
        <v>2</v>
      </c>
      <c r="AP9" s="57">
        <v>3</v>
      </c>
      <c r="AQ9" s="57">
        <v>4</v>
      </c>
      <c r="AR9" s="57">
        <v>5</v>
      </c>
      <c r="AS9" s="57">
        <v>6</v>
      </c>
      <c r="AT9" s="58">
        <v>7</v>
      </c>
      <c r="AV9" s="56">
        <v>0</v>
      </c>
      <c r="AW9" s="57">
        <v>1</v>
      </c>
      <c r="AX9" s="57">
        <v>2</v>
      </c>
      <c r="AY9" s="57">
        <v>3</v>
      </c>
      <c r="AZ9" s="57">
        <v>4</v>
      </c>
      <c r="BA9" s="57">
        <v>5</v>
      </c>
      <c r="BB9" s="57">
        <v>6</v>
      </c>
      <c r="BC9" s="58">
        <v>7</v>
      </c>
      <c r="BD9" s="64"/>
      <c r="BE9" s="56">
        <v>0</v>
      </c>
      <c r="BF9" s="57">
        <v>1</v>
      </c>
      <c r="BG9" s="57">
        <v>2</v>
      </c>
      <c r="BH9" s="57">
        <v>3</v>
      </c>
      <c r="BI9" s="57">
        <v>4</v>
      </c>
      <c r="BJ9" s="57">
        <v>5</v>
      </c>
      <c r="BK9" s="57">
        <v>6</v>
      </c>
      <c r="BL9" s="58">
        <v>7</v>
      </c>
      <c r="BN9" s="56">
        <v>0</v>
      </c>
      <c r="BO9" s="57">
        <v>1</v>
      </c>
      <c r="BP9" s="57">
        <v>2</v>
      </c>
      <c r="BQ9" s="57">
        <v>3</v>
      </c>
      <c r="BR9" s="57">
        <v>4</v>
      </c>
      <c r="BS9" s="57">
        <v>5</v>
      </c>
      <c r="BT9" s="57">
        <v>6</v>
      </c>
      <c r="BU9" s="58">
        <v>7</v>
      </c>
      <c r="BV9" s="69"/>
      <c r="BW9" s="56">
        <v>0</v>
      </c>
      <c r="BX9" s="57">
        <v>1</v>
      </c>
      <c r="BY9" s="57">
        <v>2</v>
      </c>
      <c r="BZ9" s="57">
        <v>3</v>
      </c>
      <c r="CA9" s="57">
        <v>4</v>
      </c>
      <c r="CB9" s="57">
        <v>5</v>
      </c>
      <c r="CC9" s="57">
        <v>6</v>
      </c>
      <c r="CD9" s="58">
        <v>7</v>
      </c>
      <c r="CF9" s="56">
        <v>0</v>
      </c>
      <c r="CG9" s="57">
        <v>1</v>
      </c>
      <c r="CH9" s="57">
        <v>2</v>
      </c>
      <c r="CI9" s="57">
        <v>3</v>
      </c>
      <c r="CJ9" s="57">
        <v>4</v>
      </c>
      <c r="CK9" s="57">
        <v>5</v>
      </c>
      <c r="CL9" s="57">
        <v>6</v>
      </c>
      <c r="CM9" s="58">
        <v>7</v>
      </c>
      <c r="CN9" s="69"/>
      <c r="CO9" s="56">
        <v>0</v>
      </c>
      <c r="CP9" s="57">
        <v>1</v>
      </c>
      <c r="CQ9" s="57">
        <v>2</v>
      </c>
      <c r="CR9" s="57">
        <v>3</v>
      </c>
      <c r="CS9" s="57">
        <v>4</v>
      </c>
      <c r="CT9" s="57">
        <v>5</v>
      </c>
      <c r="CU9" s="57">
        <v>6</v>
      </c>
      <c r="CV9" s="58">
        <v>7</v>
      </c>
      <c r="CX9" s="56">
        <v>0</v>
      </c>
      <c r="CY9" s="57">
        <v>1</v>
      </c>
      <c r="CZ9" s="57">
        <v>2</v>
      </c>
      <c r="DA9" s="57">
        <v>3</v>
      </c>
      <c r="DB9" s="57">
        <v>4</v>
      </c>
      <c r="DC9" s="57">
        <v>5</v>
      </c>
      <c r="DD9" s="57">
        <v>6</v>
      </c>
      <c r="DE9" s="58">
        <v>7</v>
      </c>
    </row>
    <row r="10" spans="1:109" ht="35" customHeight="1">
      <c r="A10" s="62"/>
      <c r="B10" s="62"/>
      <c r="C10" s="62"/>
      <c r="D10" s="62"/>
      <c r="E10" s="62"/>
      <c r="F10" s="62"/>
      <c r="G10" s="62"/>
      <c r="H10" s="62"/>
      <c r="I10" s="62"/>
      <c r="J10" s="46"/>
      <c r="K10" s="46"/>
      <c r="L10" s="46"/>
      <c r="M10" s="46"/>
      <c r="N10" s="46"/>
      <c r="O10" s="46"/>
      <c r="P10" s="46"/>
      <c r="Q10" s="46"/>
      <c r="R10" s="46"/>
      <c r="S10" s="45"/>
      <c r="T10" s="263" t="s">
        <v>0</v>
      </c>
      <c r="U10" s="263"/>
      <c r="V10" s="263"/>
      <c r="W10" s="263"/>
      <c r="X10" s="263"/>
      <c r="Y10" s="263"/>
      <c r="Z10" s="263"/>
      <c r="AA10" s="263"/>
      <c r="AC10" s="263" t="s">
        <v>0</v>
      </c>
      <c r="AD10" s="263"/>
      <c r="AE10" s="263"/>
      <c r="AF10" s="263"/>
      <c r="AG10" s="263"/>
      <c r="AH10" s="263"/>
      <c r="AI10" s="263"/>
      <c r="AJ10" s="263"/>
      <c r="AK10" s="46"/>
      <c r="AL10" s="46"/>
      <c r="AM10" s="263" t="s">
        <v>0</v>
      </c>
      <c r="AN10" s="263"/>
      <c r="AO10" s="263"/>
      <c r="AP10" s="263"/>
      <c r="AQ10" s="263"/>
      <c r="AR10" s="263"/>
      <c r="AS10" s="263"/>
      <c r="AT10" s="263"/>
      <c r="AV10" s="263" t="s">
        <v>0</v>
      </c>
      <c r="AW10" s="263"/>
      <c r="AX10" s="263"/>
      <c r="AY10" s="263"/>
      <c r="AZ10" s="263"/>
      <c r="BA10" s="263"/>
      <c r="BB10" s="263"/>
      <c r="BC10" s="263"/>
      <c r="BD10" s="46"/>
      <c r="BE10" s="263" t="s">
        <v>0</v>
      </c>
      <c r="BF10" s="263"/>
      <c r="BG10" s="263"/>
      <c r="BH10" s="263"/>
      <c r="BI10" s="263"/>
      <c r="BJ10" s="263"/>
      <c r="BK10" s="263"/>
      <c r="BL10" s="263"/>
      <c r="BN10" s="263" t="s">
        <v>0</v>
      </c>
      <c r="BO10" s="263"/>
      <c r="BP10" s="263"/>
      <c r="BQ10" s="263"/>
      <c r="BR10" s="263"/>
      <c r="BS10" s="263"/>
      <c r="BT10" s="263"/>
      <c r="BU10" s="263"/>
      <c r="BV10" s="45"/>
      <c r="BW10" s="263" t="s">
        <v>0</v>
      </c>
      <c r="BX10" s="263"/>
      <c r="BY10" s="263"/>
      <c r="BZ10" s="263"/>
      <c r="CA10" s="263"/>
      <c r="CB10" s="263"/>
      <c r="CC10" s="263"/>
      <c r="CD10" s="263"/>
      <c r="CF10" s="263" t="s">
        <v>0</v>
      </c>
      <c r="CG10" s="263"/>
      <c r="CH10" s="263"/>
      <c r="CI10" s="263"/>
      <c r="CJ10" s="263"/>
      <c r="CK10" s="263"/>
      <c r="CL10" s="263"/>
      <c r="CM10" s="263"/>
      <c r="CN10" s="45"/>
      <c r="CO10" s="263" t="s">
        <v>0</v>
      </c>
      <c r="CP10" s="263"/>
      <c r="CQ10" s="263"/>
      <c r="CR10" s="263"/>
      <c r="CS10" s="263"/>
      <c r="CT10" s="263"/>
      <c r="CU10" s="263"/>
      <c r="CV10" s="263"/>
      <c r="CX10" s="263" t="s">
        <v>0</v>
      </c>
      <c r="CY10" s="263"/>
      <c r="CZ10" s="263"/>
      <c r="DA10" s="263"/>
      <c r="DB10" s="263"/>
      <c r="DC10" s="263"/>
      <c r="DD10" s="263"/>
      <c r="DE10" s="263"/>
    </row>
    <row r="11" spans="1:109" ht="35" customHeight="1">
      <c r="A11" s="62"/>
      <c r="B11" s="62"/>
      <c r="C11" s="62"/>
      <c r="D11" s="62"/>
      <c r="E11" s="62"/>
      <c r="F11" s="62"/>
      <c r="G11" s="62"/>
      <c r="H11" s="62"/>
      <c r="I11" s="62"/>
      <c r="J11" s="64"/>
      <c r="K11" s="64"/>
      <c r="L11" s="64"/>
      <c r="M11" s="64"/>
      <c r="N11" s="64"/>
      <c r="O11" s="64"/>
      <c r="P11" s="64"/>
      <c r="Q11" s="64"/>
      <c r="R11" s="64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  <c r="BO11" s="64"/>
      <c r="BP11" s="64"/>
      <c r="BQ11" s="64"/>
      <c r="BR11" s="64"/>
      <c r="BS11" s="64"/>
      <c r="BT11" s="64"/>
      <c r="BU11" s="64"/>
      <c r="BV11" s="64"/>
      <c r="BW11" s="64"/>
      <c r="BX11" s="64"/>
      <c r="BY11" s="64"/>
      <c r="BZ11" s="64"/>
      <c r="CA11" s="64"/>
      <c r="CB11" s="64"/>
      <c r="CC11" s="64"/>
      <c r="CD11" s="64"/>
      <c r="CE11" s="64"/>
      <c r="CF11" s="64"/>
      <c r="CG11" s="64"/>
      <c r="CH11" s="64"/>
      <c r="CI11" s="64"/>
      <c r="CJ11" s="64"/>
      <c r="CK11" s="64"/>
      <c r="CL11" s="64"/>
      <c r="CM11" s="64"/>
      <c r="CN11" s="64"/>
      <c r="CO11" s="64"/>
      <c r="CP11" s="64"/>
      <c r="CQ11" s="64"/>
      <c r="CR11" s="64"/>
      <c r="CS11" s="64"/>
      <c r="CT11" s="64"/>
      <c r="CU11" s="64"/>
      <c r="CV11" s="64"/>
      <c r="CW11" s="64"/>
      <c r="CX11" s="64"/>
      <c r="CY11" s="64"/>
      <c r="CZ11" s="64"/>
      <c r="DA11" s="64"/>
      <c r="DB11" s="64"/>
      <c r="DC11" s="64"/>
      <c r="DD11" s="64"/>
      <c r="DE11" s="64"/>
    </row>
    <row r="12" spans="1:109" ht="35" customHeight="1">
      <c r="A12" s="62"/>
      <c r="B12" s="62"/>
      <c r="C12" s="62"/>
      <c r="D12" s="62"/>
      <c r="E12" s="62"/>
      <c r="F12" s="62"/>
      <c r="G12" s="62"/>
      <c r="H12" s="62"/>
      <c r="I12" s="62"/>
      <c r="J12" s="64"/>
      <c r="K12" s="64"/>
      <c r="L12" s="64"/>
      <c r="M12" s="64"/>
      <c r="N12" s="64"/>
      <c r="O12" s="64"/>
      <c r="P12" s="64"/>
      <c r="Q12" s="64"/>
      <c r="R12" s="64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64"/>
      <c r="AM12" s="266" t="s">
        <v>64</v>
      </c>
      <c r="AN12" s="266"/>
      <c r="AO12" s="266"/>
      <c r="AP12" s="266"/>
      <c r="AQ12" s="266"/>
      <c r="AR12" s="266"/>
      <c r="AS12" s="266"/>
      <c r="AT12" s="266"/>
      <c r="AU12" s="266"/>
      <c r="AV12" s="266"/>
      <c r="AW12" s="266"/>
      <c r="AX12" s="266"/>
      <c r="AY12" s="266"/>
      <c r="AZ12" s="266"/>
      <c r="BA12" s="266"/>
      <c r="BB12" s="266"/>
      <c r="BC12" s="266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  <c r="BO12" s="64"/>
      <c r="BP12" s="64"/>
      <c r="BQ12" s="64"/>
      <c r="BR12" s="64"/>
      <c r="BS12" s="64"/>
      <c r="BT12" s="64"/>
      <c r="BU12" s="64"/>
      <c r="BV12" s="64"/>
      <c r="BW12" s="64"/>
      <c r="BX12" s="64"/>
      <c r="BY12" s="64"/>
      <c r="BZ12" s="64"/>
      <c r="CA12" s="64"/>
      <c r="CB12" s="64"/>
      <c r="CC12" s="64"/>
      <c r="CD12" s="64"/>
      <c r="CE12" s="64"/>
      <c r="CF12" s="64"/>
      <c r="CG12" s="64"/>
      <c r="CH12" s="64"/>
      <c r="CI12" s="64"/>
      <c r="CJ12" s="64"/>
      <c r="CK12" s="64"/>
      <c r="CL12" s="64"/>
      <c r="CM12" s="64"/>
      <c r="CN12" s="64"/>
      <c r="CO12" s="64"/>
      <c r="CP12" s="64"/>
      <c r="CQ12" s="64"/>
      <c r="CR12" s="64"/>
      <c r="CS12" s="64"/>
      <c r="CT12" s="64"/>
      <c r="CU12" s="64"/>
      <c r="CV12" s="64"/>
      <c r="CW12" s="64"/>
      <c r="CX12" s="64"/>
      <c r="CY12" s="64"/>
      <c r="CZ12" s="64"/>
      <c r="DA12" s="64"/>
      <c r="DB12" s="64"/>
      <c r="DC12" s="64"/>
      <c r="DD12" s="64"/>
      <c r="DE12" s="64"/>
    </row>
    <row r="13" spans="1:109" ht="35" customHeight="1">
      <c r="A13" s="62"/>
      <c r="B13" s="62"/>
      <c r="C13" s="62"/>
      <c r="D13" s="62"/>
      <c r="E13" s="62"/>
      <c r="F13" s="62"/>
      <c r="G13" s="62"/>
      <c r="H13" s="62"/>
      <c r="I13" s="62"/>
      <c r="J13" s="64"/>
      <c r="K13" s="64"/>
      <c r="L13" s="64"/>
      <c r="M13" s="64"/>
      <c r="N13" s="64"/>
      <c r="O13" s="64"/>
      <c r="P13" s="64"/>
      <c r="Q13" s="64"/>
      <c r="R13" s="64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64"/>
      <c r="AM13" s="266"/>
      <c r="AN13" s="266"/>
      <c r="AO13" s="266"/>
      <c r="AP13" s="266"/>
      <c r="AQ13" s="266"/>
      <c r="AR13" s="266"/>
      <c r="AS13" s="266"/>
      <c r="AT13" s="266"/>
      <c r="AU13" s="266"/>
      <c r="AV13" s="266"/>
      <c r="AW13" s="266"/>
      <c r="AX13" s="266"/>
      <c r="AY13" s="266"/>
      <c r="AZ13" s="266"/>
      <c r="BA13" s="266"/>
      <c r="BB13" s="266"/>
      <c r="BC13" s="266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  <c r="BO13" s="64"/>
      <c r="BP13" s="64"/>
      <c r="BQ13" s="64"/>
      <c r="BR13" s="64"/>
      <c r="BS13" s="64"/>
      <c r="BT13" s="64"/>
      <c r="BU13" s="64"/>
      <c r="BV13" s="64"/>
      <c r="BW13" s="64"/>
      <c r="BX13" s="64"/>
      <c r="BY13" s="64"/>
      <c r="BZ13" s="64"/>
      <c r="CA13" s="64"/>
      <c r="CB13" s="64"/>
      <c r="CC13" s="64"/>
      <c r="CD13" s="64"/>
      <c r="CE13" s="64"/>
      <c r="CF13" s="64"/>
      <c r="CG13" s="64"/>
      <c r="CH13" s="64"/>
      <c r="CI13" s="64"/>
      <c r="CJ13" s="64"/>
      <c r="CK13" s="64"/>
      <c r="CL13" s="64"/>
      <c r="CM13" s="64"/>
      <c r="CN13" s="64"/>
      <c r="CO13" s="64"/>
      <c r="CP13" s="64"/>
      <c r="CQ13" s="64"/>
      <c r="CR13" s="64"/>
      <c r="CS13" s="64"/>
      <c r="CT13" s="64"/>
      <c r="CU13" s="64"/>
      <c r="CV13" s="64"/>
      <c r="CW13" s="64"/>
      <c r="CX13" s="64"/>
      <c r="CY13" s="64"/>
      <c r="CZ13" s="64"/>
      <c r="DA13" s="64"/>
      <c r="DB13" s="64"/>
      <c r="DC13" s="64"/>
      <c r="DD13" s="64"/>
      <c r="DE13" s="64"/>
    </row>
    <row r="14" spans="1:109" ht="35" customHeight="1">
      <c r="A14" s="62"/>
      <c r="B14" s="62"/>
      <c r="C14" s="62"/>
      <c r="D14" s="62"/>
      <c r="E14" s="62"/>
      <c r="F14" s="62"/>
      <c r="G14" s="62"/>
      <c r="H14" s="62"/>
      <c r="I14" s="62"/>
      <c r="J14" s="64"/>
      <c r="K14" s="64"/>
      <c r="L14" s="64"/>
      <c r="M14" s="64"/>
      <c r="N14" s="64"/>
      <c r="O14" s="64"/>
      <c r="P14" s="64"/>
      <c r="Q14" s="64"/>
      <c r="R14" s="64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64"/>
      <c r="AM14" s="266"/>
      <c r="AN14" s="266"/>
      <c r="AO14" s="266"/>
      <c r="AP14" s="266"/>
      <c r="AQ14" s="266"/>
      <c r="AR14" s="266"/>
      <c r="AS14" s="266"/>
      <c r="AT14" s="266"/>
      <c r="AU14" s="266"/>
      <c r="AV14" s="266"/>
      <c r="AW14" s="266"/>
      <c r="AX14" s="266"/>
      <c r="AY14" s="266"/>
      <c r="AZ14" s="266"/>
      <c r="BA14" s="266"/>
      <c r="BB14" s="266"/>
      <c r="BC14" s="266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  <c r="BO14" s="64"/>
      <c r="BP14" s="64"/>
      <c r="BQ14" s="64"/>
      <c r="BR14" s="64"/>
      <c r="BS14" s="64"/>
      <c r="BT14" s="64"/>
      <c r="BU14" s="64"/>
      <c r="BV14" s="64"/>
      <c r="BW14" s="64"/>
      <c r="BX14" s="64"/>
      <c r="BY14" s="64"/>
      <c r="BZ14" s="64"/>
      <c r="CA14" s="64"/>
      <c r="CB14" s="64"/>
      <c r="CC14" s="64"/>
      <c r="CD14" s="64"/>
      <c r="CE14" s="64"/>
      <c r="CF14" s="64"/>
      <c r="CG14" s="64"/>
      <c r="CH14" s="64"/>
      <c r="CI14" s="64"/>
      <c r="CJ14" s="64"/>
      <c r="CK14" s="64"/>
      <c r="CL14" s="64"/>
      <c r="CM14" s="64"/>
      <c r="CN14" s="64"/>
      <c r="CO14" s="64"/>
      <c r="CP14" s="64"/>
      <c r="CQ14" s="64"/>
      <c r="CR14" s="64"/>
      <c r="CS14" s="64"/>
      <c r="CT14" s="64"/>
      <c r="CU14" s="64"/>
      <c r="CV14" s="64"/>
      <c r="CW14" s="64"/>
      <c r="CX14" s="64"/>
      <c r="CY14" s="64"/>
      <c r="CZ14" s="64"/>
      <c r="DA14" s="64"/>
      <c r="DB14" s="64"/>
      <c r="DC14" s="64"/>
      <c r="DD14" s="64"/>
      <c r="DE14" s="64"/>
    </row>
    <row r="15" spans="1:109" ht="35" customHeight="1">
      <c r="A15" s="62"/>
      <c r="B15" s="62"/>
      <c r="C15" s="62"/>
      <c r="D15" s="62"/>
      <c r="E15" s="62"/>
      <c r="F15" s="62"/>
      <c r="G15" s="62"/>
      <c r="H15" s="62"/>
      <c r="I15" s="62"/>
      <c r="J15" s="64"/>
      <c r="K15" s="64"/>
      <c r="L15" s="64"/>
      <c r="M15" s="64"/>
      <c r="N15" s="64"/>
      <c r="O15" s="64"/>
      <c r="P15" s="64"/>
      <c r="Q15" s="64"/>
      <c r="R15" s="64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64"/>
      <c r="AM15" s="260" t="s">
        <v>41</v>
      </c>
      <c r="AN15" s="260"/>
      <c r="AO15" s="260"/>
      <c r="AP15" s="260"/>
      <c r="AQ15" s="260"/>
      <c r="AR15" s="260"/>
      <c r="AS15" s="260"/>
      <c r="AT15" s="260"/>
      <c r="AU15" s="260"/>
      <c r="AV15" s="260"/>
      <c r="AW15" s="260"/>
      <c r="AX15" s="260"/>
      <c r="AY15" s="260"/>
      <c r="AZ15" s="260"/>
      <c r="BA15" s="260"/>
      <c r="BB15" s="260"/>
      <c r="BC15" s="260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  <c r="BO15" s="64"/>
      <c r="BP15" s="64"/>
      <c r="BQ15" s="64"/>
      <c r="BR15" s="64"/>
      <c r="BS15" s="64"/>
      <c r="BT15" s="64"/>
      <c r="BU15" s="64"/>
      <c r="BV15" s="64"/>
      <c r="BW15" s="64"/>
      <c r="BX15" s="64"/>
      <c r="BY15" s="64"/>
      <c r="BZ15" s="64"/>
      <c r="CA15" s="64"/>
      <c r="CB15" s="64"/>
      <c r="CC15" s="64"/>
      <c r="CD15" s="64"/>
      <c r="CE15" s="64"/>
      <c r="CF15" s="64"/>
      <c r="CG15" s="64"/>
      <c r="CH15" s="64"/>
      <c r="CI15" s="64"/>
      <c r="CJ15" s="64"/>
      <c r="CK15" s="64"/>
      <c r="CL15" s="64"/>
      <c r="CM15" s="64"/>
      <c r="CN15" s="64"/>
      <c r="CO15" s="64"/>
      <c r="CP15" s="64"/>
      <c r="CQ15" s="64"/>
      <c r="CR15" s="64"/>
      <c r="CS15" s="64"/>
      <c r="CT15" s="64"/>
      <c r="CU15" s="64"/>
      <c r="CV15" s="64"/>
      <c r="CW15" s="64"/>
      <c r="CX15" s="64"/>
      <c r="CY15" s="64"/>
      <c r="CZ15" s="64"/>
      <c r="DA15" s="64"/>
      <c r="DB15" s="64"/>
      <c r="DC15" s="64"/>
      <c r="DD15" s="64"/>
      <c r="DE15" s="64"/>
    </row>
    <row r="16" spans="1:109" ht="35" customHeight="1">
      <c r="A16" s="62"/>
      <c r="B16" s="62"/>
      <c r="C16" s="62"/>
      <c r="D16" s="62"/>
      <c r="E16" s="62"/>
      <c r="F16" s="62"/>
      <c r="G16" s="62"/>
      <c r="H16" s="62"/>
      <c r="I16" s="62"/>
      <c r="J16" s="64"/>
      <c r="K16" s="64"/>
      <c r="L16" s="64"/>
      <c r="M16" s="64"/>
      <c r="N16" s="64"/>
      <c r="O16" s="64"/>
      <c r="P16" s="64"/>
      <c r="Q16" s="64"/>
      <c r="R16" s="64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64"/>
      <c r="AM16" s="261" t="s">
        <v>28</v>
      </c>
      <c r="AN16" s="261"/>
      <c r="AO16" s="261"/>
      <c r="AP16" s="261"/>
      <c r="AQ16" s="261"/>
      <c r="AR16" s="261"/>
      <c r="AS16" s="261"/>
      <c r="AT16" s="261"/>
      <c r="AV16" s="261" t="s">
        <v>29</v>
      </c>
      <c r="AW16" s="261"/>
      <c r="AX16" s="261"/>
      <c r="AY16" s="261"/>
      <c r="AZ16" s="261"/>
      <c r="BA16" s="261"/>
      <c r="BB16" s="261"/>
      <c r="BC16" s="261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  <c r="BO16" s="64"/>
      <c r="BP16" s="64"/>
      <c r="BQ16" s="64"/>
      <c r="BR16" s="64"/>
      <c r="BS16" s="64"/>
      <c r="BT16" s="64"/>
      <c r="BU16" s="64"/>
      <c r="BV16" s="64"/>
      <c r="BW16" s="64"/>
      <c r="BX16" s="64"/>
      <c r="BY16" s="64"/>
      <c r="BZ16" s="64"/>
      <c r="CA16" s="64"/>
      <c r="CB16" s="64"/>
      <c r="CC16" s="64"/>
      <c r="CD16" s="64"/>
      <c r="CE16" s="64"/>
      <c r="CF16" s="64"/>
      <c r="CG16" s="64"/>
      <c r="CH16" s="64"/>
      <c r="CI16" s="64"/>
      <c r="CJ16" s="64"/>
      <c r="CK16" s="64"/>
      <c r="CL16" s="64"/>
      <c r="CM16" s="64"/>
      <c r="CN16" s="64"/>
      <c r="CO16" s="64"/>
      <c r="CP16" s="64"/>
      <c r="CQ16" s="64"/>
      <c r="CR16" s="64"/>
      <c r="CS16" s="64"/>
      <c r="CT16" s="64"/>
      <c r="CU16" s="64"/>
      <c r="CV16" s="64"/>
      <c r="CW16" s="64"/>
      <c r="CX16" s="64"/>
      <c r="CY16" s="64"/>
      <c r="CZ16" s="64"/>
      <c r="DA16" s="64"/>
      <c r="DB16" s="64"/>
      <c r="DC16" s="64"/>
      <c r="DD16" s="64"/>
      <c r="DE16" s="64"/>
    </row>
    <row r="17" spans="1:127" ht="35" customHeight="1">
      <c r="A17" s="62"/>
      <c r="B17" s="62"/>
      <c r="C17" s="62"/>
      <c r="D17" s="62"/>
      <c r="E17" s="62"/>
      <c r="F17" s="62"/>
      <c r="G17" s="62"/>
      <c r="H17" s="62"/>
      <c r="I17" s="62"/>
      <c r="J17" s="64"/>
      <c r="K17" s="64"/>
      <c r="L17" s="64"/>
      <c r="M17" s="64"/>
      <c r="N17" s="64"/>
      <c r="O17" s="64"/>
      <c r="P17" s="64"/>
      <c r="Q17" s="64"/>
      <c r="R17" s="64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64"/>
      <c r="AM17" s="262" t="s">
        <v>36</v>
      </c>
      <c r="AN17" s="262"/>
      <c r="AO17" s="262"/>
      <c r="AP17" s="262"/>
      <c r="AQ17" s="262"/>
      <c r="AR17" s="262"/>
      <c r="AS17" s="262"/>
      <c r="AT17" s="262"/>
      <c r="AU17" s="262"/>
      <c r="AV17" s="262"/>
      <c r="AW17" s="262"/>
      <c r="AX17" s="262"/>
      <c r="AY17" s="262"/>
      <c r="AZ17" s="262"/>
      <c r="BA17" s="262"/>
      <c r="BB17" s="262"/>
      <c r="BC17" s="262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  <c r="BO17" s="64"/>
      <c r="BP17" s="64"/>
      <c r="BQ17" s="64"/>
      <c r="BR17" s="64"/>
      <c r="BS17" s="64"/>
      <c r="BT17" s="64"/>
      <c r="BU17" s="64"/>
      <c r="BV17" s="64"/>
      <c r="BW17" s="64"/>
      <c r="BX17" s="64"/>
      <c r="BY17" s="64"/>
      <c r="BZ17" s="64"/>
      <c r="CA17" s="64"/>
      <c r="CB17" s="64"/>
      <c r="CC17" s="64"/>
      <c r="CD17" s="64"/>
      <c r="CE17" s="64"/>
      <c r="CF17" s="64"/>
      <c r="CG17" s="64"/>
      <c r="CH17" s="64"/>
      <c r="CI17" s="64"/>
      <c r="CJ17" s="64"/>
      <c r="CK17" s="64"/>
      <c r="CL17" s="64"/>
      <c r="CM17" s="64"/>
      <c r="CN17" s="64"/>
      <c r="CO17" s="64"/>
      <c r="CP17" s="64"/>
      <c r="CQ17" s="64"/>
      <c r="CR17" s="64"/>
      <c r="CS17" s="64"/>
      <c r="CT17" s="64"/>
      <c r="CU17" s="64"/>
      <c r="CV17" s="64"/>
      <c r="CW17" s="64"/>
      <c r="CX17" s="64"/>
      <c r="CY17" s="64"/>
      <c r="CZ17" s="64"/>
      <c r="DA17" s="64"/>
      <c r="DB17" s="64"/>
      <c r="DC17" s="64"/>
      <c r="DD17" s="64"/>
      <c r="DE17" s="64"/>
    </row>
    <row r="18" spans="1:127" ht="35" customHeight="1" thickBot="1">
      <c r="A18" s="62"/>
      <c r="B18" s="62"/>
      <c r="C18" s="62"/>
      <c r="D18" s="62"/>
      <c r="E18" s="62"/>
      <c r="F18" s="62"/>
      <c r="G18" s="62"/>
      <c r="H18" s="62"/>
      <c r="I18" s="62"/>
      <c r="J18" s="64"/>
      <c r="K18" s="64"/>
      <c r="L18" s="64"/>
      <c r="M18" s="64"/>
      <c r="N18" s="64"/>
      <c r="O18" s="64"/>
      <c r="P18" s="64"/>
      <c r="Q18" s="64"/>
      <c r="R18" s="64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64"/>
      <c r="AM18" s="70">
        <v>0</v>
      </c>
      <c r="AN18" s="68">
        <v>1</v>
      </c>
      <c r="AO18" s="68">
        <v>2</v>
      </c>
      <c r="AP18" s="68">
        <v>3</v>
      </c>
      <c r="AQ18" s="68">
        <v>4</v>
      </c>
      <c r="AR18" s="68">
        <v>5</v>
      </c>
      <c r="AS18" s="68">
        <v>6</v>
      </c>
      <c r="AT18" s="71">
        <v>7</v>
      </c>
      <c r="AV18" s="70">
        <v>8</v>
      </c>
      <c r="AW18" s="68">
        <v>9</v>
      </c>
      <c r="AX18" s="68">
        <v>10</v>
      </c>
      <c r="AY18" s="68">
        <v>11</v>
      </c>
      <c r="AZ18" s="68">
        <v>12</v>
      </c>
      <c r="BA18" s="68">
        <v>13</v>
      </c>
      <c r="BB18" s="68">
        <v>14</v>
      </c>
      <c r="BC18" s="71">
        <v>15</v>
      </c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  <c r="BO18" s="64"/>
      <c r="BP18" s="64"/>
      <c r="BQ18" s="64"/>
      <c r="BR18" s="64"/>
      <c r="BS18" s="64"/>
      <c r="BT18" s="64"/>
      <c r="BU18" s="64"/>
      <c r="BV18" s="64"/>
      <c r="BW18" s="64"/>
      <c r="BX18" s="64"/>
      <c r="BY18" s="64"/>
      <c r="BZ18" s="64"/>
      <c r="CA18" s="64"/>
      <c r="CB18" s="64"/>
      <c r="CC18" s="64"/>
      <c r="CD18" s="64"/>
      <c r="CE18" s="64"/>
      <c r="CF18" s="64"/>
      <c r="CG18" s="64"/>
      <c r="CH18" s="64"/>
      <c r="CI18" s="64"/>
      <c r="CJ18" s="64"/>
      <c r="CK18" s="64"/>
      <c r="CL18" s="64"/>
      <c r="CM18" s="64"/>
      <c r="CN18" s="64"/>
      <c r="CO18" s="64"/>
      <c r="CP18" s="64"/>
      <c r="CQ18" s="64"/>
      <c r="CR18" s="64"/>
      <c r="CS18" s="64"/>
      <c r="CT18" s="64"/>
      <c r="CU18" s="64"/>
      <c r="CV18" s="64"/>
      <c r="CW18" s="64"/>
      <c r="CX18" s="64"/>
      <c r="CY18" s="64"/>
      <c r="CZ18" s="64"/>
      <c r="DA18" s="64"/>
      <c r="DB18" s="64"/>
      <c r="DC18" s="64"/>
      <c r="DD18" s="64"/>
      <c r="DE18" s="64"/>
    </row>
    <row r="19" spans="1:127" ht="35" customHeight="1" thickBot="1">
      <c r="A19" s="62"/>
      <c r="B19" s="62"/>
      <c r="C19" s="62"/>
      <c r="D19" s="62"/>
      <c r="E19" s="62"/>
      <c r="F19" s="62"/>
      <c r="G19" s="62"/>
      <c r="H19" s="62"/>
      <c r="I19" s="62"/>
      <c r="J19" s="64"/>
      <c r="K19" s="64"/>
      <c r="L19" s="64"/>
      <c r="M19" s="64"/>
      <c r="N19" s="64"/>
      <c r="O19" s="64"/>
      <c r="P19" s="64"/>
      <c r="Q19" s="64"/>
      <c r="R19" s="64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64"/>
      <c r="AM19" s="42">
        <v>8</v>
      </c>
      <c r="AN19" s="43">
        <v>9</v>
      </c>
      <c r="AO19" s="43">
        <v>10</v>
      </c>
      <c r="AP19" s="43">
        <v>11</v>
      </c>
      <c r="AQ19" s="43">
        <v>12</v>
      </c>
      <c r="AR19" s="43">
        <v>13</v>
      </c>
      <c r="AS19" s="43">
        <v>14</v>
      </c>
      <c r="AT19" s="44">
        <v>15</v>
      </c>
      <c r="AV19" s="42">
        <v>0</v>
      </c>
      <c r="AW19" s="43">
        <v>0</v>
      </c>
      <c r="AX19" s="43">
        <v>0</v>
      </c>
      <c r="AY19" s="43">
        <v>0</v>
      </c>
      <c r="AZ19" s="43">
        <v>0</v>
      </c>
      <c r="BA19" s="43">
        <v>0</v>
      </c>
      <c r="BB19" s="43">
        <v>0</v>
      </c>
      <c r="BC19" s="44">
        <v>0</v>
      </c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  <c r="BO19" s="64"/>
      <c r="BP19" s="64"/>
      <c r="BQ19" s="64"/>
      <c r="BR19" s="64"/>
      <c r="BS19" s="64"/>
      <c r="BT19" s="64"/>
      <c r="BU19" s="64"/>
      <c r="BV19" s="64"/>
      <c r="BW19" s="64"/>
      <c r="BX19" s="64"/>
      <c r="BY19" s="64"/>
      <c r="BZ19" s="64"/>
      <c r="CA19" s="64"/>
      <c r="CB19" s="64"/>
      <c r="CC19" s="64"/>
      <c r="CD19" s="64"/>
      <c r="CE19" s="64"/>
      <c r="CF19" s="64"/>
      <c r="CG19" s="64"/>
      <c r="CH19" s="64"/>
      <c r="CI19" s="64"/>
      <c r="CJ19" s="64"/>
      <c r="CK19" s="64"/>
      <c r="CL19" s="64"/>
      <c r="CM19" s="64"/>
      <c r="CN19" s="64"/>
      <c r="CO19" s="64"/>
      <c r="CP19" s="64"/>
      <c r="CQ19" s="64"/>
      <c r="CR19" s="64"/>
      <c r="CS19" s="64"/>
      <c r="CT19" s="64"/>
      <c r="CU19" s="64"/>
      <c r="CV19" s="64"/>
      <c r="CW19" s="64"/>
      <c r="CX19" s="64"/>
      <c r="CY19" s="64"/>
      <c r="CZ19" s="64"/>
      <c r="DA19" s="64"/>
      <c r="DB19" s="64"/>
      <c r="DC19" s="64"/>
      <c r="DD19" s="64"/>
      <c r="DE19" s="64"/>
    </row>
    <row r="20" spans="1:127" ht="35" customHeight="1">
      <c r="A20" s="62"/>
      <c r="B20" s="62"/>
      <c r="C20" s="62"/>
      <c r="D20" s="62"/>
      <c r="E20" s="62"/>
      <c r="F20" s="62"/>
      <c r="G20" s="62"/>
      <c r="H20" s="62"/>
      <c r="I20" s="62"/>
      <c r="J20" s="64"/>
      <c r="K20" s="64"/>
      <c r="L20" s="64"/>
      <c r="M20" s="64"/>
      <c r="N20" s="64"/>
      <c r="O20" s="64"/>
      <c r="P20" s="64"/>
      <c r="Q20" s="64"/>
      <c r="R20" s="64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64"/>
      <c r="AM20" s="56">
        <v>0</v>
      </c>
      <c r="AN20" s="57">
        <v>1</v>
      </c>
      <c r="AO20" s="57">
        <v>2</v>
      </c>
      <c r="AP20" s="57">
        <v>3</v>
      </c>
      <c r="AQ20" s="57">
        <v>4</v>
      </c>
      <c r="AR20" s="57">
        <v>5</v>
      </c>
      <c r="AS20" s="57">
        <v>6</v>
      </c>
      <c r="AT20" s="58">
        <v>7</v>
      </c>
      <c r="AV20" s="56">
        <v>0</v>
      </c>
      <c r="AW20" s="57">
        <v>1</v>
      </c>
      <c r="AX20" s="57">
        <v>2</v>
      </c>
      <c r="AY20" s="57">
        <v>3</v>
      </c>
      <c r="AZ20" s="57">
        <v>4</v>
      </c>
      <c r="BA20" s="57">
        <v>5</v>
      </c>
      <c r="BB20" s="57">
        <v>6</v>
      </c>
      <c r="BC20" s="58">
        <v>7</v>
      </c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  <c r="BO20" s="64"/>
      <c r="BP20" s="64"/>
      <c r="BQ20" s="64"/>
      <c r="BR20" s="64"/>
      <c r="BS20" s="64"/>
      <c r="BT20" s="64"/>
      <c r="BU20" s="64"/>
      <c r="BV20" s="64"/>
      <c r="BW20" s="64"/>
      <c r="BX20" s="64"/>
      <c r="BY20" s="64"/>
      <c r="BZ20" s="64"/>
      <c r="CA20" s="64"/>
      <c r="CB20" s="64"/>
      <c r="CC20" s="64"/>
      <c r="CD20" s="64"/>
      <c r="CE20" s="64"/>
      <c r="CF20" s="64"/>
      <c r="CG20" s="64"/>
      <c r="CH20" s="64"/>
      <c r="CI20" s="64"/>
      <c r="CJ20" s="64"/>
      <c r="CK20" s="64"/>
      <c r="CL20" s="64"/>
      <c r="CM20" s="64"/>
      <c r="CN20" s="64"/>
      <c r="CO20" s="64"/>
      <c r="CP20" s="64"/>
      <c r="CQ20" s="64"/>
      <c r="CR20" s="64"/>
      <c r="CS20" s="64"/>
      <c r="CT20" s="64"/>
      <c r="CU20" s="64"/>
      <c r="CV20" s="64"/>
      <c r="CW20" s="64"/>
      <c r="CX20" s="64"/>
      <c r="CY20" s="64"/>
      <c r="CZ20" s="64"/>
      <c r="DA20" s="64"/>
      <c r="DB20" s="64"/>
      <c r="DC20" s="64"/>
      <c r="DD20" s="64"/>
      <c r="DE20" s="64"/>
    </row>
    <row r="21" spans="1:127" ht="35" customHeight="1">
      <c r="A21" s="62"/>
      <c r="B21" s="62"/>
      <c r="C21" s="62"/>
      <c r="D21" s="62"/>
      <c r="E21" s="62"/>
      <c r="F21" s="62"/>
      <c r="G21" s="62"/>
      <c r="H21" s="62"/>
      <c r="I21" s="62"/>
      <c r="J21" s="64"/>
      <c r="K21" s="64"/>
      <c r="L21" s="64"/>
      <c r="M21" s="64"/>
      <c r="N21" s="64"/>
      <c r="O21" s="64"/>
      <c r="P21" s="64"/>
      <c r="Q21" s="64"/>
      <c r="R21" s="64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64"/>
      <c r="AM21" s="263" t="s">
        <v>0</v>
      </c>
      <c r="AN21" s="263"/>
      <c r="AO21" s="263"/>
      <c r="AP21" s="263"/>
      <c r="AQ21" s="263"/>
      <c r="AR21" s="263"/>
      <c r="AS21" s="263"/>
      <c r="AT21" s="263"/>
      <c r="AV21" s="263" t="s">
        <v>0</v>
      </c>
      <c r="AW21" s="263"/>
      <c r="AX21" s="263"/>
      <c r="AY21" s="263"/>
      <c r="AZ21" s="263"/>
      <c r="BA21" s="263"/>
      <c r="BB21" s="263"/>
      <c r="BC21" s="263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  <c r="BO21" s="64"/>
      <c r="BP21" s="64"/>
      <c r="BQ21" s="64"/>
      <c r="BR21" s="64"/>
      <c r="BS21" s="64"/>
      <c r="BT21" s="64"/>
      <c r="BU21" s="64"/>
      <c r="BV21" s="64"/>
      <c r="BW21" s="64"/>
      <c r="BX21" s="64"/>
      <c r="BY21" s="64"/>
      <c r="BZ21" s="64"/>
      <c r="CA21" s="64"/>
      <c r="CB21" s="64"/>
      <c r="CC21" s="64"/>
      <c r="CD21" s="64"/>
      <c r="CE21" s="64"/>
      <c r="CF21" s="64"/>
      <c r="CG21" s="64"/>
      <c r="CH21" s="64"/>
      <c r="CI21" s="64"/>
      <c r="CJ21" s="64"/>
      <c r="CK21" s="64"/>
      <c r="CL21" s="64"/>
      <c r="CM21" s="64"/>
      <c r="CN21" s="64"/>
      <c r="CO21" s="64"/>
      <c r="CP21" s="64"/>
      <c r="CQ21" s="64"/>
      <c r="CR21" s="64"/>
      <c r="CS21" s="64"/>
      <c r="CT21" s="64"/>
      <c r="CU21" s="64"/>
      <c r="CV21" s="64"/>
      <c r="CW21" s="64"/>
      <c r="CX21" s="64"/>
      <c r="CY21" s="64"/>
      <c r="CZ21" s="64"/>
      <c r="DA21" s="64"/>
      <c r="DB21" s="64"/>
      <c r="DC21" s="64"/>
      <c r="DD21" s="64"/>
      <c r="DE21" s="64"/>
    </row>
    <row r="22" spans="1:127" ht="35" customHeight="1">
      <c r="A22" s="62"/>
      <c r="B22" s="62"/>
      <c r="C22" s="62"/>
      <c r="D22" s="62"/>
      <c r="E22" s="62"/>
      <c r="F22" s="62"/>
      <c r="G22" s="62"/>
      <c r="H22" s="62"/>
      <c r="I22" s="62"/>
      <c r="J22" s="64"/>
      <c r="K22" s="64"/>
      <c r="L22" s="64"/>
      <c r="M22" s="64"/>
      <c r="N22" s="64"/>
      <c r="O22" s="64"/>
      <c r="P22" s="64"/>
      <c r="Q22" s="64"/>
      <c r="R22" s="64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  <c r="BO22" s="64"/>
      <c r="BP22" s="64"/>
      <c r="BQ22" s="64"/>
      <c r="BR22" s="64"/>
      <c r="BS22" s="64"/>
      <c r="BT22" s="64"/>
      <c r="BU22" s="64"/>
      <c r="BV22" s="64"/>
      <c r="BW22" s="64"/>
      <c r="BX22" s="64"/>
      <c r="BY22" s="64"/>
      <c r="BZ22" s="64"/>
      <c r="CA22" s="64"/>
      <c r="CB22" s="64"/>
      <c r="CC22" s="64"/>
      <c r="CD22" s="64"/>
      <c r="CE22" s="64"/>
      <c r="CF22" s="64"/>
      <c r="CG22" s="64"/>
      <c r="CH22" s="64"/>
      <c r="CI22" s="64"/>
      <c r="CJ22" s="64"/>
      <c r="CK22" s="64"/>
      <c r="CL22" s="64"/>
      <c r="CM22" s="64"/>
      <c r="CN22" s="64"/>
      <c r="CO22" s="64"/>
      <c r="CP22" s="64"/>
      <c r="CQ22" s="64"/>
      <c r="CR22" s="64"/>
      <c r="CS22" s="64"/>
      <c r="CT22" s="64"/>
      <c r="CU22" s="64"/>
      <c r="CV22" s="64"/>
      <c r="CW22" s="64"/>
      <c r="CX22" s="64"/>
      <c r="CY22" s="64"/>
      <c r="CZ22" s="64"/>
      <c r="DA22" s="64"/>
      <c r="DB22" s="64"/>
      <c r="DC22" s="64"/>
      <c r="DD22" s="64"/>
      <c r="DE22" s="64"/>
    </row>
    <row r="23" spans="1:127" ht="35" customHeight="1">
      <c r="A23" s="80"/>
      <c r="B23" s="80"/>
      <c r="C23" s="80"/>
      <c r="D23" s="80"/>
      <c r="E23" s="80"/>
      <c r="F23" s="80"/>
      <c r="G23" s="80"/>
      <c r="H23" s="80"/>
      <c r="I23" s="80"/>
      <c r="J23" s="78"/>
      <c r="K23" s="78"/>
      <c r="L23" s="78"/>
      <c r="M23" s="78"/>
      <c r="N23" s="78"/>
      <c r="O23" s="78"/>
      <c r="P23" s="78"/>
      <c r="Q23" s="78"/>
      <c r="R23" s="78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/>
      <c r="AZ23" s="78"/>
      <c r="BA23" s="78"/>
      <c r="BB23" s="78"/>
      <c r="BC23" s="78"/>
      <c r="BD23" s="78"/>
      <c r="BE23" s="78"/>
      <c r="BF23" s="78"/>
      <c r="BG23" s="78"/>
      <c r="BH23" s="78"/>
      <c r="BI23" s="78"/>
      <c r="BJ23" s="78"/>
      <c r="BK23" s="78"/>
      <c r="BL23" s="78"/>
      <c r="BM23" s="78"/>
      <c r="BN23" s="78"/>
      <c r="BO23" s="78"/>
      <c r="BP23" s="78"/>
      <c r="BQ23" s="78"/>
      <c r="BR23" s="78"/>
      <c r="BS23" s="78"/>
      <c r="BT23" s="78"/>
      <c r="BU23" s="78"/>
      <c r="BV23" s="78"/>
      <c r="BW23" s="78"/>
      <c r="BX23" s="78"/>
      <c r="BY23" s="78"/>
      <c r="BZ23" s="78"/>
      <c r="CA23" s="78"/>
      <c r="CB23" s="78"/>
      <c r="CC23" s="78"/>
      <c r="CD23" s="78"/>
      <c r="CE23" s="78"/>
      <c r="CF23" s="78"/>
      <c r="CG23" s="78"/>
      <c r="CH23" s="78"/>
      <c r="CI23" s="78"/>
      <c r="CJ23" s="78"/>
      <c r="CK23" s="78"/>
      <c r="CL23" s="78"/>
      <c r="CM23" s="78"/>
      <c r="CN23" s="78"/>
      <c r="CO23" s="78"/>
      <c r="CP23" s="78"/>
      <c r="CQ23" s="78"/>
      <c r="CR23" s="78"/>
      <c r="CS23" s="78"/>
      <c r="CT23" s="78"/>
      <c r="CU23" s="78"/>
      <c r="CV23" s="78"/>
      <c r="CW23" s="78"/>
      <c r="CX23" s="78"/>
      <c r="CY23" s="78"/>
      <c r="CZ23" s="78"/>
      <c r="DA23" s="78"/>
      <c r="DB23" s="78"/>
      <c r="DC23" s="78"/>
      <c r="DD23" s="78"/>
      <c r="DE23" s="78"/>
      <c r="DF23" s="76"/>
      <c r="DG23" s="76"/>
      <c r="DH23" s="76"/>
      <c r="DI23" s="76"/>
      <c r="DJ23" s="76"/>
      <c r="DK23" s="76"/>
      <c r="DL23" s="76"/>
      <c r="DM23" s="76"/>
      <c r="DN23" s="76"/>
      <c r="DO23" s="76"/>
      <c r="DP23" s="76"/>
      <c r="DQ23" s="76"/>
      <c r="DR23" s="76"/>
      <c r="DS23" s="76"/>
      <c r="DT23" s="76"/>
      <c r="DU23" s="76"/>
      <c r="DV23" s="76"/>
      <c r="DW23" s="76"/>
    </row>
    <row r="24" spans="1:127" ht="35" customHeight="1">
      <c r="A24" s="62"/>
      <c r="B24" s="62"/>
      <c r="C24" s="62"/>
      <c r="D24" s="62"/>
      <c r="E24" s="62"/>
      <c r="F24" s="62"/>
      <c r="G24" s="62"/>
      <c r="H24" s="62"/>
      <c r="I24" s="62"/>
      <c r="J24" s="64"/>
      <c r="K24" s="64"/>
      <c r="L24" s="64"/>
      <c r="M24" s="64"/>
      <c r="N24" s="64"/>
      <c r="O24" s="64"/>
      <c r="P24" s="64"/>
      <c r="Q24" s="64"/>
      <c r="R24" s="64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  <c r="BO24" s="64"/>
      <c r="BP24" s="64"/>
      <c r="BQ24" s="64"/>
      <c r="BR24" s="64"/>
      <c r="BS24" s="64"/>
      <c r="BT24" s="64"/>
      <c r="BU24" s="64"/>
      <c r="BV24" s="64"/>
      <c r="BW24" s="64"/>
      <c r="BX24" s="64"/>
      <c r="BY24" s="64"/>
      <c r="BZ24" s="64"/>
      <c r="CA24" s="64"/>
      <c r="CB24" s="64"/>
      <c r="CC24" s="64"/>
      <c r="CD24" s="64"/>
      <c r="CE24" s="64"/>
      <c r="CF24" s="64"/>
      <c r="CG24" s="64"/>
      <c r="CH24" s="64"/>
      <c r="CI24" s="64"/>
      <c r="CJ24" s="64"/>
      <c r="CK24" s="64"/>
      <c r="CL24" s="64"/>
      <c r="CM24" s="64"/>
      <c r="CN24" s="64"/>
      <c r="CO24" s="64"/>
      <c r="CP24" s="64"/>
      <c r="CQ24" s="64"/>
      <c r="CR24" s="64"/>
      <c r="CS24" s="64"/>
      <c r="CT24" s="64"/>
      <c r="CU24" s="64"/>
      <c r="CV24" s="64"/>
      <c r="CW24" s="64"/>
      <c r="CX24" s="64"/>
      <c r="CY24" s="64"/>
      <c r="CZ24" s="64"/>
      <c r="DA24" s="64"/>
      <c r="DB24" s="64"/>
      <c r="DC24" s="64"/>
      <c r="DD24" s="64"/>
      <c r="DE24" s="64"/>
    </row>
    <row r="25" spans="1:127" ht="35" customHeight="1">
      <c r="A25" s="62"/>
      <c r="B25" s="62"/>
      <c r="C25" s="62"/>
      <c r="D25" s="62"/>
      <c r="E25" s="62"/>
      <c r="F25" s="62"/>
      <c r="G25" s="62"/>
      <c r="H25" s="62"/>
      <c r="I25" s="62"/>
      <c r="AC25" s="265" t="s">
        <v>60</v>
      </c>
      <c r="AD25" s="265"/>
      <c r="AE25" s="265"/>
      <c r="AF25" s="265"/>
      <c r="AG25" s="265"/>
      <c r="AH25" s="265"/>
      <c r="AI25" s="265"/>
      <c r="AJ25" s="265"/>
      <c r="AK25" s="64"/>
      <c r="AL25" s="64"/>
      <c r="AM25" s="266" t="s">
        <v>67</v>
      </c>
      <c r="AN25" s="266"/>
      <c r="AO25" s="266"/>
      <c r="AP25" s="266"/>
      <c r="AQ25" s="266"/>
      <c r="AR25" s="266"/>
      <c r="AS25" s="266"/>
      <c r="AT25" s="266"/>
      <c r="AU25" s="266"/>
      <c r="AV25" s="266"/>
      <c r="AW25" s="266"/>
      <c r="AX25" s="266"/>
      <c r="AY25" s="266"/>
      <c r="AZ25" s="266"/>
      <c r="BA25" s="266"/>
      <c r="BB25" s="266"/>
      <c r="BC25" s="266"/>
      <c r="BD25" s="64"/>
      <c r="BE25" s="266" t="s">
        <v>79</v>
      </c>
      <c r="BF25" s="266"/>
      <c r="BG25" s="266"/>
      <c r="BH25" s="266"/>
      <c r="BI25" s="266"/>
      <c r="BJ25" s="266"/>
      <c r="BK25" s="266"/>
      <c r="BL25" s="266"/>
      <c r="BM25" s="266"/>
      <c r="BN25" s="266"/>
      <c r="BO25" s="266"/>
      <c r="BP25" s="266"/>
      <c r="BQ25" s="266"/>
      <c r="BR25" s="266"/>
      <c r="BS25" s="266"/>
      <c r="BT25" s="266"/>
      <c r="BU25" s="266"/>
      <c r="BV25" s="64"/>
      <c r="BW25" s="266" t="s">
        <v>71</v>
      </c>
      <c r="BX25" s="266"/>
      <c r="BY25" s="266"/>
      <c r="BZ25" s="266"/>
      <c r="CA25" s="266"/>
      <c r="CB25" s="266"/>
      <c r="CC25" s="266"/>
      <c r="CD25" s="266"/>
      <c r="CE25" s="266"/>
      <c r="CF25" s="266"/>
      <c r="CG25" s="266"/>
      <c r="CH25" s="266"/>
      <c r="CI25" s="266"/>
      <c r="CJ25" s="266"/>
      <c r="CK25" s="266"/>
      <c r="CL25" s="266"/>
      <c r="CM25" s="266"/>
      <c r="CN25" s="64"/>
      <c r="CO25" s="266" t="s">
        <v>74</v>
      </c>
      <c r="CP25" s="266"/>
      <c r="CQ25" s="266"/>
      <c r="CR25" s="266"/>
      <c r="CS25" s="266"/>
      <c r="CT25" s="266"/>
      <c r="CU25" s="266"/>
      <c r="CV25" s="266"/>
      <c r="CW25" s="266"/>
      <c r="CX25" s="266"/>
      <c r="CY25" s="266"/>
      <c r="CZ25" s="266"/>
      <c r="DA25" s="266"/>
      <c r="DB25" s="266"/>
      <c r="DC25" s="266"/>
      <c r="DD25" s="266"/>
      <c r="DE25" s="266"/>
      <c r="DG25" s="266" t="s">
        <v>59</v>
      </c>
      <c r="DH25" s="266"/>
      <c r="DI25" s="266"/>
      <c r="DJ25" s="266"/>
      <c r="DK25" s="266"/>
      <c r="DL25" s="266"/>
      <c r="DM25" s="266"/>
      <c r="DN25" s="266"/>
      <c r="DO25" s="266"/>
      <c r="DP25" s="266"/>
      <c r="DQ25" s="266"/>
      <c r="DR25" s="266"/>
      <c r="DS25" s="266"/>
      <c r="DT25" s="266"/>
      <c r="DU25" s="266"/>
      <c r="DV25" s="266"/>
      <c r="DW25" s="266"/>
    </row>
    <row r="26" spans="1:127" ht="35" customHeight="1">
      <c r="A26" s="62"/>
      <c r="B26" s="62"/>
      <c r="C26" s="62"/>
      <c r="D26" s="62"/>
      <c r="E26" s="62"/>
      <c r="F26" s="62"/>
      <c r="G26" s="62"/>
      <c r="H26" s="62"/>
      <c r="I26" s="62"/>
      <c r="AB26" s="74"/>
      <c r="AC26" s="265"/>
      <c r="AD26" s="265"/>
      <c r="AE26" s="265"/>
      <c r="AF26" s="265"/>
      <c r="AG26" s="265"/>
      <c r="AH26" s="265"/>
      <c r="AI26" s="265"/>
      <c r="AJ26" s="265"/>
      <c r="AK26" s="46"/>
      <c r="AL26" s="46"/>
      <c r="AM26" s="266"/>
      <c r="AN26" s="266"/>
      <c r="AO26" s="266"/>
      <c r="AP26" s="266"/>
      <c r="AQ26" s="266"/>
      <c r="AR26" s="266"/>
      <c r="AS26" s="266"/>
      <c r="AT26" s="266"/>
      <c r="AU26" s="266"/>
      <c r="AV26" s="266"/>
      <c r="AW26" s="266"/>
      <c r="AX26" s="266"/>
      <c r="AY26" s="266"/>
      <c r="AZ26" s="266"/>
      <c r="BA26" s="266"/>
      <c r="BB26" s="266"/>
      <c r="BC26" s="266"/>
      <c r="BD26" s="46"/>
      <c r="BE26" s="266"/>
      <c r="BF26" s="266"/>
      <c r="BG26" s="266"/>
      <c r="BH26" s="266"/>
      <c r="BI26" s="266"/>
      <c r="BJ26" s="266"/>
      <c r="BK26" s="266"/>
      <c r="BL26" s="266"/>
      <c r="BM26" s="266"/>
      <c r="BN26" s="266"/>
      <c r="BO26" s="266"/>
      <c r="BP26" s="266"/>
      <c r="BQ26" s="266"/>
      <c r="BR26" s="266"/>
      <c r="BS26" s="266"/>
      <c r="BT26" s="266"/>
      <c r="BU26" s="266"/>
      <c r="BV26" s="46"/>
      <c r="BW26" s="266"/>
      <c r="BX26" s="266"/>
      <c r="BY26" s="266"/>
      <c r="BZ26" s="266"/>
      <c r="CA26" s="266"/>
      <c r="CB26" s="266"/>
      <c r="CC26" s="266"/>
      <c r="CD26" s="266"/>
      <c r="CE26" s="266"/>
      <c r="CF26" s="266"/>
      <c r="CG26" s="266"/>
      <c r="CH26" s="266"/>
      <c r="CI26" s="266"/>
      <c r="CJ26" s="266"/>
      <c r="CK26" s="266"/>
      <c r="CL26" s="266"/>
      <c r="CM26" s="266"/>
      <c r="CN26" s="46"/>
      <c r="CO26" s="266"/>
      <c r="CP26" s="266"/>
      <c r="CQ26" s="266"/>
      <c r="CR26" s="266"/>
      <c r="CS26" s="266"/>
      <c r="CT26" s="266"/>
      <c r="CU26" s="266"/>
      <c r="CV26" s="266"/>
      <c r="CW26" s="266"/>
      <c r="CX26" s="266"/>
      <c r="CY26" s="266"/>
      <c r="CZ26" s="266"/>
      <c r="DA26" s="266"/>
      <c r="DB26" s="266"/>
      <c r="DC26" s="266"/>
      <c r="DD26" s="266"/>
      <c r="DE26" s="266"/>
      <c r="DG26" s="266"/>
      <c r="DH26" s="266"/>
      <c r="DI26" s="266"/>
      <c r="DJ26" s="266"/>
      <c r="DK26" s="266"/>
      <c r="DL26" s="266"/>
      <c r="DM26" s="266"/>
      <c r="DN26" s="266"/>
      <c r="DO26" s="266"/>
      <c r="DP26" s="266"/>
      <c r="DQ26" s="266"/>
      <c r="DR26" s="266"/>
      <c r="DS26" s="266"/>
      <c r="DT26" s="266"/>
      <c r="DU26" s="266"/>
      <c r="DV26" s="266"/>
      <c r="DW26" s="266"/>
    </row>
    <row r="27" spans="1:127" ht="35" customHeight="1">
      <c r="A27" s="62"/>
      <c r="B27" s="62"/>
      <c r="C27" s="62"/>
      <c r="D27" s="62"/>
      <c r="E27" s="62"/>
      <c r="F27" s="62"/>
      <c r="G27" s="62"/>
      <c r="H27" s="62"/>
      <c r="I27" s="62"/>
      <c r="AB27" s="74"/>
      <c r="AC27" s="265"/>
      <c r="AD27" s="265"/>
      <c r="AE27" s="265"/>
      <c r="AF27" s="265"/>
      <c r="AG27" s="265"/>
      <c r="AH27" s="265"/>
      <c r="AI27" s="265"/>
      <c r="AJ27" s="265"/>
      <c r="AK27" s="46"/>
      <c r="AL27" s="46"/>
      <c r="AM27" s="266"/>
      <c r="AN27" s="266"/>
      <c r="AO27" s="266"/>
      <c r="AP27" s="266"/>
      <c r="AQ27" s="266"/>
      <c r="AR27" s="266"/>
      <c r="AS27" s="266"/>
      <c r="AT27" s="266"/>
      <c r="AU27" s="266"/>
      <c r="AV27" s="266"/>
      <c r="AW27" s="266"/>
      <c r="AX27" s="266"/>
      <c r="AY27" s="266"/>
      <c r="AZ27" s="266"/>
      <c r="BA27" s="266"/>
      <c r="BB27" s="266"/>
      <c r="BC27" s="266"/>
      <c r="BD27" s="46"/>
      <c r="BE27" s="266"/>
      <c r="BF27" s="266"/>
      <c r="BG27" s="266"/>
      <c r="BH27" s="266"/>
      <c r="BI27" s="266"/>
      <c r="BJ27" s="266"/>
      <c r="BK27" s="266"/>
      <c r="BL27" s="266"/>
      <c r="BM27" s="266"/>
      <c r="BN27" s="266"/>
      <c r="BO27" s="266"/>
      <c r="BP27" s="266"/>
      <c r="BQ27" s="266"/>
      <c r="BR27" s="266"/>
      <c r="BS27" s="266"/>
      <c r="BT27" s="266"/>
      <c r="BU27" s="266"/>
      <c r="BV27" s="46"/>
      <c r="BW27" s="266"/>
      <c r="BX27" s="266"/>
      <c r="BY27" s="266"/>
      <c r="BZ27" s="266"/>
      <c r="CA27" s="266"/>
      <c r="CB27" s="266"/>
      <c r="CC27" s="266"/>
      <c r="CD27" s="266"/>
      <c r="CE27" s="266"/>
      <c r="CF27" s="266"/>
      <c r="CG27" s="266"/>
      <c r="CH27" s="266"/>
      <c r="CI27" s="266"/>
      <c r="CJ27" s="266"/>
      <c r="CK27" s="266"/>
      <c r="CL27" s="266"/>
      <c r="CM27" s="266"/>
      <c r="CN27" s="46"/>
      <c r="CO27" s="266"/>
      <c r="CP27" s="266"/>
      <c r="CQ27" s="266"/>
      <c r="CR27" s="266"/>
      <c r="CS27" s="266"/>
      <c r="CT27" s="266"/>
      <c r="CU27" s="266"/>
      <c r="CV27" s="266"/>
      <c r="CW27" s="266"/>
      <c r="CX27" s="266"/>
      <c r="CY27" s="266"/>
      <c r="CZ27" s="266"/>
      <c r="DA27" s="266"/>
      <c r="DB27" s="266"/>
      <c r="DC27" s="266"/>
      <c r="DD27" s="266"/>
      <c r="DE27" s="266"/>
      <c r="DG27" s="266"/>
      <c r="DH27" s="266"/>
      <c r="DI27" s="266"/>
      <c r="DJ27" s="266"/>
      <c r="DK27" s="266"/>
      <c r="DL27" s="266"/>
      <c r="DM27" s="266"/>
      <c r="DN27" s="266"/>
      <c r="DO27" s="266"/>
      <c r="DP27" s="266"/>
      <c r="DQ27" s="266"/>
      <c r="DR27" s="266"/>
      <c r="DS27" s="266"/>
      <c r="DT27" s="266"/>
      <c r="DU27" s="266"/>
      <c r="DV27" s="266"/>
      <c r="DW27" s="266"/>
    </row>
    <row r="28" spans="1:127" ht="35" customHeight="1" thickBot="1">
      <c r="A28" s="62"/>
      <c r="B28" s="62"/>
      <c r="C28" s="62"/>
      <c r="D28" s="62"/>
      <c r="E28" s="62"/>
      <c r="F28" s="62"/>
      <c r="G28" s="62"/>
      <c r="H28" s="62"/>
      <c r="I28" s="62"/>
      <c r="J28" s="46"/>
      <c r="K28" s="46"/>
      <c r="L28" s="46"/>
      <c r="M28" s="46"/>
      <c r="N28" s="46"/>
      <c r="O28" s="46"/>
      <c r="P28" s="46"/>
      <c r="Q28" s="46"/>
      <c r="R28" s="46"/>
      <c r="S28" s="46"/>
      <c r="AC28" s="260" t="s">
        <v>45</v>
      </c>
      <c r="AD28" s="260"/>
      <c r="AE28" s="260"/>
      <c r="AF28" s="260"/>
      <c r="AG28" s="260"/>
      <c r="AH28" s="260"/>
      <c r="AI28" s="260"/>
      <c r="AJ28" s="260"/>
      <c r="AM28" s="260" t="s">
        <v>50</v>
      </c>
      <c r="AN28" s="260"/>
      <c r="AO28" s="260"/>
      <c r="AP28" s="260"/>
      <c r="AQ28" s="260"/>
      <c r="AR28" s="260"/>
      <c r="AS28" s="260"/>
      <c r="AT28" s="260"/>
      <c r="AU28" s="260"/>
      <c r="AV28" s="260"/>
      <c r="AW28" s="260"/>
      <c r="AX28" s="260"/>
      <c r="AY28" s="260"/>
      <c r="AZ28" s="260"/>
      <c r="BA28" s="260"/>
      <c r="BB28" s="260"/>
      <c r="BC28" s="260"/>
      <c r="BE28" s="260" t="s">
        <v>52</v>
      </c>
      <c r="BF28" s="260"/>
      <c r="BG28" s="260"/>
      <c r="BH28" s="260"/>
      <c r="BI28" s="260"/>
      <c r="BJ28" s="260"/>
      <c r="BK28" s="260"/>
      <c r="BL28" s="260"/>
      <c r="BM28" s="260"/>
      <c r="BN28" s="260"/>
      <c r="BO28" s="260"/>
      <c r="BP28" s="260"/>
      <c r="BQ28" s="260"/>
      <c r="BR28" s="260"/>
      <c r="BS28" s="260"/>
      <c r="BT28" s="260"/>
      <c r="BU28" s="260"/>
      <c r="BW28" s="260" t="s">
        <v>53</v>
      </c>
      <c r="BX28" s="260"/>
      <c r="BY28" s="260"/>
      <c r="BZ28" s="260"/>
      <c r="CA28" s="260"/>
      <c r="CB28" s="260"/>
      <c r="CC28" s="260"/>
      <c r="CD28" s="260"/>
      <c r="CE28" s="260"/>
      <c r="CF28" s="260"/>
      <c r="CG28" s="260"/>
      <c r="CH28" s="260"/>
      <c r="CI28" s="260"/>
      <c r="CJ28" s="260"/>
      <c r="CK28" s="260"/>
      <c r="CL28" s="260"/>
      <c r="CM28" s="260"/>
      <c r="CO28" s="260" t="s">
        <v>54</v>
      </c>
      <c r="CP28" s="260"/>
      <c r="CQ28" s="260"/>
      <c r="CR28" s="260"/>
      <c r="CS28" s="260"/>
      <c r="CT28" s="260"/>
      <c r="CU28" s="260"/>
      <c r="CV28" s="260"/>
      <c r="CW28" s="260"/>
      <c r="CX28" s="260"/>
      <c r="CY28" s="260"/>
      <c r="CZ28" s="260"/>
      <c r="DA28" s="260"/>
      <c r="DB28" s="260"/>
      <c r="DC28" s="260"/>
      <c r="DD28" s="260"/>
      <c r="DE28" s="260"/>
      <c r="DG28" s="260" t="s">
        <v>58</v>
      </c>
      <c r="DH28" s="260"/>
      <c r="DI28" s="260"/>
      <c r="DJ28" s="260"/>
      <c r="DK28" s="260"/>
      <c r="DL28" s="260"/>
      <c r="DM28" s="260"/>
      <c r="DN28" s="260"/>
      <c r="DO28" s="260"/>
      <c r="DP28" s="260"/>
      <c r="DQ28" s="260"/>
      <c r="DR28" s="260"/>
      <c r="DS28" s="260"/>
      <c r="DT28" s="260"/>
      <c r="DU28" s="260"/>
      <c r="DV28" s="260"/>
      <c r="DW28" s="260"/>
    </row>
    <row r="29" spans="1:127" ht="35" customHeight="1" thickBot="1">
      <c r="A29" s="62"/>
      <c r="B29" s="62"/>
      <c r="C29" s="62"/>
      <c r="D29" s="62"/>
      <c r="E29" s="62"/>
      <c r="F29" s="62"/>
      <c r="G29" s="62"/>
      <c r="H29" s="62"/>
      <c r="I29" s="62"/>
      <c r="J29" s="46"/>
      <c r="K29" s="46"/>
      <c r="L29" s="46"/>
      <c r="M29" s="46"/>
      <c r="N29" s="46"/>
      <c r="O29" s="46"/>
      <c r="P29" s="46"/>
      <c r="Q29" s="46"/>
      <c r="R29" s="46"/>
      <c r="S29" s="46"/>
      <c r="Y29" s="261" t="s">
        <v>69</v>
      </c>
      <c r="Z29" s="261"/>
      <c r="AA29" s="261"/>
      <c r="AB29" s="267"/>
      <c r="AC29" s="42">
        <v>0</v>
      </c>
      <c r="AD29" s="43">
        <v>1</v>
      </c>
      <c r="AE29" s="43">
        <v>2</v>
      </c>
      <c r="AF29" s="43">
        <v>3</v>
      </c>
      <c r="AG29" s="43">
        <v>4</v>
      </c>
      <c r="AH29" s="43">
        <v>5</v>
      </c>
      <c r="AI29" s="43">
        <v>6</v>
      </c>
      <c r="AJ29" s="44">
        <v>7</v>
      </c>
      <c r="AM29" s="261" t="s">
        <v>28</v>
      </c>
      <c r="AN29" s="261"/>
      <c r="AO29" s="261"/>
      <c r="AP29" s="261"/>
      <c r="AQ29" s="261"/>
      <c r="AR29" s="261"/>
      <c r="AS29" s="261"/>
      <c r="AT29" s="261"/>
      <c r="AV29" s="261" t="s">
        <v>29</v>
      </c>
      <c r="AW29" s="261"/>
      <c r="AX29" s="261"/>
      <c r="AY29" s="261"/>
      <c r="AZ29" s="261"/>
      <c r="BA29" s="261"/>
      <c r="BB29" s="261"/>
      <c r="BC29" s="261"/>
      <c r="BE29" s="261" t="s">
        <v>28</v>
      </c>
      <c r="BF29" s="261"/>
      <c r="BG29" s="261"/>
      <c r="BH29" s="261"/>
      <c r="BI29" s="261"/>
      <c r="BJ29" s="261"/>
      <c r="BK29" s="261"/>
      <c r="BL29" s="261"/>
      <c r="BN29" s="261" t="s">
        <v>29</v>
      </c>
      <c r="BO29" s="261"/>
      <c r="BP29" s="261"/>
      <c r="BQ29" s="261"/>
      <c r="BR29" s="261"/>
      <c r="BS29" s="261"/>
      <c r="BT29" s="261"/>
      <c r="BU29" s="261"/>
      <c r="BW29" s="261" t="s">
        <v>28</v>
      </c>
      <c r="BX29" s="261"/>
      <c r="BY29" s="261"/>
      <c r="BZ29" s="261"/>
      <c r="CA29" s="261"/>
      <c r="CB29" s="261"/>
      <c r="CC29" s="261"/>
      <c r="CD29" s="261"/>
      <c r="CF29" s="261" t="s">
        <v>29</v>
      </c>
      <c r="CG29" s="261"/>
      <c r="CH29" s="261"/>
      <c r="CI29" s="261"/>
      <c r="CJ29" s="261"/>
      <c r="CK29" s="261"/>
      <c r="CL29" s="261"/>
      <c r="CM29" s="261"/>
      <c r="CO29" s="261" t="s">
        <v>28</v>
      </c>
      <c r="CP29" s="261"/>
      <c r="CQ29" s="261"/>
      <c r="CR29" s="261"/>
      <c r="CS29" s="261"/>
      <c r="CT29" s="261"/>
      <c r="CU29" s="261"/>
      <c r="CV29" s="261"/>
      <c r="CX29" s="261" t="s">
        <v>29</v>
      </c>
      <c r="CY29" s="261"/>
      <c r="CZ29" s="261"/>
      <c r="DA29" s="261"/>
      <c r="DB29" s="261"/>
      <c r="DC29" s="261"/>
      <c r="DD29" s="261"/>
      <c r="DE29" s="261"/>
      <c r="DG29" s="261" t="s">
        <v>28</v>
      </c>
      <c r="DH29" s="261"/>
      <c r="DI29" s="261"/>
      <c r="DJ29" s="261"/>
      <c r="DK29" s="261"/>
      <c r="DL29" s="261"/>
      <c r="DM29" s="261"/>
      <c r="DN29" s="261"/>
      <c r="DP29" s="261" t="s">
        <v>29</v>
      </c>
      <c r="DQ29" s="261"/>
      <c r="DR29" s="261"/>
      <c r="DS29" s="261"/>
      <c r="DT29" s="261"/>
      <c r="DU29" s="261"/>
      <c r="DV29" s="261"/>
      <c r="DW29" s="261"/>
    </row>
    <row r="30" spans="1:127" ht="35" customHeight="1" thickBot="1">
      <c r="A30" s="62"/>
      <c r="B30" s="62"/>
      <c r="C30" s="62"/>
      <c r="D30" s="62"/>
      <c r="E30" s="62"/>
      <c r="F30" s="62"/>
      <c r="G30" s="62"/>
      <c r="H30" s="62"/>
      <c r="I30" s="62"/>
      <c r="J30" s="46"/>
      <c r="K30" s="46"/>
      <c r="L30" s="46"/>
      <c r="M30" s="46"/>
      <c r="N30" s="46"/>
      <c r="O30" s="46"/>
      <c r="P30" s="46"/>
      <c r="Q30" s="46"/>
      <c r="R30" s="46"/>
      <c r="S30" s="46"/>
      <c r="Y30" s="261" t="s">
        <v>68</v>
      </c>
      <c r="Z30" s="261"/>
      <c r="AA30" s="261"/>
      <c r="AB30" s="267"/>
      <c r="AC30" s="42">
        <v>8</v>
      </c>
      <c r="AD30" s="43">
        <v>9</v>
      </c>
      <c r="AE30" s="43">
        <v>10</v>
      </c>
      <c r="AF30" s="43">
        <v>11</v>
      </c>
      <c r="AG30" s="43">
        <v>12</v>
      </c>
      <c r="AH30" s="43">
        <v>13</v>
      </c>
      <c r="AI30" s="43">
        <v>14</v>
      </c>
      <c r="AJ30" s="44">
        <v>15</v>
      </c>
      <c r="AM30" s="262" t="s">
        <v>36</v>
      </c>
      <c r="AN30" s="262"/>
      <c r="AO30" s="262"/>
      <c r="AP30" s="262"/>
      <c r="AQ30" s="262"/>
      <c r="AR30" s="262"/>
      <c r="AS30" s="262"/>
      <c r="AT30" s="262"/>
      <c r="AU30" s="262"/>
      <c r="AV30" s="262"/>
      <c r="AW30" s="262"/>
      <c r="AX30" s="262"/>
      <c r="AY30" s="262"/>
      <c r="AZ30" s="262"/>
      <c r="BA30" s="262"/>
      <c r="BB30" s="262"/>
      <c r="BC30" s="262"/>
      <c r="BE30" s="262" t="s">
        <v>36</v>
      </c>
      <c r="BF30" s="262"/>
      <c r="BG30" s="262"/>
      <c r="BH30" s="262"/>
      <c r="BI30" s="262"/>
      <c r="BJ30" s="262"/>
      <c r="BK30" s="262"/>
      <c r="BL30" s="262"/>
      <c r="BM30" s="262"/>
      <c r="BN30" s="262"/>
      <c r="BO30" s="262"/>
      <c r="BP30" s="262"/>
      <c r="BQ30" s="262"/>
      <c r="BR30" s="262"/>
      <c r="BS30" s="262"/>
      <c r="BT30" s="262"/>
      <c r="BU30" s="262"/>
      <c r="BW30" s="262" t="s">
        <v>36</v>
      </c>
      <c r="BX30" s="262"/>
      <c r="BY30" s="262"/>
      <c r="BZ30" s="262"/>
      <c r="CA30" s="262"/>
      <c r="CB30" s="262"/>
      <c r="CC30" s="262"/>
      <c r="CD30" s="262"/>
      <c r="CE30" s="262"/>
      <c r="CF30" s="262"/>
      <c r="CG30" s="262"/>
      <c r="CH30" s="262"/>
      <c r="CI30" s="262"/>
      <c r="CJ30" s="262"/>
      <c r="CK30" s="262"/>
      <c r="CL30" s="262"/>
      <c r="CM30" s="262"/>
      <c r="CO30" s="262" t="s">
        <v>36</v>
      </c>
      <c r="CP30" s="262"/>
      <c r="CQ30" s="262"/>
      <c r="CR30" s="262"/>
      <c r="CS30" s="262"/>
      <c r="CT30" s="262"/>
      <c r="CU30" s="262"/>
      <c r="CV30" s="262"/>
      <c r="CW30" s="262"/>
      <c r="CX30" s="262"/>
      <c r="CY30" s="262"/>
      <c r="CZ30" s="262"/>
      <c r="DA30" s="262"/>
      <c r="DB30" s="262"/>
      <c r="DC30" s="262"/>
      <c r="DD30" s="262"/>
      <c r="DE30" s="262"/>
      <c r="DG30" s="262" t="s">
        <v>36</v>
      </c>
      <c r="DH30" s="262"/>
      <c r="DI30" s="262"/>
      <c r="DJ30" s="262"/>
      <c r="DK30" s="262"/>
      <c r="DL30" s="262"/>
      <c r="DM30" s="262"/>
      <c r="DN30" s="262"/>
      <c r="DO30" s="262"/>
      <c r="DP30" s="262"/>
      <c r="DQ30" s="262"/>
      <c r="DR30" s="262"/>
      <c r="DS30" s="262"/>
      <c r="DT30" s="262"/>
      <c r="DU30" s="262"/>
      <c r="DV30" s="262"/>
      <c r="DW30" s="262"/>
    </row>
    <row r="31" spans="1:127" ht="35" customHeight="1" thickBot="1">
      <c r="A31" s="62"/>
      <c r="B31" s="62"/>
      <c r="C31" s="62"/>
      <c r="D31" s="62"/>
      <c r="E31" s="62"/>
      <c r="F31" s="62"/>
      <c r="G31" s="62"/>
      <c r="H31" s="62"/>
      <c r="I31" s="62"/>
      <c r="J31" s="46"/>
      <c r="K31" s="46"/>
      <c r="L31" s="46"/>
      <c r="M31" s="46"/>
      <c r="N31" s="46"/>
      <c r="O31" s="46"/>
      <c r="P31" s="46"/>
      <c r="Q31" s="46"/>
      <c r="R31" s="46"/>
      <c r="S31" s="46"/>
      <c r="AC31" s="56">
        <v>0</v>
      </c>
      <c r="AD31" s="57">
        <v>1</v>
      </c>
      <c r="AE31" s="57">
        <v>2</v>
      </c>
      <c r="AF31" s="57">
        <v>3</v>
      </c>
      <c r="AG31" s="57">
        <v>4</v>
      </c>
      <c r="AH31" s="57">
        <v>5</v>
      </c>
      <c r="AI31" s="57">
        <v>6</v>
      </c>
      <c r="AJ31" s="58">
        <v>7</v>
      </c>
      <c r="AM31" s="70">
        <v>0</v>
      </c>
      <c r="AN31" s="68">
        <v>1</v>
      </c>
      <c r="AO31" s="68">
        <v>2</v>
      </c>
      <c r="AP31" s="68">
        <v>3</v>
      </c>
      <c r="AQ31" s="68">
        <v>4</v>
      </c>
      <c r="AR31" s="68">
        <v>5</v>
      </c>
      <c r="AS31" s="68">
        <v>6</v>
      </c>
      <c r="AT31" s="71">
        <v>7</v>
      </c>
      <c r="AV31" s="70">
        <v>8</v>
      </c>
      <c r="AW31" s="68">
        <v>9</v>
      </c>
      <c r="AX31" s="68">
        <v>10</v>
      </c>
      <c r="AY31" s="68">
        <v>11</v>
      </c>
      <c r="AZ31" s="68">
        <v>12</v>
      </c>
      <c r="BA31" s="68">
        <v>13</v>
      </c>
      <c r="BB31" s="68">
        <v>14</v>
      </c>
      <c r="BC31" s="71">
        <v>15</v>
      </c>
      <c r="BE31" s="70">
        <v>0</v>
      </c>
      <c r="BF31" s="68">
        <v>1</v>
      </c>
      <c r="BG31" s="68">
        <v>2</v>
      </c>
      <c r="BH31" s="68">
        <v>3</v>
      </c>
      <c r="BI31" s="68">
        <v>4</v>
      </c>
      <c r="BJ31" s="68">
        <v>5</v>
      </c>
      <c r="BK31" s="68">
        <v>6</v>
      </c>
      <c r="BL31" s="71">
        <v>7</v>
      </c>
      <c r="BN31" s="70">
        <v>8</v>
      </c>
      <c r="BO31" s="68">
        <v>9</v>
      </c>
      <c r="BP31" s="68">
        <v>10</v>
      </c>
      <c r="BQ31" s="68">
        <v>11</v>
      </c>
      <c r="BR31" s="68">
        <v>12</v>
      </c>
      <c r="BS31" s="68">
        <v>13</v>
      </c>
      <c r="BT31" s="68">
        <v>14</v>
      </c>
      <c r="BU31" s="71">
        <v>15</v>
      </c>
      <c r="BW31" s="70">
        <v>0</v>
      </c>
      <c r="BX31" s="68">
        <v>1</v>
      </c>
      <c r="BY31" s="68">
        <v>2</v>
      </c>
      <c r="BZ31" s="68">
        <v>3</v>
      </c>
      <c r="CA31" s="68">
        <v>4</v>
      </c>
      <c r="CB31" s="68">
        <v>5</v>
      </c>
      <c r="CC31" s="68">
        <v>6</v>
      </c>
      <c r="CD31" s="71">
        <v>7</v>
      </c>
      <c r="CF31" s="70">
        <v>8</v>
      </c>
      <c r="CG31" s="68">
        <v>9</v>
      </c>
      <c r="CH31" s="68">
        <v>10</v>
      </c>
      <c r="CI31" s="68">
        <v>11</v>
      </c>
      <c r="CJ31" s="68">
        <v>12</v>
      </c>
      <c r="CK31" s="68">
        <v>13</v>
      </c>
      <c r="CL31" s="68">
        <v>14</v>
      </c>
      <c r="CM31" s="71">
        <v>15</v>
      </c>
      <c r="CO31" s="70">
        <v>0</v>
      </c>
      <c r="CP31" s="68">
        <v>1</v>
      </c>
      <c r="CQ31" s="68">
        <v>2</v>
      </c>
      <c r="CR31" s="68">
        <v>3</v>
      </c>
      <c r="CS31" s="68">
        <v>4</v>
      </c>
      <c r="CT31" s="68">
        <v>5</v>
      </c>
      <c r="CU31" s="68">
        <v>6</v>
      </c>
      <c r="CV31" s="71">
        <v>7</v>
      </c>
      <c r="CX31" s="70">
        <v>8</v>
      </c>
      <c r="CY31" s="68">
        <v>9</v>
      </c>
      <c r="CZ31" s="68">
        <v>10</v>
      </c>
      <c r="DA31" s="68">
        <v>11</v>
      </c>
      <c r="DB31" s="68">
        <v>12</v>
      </c>
      <c r="DC31" s="68">
        <v>13</v>
      </c>
      <c r="DD31" s="68">
        <v>14</v>
      </c>
      <c r="DE31" s="71">
        <v>15</v>
      </c>
      <c r="DG31" s="70">
        <v>0</v>
      </c>
      <c r="DH31" s="68">
        <v>1</v>
      </c>
      <c r="DI31" s="68">
        <v>2</v>
      </c>
      <c r="DJ31" s="68">
        <v>3</v>
      </c>
      <c r="DK31" s="68">
        <v>4</v>
      </c>
      <c r="DL31" s="68">
        <v>5</v>
      </c>
      <c r="DM31" s="68">
        <v>6</v>
      </c>
      <c r="DN31" s="71">
        <v>7</v>
      </c>
      <c r="DP31" s="70">
        <v>8</v>
      </c>
      <c r="DQ31" s="68">
        <v>9</v>
      </c>
      <c r="DR31" s="68">
        <v>10</v>
      </c>
      <c r="DS31" s="68">
        <v>11</v>
      </c>
      <c r="DT31" s="68">
        <v>12</v>
      </c>
      <c r="DU31" s="68">
        <v>13</v>
      </c>
      <c r="DV31" s="68">
        <v>14</v>
      </c>
      <c r="DW31" s="71">
        <v>15</v>
      </c>
    </row>
    <row r="32" spans="1:127" ht="35" customHeight="1" thickBot="1">
      <c r="A32" s="62"/>
      <c r="B32" s="62"/>
      <c r="C32" s="62"/>
      <c r="D32" s="62"/>
      <c r="E32" s="62"/>
      <c r="F32" s="62"/>
      <c r="G32" s="62"/>
      <c r="H32" s="62"/>
      <c r="I32" s="62"/>
      <c r="AC32" s="263" t="s">
        <v>0</v>
      </c>
      <c r="AD32" s="263"/>
      <c r="AE32" s="263"/>
      <c r="AF32" s="263"/>
      <c r="AG32" s="263"/>
      <c r="AH32" s="263"/>
      <c r="AI32" s="263"/>
      <c r="AJ32" s="263"/>
      <c r="AM32" s="42">
        <v>0</v>
      </c>
      <c r="AN32" s="43">
        <v>1</v>
      </c>
      <c r="AO32" s="43">
        <v>2</v>
      </c>
      <c r="AP32" s="43">
        <v>3</v>
      </c>
      <c r="AQ32" s="43">
        <v>4</v>
      </c>
      <c r="AR32" s="43">
        <v>5</v>
      </c>
      <c r="AS32" s="43">
        <v>6</v>
      </c>
      <c r="AT32" s="44">
        <v>7</v>
      </c>
      <c r="AV32" s="42">
        <v>0</v>
      </c>
      <c r="AW32" s="43">
        <v>0</v>
      </c>
      <c r="AX32" s="43">
        <v>0</v>
      </c>
      <c r="AY32" s="43">
        <v>0</v>
      </c>
      <c r="AZ32" s="43">
        <v>0</v>
      </c>
      <c r="BA32" s="43">
        <v>0</v>
      </c>
      <c r="BB32" s="43">
        <v>0</v>
      </c>
      <c r="BC32" s="44">
        <v>0</v>
      </c>
      <c r="BE32" s="42">
        <v>0</v>
      </c>
      <c r="BF32" s="43">
        <v>1</v>
      </c>
      <c r="BG32" s="43">
        <v>2</v>
      </c>
      <c r="BH32" s="43">
        <v>3</v>
      </c>
      <c r="BI32" s="43">
        <v>4</v>
      </c>
      <c r="BJ32" s="43">
        <v>5</v>
      </c>
      <c r="BK32" s="43">
        <v>6</v>
      </c>
      <c r="BL32" s="44">
        <v>7</v>
      </c>
      <c r="BN32" s="42">
        <v>15</v>
      </c>
      <c r="BO32" s="43">
        <v>15</v>
      </c>
      <c r="BP32" s="43">
        <v>15</v>
      </c>
      <c r="BQ32" s="43">
        <v>15</v>
      </c>
      <c r="BR32" s="43">
        <v>15</v>
      </c>
      <c r="BS32" s="43">
        <v>15</v>
      </c>
      <c r="BT32" s="43">
        <v>15</v>
      </c>
      <c r="BU32" s="44">
        <v>15</v>
      </c>
      <c r="BW32" s="42">
        <v>0</v>
      </c>
      <c r="BX32" s="43">
        <v>1</v>
      </c>
      <c r="BY32" s="43">
        <v>2</v>
      </c>
      <c r="BZ32" s="43">
        <v>3</v>
      </c>
      <c r="CA32" s="43">
        <v>4</v>
      </c>
      <c r="CB32" s="43">
        <v>5</v>
      </c>
      <c r="CC32" s="43">
        <v>6</v>
      </c>
      <c r="CD32" s="44">
        <v>7</v>
      </c>
      <c r="CF32" s="42">
        <v>8</v>
      </c>
      <c r="CG32" s="43">
        <v>9</v>
      </c>
      <c r="CH32" s="43">
        <v>10</v>
      </c>
      <c r="CI32" s="43">
        <v>11</v>
      </c>
      <c r="CJ32" s="43">
        <v>12</v>
      </c>
      <c r="CK32" s="43">
        <v>13</v>
      </c>
      <c r="CL32" s="43">
        <v>14</v>
      </c>
      <c r="CM32" s="44">
        <v>15</v>
      </c>
      <c r="CO32" s="42">
        <v>0</v>
      </c>
      <c r="CP32" s="43">
        <v>1</v>
      </c>
      <c r="CQ32" s="43">
        <v>2</v>
      </c>
      <c r="CR32" s="43">
        <v>3</v>
      </c>
      <c r="CS32" s="43">
        <v>4</v>
      </c>
      <c r="CT32" s="43">
        <v>5</v>
      </c>
      <c r="CU32" s="43">
        <v>6</v>
      </c>
      <c r="CV32" s="44">
        <v>7</v>
      </c>
      <c r="CX32" s="42">
        <v>0</v>
      </c>
      <c r="CY32" s="43">
        <v>0</v>
      </c>
      <c r="CZ32" s="43">
        <v>0</v>
      </c>
      <c r="DA32" s="43">
        <v>0</v>
      </c>
      <c r="DB32" s="43">
        <v>0</v>
      </c>
      <c r="DC32" s="43">
        <v>0</v>
      </c>
      <c r="DD32" s="43">
        <v>0</v>
      </c>
      <c r="DE32" s="44">
        <v>0</v>
      </c>
      <c r="DG32" s="42">
        <v>10</v>
      </c>
      <c r="DH32" s="43">
        <v>11</v>
      </c>
      <c r="DI32" s="43">
        <v>12</v>
      </c>
      <c r="DJ32" s="43">
        <v>13</v>
      </c>
      <c r="DK32" s="43">
        <v>14</v>
      </c>
      <c r="DL32" s="43">
        <v>15</v>
      </c>
      <c r="DM32" s="43">
        <v>16</v>
      </c>
      <c r="DN32" s="44">
        <v>17</v>
      </c>
      <c r="DP32" s="42">
        <v>18</v>
      </c>
      <c r="DQ32" s="43">
        <v>19</v>
      </c>
      <c r="DR32" s="43">
        <v>20</v>
      </c>
      <c r="DS32" s="43">
        <v>21</v>
      </c>
      <c r="DT32" s="43">
        <v>22</v>
      </c>
      <c r="DU32" s="43">
        <v>23</v>
      </c>
      <c r="DV32" s="43">
        <v>24</v>
      </c>
      <c r="DW32" s="44">
        <v>25</v>
      </c>
    </row>
    <row r="33" spans="39:127" ht="35" customHeight="1">
      <c r="AM33" s="56">
        <v>0</v>
      </c>
      <c r="AN33" s="57">
        <v>1</v>
      </c>
      <c r="AO33" s="57">
        <v>2</v>
      </c>
      <c r="AP33" s="57">
        <v>3</v>
      </c>
      <c r="AQ33" s="57">
        <v>4</v>
      </c>
      <c r="AR33" s="57">
        <v>5</v>
      </c>
      <c r="AS33" s="57">
        <v>6</v>
      </c>
      <c r="AT33" s="58">
        <v>7</v>
      </c>
      <c r="AV33" s="56">
        <v>0</v>
      </c>
      <c r="AW33" s="57">
        <v>1</v>
      </c>
      <c r="AX33" s="57">
        <v>2</v>
      </c>
      <c r="AY33" s="57">
        <v>3</v>
      </c>
      <c r="AZ33" s="57">
        <v>4</v>
      </c>
      <c r="BA33" s="57">
        <v>5</v>
      </c>
      <c r="BB33" s="57">
        <v>6</v>
      </c>
      <c r="BC33" s="58">
        <v>7</v>
      </c>
      <c r="BE33" s="56">
        <v>0</v>
      </c>
      <c r="BF33" s="57">
        <v>1</v>
      </c>
      <c r="BG33" s="57">
        <v>2</v>
      </c>
      <c r="BH33" s="57">
        <v>3</v>
      </c>
      <c r="BI33" s="57">
        <v>4</v>
      </c>
      <c r="BJ33" s="57">
        <v>5</v>
      </c>
      <c r="BK33" s="57">
        <v>6</v>
      </c>
      <c r="BL33" s="58">
        <v>7</v>
      </c>
      <c r="BN33" s="56">
        <v>0</v>
      </c>
      <c r="BO33" s="57">
        <v>1</v>
      </c>
      <c r="BP33" s="57">
        <v>2</v>
      </c>
      <c r="BQ33" s="57">
        <v>3</v>
      </c>
      <c r="BR33" s="57">
        <v>4</v>
      </c>
      <c r="BS33" s="57">
        <v>5</v>
      </c>
      <c r="BT33" s="57">
        <v>6</v>
      </c>
      <c r="BU33" s="58">
        <v>7</v>
      </c>
      <c r="BW33" s="56">
        <v>0</v>
      </c>
      <c r="BX33" s="57">
        <v>1</v>
      </c>
      <c r="BY33" s="57">
        <v>2</v>
      </c>
      <c r="BZ33" s="57">
        <v>3</v>
      </c>
      <c r="CA33" s="57">
        <v>4</v>
      </c>
      <c r="CB33" s="57">
        <v>5</v>
      </c>
      <c r="CC33" s="57">
        <v>6</v>
      </c>
      <c r="CD33" s="58">
        <v>7</v>
      </c>
      <c r="CF33" s="56">
        <v>0</v>
      </c>
      <c r="CG33" s="57">
        <v>1</v>
      </c>
      <c r="CH33" s="57">
        <v>2</v>
      </c>
      <c r="CI33" s="57">
        <v>3</v>
      </c>
      <c r="CJ33" s="57">
        <v>4</v>
      </c>
      <c r="CK33" s="57">
        <v>5</v>
      </c>
      <c r="CL33" s="57">
        <v>6</v>
      </c>
      <c r="CM33" s="58">
        <v>7</v>
      </c>
      <c r="CO33" s="56">
        <v>0</v>
      </c>
      <c r="CP33" s="57">
        <v>1</v>
      </c>
      <c r="CQ33" s="57">
        <v>2</v>
      </c>
      <c r="CR33" s="57">
        <v>3</v>
      </c>
      <c r="CS33" s="57">
        <v>4</v>
      </c>
      <c r="CT33" s="57">
        <v>5</v>
      </c>
      <c r="CU33" s="57">
        <v>6</v>
      </c>
      <c r="CV33" s="58">
        <v>7</v>
      </c>
      <c r="CX33" s="56">
        <v>0</v>
      </c>
      <c r="CY33" s="57">
        <v>1</v>
      </c>
      <c r="CZ33" s="57">
        <v>2</v>
      </c>
      <c r="DA33" s="57">
        <v>3</v>
      </c>
      <c r="DB33" s="57">
        <v>4</v>
      </c>
      <c r="DC33" s="57">
        <v>5</v>
      </c>
      <c r="DD33" s="57">
        <v>6</v>
      </c>
      <c r="DE33" s="58">
        <v>7</v>
      </c>
      <c r="DG33" s="56">
        <v>0</v>
      </c>
      <c r="DH33" s="57">
        <v>1</v>
      </c>
      <c r="DI33" s="57">
        <v>2</v>
      </c>
      <c r="DJ33" s="57">
        <v>3</v>
      </c>
      <c r="DK33" s="57">
        <v>4</v>
      </c>
      <c r="DL33" s="57">
        <v>5</v>
      </c>
      <c r="DM33" s="57">
        <v>6</v>
      </c>
      <c r="DN33" s="58">
        <v>7</v>
      </c>
      <c r="DP33" s="56">
        <v>0</v>
      </c>
      <c r="DQ33" s="57">
        <v>1</v>
      </c>
      <c r="DR33" s="57">
        <v>2</v>
      </c>
      <c r="DS33" s="57">
        <v>3</v>
      </c>
      <c r="DT33" s="57">
        <v>4</v>
      </c>
      <c r="DU33" s="57">
        <v>5</v>
      </c>
      <c r="DV33" s="57">
        <v>6</v>
      </c>
      <c r="DW33" s="58">
        <v>7</v>
      </c>
    </row>
    <row r="34" spans="39:127" ht="35" customHeight="1">
      <c r="AM34" s="263" t="s">
        <v>0</v>
      </c>
      <c r="AN34" s="263"/>
      <c r="AO34" s="263"/>
      <c r="AP34" s="263"/>
      <c r="AQ34" s="263"/>
      <c r="AR34" s="263"/>
      <c r="AS34" s="263"/>
      <c r="AT34" s="263"/>
      <c r="AV34" s="263" t="s">
        <v>0</v>
      </c>
      <c r="AW34" s="263"/>
      <c r="AX34" s="263"/>
      <c r="AY34" s="263"/>
      <c r="AZ34" s="263"/>
      <c r="BA34" s="263"/>
      <c r="BB34" s="263"/>
      <c r="BC34" s="263"/>
      <c r="BE34" s="263" t="s">
        <v>0</v>
      </c>
      <c r="BF34" s="263"/>
      <c r="BG34" s="263"/>
      <c r="BH34" s="263"/>
      <c r="BI34" s="263"/>
      <c r="BJ34" s="263"/>
      <c r="BK34" s="263"/>
      <c r="BL34" s="263"/>
      <c r="BN34" s="263" t="s">
        <v>0</v>
      </c>
      <c r="BO34" s="263"/>
      <c r="BP34" s="263"/>
      <c r="BQ34" s="263"/>
      <c r="BR34" s="263"/>
      <c r="BS34" s="263"/>
      <c r="BT34" s="263"/>
      <c r="BU34" s="263"/>
      <c r="BW34" s="263" t="s">
        <v>0</v>
      </c>
      <c r="BX34" s="263"/>
      <c r="BY34" s="263"/>
      <c r="BZ34" s="263"/>
      <c r="CA34" s="263"/>
      <c r="CB34" s="263"/>
      <c r="CC34" s="263"/>
      <c r="CD34" s="263"/>
      <c r="CF34" s="263" t="s">
        <v>0</v>
      </c>
      <c r="CG34" s="263"/>
      <c r="CH34" s="263"/>
      <c r="CI34" s="263"/>
      <c r="CJ34" s="263"/>
      <c r="CK34" s="263"/>
      <c r="CL34" s="263"/>
      <c r="CM34" s="263"/>
      <c r="CO34" s="263" t="s">
        <v>0</v>
      </c>
      <c r="CP34" s="263"/>
      <c r="CQ34" s="263"/>
      <c r="CR34" s="263"/>
      <c r="CS34" s="263"/>
      <c r="CT34" s="263"/>
      <c r="CU34" s="263"/>
      <c r="CV34" s="263"/>
      <c r="CX34" s="263" t="s">
        <v>0</v>
      </c>
      <c r="CY34" s="263"/>
      <c r="CZ34" s="263"/>
      <c r="DA34" s="263"/>
      <c r="DB34" s="263"/>
      <c r="DC34" s="263"/>
      <c r="DD34" s="263"/>
      <c r="DE34" s="263"/>
      <c r="DG34" s="263" t="s">
        <v>0</v>
      </c>
      <c r="DH34" s="263"/>
      <c r="DI34" s="263"/>
      <c r="DJ34" s="263"/>
      <c r="DK34" s="263"/>
      <c r="DL34" s="263"/>
      <c r="DM34" s="263"/>
      <c r="DN34" s="263"/>
      <c r="DP34" s="263" t="s">
        <v>0</v>
      </c>
      <c r="DQ34" s="263"/>
      <c r="DR34" s="263"/>
      <c r="DS34" s="263"/>
      <c r="DT34" s="263"/>
      <c r="DU34" s="263"/>
      <c r="DV34" s="263"/>
      <c r="DW34" s="263"/>
    </row>
    <row r="35" spans="39:127" ht="35" customHeight="1"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</row>
    <row r="36" spans="39:127" ht="35" customHeight="1">
      <c r="AM36" s="266" t="s">
        <v>70</v>
      </c>
      <c r="AN36" s="266"/>
      <c r="AO36" s="266"/>
      <c r="AP36" s="266"/>
      <c r="AQ36" s="266"/>
      <c r="AR36" s="266"/>
      <c r="AS36" s="266"/>
      <c r="AT36" s="266"/>
      <c r="AU36" s="266"/>
      <c r="AV36" s="266"/>
      <c r="AW36" s="266"/>
      <c r="AX36" s="266"/>
      <c r="AY36" s="266"/>
      <c r="AZ36" s="266"/>
      <c r="BA36" s="266"/>
      <c r="BB36" s="266"/>
      <c r="BC36" s="266"/>
      <c r="CO36" s="266" t="s">
        <v>73</v>
      </c>
      <c r="CP36" s="266"/>
      <c r="CQ36" s="266"/>
      <c r="CR36" s="266"/>
      <c r="CS36" s="266"/>
      <c r="CT36" s="266"/>
      <c r="CU36" s="266"/>
      <c r="CV36" s="266"/>
      <c r="CW36" s="266"/>
      <c r="CX36" s="266"/>
      <c r="CY36" s="266"/>
      <c r="CZ36" s="266"/>
      <c r="DA36" s="266"/>
      <c r="DB36" s="266"/>
      <c r="DC36" s="266"/>
      <c r="DD36" s="266"/>
      <c r="DE36" s="266"/>
    </row>
    <row r="37" spans="39:127" ht="35" customHeight="1">
      <c r="AM37" s="266"/>
      <c r="AN37" s="266"/>
      <c r="AO37" s="266"/>
      <c r="AP37" s="266"/>
      <c r="AQ37" s="266"/>
      <c r="AR37" s="266"/>
      <c r="AS37" s="266"/>
      <c r="AT37" s="266"/>
      <c r="AU37" s="266"/>
      <c r="AV37" s="266"/>
      <c r="AW37" s="266"/>
      <c r="AX37" s="266"/>
      <c r="AY37" s="266"/>
      <c r="AZ37" s="266"/>
      <c r="BA37" s="266"/>
      <c r="BB37" s="266"/>
      <c r="BC37" s="266"/>
      <c r="CO37" s="266"/>
      <c r="CP37" s="266"/>
      <c r="CQ37" s="266"/>
      <c r="CR37" s="266"/>
      <c r="CS37" s="266"/>
      <c r="CT37" s="266"/>
      <c r="CU37" s="266"/>
      <c r="CV37" s="266"/>
      <c r="CW37" s="266"/>
      <c r="CX37" s="266"/>
      <c r="CY37" s="266"/>
      <c r="CZ37" s="266"/>
      <c r="DA37" s="266"/>
      <c r="DB37" s="266"/>
      <c r="DC37" s="266"/>
      <c r="DD37" s="266"/>
      <c r="DE37" s="266"/>
    </row>
    <row r="38" spans="39:127" ht="35" customHeight="1">
      <c r="AM38" s="266"/>
      <c r="AN38" s="266"/>
      <c r="AO38" s="266"/>
      <c r="AP38" s="266"/>
      <c r="AQ38" s="266"/>
      <c r="AR38" s="266"/>
      <c r="AS38" s="266"/>
      <c r="AT38" s="266"/>
      <c r="AU38" s="266"/>
      <c r="AV38" s="266"/>
      <c r="AW38" s="266"/>
      <c r="AX38" s="266"/>
      <c r="AY38" s="266"/>
      <c r="AZ38" s="266"/>
      <c r="BA38" s="266"/>
      <c r="BB38" s="266"/>
      <c r="BC38" s="266"/>
      <c r="CO38" s="266"/>
      <c r="CP38" s="266"/>
      <c r="CQ38" s="266"/>
      <c r="CR38" s="266"/>
      <c r="CS38" s="266"/>
      <c r="CT38" s="266"/>
      <c r="CU38" s="266"/>
      <c r="CV38" s="266"/>
      <c r="CW38" s="266"/>
      <c r="CX38" s="266"/>
      <c r="CY38" s="266"/>
      <c r="CZ38" s="266"/>
      <c r="DA38" s="266"/>
      <c r="DB38" s="266"/>
      <c r="DC38" s="266"/>
      <c r="DD38" s="266"/>
      <c r="DE38" s="266"/>
    </row>
    <row r="39" spans="39:127" ht="35" customHeight="1">
      <c r="AM39" s="260" t="s">
        <v>50</v>
      </c>
      <c r="AN39" s="260"/>
      <c r="AO39" s="260"/>
      <c r="AP39" s="260"/>
      <c r="AQ39" s="260"/>
      <c r="AR39" s="260"/>
      <c r="AS39" s="260"/>
      <c r="AT39" s="260"/>
      <c r="AU39" s="260"/>
      <c r="AV39" s="260"/>
      <c r="AW39" s="260"/>
      <c r="AX39" s="260"/>
      <c r="AY39" s="260"/>
      <c r="AZ39" s="260"/>
      <c r="BA39" s="260"/>
      <c r="BB39" s="260"/>
      <c r="BC39" s="260"/>
      <c r="CO39" s="260" t="s">
        <v>54</v>
      </c>
      <c r="CP39" s="260"/>
      <c r="CQ39" s="260"/>
      <c r="CR39" s="260"/>
      <c r="CS39" s="260"/>
      <c r="CT39" s="260"/>
      <c r="CU39" s="260"/>
      <c r="CV39" s="260"/>
      <c r="CW39" s="260"/>
      <c r="CX39" s="260"/>
      <c r="CY39" s="260"/>
      <c r="CZ39" s="260"/>
      <c r="DA39" s="260"/>
      <c r="DB39" s="260"/>
      <c r="DC39" s="260"/>
      <c r="DD39" s="260"/>
      <c r="DE39" s="260"/>
    </row>
    <row r="40" spans="39:127" ht="35" customHeight="1">
      <c r="AM40" s="261" t="s">
        <v>28</v>
      </c>
      <c r="AN40" s="261"/>
      <c r="AO40" s="261"/>
      <c r="AP40" s="261"/>
      <c r="AQ40" s="261"/>
      <c r="AR40" s="261"/>
      <c r="AS40" s="261"/>
      <c r="AT40" s="261"/>
      <c r="AV40" s="261" t="s">
        <v>29</v>
      </c>
      <c r="AW40" s="261"/>
      <c r="AX40" s="261"/>
      <c r="AY40" s="261"/>
      <c r="AZ40" s="261"/>
      <c r="BA40" s="261"/>
      <c r="BB40" s="261"/>
      <c r="BC40" s="261"/>
      <c r="CO40" s="261" t="s">
        <v>28</v>
      </c>
      <c r="CP40" s="261"/>
      <c r="CQ40" s="261"/>
      <c r="CR40" s="261"/>
      <c r="CS40" s="261"/>
      <c r="CT40" s="261"/>
      <c r="CU40" s="261"/>
      <c r="CV40" s="261"/>
      <c r="CX40" s="261" t="s">
        <v>29</v>
      </c>
      <c r="CY40" s="261"/>
      <c r="CZ40" s="261"/>
      <c r="DA40" s="261"/>
      <c r="DB40" s="261"/>
      <c r="DC40" s="261"/>
      <c r="DD40" s="261"/>
      <c r="DE40" s="261"/>
    </row>
    <row r="41" spans="39:127" ht="35" customHeight="1">
      <c r="AM41" s="262" t="s">
        <v>36</v>
      </c>
      <c r="AN41" s="262"/>
      <c r="AO41" s="262"/>
      <c r="AP41" s="262"/>
      <c r="AQ41" s="262"/>
      <c r="AR41" s="262"/>
      <c r="AS41" s="262"/>
      <c r="AT41" s="262"/>
      <c r="AU41" s="262"/>
      <c r="AV41" s="262"/>
      <c r="AW41" s="262"/>
      <c r="AX41" s="262"/>
      <c r="AY41" s="262"/>
      <c r="AZ41" s="262"/>
      <c r="BA41" s="262"/>
      <c r="BB41" s="262"/>
      <c r="BC41" s="262"/>
      <c r="CO41" s="262" t="s">
        <v>36</v>
      </c>
      <c r="CP41" s="262"/>
      <c r="CQ41" s="262"/>
      <c r="CR41" s="262"/>
      <c r="CS41" s="262"/>
      <c r="CT41" s="262"/>
      <c r="CU41" s="262"/>
      <c r="CV41" s="262"/>
      <c r="CW41" s="262"/>
      <c r="CX41" s="262"/>
      <c r="CY41" s="262"/>
      <c r="CZ41" s="262"/>
      <c r="DA41" s="262"/>
      <c r="DB41" s="262"/>
      <c r="DC41" s="262"/>
      <c r="DD41" s="262"/>
      <c r="DE41" s="262"/>
    </row>
    <row r="42" spans="39:127" ht="35" customHeight="1" thickBot="1">
      <c r="AM42" s="70">
        <v>0</v>
      </c>
      <c r="AN42" s="68">
        <v>1</v>
      </c>
      <c r="AO42" s="68">
        <v>2</v>
      </c>
      <c r="AP42" s="68">
        <v>3</v>
      </c>
      <c r="AQ42" s="68">
        <v>4</v>
      </c>
      <c r="AR42" s="68">
        <v>5</v>
      </c>
      <c r="AS42" s="68">
        <v>6</v>
      </c>
      <c r="AT42" s="71">
        <v>7</v>
      </c>
      <c r="AV42" s="70">
        <v>8</v>
      </c>
      <c r="AW42" s="68">
        <v>9</v>
      </c>
      <c r="AX42" s="68">
        <v>10</v>
      </c>
      <c r="AY42" s="68">
        <v>11</v>
      </c>
      <c r="AZ42" s="68">
        <v>12</v>
      </c>
      <c r="BA42" s="68">
        <v>13</v>
      </c>
      <c r="BB42" s="68">
        <v>14</v>
      </c>
      <c r="BC42" s="71">
        <v>15</v>
      </c>
      <c r="CO42" s="70">
        <v>0</v>
      </c>
      <c r="CP42" s="68">
        <v>1</v>
      </c>
      <c r="CQ42" s="68">
        <v>2</v>
      </c>
      <c r="CR42" s="68">
        <v>3</v>
      </c>
      <c r="CS42" s="68">
        <v>4</v>
      </c>
      <c r="CT42" s="68">
        <v>5</v>
      </c>
      <c r="CU42" s="68">
        <v>6</v>
      </c>
      <c r="CV42" s="71">
        <v>7</v>
      </c>
      <c r="CX42" s="70">
        <v>8</v>
      </c>
      <c r="CY42" s="68">
        <v>9</v>
      </c>
      <c r="CZ42" s="68">
        <v>10</v>
      </c>
      <c r="DA42" s="68">
        <v>11</v>
      </c>
      <c r="DB42" s="68">
        <v>12</v>
      </c>
      <c r="DC42" s="68">
        <v>13</v>
      </c>
      <c r="DD42" s="68">
        <v>14</v>
      </c>
      <c r="DE42" s="71">
        <v>15</v>
      </c>
    </row>
    <row r="43" spans="39:127" ht="35" customHeight="1" thickBot="1">
      <c r="AM43" s="42">
        <v>15</v>
      </c>
      <c r="AN43" s="43">
        <v>15</v>
      </c>
      <c r="AO43" s="43">
        <v>15</v>
      </c>
      <c r="AP43" s="43">
        <v>15</v>
      </c>
      <c r="AQ43" s="43">
        <v>15</v>
      </c>
      <c r="AR43" s="43">
        <v>15</v>
      </c>
      <c r="AS43" s="43">
        <v>15</v>
      </c>
      <c r="AT43" s="44">
        <v>15</v>
      </c>
      <c r="AV43" s="42">
        <v>0</v>
      </c>
      <c r="AW43" s="43">
        <v>0</v>
      </c>
      <c r="AX43" s="43">
        <v>0</v>
      </c>
      <c r="AY43" s="43">
        <v>0</v>
      </c>
      <c r="AZ43" s="43">
        <v>0</v>
      </c>
      <c r="BA43" s="43">
        <v>0</v>
      </c>
      <c r="BB43" s="43">
        <v>0</v>
      </c>
      <c r="BC43" s="44">
        <v>0</v>
      </c>
      <c r="CO43" s="42">
        <v>8</v>
      </c>
      <c r="CP43" s="43">
        <v>9</v>
      </c>
      <c r="CQ43" s="43">
        <v>10</v>
      </c>
      <c r="CR43" s="43">
        <v>11</v>
      </c>
      <c r="CS43" s="43">
        <v>12</v>
      </c>
      <c r="CT43" s="43">
        <v>13</v>
      </c>
      <c r="CU43" s="43">
        <v>14</v>
      </c>
      <c r="CV43" s="44">
        <v>15</v>
      </c>
      <c r="CX43" s="42">
        <v>0</v>
      </c>
      <c r="CY43" s="43">
        <v>0</v>
      </c>
      <c r="CZ43" s="43">
        <v>0</v>
      </c>
      <c r="DA43" s="43">
        <v>0</v>
      </c>
      <c r="DB43" s="43">
        <v>0</v>
      </c>
      <c r="DC43" s="43">
        <v>0</v>
      </c>
      <c r="DD43" s="43">
        <v>0</v>
      </c>
      <c r="DE43" s="44">
        <v>0</v>
      </c>
    </row>
    <row r="44" spans="39:127" ht="35" customHeight="1">
      <c r="AM44" s="56">
        <v>0</v>
      </c>
      <c r="AN44" s="57">
        <v>1</v>
      </c>
      <c r="AO44" s="57">
        <v>2</v>
      </c>
      <c r="AP44" s="57">
        <v>3</v>
      </c>
      <c r="AQ44" s="57">
        <v>4</v>
      </c>
      <c r="AR44" s="57">
        <v>5</v>
      </c>
      <c r="AS44" s="57">
        <v>6</v>
      </c>
      <c r="AT44" s="58">
        <v>7</v>
      </c>
      <c r="AV44" s="56">
        <v>0</v>
      </c>
      <c r="AW44" s="57">
        <v>1</v>
      </c>
      <c r="AX44" s="57">
        <v>2</v>
      </c>
      <c r="AY44" s="57">
        <v>3</v>
      </c>
      <c r="AZ44" s="57">
        <v>4</v>
      </c>
      <c r="BA44" s="57">
        <v>5</v>
      </c>
      <c r="BB44" s="57">
        <v>6</v>
      </c>
      <c r="BC44" s="58">
        <v>7</v>
      </c>
      <c r="CO44" s="56">
        <v>0</v>
      </c>
      <c r="CP44" s="57">
        <v>1</v>
      </c>
      <c r="CQ44" s="57">
        <v>2</v>
      </c>
      <c r="CR44" s="57">
        <v>3</v>
      </c>
      <c r="CS44" s="57">
        <v>4</v>
      </c>
      <c r="CT44" s="57">
        <v>5</v>
      </c>
      <c r="CU44" s="57">
        <v>6</v>
      </c>
      <c r="CV44" s="58">
        <v>7</v>
      </c>
      <c r="CX44" s="56">
        <v>0</v>
      </c>
      <c r="CY44" s="57">
        <v>1</v>
      </c>
      <c r="CZ44" s="57">
        <v>2</v>
      </c>
      <c r="DA44" s="57">
        <v>3</v>
      </c>
      <c r="DB44" s="57">
        <v>4</v>
      </c>
      <c r="DC44" s="57">
        <v>5</v>
      </c>
      <c r="DD44" s="57">
        <v>6</v>
      </c>
      <c r="DE44" s="58">
        <v>7</v>
      </c>
    </row>
    <row r="45" spans="39:127" ht="35" customHeight="1">
      <c r="AM45" s="263" t="s">
        <v>0</v>
      </c>
      <c r="AN45" s="263"/>
      <c r="AO45" s="263"/>
      <c r="AP45" s="263"/>
      <c r="AQ45" s="263"/>
      <c r="AR45" s="263"/>
      <c r="AS45" s="263"/>
      <c r="AT45" s="263"/>
      <c r="AV45" s="263" t="s">
        <v>0</v>
      </c>
      <c r="AW45" s="263"/>
      <c r="AX45" s="263"/>
      <c r="AY45" s="263"/>
      <c r="AZ45" s="263"/>
      <c r="BA45" s="263"/>
      <c r="BB45" s="263"/>
      <c r="BC45" s="263"/>
      <c r="CO45" s="263" t="s">
        <v>0</v>
      </c>
      <c r="CP45" s="263"/>
      <c r="CQ45" s="263"/>
      <c r="CR45" s="263"/>
      <c r="CS45" s="263"/>
      <c r="CT45" s="263"/>
      <c r="CU45" s="263"/>
      <c r="CV45" s="263"/>
      <c r="CX45" s="263" t="s">
        <v>0</v>
      </c>
      <c r="CY45" s="263"/>
      <c r="CZ45" s="263"/>
      <c r="DA45" s="263"/>
      <c r="DB45" s="263"/>
      <c r="DC45" s="263"/>
      <c r="DD45" s="263"/>
      <c r="DE45" s="263"/>
    </row>
  </sheetData>
  <mergeCells count="97">
    <mergeCell ref="DG25:DW27"/>
    <mergeCell ref="DG28:DW28"/>
    <mergeCell ref="DG29:DN29"/>
    <mergeCell ref="DP29:DW29"/>
    <mergeCell ref="DG30:DW30"/>
    <mergeCell ref="DG34:DN34"/>
    <mergeCell ref="DP34:DW34"/>
    <mergeCell ref="CO36:DE38"/>
    <mergeCell ref="CO39:DE39"/>
    <mergeCell ref="CO40:CV40"/>
    <mergeCell ref="CX40:DE40"/>
    <mergeCell ref="CO41:DE41"/>
    <mergeCell ref="CO45:CV45"/>
    <mergeCell ref="CX45:DE45"/>
    <mergeCell ref="CO28:DE28"/>
    <mergeCell ref="CO29:CV29"/>
    <mergeCell ref="CX29:DE29"/>
    <mergeCell ref="CO30:DE30"/>
    <mergeCell ref="CO34:CV34"/>
    <mergeCell ref="CX34:DE34"/>
    <mergeCell ref="BN34:BU34"/>
    <mergeCell ref="BW25:CM27"/>
    <mergeCell ref="BW28:CM28"/>
    <mergeCell ref="BW29:CD29"/>
    <mergeCell ref="CF29:CM29"/>
    <mergeCell ref="BW30:CM30"/>
    <mergeCell ref="BW34:CD34"/>
    <mergeCell ref="CF34:CM34"/>
    <mergeCell ref="AM45:AT45"/>
    <mergeCell ref="AV45:BC45"/>
    <mergeCell ref="Y29:AB29"/>
    <mergeCell ref="Y30:AB30"/>
    <mergeCell ref="BE25:BU27"/>
    <mergeCell ref="BE28:BU28"/>
    <mergeCell ref="BE29:BL29"/>
    <mergeCell ref="BN29:BU29"/>
    <mergeCell ref="BE30:BU30"/>
    <mergeCell ref="BE34:BL34"/>
    <mergeCell ref="AM29:AT29"/>
    <mergeCell ref="AV29:BC29"/>
    <mergeCell ref="AM30:BC30"/>
    <mergeCell ref="AM34:AT34"/>
    <mergeCell ref="AV34:BC34"/>
    <mergeCell ref="AM36:BC38"/>
    <mergeCell ref="CO1:DE3"/>
    <mergeCell ref="CO4:DE4"/>
    <mergeCell ref="CO5:CV5"/>
    <mergeCell ref="CX5:DE5"/>
    <mergeCell ref="CO6:DE6"/>
    <mergeCell ref="BW1:CM3"/>
    <mergeCell ref="BW4:CM4"/>
    <mergeCell ref="BW5:CD5"/>
    <mergeCell ref="CF5:CM5"/>
    <mergeCell ref="BW6:CM6"/>
    <mergeCell ref="BE1:BU3"/>
    <mergeCell ref="BE4:BU4"/>
    <mergeCell ref="BE5:BL5"/>
    <mergeCell ref="BN5:BU5"/>
    <mergeCell ref="BE6:BU6"/>
    <mergeCell ref="T4:AJ4"/>
    <mergeCell ref="T1:AJ3"/>
    <mergeCell ref="AC32:AJ32"/>
    <mergeCell ref="AM39:BC39"/>
    <mergeCell ref="AC28:AJ28"/>
    <mergeCell ref="AM1:BC3"/>
    <mergeCell ref="AM4:BC4"/>
    <mergeCell ref="AM5:AT5"/>
    <mergeCell ref="AV5:BC5"/>
    <mergeCell ref="AM6:BC6"/>
    <mergeCell ref="AM17:BC17"/>
    <mergeCell ref="AM21:AT21"/>
    <mergeCell ref="AV21:BC21"/>
    <mergeCell ref="AM10:AT10"/>
    <mergeCell ref="AV10:BC10"/>
    <mergeCell ref="AM40:AT40"/>
    <mergeCell ref="AV40:BC40"/>
    <mergeCell ref="AM41:BC41"/>
    <mergeCell ref="AM12:BC14"/>
    <mergeCell ref="AM15:BC15"/>
    <mergeCell ref="AM16:AT16"/>
    <mergeCell ref="AM25:BC27"/>
    <mergeCell ref="AM28:BC28"/>
    <mergeCell ref="A6:I8"/>
    <mergeCell ref="T5:AA5"/>
    <mergeCell ref="AC5:AJ5"/>
    <mergeCell ref="CO25:DE27"/>
    <mergeCell ref="AC25:AJ27"/>
    <mergeCell ref="T10:AA10"/>
    <mergeCell ref="AC10:AJ10"/>
    <mergeCell ref="AV16:BC16"/>
    <mergeCell ref="T6:AJ6"/>
    <mergeCell ref="BE10:BL10"/>
    <mergeCell ref="BN10:BU10"/>
    <mergeCell ref="CO10:CV10"/>
    <mergeCell ref="CX10:DE10"/>
    <mergeCell ref="BW10:CD10"/>
    <mergeCell ref="CF10:CM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#4</vt:lpstr>
      <vt:lpstr>#5</vt:lpstr>
      <vt:lpstr>#6 - Solution 1</vt:lpstr>
      <vt:lpstr>#6 - Solution 2</vt:lpstr>
      <vt:lpstr>#6 - Solution 3</vt:lpstr>
      <vt:lpstr>#7 - Solutions 1 &amp; 2</vt:lpstr>
      <vt:lpstr>#7 - Official Solution</vt:lpstr>
      <vt:lpstr>#8 - Case 1</vt:lpstr>
      <vt:lpstr>#8 - Case 2</vt:lpstr>
      <vt:lpstr>#9</vt:lpstr>
      <vt:lpstr>#10</vt:lpstr>
      <vt:lpstr>#11</vt:lpstr>
      <vt:lpstr>#12</vt:lpstr>
      <vt:lpstr>#13</vt:lpstr>
      <vt:lpstr>#14</vt:lpstr>
      <vt:lpstr>#14 Official Solution Case 1</vt:lpstr>
      <vt:lpstr>#14 Official Solution Case 2</vt:lpstr>
      <vt:lpstr>#14 Official Solution Case 3</vt:lpstr>
      <vt:lpstr>#14 Official Solution Case 4</vt:lpstr>
      <vt:lpstr>#14 Official Solution Case 5</vt:lpstr>
      <vt:lpstr>Empty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Bakshi</dc:creator>
  <cp:lastModifiedBy>Vishal Bakshi</cp:lastModifiedBy>
  <dcterms:created xsi:type="dcterms:W3CDTF">2024-09-14T20:18:46Z</dcterms:created>
  <dcterms:modified xsi:type="dcterms:W3CDTF">2024-11-17T20:43:33Z</dcterms:modified>
</cp:coreProperties>
</file>