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dubey/Vishal/NIH/Work/"/>
    </mc:Choice>
  </mc:AlternateContent>
  <xr:revisionPtr revIDLastSave="0" documentId="13_ncr:1_{C9A4D192-80FF-E840-B693-E1E24D9DE39E}" xr6:coauthVersionLast="45" xr6:coauthVersionMax="45" xr10:uidLastSave="{00000000-0000-0000-0000-000000000000}"/>
  <bookViews>
    <workbookView xWindow="3380" yWindow="2420" windowWidth="29140" windowHeight="17760" xr2:uid="{28698283-B347-4141-9243-14C208084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K49" i="1"/>
  <c r="K50" i="1"/>
  <c r="K51" i="1"/>
  <c r="K52" i="1"/>
  <c r="K53" i="1"/>
  <c r="K54" i="1"/>
  <c r="K47" i="1"/>
  <c r="I47" i="1"/>
  <c r="H49" i="1"/>
  <c r="H50" i="1"/>
  <c r="H52" i="1"/>
  <c r="H53" i="1"/>
  <c r="H54" i="1"/>
  <c r="F49" i="1"/>
  <c r="F50" i="1"/>
  <c r="F52" i="1"/>
  <c r="F53" i="1"/>
  <c r="F54" i="1"/>
  <c r="C48" i="1" l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E47" i="1"/>
  <c r="C47" i="1"/>
  <c r="C31" i="1" l="1"/>
  <c r="C32" i="1"/>
  <c r="C33" i="1"/>
  <c r="C30" i="1"/>
  <c r="H13" i="1"/>
  <c r="F13" i="1"/>
  <c r="H12" i="1"/>
  <c r="F12" i="1"/>
  <c r="C14" i="1"/>
  <c r="E14" i="1"/>
  <c r="F14" i="1"/>
  <c r="H14" i="1"/>
  <c r="D29" i="1"/>
  <c r="C29" i="1" s="1"/>
  <c r="P35" i="1"/>
  <c r="R35" i="1" s="1"/>
  <c r="P33" i="1"/>
  <c r="R33" i="1" s="1"/>
  <c r="P32" i="1"/>
  <c r="R32" i="1" s="1"/>
  <c r="R34" i="1"/>
  <c r="R36" i="1"/>
  <c r="H4" i="1"/>
  <c r="H5" i="1"/>
  <c r="H6" i="1"/>
  <c r="H7" i="1"/>
  <c r="H8" i="1"/>
  <c r="H9" i="1"/>
  <c r="H10" i="1"/>
  <c r="H11" i="1"/>
  <c r="H15" i="1"/>
  <c r="H16" i="1"/>
  <c r="H17" i="1"/>
  <c r="H18" i="1"/>
  <c r="H19" i="1"/>
  <c r="H20" i="1"/>
  <c r="H21" i="1"/>
  <c r="H22" i="1"/>
  <c r="H23" i="1"/>
  <c r="H24" i="1"/>
  <c r="H3" i="1"/>
  <c r="F4" i="1"/>
  <c r="F5" i="1"/>
  <c r="F6" i="1"/>
  <c r="F7" i="1"/>
  <c r="F8" i="1"/>
  <c r="F9" i="1"/>
  <c r="F10" i="1"/>
  <c r="F11" i="1"/>
  <c r="F15" i="1"/>
  <c r="F16" i="1"/>
  <c r="F17" i="1"/>
  <c r="F18" i="1"/>
  <c r="F19" i="1"/>
  <c r="F20" i="1"/>
  <c r="F21" i="1"/>
  <c r="F22" i="1"/>
  <c r="F23" i="1"/>
  <c r="F24" i="1"/>
  <c r="F3" i="1"/>
  <c r="E11" i="1"/>
  <c r="E15" i="1"/>
  <c r="C11" i="1"/>
  <c r="E5" i="1"/>
  <c r="E6" i="1"/>
  <c r="E7" i="1"/>
  <c r="C5" i="1"/>
  <c r="C6" i="1"/>
  <c r="E8" i="1"/>
  <c r="E9" i="1"/>
  <c r="C7" i="1"/>
  <c r="C8" i="1"/>
  <c r="C9" i="1"/>
  <c r="E24" i="1"/>
  <c r="C24" i="1"/>
  <c r="E4" i="1"/>
  <c r="E10" i="1"/>
  <c r="E16" i="1"/>
  <c r="E17" i="1"/>
  <c r="E18" i="1"/>
  <c r="E19" i="1"/>
  <c r="E20" i="1"/>
  <c r="E21" i="1"/>
  <c r="E22" i="1"/>
  <c r="E3" i="1"/>
  <c r="E23" i="1"/>
  <c r="C10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<sst xmlns="http://schemas.openxmlformats.org/spreadsheetml/2006/main" count="71" uniqueCount="45">
  <si>
    <t>SSN</t>
  </si>
  <si>
    <t>SSN + First Name</t>
  </si>
  <si>
    <t>Last Name + First Name + Gender</t>
  </si>
  <si>
    <t>Last Name + First Name + Gender + DOB</t>
  </si>
  <si>
    <t>First Name + MOB + DOB + YOB</t>
  </si>
  <si>
    <t>Last Name + First Name + Gender + COB</t>
  </si>
  <si>
    <t>Last Name + Gender + MOB + DOB + YOB + COB</t>
  </si>
  <si>
    <t>Misses</t>
  </si>
  <si>
    <t>Matches</t>
  </si>
  <si>
    <t>SSN4</t>
  </si>
  <si>
    <t>SSN4 + First Name</t>
  </si>
  <si>
    <t>Token</t>
  </si>
  <si>
    <t>Last Name + MOB + DOB + YOB</t>
  </si>
  <si>
    <t>% Incorrect</t>
  </si>
  <si>
    <t>Total Uniques</t>
  </si>
  <si>
    <t>Total Full</t>
  </si>
  <si>
    <t>First Name + Gender + MOB + DOB + YOB + COB</t>
  </si>
  <si>
    <t>SSN4 + Gender + MOB + DOB + YOB</t>
  </si>
  <si>
    <t>Last Name + First Name + MOB + DOB + YOB</t>
  </si>
  <si>
    <t>SSN4 + MOB + DOB + YOB</t>
  </si>
  <si>
    <t>SSN + MOB + DOB + YOB</t>
  </si>
  <si>
    <t>SSN + Gender + MOB + DOB + YOB</t>
  </si>
  <si>
    <t>SSN + Last Name</t>
  </si>
  <si>
    <t>SSN4 + Last Name</t>
  </si>
  <si>
    <t>SSN4 + First Name + Last Name + YOB</t>
  </si>
  <si>
    <t>Acumen</t>
  </si>
  <si>
    <t>SSN4 + First Name + Last Name</t>
  </si>
  <si>
    <t>No Matches (Unresolved)</t>
  </si>
  <si>
    <t>Number of Token Parameters</t>
  </si>
  <si>
    <t>SSN4 + First Name + Last Name + ZIPCODE</t>
  </si>
  <si>
    <t>SSN4 + First Name + Last Name + ZIPCODE + YOB</t>
  </si>
  <si>
    <t>SSN4, First</t>
  </si>
  <si>
    <t>SSN4, First, Last</t>
  </si>
  <si>
    <t>SSN4, First, Last, Zip</t>
  </si>
  <si>
    <t>SSN4, First, Last, Zip, YOB</t>
  </si>
  <si>
    <t xml:space="preserve"> Token Elements</t>
  </si>
  <si>
    <t>Token Elements (Datavant)</t>
  </si>
  <si>
    <t>Datavant</t>
  </si>
  <si>
    <t>Last Name + 1st initial of First Name + Gender + DOB</t>
  </si>
  <si>
    <t>Last Name (soundex) + First Name (soundex) + Gender + DOB</t>
  </si>
  <si>
    <t>SSN + Gender + DOB</t>
  </si>
  <si>
    <t>Last Name + First Name + DOB</t>
  </si>
  <si>
    <t>SSN + DOB</t>
  </si>
  <si>
    <t>Last Name + 1st 3 characters of First Name + Gender + DOB</t>
  </si>
  <si>
    <t>SHA-512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</si>
</sst>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SSN</a:t>
            </a:r>
            <a:r>
              <a:rPr lang="en-US" baseline="0"/>
              <a:t> vs SSN4 Linkage Averaged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Resolved Match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Sheet1!$B$28:$B$33</c:f>
              <c:strCache>
                <c:ptCount val="6"/>
                <c:pt idx="0">
                  <c:v>SSN</c:v>
                </c:pt>
                <c:pt idx="1">
                  <c:v>SSN4</c:v>
                </c:pt>
                <c:pt idx="2">
                  <c:v>SSN4, First</c:v>
                </c:pt>
                <c:pt idx="3">
                  <c:v>SSN4, First, Last</c:v>
                </c:pt>
                <c:pt idx="4">
                  <c:v>SSN4, First, Last, Zip</c:v>
                </c:pt>
                <c:pt idx="5">
                  <c:v>SSN4, First, Last, Zip, YOB</c:v>
                </c:pt>
              </c:strCache>
            </c:strRef>
          </c:cat>
          <c:val>
            <c:numRef>
              <c:f>Sheet1!$C$28:$C$33</c:f>
              <c:numCache>
                <c:formatCode>General</c:formatCode>
                <c:ptCount val="6"/>
                <c:pt idx="0">
                  <c:v>301766</c:v>
                </c:pt>
                <c:pt idx="1">
                  <c:v>290702.5</c:v>
                </c:pt>
                <c:pt idx="2">
                  <c:v>254631</c:v>
                </c:pt>
                <c:pt idx="3">
                  <c:v>301537</c:v>
                </c:pt>
                <c:pt idx="4">
                  <c:v>301745</c:v>
                </c:pt>
                <c:pt idx="5">
                  <c:v>301765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8-9945-AC69-F02658C4BD1C}"/>
            </c:ext>
          </c:extLst>
        </c:ser>
        <c:ser>
          <c:idx val="1"/>
          <c:order val="1"/>
          <c:tx>
            <c:v>No Match (Unresolved)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Sheet1!$B$28:$B$33</c:f>
              <c:strCache>
                <c:ptCount val="6"/>
                <c:pt idx="0">
                  <c:v>SSN</c:v>
                </c:pt>
                <c:pt idx="1">
                  <c:v>SSN4</c:v>
                </c:pt>
                <c:pt idx="2">
                  <c:v>SSN4, First</c:v>
                </c:pt>
                <c:pt idx="3">
                  <c:v>SSN4, First, Last</c:v>
                </c:pt>
                <c:pt idx="4">
                  <c:v>SSN4, First, Last, Zip</c:v>
                </c:pt>
                <c:pt idx="5">
                  <c:v>SSN4, First, Last, Zip, YOB</c:v>
                </c:pt>
              </c:strCache>
            </c:strRef>
          </c:cat>
          <c:val>
            <c:numRef>
              <c:f>Sheet1!$D$28:$D$33</c:f>
              <c:numCache>
                <c:formatCode>General</c:formatCode>
                <c:ptCount val="6"/>
                <c:pt idx="0">
                  <c:v>0</c:v>
                </c:pt>
                <c:pt idx="1">
                  <c:v>11063.5</c:v>
                </c:pt>
                <c:pt idx="2">
                  <c:v>47135</c:v>
                </c:pt>
                <c:pt idx="3">
                  <c:v>229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8-9945-AC69-F02658C4B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336047"/>
        <c:axId val="607337695"/>
      </c:barChart>
      <c:catAx>
        <c:axId val="6073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7695"/>
        <c:crosses val="autoZero"/>
        <c:auto val="1"/>
        <c:lblAlgn val="ctr"/>
        <c:lblOffset val="100"/>
        <c:noMultiLvlLbl val="0"/>
      </c:catAx>
      <c:valAx>
        <c:axId val="6073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Datapoints (total:</a:t>
                </a:r>
                <a:r>
                  <a:rPr lang="en-US" baseline="0"/>
                  <a:t> 300k)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Parameters vs Average Missed</a:t>
            </a:r>
            <a:r>
              <a:rPr lang="en-US" baseline="0"/>
              <a:t> Matches for Non-SSN Groupings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Number of Token Parameters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Sheet1!$Q$32:$Q$36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Sheet1!$P$32:$P$36</c:f>
              <c:numCache>
                <c:formatCode>General</c:formatCode>
                <c:ptCount val="5"/>
                <c:pt idx="0">
                  <c:v>72222</c:v>
                </c:pt>
                <c:pt idx="1">
                  <c:v>7066.5</c:v>
                </c:pt>
                <c:pt idx="2">
                  <c:v>46</c:v>
                </c:pt>
                <c:pt idx="3">
                  <c:v>18706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7-3C46-92B9-66861B13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3263"/>
        <c:axId val="589327599"/>
      </c:scatterChart>
      <c:valAx>
        <c:axId val="589333263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Token Parameters in Groupings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7599"/>
        <c:crosses val="autoZero"/>
        <c:crossBetween val="midCat"/>
        <c:majorUnit val="1"/>
      </c:valAx>
      <c:valAx>
        <c:axId val="589327599"/>
        <c:scaling>
          <c:logBase val="10"/>
          <c:orientation val="minMax"/>
          <c:max val="3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Matches</a:t>
                </a:r>
                <a:r>
                  <a:rPr lang="en-US" baseline="0"/>
                  <a:t> Count (Unresolved)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669844</xdr:colOff>
      <xdr:row>25</xdr:row>
      <xdr:rowOff>112667</xdr:rowOff>
    </xdr:from>
    <xdr:to>
      <xdr:col>11</xdr:col>
      <xdr:colOff>362859</xdr:colOff>
      <xdr:row>39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6C40A-7D4E-924E-9963-B1E67DE4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512727</xdr:colOff>
      <xdr:row>25</xdr:row>
      <xdr:rowOff>176974</xdr:rowOff>
    </xdr:from>
    <xdr:to>
      <xdr:col>23</xdr:col>
      <xdr:colOff>751648</xdr:colOff>
      <xdr:row>39</xdr:row>
      <xdr:rowOff>70755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EE086-FDAF-7C4B-8871-FB796781D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36F6-8B1D-2744-9461-9FAED0A203B3}">
  <dimension ref="A1:R54"/>
  <sheetViews>
    <sheetView tabSelected="1" topLeftCell="A28" zoomScaleNormal="173" workbookViewId="0">
      <selection activeCell="G56" sqref="G56"/>
    </sheetView>
  </sheetViews>
  <sheetFormatPr baseColWidth="10" defaultRowHeight="16" x14ac:dyDescent="0.2"/>
  <cols>
    <col min="1" max="1" width="6.33203125" style="4" customWidth="1"/>
    <col min="2" max="2" width="53.1640625" bestFit="1" customWidth="1"/>
    <col min="3" max="3" width="9.5" customWidth="1"/>
    <col min="4" max="4" width="9.33203125" customWidth="1"/>
    <col min="5" max="5" width="14" customWidth="1"/>
    <col min="7" max="7" width="12.83203125" bestFit="1" customWidth="1"/>
    <col min="12" max="13" width="12.83203125" bestFit="1" customWidth="1"/>
  </cols>
  <sheetData>
    <row r="1" spans="1:14" x14ac:dyDescent="0.2">
      <c r="C1" s="8" t="s">
        <v>25</v>
      </c>
      <c r="D1" s="8"/>
      <c r="E1" s="8"/>
      <c r="F1" s="9" t="s">
        <v>44</v>
      </c>
      <c r="G1" s="9"/>
      <c r="H1" s="9"/>
    </row>
    <row r="2" spans="1:14" x14ac:dyDescent="0.2">
      <c r="A2" s="7" t="s">
        <v>11</v>
      </c>
      <c r="B2" s="1" t="s">
        <v>35</v>
      </c>
      <c r="C2" s="5" t="s">
        <v>8</v>
      </c>
      <c r="D2" s="5" t="s">
        <v>7</v>
      </c>
      <c r="E2" s="5" t="s">
        <v>13</v>
      </c>
      <c r="F2" s="1" t="s">
        <v>8</v>
      </c>
      <c r="G2" s="1" t="s">
        <v>7</v>
      </c>
      <c r="H2" s="1" t="s">
        <v>13</v>
      </c>
      <c r="L2" s="1" t="s">
        <v>14</v>
      </c>
      <c r="M2" s="1" t="s">
        <v>15</v>
      </c>
      <c r="N2" s="1"/>
    </row>
    <row r="3" spans="1:14" x14ac:dyDescent="0.2">
      <c r="A3" s="4">
        <v>1</v>
      </c>
      <c r="B3" s="2" t="s">
        <v>0</v>
      </c>
      <c r="C3" s="6">
        <v>301766</v>
      </c>
      <c r="D3" s="6">
        <v>0</v>
      </c>
      <c r="E3" s="6">
        <f t="shared" ref="E3:E11" si="0">D3/L3 * 100</f>
        <v>0</v>
      </c>
      <c r="F3">
        <f>L3-G3</f>
        <v>301776</v>
      </c>
      <c r="G3">
        <v>0</v>
      </c>
      <c r="H3">
        <f>G3/L3 * 100</f>
        <v>0</v>
      </c>
      <c r="L3">
        <v>301776</v>
      </c>
      <c r="M3">
        <v>2064313</v>
      </c>
    </row>
    <row r="4" spans="1:14" x14ac:dyDescent="0.2">
      <c r="A4" s="4">
        <v>2</v>
      </c>
      <c r="B4" s="2" t="s">
        <v>9</v>
      </c>
      <c r="C4" s="6">
        <f>301766-D4</f>
        <v>290691</v>
      </c>
      <c r="D4" s="6">
        <v>11075</v>
      </c>
      <c r="E4" s="6">
        <f t="shared" si="0"/>
        <v>3.6699406182068821</v>
      </c>
      <c r="F4">
        <f t="shared" ref="F4:F24" si="1">L4-G4</f>
        <v>290724</v>
      </c>
      <c r="G4">
        <v>11052</v>
      </c>
      <c r="H4">
        <f t="shared" ref="H4:H24" si="2">G4/L4 * 100</f>
        <v>3.6623190710990934</v>
      </c>
      <c r="L4">
        <v>301776</v>
      </c>
      <c r="M4">
        <v>2064313</v>
      </c>
    </row>
    <row r="5" spans="1:14" x14ac:dyDescent="0.2">
      <c r="A5" s="4">
        <v>3</v>
      </c>
      <c r="B5" t="s">
        <v>1</v>
      </c>
      <c r="C5" s="6">
        <f t="shared" ref="C5:C6" si="3">301766-D5</f>
        <v>301766</v>
      </c>
      <c r="D5" s="6">
        <v>0</v>
      </c>
      <c r="E5" s="6">
        <f t="shared" si="0"/>
        <v>0</v>
      </c>
      <c r="F5">
        <f t="shared" si="1"/>
        <v>301776</v>
      </c>
      <c r="G5">
        <v>0</v>
      </c>
      <c r="H5">
        <f t="shared" si="2"/>
        <v>0</v>
      </c>
      <c r="L5">
        <v>301776</v>
      </c>
      <c r="M5">
        <v>2064313</v>
      </c>
    </row>
    <row r="6" spans="1:14" x14ac:dyDescent="0.2">
      <c r="A6" s="4">
        <v>4</v>
      </c>
      <c r="B6" t="s">
        <v>22</v>
      </c>
      <c r="C6" s="6">
        <f t="shared" si="3"/>
        <v>301766</v>
      </c>
      <c r="D6" s="6">
        <v>0</v>
      </c>
      <c r="E6" s="6">
        <f t="shared" si="0"/>
        <v>0</v>
      </c>
      <c r="F6">
        <f t="shared" si="1"/>
        <v>301776</v>
      </c>
      <c r="G6">
        <v>0</v>
      </c>
      <c r="H6">
        <f t="shared" si="2"/>
        <v>0</v>
      </c>
      <c r="L6">
        <v>301776</v>
      </c>
      <c r="M6">
        <v>2064313</v>
      </c>
    </row>
    <row r="7" spans="1:14" x14ac:dyDescent="0.2">
      <c r="A7" s="4">
        <v>5</v>
      </c>
      <c r="B7" t="s">
        <v>23</v>
      </c>
      <c r="C7" s="6">
        <f t="shared" ref="C7:C9" si="4">301766-D7</f>
        <v>292625</v>
      </c>
      <c r="D7" s="6">
        <v>9141</v>
      </c>
      <c r="E7" s="6">
        <f t="shared" si="0"/>
        <v>3.0290679179258788</v>
      </c>
      <c r="F7">
        <f t="shared" si="1"/>
        <v>292646</v>
      </c>
      <c r="G7">
        <v>9130</v>
      </c>
      <c r="H7">
        <f t="shared" si="2"/>
        <v>3.0254228301786759</v>
      </c>
      <c r="L7">
        <v>301776</v>
      </c>
      <c r="M7">
        <v>2064313</v>
      </c>
    </row>
    <row r="8" spans="1:14" x14ac:dyDescent="0.2">
      <c r="A8" s="4">
        <v>6</v>
      </c>
      <c r="B8" t="s">
        <v>20</v>
      </c>
      <c r="C8" s="6">
        <f t="shared" si="4"/>
        <v>301766</v>
      </c>
      <c r="D8" s="6">
        <v>0</v>
      </c>
      <c r="E8" s="6">
        <f t="shared" si="0"/>
        <v>0</v>
      </c>
      <c r="F8">
        <f t="shared" si="1"/>
        <v>301776</v>
      </c>
      <c r="G8">
        <v>0</v>
      </c>
      <c r="H8">
        <f t="shared" si="2"/>
        <v>0</v>
      </c>
      <c r="L8">
        <v>301776</v>
      </c>
      <c r="M8">
        <v>2064313</v>
      </c>
    </row>
    <row r="9" spans="1:14" x14ac:dyDescent="0.2">
      <c r="A9" s="4">
        <v>7</v>
      </c>
      <c r="B9" t="s">
        <v>21</v>
      </c>
      <c r="C9" s="6">
        <f t="shared" si="4"/>
        <v>301766</v>
      </c>
      <c r="D9" s="6">
        <v>0</v>
      </c>
      <c r="E9" s="6">
        <f t="shared" si="0"/>
        <v>0</v>
      </c>
      <c r="F9">
        <f t="shared" si="1"/>
        <v>301776</v>
      </c>
      <c r="G9">
        <v>0</v>
      </c>
      <c r="H9">
        <f t="shared" si="2"/>
        <v>0</v>
      </c>
      <c r="L9">
        <v>301776</v>
      </c>
      <c r="M9">
        <v>2064313</v>
      </c>
    </row>
    <row r="10" spans="1:14" x14ac:dyDescent="0.2">
      <c r="A10" s="4">
        <v>8</v>
      </c>
      <c r="B10" t="s">
        <v>10</v>
      </c>
      <c r="C10" s="6">
        <f t="shared" ref="C10:C24" si="5">301766-D10</f>
        <v>254488</v>
      </c>
      <c r="D10" s="6">
        <v>47278</v>
      </c>
      <c r="E10" s="6">
        <f t="shared" si="0"/>
        <v>15.666587137479453</v>
      </c>
      <c r="F10">
        <f t="shared" si="1"/>
        <v>254641</v>
      </c>
      <c r="G10">
        <v>47135</v>
      </c>
      <c r="H10">
        <f t="shared" si="2"/>
        <v>15.619200996765814</v>
      </c>
      <c r="L10">
        <v>301776</v>
      </c>
      <c r="M10">
        <v>2064313</v>
      </c>
    </row>
    <row r="11" spans="1:14" x14ac:dyDescent="0.2">
      <c r="A11" s="4">
        <v>9</v>
      </c>
      <c r="B11" t="s">
        <v>26</v>
      </c>
      <c r="C11" s="6">
        <f t="shared" si="5"/>
        <v>301537</v>
      </c>
      <c r="D11" s="6">
        <v>229</v>
      </c>
      <c r="E11" s="6">
        <f t="shared" si="0"/>
        <v>7.5884099464503474E-2</v>
      </c>
      <c r="F11">
        <f t="shared" si="1"/>
        <v>301547</v>
      </c>
      <c r="G11">
        <v>229</v>
      </c>
      <c r="H11">
        <f t="shared" si="2"/>
        <v>7.5884099464503474E-2</v>
      </c>
      <c r="L11">
        <v>301776</v>
      </c>
      <c r="M11">
        <v>2064313</v>
      </c>
    </row>
    <row r="12" spans="1:14" x14ac:dyDescent="0.2">
      <c r="A12" s="4">
        <v>10</v>
      </c>
      <c r="B12" t="s">
        <v>29</v>
      </c>
      <c r="C12" s="11"/>
      <c r="D12" s="11"/>
      <c r="E12" s="11"/>
      <c r="F12">
        <f t="shared" ref="F12" si="6">L12-G12</f>
        <v>301755</v>
      </c>
      <c r="G12">
        <v>21</v>
      </c>
      <c r="H12">
        <f t="shared" ref="H12" si="7">G12/L12 * 100</f>
        <v>6.9588038810243363E-3</v>
      </c>
      <c r="L12">
        <v>301776</v>
      </c>
      <c r="M12">
        <v>2064313</v>
      </c>
    </row>
    <row r="13" spans="1:14" x14ac:dyDescent="0.2">
      <c r="A13" s="4">
        <v>11</v>
      </c>
      <c r="B13" t="s">
        <v>30</v>
      </c>
      <c r="C13" s="11"/>
      <c r="D13" s="11"/>
      <c r="E13" s="11"/>
      <c r="F13">
        <f t="shared" ref="F13" si="8">L13-G13</f>
        <v>301775</v>
      </c>
      <c r="G13">
        <v>1</v>
      </c>
      <c r="H13">
        <f t="shared" ref="H13" si="9">G13/L13 * 100</f>
        <v>3.3137161338211123E-4</v>
      </c>
      <c r="L13">
        <v>301776</v>
      </c>
      <c r="M13">
        <v>2064313</v>
      </c>
    </row>
    <row r="14" spans="1:14" x14ac:dyDescent="0.2">
      <c r="A14" s="4">
        <v>12</v>
      </c>
      <c r="B14" t="s">
        <v>24</v>
      </c>
      <c r="C14" s="6">
        <f t="shared" si="5"/>
        <v>301751</v>
      </c>
      <c r="D14" s="6">
        <v>15</v>
      </c>
      <c r="E14" s="6">
        <f t="shared" ref="E14:E22" si="10">D14/L14 * 100</f>
        <v>4.9705742007316684E-3</v>
      </c>
      <c r="F14">
        <f t="shared" si="1"/>
        <v>301762</v>
      </c>
      <c r="G14">
        <v>14</v>
      </c>
      <c r="H14">
        <f t="shared" si="2"/>
        <v>4.6392025873495573E-3</v>
      </c>
      <c r="L14">
        <v>301776</v>
      </c>
      <c r="M14">
        <v>2064313</v>
      </c>
    </row>
    <row r="15" spans="1:14" x14ac:dyDescent="0.2">
      <c r="A15" s="4">
        <v>13</v>
      </c>
      <c r="B15" t="s">
        <v>19</v>
      </c>
      <c r="C15" s="6">
        <f t="shared" si="5"/>
        <v>295028</v>
      </c>
      <c r="D15" s="6">
        <v>6738</v>
      </c>
      <c r="E15" s="6">
        <f t="shared" si="10"/>
        <v>2.2327819309686654</v>
      </c>
      <c r="F15">
        <f t="shared" si="1"/>
        <v>295038</v>
      </c>
      <c r="G15">
        <v>6738</v>
      </c>
      <c r="H15">
        <f t="shared" si="2"/>
        <v>2.2327819309686654</v>
      </c>
      <c r="L15">
        <v>301776</v>
      </c>
      <c r="M15">
        <v>2064313</v>
      </c>
    </row>
    <row r="16" spans="1:14" x14ac:dyDescent="0.2">
      <c r="A16" s="4">
        <v>14</v>
      </c>
      <c r="B16" t="s">
        <v>17</v>
      </c>
      <c r="C16" s="6">
        <f t="shared" si="5"/>
        <v>297027</v>
      </c>
      <c r="D16" s="6">
        <v>4739</v>
      </c>
      <c r="E16" s="6">
        <f t="shared" si="10"/>
        <v>1.570370075817825</v>
      </c>
      <c r="F16">
        <f t="shared" si="1"/>
        <v>297037</v>
      </c>
      <c r="G16">
        <v>4739</v>
      </c>
      <c r="H16">
        <f t="shared" si="2"/>
        <v>1.570370075817825</v>
      </c>
      <c r="L16">
        <v>301776</v>
      </c>
      <c r="M16">
        <v>2064313</v>
      </c>
    </row>
    <row r="17" spans="1:18" x14ac:dyDescent="0.2">
      <c r="A17" s="4">
        <v>15</v>
      </c>
      <c r="B17" t="s">
        <v>12</v>
      </c>
      <c r="C17" s="6">
        <f t="shared" si="5"/>
        <v>299975</v>
      </c>
      <c r="D17" s="6">
        <v>1791</v>
      </c>
      <c r="E17" s="6">
        <f t="shared" si="10"/>
        <v>0.59348655956736118</v>
      </c>
      <c r="F17">
        <f t="shared" si="1"/>
        <v>299987</v>
      </c>
      <c r="G17">
        <v>1789</v>
      </c>
      <c r="H17">
        <f t="shared" si="2"/>
        <v>0.592823816340597</v>
      </c>
      <c r="L17">
        <v>301776</v>
      </c>
      <c r="M17">
        <v>2064313</v>
      </c>
    </row>
    <row r="18" spans="1:18" x14ac:dyDescent="0.2">
      <c r="A18" s="4">
        <v>16</v>
      </c>
      <c r="B18" t="s">
        <v>2</v>
      </c>
      <c r="C18" s="6">
        <f t="shared" si="5"/>
        <v>229582</v>
      </c>
      <c r="D18" s="6">
        <v>72184</v>
      </c>
      <c r="E18" s="6">
        <f t="shared" si="10"/>
        <v>23.919728540374319</v>
      </c>
      <c r="F18">
        <f t="shared" si="1"/>
        <v>229516</v>
      </c>
      <c r="G18">
        <v>72260</v>
      </c>
      <c r="H18">
        <f t="shared" si="2"/>
        <v>23.944912782991356</v>
      </c>
      <c r="L18">
        <v>301776</v>
      </c>
      <c r="M18">
        <v>2064313</v>
      </c>
    </row>
    <row r="19" spans="1:18" x14ac:dyDescent="0.2">
      <c r="A19" s="4">
        <v>17</v>
      </c>
      <c r="B19" t="s">
        <v>3</v>
      </c>
      <c r="C19" s="6">
        <f t="shared" si="5"/>
        <v>294712</v>
      </c>
      <c r="D19" s="6">
        <v>7054</v>
      </c>
      <c r="E19" s="6">
        <f t="shared" si="10"/>
        <v>2.3374953607974125</v>
      </c>
      <c r="F19">
        <f t="shared" si="1"/>
        <v>294697</v>
      </c>
      <c r="G19">
        <v>7079</v>
      </c>
      <c r="H19">
        <f t="shared" si="2"/>
        <v>2.3457796511319651</v>
      </c>
      <c r="L19">
        <v>301776</v>
      </c>
      <c r="M19">
        <v>2064313</v>
      </c>
    </row>
    <row r="20" spans="1:18" x14ac:dyDescent="0.2">
      <c r="A20" s="4">
        <v>18</v>
      </c>
      <c r="B20" t="s">
        <v>18</v>
      </c>
      <c r="C20" s="6">
        <f t="shared" si="5"/>
        <v>301720</v>
      </c>
      <c r="D20" s="6">
        <v>46</v>
      </c>
      <c r="E20" s="6">
        <f t="shared" si="10"/>
        <v>1.5243094215577117E-2</v>
      </c>
      <c r="F20">
        <f t="shared" si="1"/>
        <v>301730</v>
      </c>
      <c r="G20">
        <v>46</v>
      </c>
      <c r="H20">
        <f t="shared" si="2"/>
        <v>1.5243094215577117E-2</v>
      </c>
      <c r="L20">
        <v>301776</v>
      </c>
      <c r="M20">
        <v>2064313</v>
      </c>
    </row>
    <row r="21" spans="1:18" x14ac:dyDescent="0.2">
      <c r="A21" s="4">
        <v>19</v>
      </c>
      <c r="B21" t="s">
        <v>4</v>
      </c>
      <c r="C21" s="6">
        <f t="shared" si="5"/>
        <v>273816</v>
      </c>
      <c r="D21" s="6">
        <v>27950</v>
      </c>
      <c r="E21" s="6">
        <f t="shared" si="10"/>
        <v>9.2618365940300098</v>
      </c>
      <c r="F21">
        <f t="shared" si="1"/>
        <v>273860</v>
      </c>
      <c r="G21">
        <v>27916</v>
      </c>
      <c r="H21">
        <f t="shared" si="2"/>
        <v>9.2505699591750172</v>
      </c>
      <c r="L21">
        <v>301776</v>
      </c>
      <c r="M21">
        <v>2064313</v>
      </c>
    </row>
    <row r="22" spans="1:18" x14ac:dyDescent="0.2">
      <c r="A22" s="4">
        <v>20</v>
      </c>
      <c r="B22" t="s">
        <v>5</v>
      </c>
      <c r="C22" s="6">
        <f t="shared" si="5"/>
        <v>283182</v>
      </c>
      <c r="D22" s="6">
        <v>18584</v>
      </c>
      <c r="E22" s="6">
        <f t="shared" si="10"/>
        <v>6.1582100630931551</v>
      </c>
      <c r="F22">
        <f t="shared" si="1"/>
        <v>282948</v>
      </c>
      <c r="G22">
        <v>18828</v>
      </c>
      <c r="H22">
        <f t="shared" si="2"/>
        <v>6.2390647367583902</v>
      </c>
      <c r="L22">
        <v>301776</v>
      </c>
      <c r="M22">
        <v>2064313</v>
      </c>
    </row>
    <row r="23" spans="1:18" x14ac:dyDescent="0.2">
      <c r="A23" s="4">
        <v>21</v>
      </c>
      <c r="B23" t="s">
        <v>6</v>
      </c>
      <c r="C23" s="6">
        <f t="shared" si="5"/>
        <v>301748</v>
      </c>
      <c r="D23" s="6">
        <v>18</v>
      </c>
      <c r="E23" s="6">
        <f t="shared" ref="E23:E24" si="11">D23/301766 * 100</f>
        <v>5.9648867002909537E-3</v>
      </c>
      <c r="F23">
        <f t="shared" si="1"/>
        <v>301758</v>
      </c>
      <c r="G23">
        <v>18</v>
      </c>
      <c r="H23">
        <f t="shared" si="2"/>
        <v>5.9646890408780028E-3</v>
      </c>
      <c r="L23">
        <v>301776</v>
      </c>
      <c r="M23">
        <v>2064313</v>
      </c>
    </row>
    <row r="24" spans="1:18" x14ac:dyDescent="0.2">
      <c r="A24" s="4">
        <v>22</v>
      </c>
      <c r="B24" t="s">
        <v>16</v>
      </c>
      <c r="C24" s="6">
        <f t="shared" si="5"/>
        <v>301516</v>
      </c>
      <c r="D24" s="6">
        <v>250</v>
      </c>
      <c r="E24" s="6">
        <f t="shared" si="11"/>
        <v>8.2845648615152132E-2</v>
      </c>
      <c r="F24">
        <f t="shared" si="1"/>
        <v>301526</v>
      </c>
      <c r="G24">
        <v>250</v>
      </c>
      <c r="H24">
        <f t="shared" si="2"/>
        <v>8.284290334552781E-2</v>
      </c>
      <c r="L24">
        <v>301776</v>
      </c>
      <c r="M24">
        <v>2064313</v>
      </c>
    </row>
    <row r="27" spans="1:18" x14ac:dyDescent="0.2">
      <c r="B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8" x14ac:dyDescent="0.2">
      <c r="B28" t="s">
        <v>0</v>
      </c>
      <c r="C28" s="6">
        <v>301766</v>
      </c>
      <c r="D28" s="6">
        <v>0</v>
      </c>
    </row>
    <row r="29" spans="1:18" x14ac:dyDescent="0.2">
      <c r="B29" t="s">
        <v>9</v>
      </c>
      <c r="C29" s="6">
        <f>301766-D29</f>
        <v>290702.5</v>
      </c>
      <c r="D29" s="6">
        <f>AVERAGE(D4,G4)</f>
        <v>11063.5</v>
      </c>
    </row>
    <row r="30" spans="1:18" x14ac:dyDescent="0.2">
      <c r="B30" t="s">
        <v>31</v>
      </c>
      <c r="C30">
        <f>301766-D30</f>
        <v>254631</v>
      </c>
      <c r="D30">
        <v>47135</v>
      </c>
    </row>
    <row r="31" spans="1:18" x14ac:dyDescent="0.2">
      <c r="B31" t="s">
        <v>32</v>
      </c>
      <c r="C31">
        <f t="shared" ref="C31:C33" si="12">301766-D31</f>
        <v>301537</v>
      </c>
      <c r="D31">
        <v>229</v>
      </c>
      <c r="P31" s="6" t="s">
        <v>27</v>
      </c>
      <c r="Q31" s="6" t="s">
        <v>28</v>
      </c>
    </row>
    <row r="32" spans="1:18" x14ac:dyDescent="0.2">
      <c r="B32" t="s">
        <v>33</v>
      </c>
      <c r="C32">
        <f t="shared" si="12"/>
        <v>301745</v>
      </c>
      <c r="D32">
        <v>21</v>
      </c>
      <c r="O32" t="s">
        <v>2</v>
      </c>
      <c r="P32" s="6">
        <f>AVERAGE(D18,G18)</f>
        <v>72222</v>
      </c>
      <c r="Q32">
        <v>3</v>
      </c>
      <c r="R32" s="6">
        <f>301766-P32</f>
        <v>229544</v>
      </c>
    </row>
    <row r="33" spans="1:18" x14ac:dyDescent="0.2">
      <c r="B33" t="s">
        <v>34</v>
      </c>
      <c r="C33">
        <f t="shared" si="12"/>
        <v>301765</v>
      </c>
      <c r="D33">
        <v>1</v>
      </c>
      <c r="O33" t="s">
        <v>3</v>
      </c>
      <c r="P33" s="6">
        <f>AVERAGE(D19,G19)</f>
        <v>7066.5</v>
      </c>
      <c r="Q33">
        <v>4</v>
      </c>
      <c r="R33" s="6">
        <f>301766-P33</f>
        <v>294699.5</v>
      </c>
    </row>
    <row r="34" spans="1:18" x14ac:dyDescent="0.2">
      <c r="O34" t="s">
        <v>18</v>
      </c>
      <c r="P34" s="6">
        <v>46</v>
      </c>
      <c r="Q34">
        <v>5</v>
      </c>
      <c r="R34" s="6">
        <f>301766-P34</f>
        <v>301720</v>
      </c>
    </row>
    <row r="35" spans="1:18" x14ac:dyDescent="0.2">
      <c r="O35" t="s">
        <v>5</v>
      </c>
      <c r="P35" s="6">
        <f>AVERAGE(D22,G22)</f>
        <v>18706</v>
      </c>
      <c r="Q35">
        <v>4</v>
      </c>
      <c r="R35" s="6">
        <f>301766-P35</f>
        <v>283060</v>
      </c>
    </row>
    <row r="36" spans="1:18" x14ac:dyDescent="0.2">
      <c r="O36" t="s">
        <v>6</v>
      </c>
      <c r="P36" s="6">
        <v>18</v>
      </c>
      <c r="Q36">
        <v>6</v>
      </c>
      <c r="R36" s="6">
        <f>301766-P36</f>
        <v>301748</v>
      </c>
    </row>
    <row r="45" spans="1:18" x14ac:dyDescent="0.2">
      <c r="A45" s="7"/>
      <c r="B45" s="1"/>
      <c r="C45" s="8" t="s">
        <v>37</v>
      </c>
      <c r="D45" s="8"/>
      <c r="E45" s="8"/>
      <c r="F45" s="10" t="s">
        <v>25</v>
      </c>
      <c r="G45" s="10"/>
      <c r="H45" s="10"/>
      <c r="I45" s="8" t="s">
        <v>44</v>
      </c>
      <c r="J45" s="8"/>
      <c r="K45" s="8"/>
    </row>
    <row r="46" spans="1:18" x14ac:dyDescent="0.2">
      <c r="A46" s="7" t="s">
        <v>11</v>
      </c>
      <c r="B46" s="1" t="s">
        <v>36</v>
      </c>
      <c r="C46" s="5" t="s">
        <v>8</v>
      </c>
      <c r="D46" s="5" t="s">
        <v>7</v>
      </c>
      <c r="E46" s="5" t="s">
        <v>13</v>
      </c>
      <c r="F46" s="1" t="s">
        <v>8</v>
      </c>
      <c r="G46" s="1" t="s">
        <v>7</v>
      </c>
      <c r="H46" s="1" t="s">
        <v>13</v>
      </c>
      <c r="I46" s="5" t="s">
        <v>8</v>
      </c>
      <c r="J46" s="5" t="s">
        <v>7</v>
      </c>
      <c r="K46" s="5" t="s">
        <v>13</v>
      </c>
      <c r="M46" s="1" t="s">
        <v>14</v>
      </c>
      <c r="N46" s="1" t="s">
        <v>15</v>
      </c>
    </row>
    <row r="47" spans="1:18" x14ac:dyDescent="0.2">
      <c r="A47" s="4">
        <v>1</v>
      </c>
      <c r="B47" t="s">
        <v>38</v>
      </c>
      <c r="C47" s="6">
        <f>M47-D47</f>
        <v>301625</v>
      </c>
      <c r="D47" s="6">
        <v>151</v>
      </c>
      <c r="E47" s="6">
        <f>D47/M47</f>
        <v>5.0037113620698796E-4</v>
      </c>
      <c r="F47" s="11"/>
      <c r="G47" s="11"/>
      <c r="H47" s="11"/>
      <c r="I47" s="6">
        <f>M47-J47</f>
        <v>301776</v>
      </c>
      <c r="J47" s="6">
        <v>0</v>
      </c>
      <c r="K47" s="6">
        <f>J47/M47</f>
        <v>0</v>
      </c>
      <c r="M47">
        <v>301776</v>
      </c>
      <c r="N47">
        <v>2064313</v>
      </c>
    </row>
    <row r="48" spans="1:18" x14ac:dyDescent="0.2">
      <c r="A48" s="4">
        <v>2</v>
      </c>
      <c r="B48" t="s">
        <v>39</v>
      </c>
      <c r="C48" s="6">
        <f>M48-D48</f>
        <v>301662</v>
      </c>
      <c r="D48" s="6">
        <v>114</v>
      </c>
      <c r="E48" s="6">
        <f>D48/M48</f>
        <v>3.7776363925560682E-4</v>
      </c>
      <c r="F48" s="11"/>
      <c r="G48" s="11"/>
      <c r="H48" s="11"/>
      <c r="I48" s="11"/>
      <c r="J48" s="11"/>
      <c r="K48" s="11"/>
      <c r="M48">
        <v>301776</v>
      </c>
      <c r="N48">
        <v>2064313</v>
      </c>
    </row>
    <row r="49" spans="1:14" x14ac:dyDescent="0.2">
      <c r="A49" s="4">
        <v>4</v>
      </c>
      <c r="B49" t="s">
        <v>3</v>
      </c>
      <c r="C49" s="6">
        <f>M49-D49</f>
        <v>301728</v>
      </c>
      <c r="D49" s="6">
        <v>48</v>
      </c>
      <c r="E49" s="6">
        <f>D49/M49</f>
        <v>1.590583744234134E-4</v>
      </c>
      <c r="F49">
        <f t="shared" ref="F48:F54" si="13">M49-G49</f>
        <v>294722</v>
      </c>
      <c r="G49">
        <v>7054</v>
      </c>
      <c r="H49">
        <f t="shared" ref="H48:H54" si="14">G49/M49</f>
        <v>2.3374953607974126E-2</v>
      </c>
      <c r="I49" s="6">
        <f t="shared" ref="I48:I54" si="15">M49-J49</f>
        <v>294697</v>
      </c>
      <c r="J49" s="6">
        <v>7079</v>
      </c>
      <c r="K49" s="6">
        <f t="shared" ref="K48:K54" si="16">J49/M49</f>
        <v>2.3457796511319653E-2</v>
      </c>
      <c r="M49">
        <v>301776</v>
      </c>
      <c r="N49">
        <v>2064313</v>
      </c>
    </row>
    <row r="50" spans="1:14" x14ac:dyDescent="0.2">
      <c r="A50" s="4">
        <v>5</v>
      </c>
      <c r="B50" t="s">
        <v>40</v>
      </c>
      <c r="C50" s="6">
        <f>M50-D50</f>
        <v>301773</v>
      </c>
      <c r="D50" s="6">
        <v>3</v>
      </c>
      <c r="E50" s="6">
        <f>D50/M50</f>
        <v>9.9411484014633373E-6</v>
      </c>
      <c r="F50">
        <f t="shared" si="13"/>
        <v>301776</v>
      </c>
      <c r="G50">
        <v>0</v>
      </c>
      <c r="H50">
        <f t="shared" si="14"/>
        <v>0</v>
      </c>
      <c r="I50" s="6">
        <f t="shared" si="15"/>
        <v>301776</v>
      </c>
      <c r="J50" s="6">
        <v>0</v>
      </c>
      <c r="K50" s="6">
        <f t="shared" si="16"/>
        <v>0</v>
      </c>
      <c r="M50">
        <v>301776</v>
      </c>
      <c r="N50">
        <v>2064313</v>
      </c>
    </row>
    <row r="51" spans="1:14" x14ac:dyDescent="0.2">
      <c r="A51" s="4">
        <v>7</v>
      </c>
      <c r="B51" t="s">
        <v>43</v>
      </c>
      <c r="C51" s="6">
        <f>M51-D51</f>
        <v>301725</v>
      </c>
      <c r="D51" s="6">
        <v>51</v>
      </c>
      <c r="E51" s="6">
        <f>D51/M51</f>
        <v>1.6899952282487673E-4</v>
      </c>
      <c r="F51" s="11"/>
      <c r="G51" s="11"/>
      <c r="H51" s="11"/>
      <c r="I51" s="6">
        <f t="shared" si="15"/>
        <v>301776</v>
      </c>
      <c r="J51" s="6">
        <v>0</v>
      </c>
      <c r="K51" s="6">
        <f t="shared" si="16"/>
        <v>0</v>
      </c>
      <c r="M51">
        <v>301776</v>
      </c>
      <c r="N51">
        <v>2064313</v>
      </c>
    </row>
    <row r="52" spans="1:14" x14ac:dyDescent="0.2">
      <c r="A52" s="4">
        <v>16</v>
      </c>
      <c r="B52" t="s">
        <v>1</v>
      </c>
      <c r="C52" s="6">
        <f>M52-D52</f>
        <v>301773</v>
      </c>
      <c r="D52" s="6">
        <v>3</v>
      </c>
      <c r="E52" s="6">
        <f>D52/M52</f>
        <v>9.9411484014633373E-6</v>
      </c>
      <c r="F52">
        <f t="shared" si="13"/>
        <v>301776</v>
      </c>
      <c r="G52">
        <v>0</v>
      </c>
      <c r="H52">
        <f t="shared" si="14"/>
        <v>0</v>
      </c>
      <c r="I52" s="6">
        <f t="shared" si="15"/>
        <v>301776</v>
      </c>
      <c r="J52" s="6">
        <v>0</v>
      </c>
      <c r="K52" s="6">
        <f t="shared" si="16"/>
        <v>0</v>
      </c>
      <c r="M52">
        <v>301776</v>
      </c>
      <c r="N52">
        <v>2064313</v>
      </c>
    </row>
    <row r="53" spans="1:14" x14ac:dyDescent="0.2">
      <c r="A53" s="4">
        <v>38</v>
      </c>
      <c r="B53" t="s">
        <v>41</v>
      </c>
      <c r="C53" s="6">
        <f>M53-D53</f>
        <v>301727</v>
      </c>
      <c r="D53" s="6">
        <v>49</v>
      </c>
      <c r="E53" s="6">
        <f>D53/M53</f>
        <v>1.6237209055723452E-4</v>
      </c>
      <c r="F53">
        <f t="shared" si="13"/>
        <v>301776</v>
      </c>
      <c r="G53">
        <v>0</v>
      </c>
      <c r="H53">
        <f t="shared" si="14"/>
        <v>0</v>
      </c>
      <c r="I53" s="6">
        <f t="shared" si="15"/>
        <v>301776</v>
      </c>
      <c r="J53" s="6">
        <v>0</v>
      </c>
      <c r="K53" s="6">
        <f t="shared" si="16"/>
        <v>0</v>
      </c>
      <c r="M53">
        <v>301776</v>
      </c>
      <c r="N53">
        <v>2064313</v>
      </c>
    </row>
    <row r="54" spans="1:14" x14ac:dyDescent="0.2">
      <c r="A54" s="4">
        <v>39</v>
      </c>
      <c r="B54" t="s">
        <v>42</v>
      </c>
      <c r="C54" s="6">
        <f>M54-D54</f>
        <v>301773</v>
      </c>
      <c r="D54" s="6">
        <v>3</v>
      </c>
      <c r="E54" s="6">
        <f>D54/M54</f>
        <v>9.9411484014633373E-6</v>
      </c>
      <c r="F54">
        <f t="shared" si="13"/>
        <v>301776</v>
      </c>
      <c r="G54">
        <v>0</v>
      </c>
      <c r="H54">
        <f t="shared" si="14"/>
        <v>0</v>
      </c>
      <c r="I54" s="6">
        <f t="shared" si="15"/>
        <v>301776</v>
      </c>
      <c r="J54" s="6">
        <v>0</v>
      </c>
      <c r="K54" s="6">
        <f t="shared" si="16"/>
        <v>0</v>
      </c>
      <c r="M54">
        <v>301776</v>
      </c>
      <c r="N54">
        <v>2064313</v>
      </c>
    </row>
  </sheetData>
  <mergeCells count="5">
    <mergeCell ref="C1:E1"/>
    <mergeCell ref="F1:H1"/>
    <mergeCell ref="C45:E45"/>
    <mergeCell ref="F45:H45"/>
    <mergeCell ref="I45:K4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2020-12-14T15:33:59Z</dcterms:created>
  <dcterms:modified xsi:type="dcterms:W3CDTF">2020-12-17T17:47:04Z</dcterms:modified>
</cp:coreProperties>
</file>