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0" yWindow="630" windowWidth="9825" windowHeight="9420" tabRatio="1000" activeTab="12"/>
  </bookViews>
  <sheets>
    <sheet name="Pivot" sheetId="14" r:id="rId1"/>
    <sheet name="Request List" sheetId="1" r:id="rId2"/>
    <sheet name="Graph and Data - OT" sheetId="2" r:id="rId3"/>
    <sheet name="From onsite team" sheetId="3" r:id="rId4"/>
    <sheet name="Graphs" sheetId="6" r:id="rId5"/>
    <sheet name="Sub Distribution" sheetId="8" r:id="rId6"/>
    <sheet name="Ticket flow" sheetId="10" r:id="rId7"/>
    <sheet name="Time Range" sheetId="13" r:id="rId8"/>
    <sheet name="Time to Resolve" sheetId="15" r:id="rId9"/>
    <sheet name="P1 Analysis" sheetId="16" r:id="rId10"/>
    <sheet name="Scope" sheetId="17" r:id="rId11"/>
    <sheet name="Day Wise" sheetId="18" r:id="rId12"/>
    <sheet name="shift roster" sheetId="19" r:id="rId13"/>
  </sheets>
  <definedNames>
    <definedName name="_xlnm._FilterDatabase" localSheetId="1" hidden="1">'Request List'!$A$1:$AF$584</definedName>
    <definedName name="_xlnm._FilterDatabase" localSheetId="6" hidden="1">'Ticket flow'!$C$3:$G$99</definedName>
    <definedName name="histo" localSheetId="3">'From onsite team'!$E$3:$AH$7</definedName>
    <definedName name="histo_1" localSheetId="3">'From onsite team'!$H$10:$BE$12</definedName>
    <definedName name="histo_2" localSheetId="3">'From onsite team'!$H$15:$BE$17</definedName>
  </definedNames>
  <calcPr calcId="145621"/>
  <pivotCaches>
    <pivotCache cacheId="0" r:id="rId14"/>
    <pivotCache cacheId="1" r:id="rId15"/>
  </pivotCaches>
</workbook>
</file>

<file path=xl/calcChain.xml><?xml version="1.0" encoding="utf-8"?>
<calcChain xmlns="http://schemas.openxmlformats.org/spreadsheetml/2006/main">
  <c r="E6" i="19" l="1"/>
  <c r="E4" i="19"/>
  <c r="E3" i="19"/>
  <c r="E2" i="19"/>
  <c r="K78" i="2" l="1"/>
  <c r="E42" i="2"/>
  <c r="F48" i="2"/>
  <c r="G79" i="2" l="1"/>
  <c r="G78" i="2"/>
  <c r="F86" i="2"/>
  <c r="J32" i="17" l="1"/>
  <c r="I7" i="18"/>
  <c r="I8" i="18"/>
  <c r="I13" i="18" s="1"/>
  <c r="I9" i="18"/>
  <c r="I10" i="18"/>
  <c r="I11" i="18"/>
  <c r="I12" i="18"/>
  <c r="I6" i="18"/>
  <c r="G32" i="17"/>
  <c r="K32" i="17" s="1"/>
  <c r="F7" i="16"/>
  <c r="F9" i="16"/>
  <c r="F11" i="16"/>
  <c r="F13" i="16"/>
  <c r="F15" i="16"/>
  <c r="F17" i="16"/>
  <c r="F5" i="16"/>
  <c r="E19" i="16"/>
  <c r="F8" i="16" s="1"/>
  <c r="H7" i="13"/>
  <c r="H6" i="13"/>
  <c r="E9" i="13"/>
  <c r="F9" i="13"/>
  <c r="G9" i="13"/>
  <c r="H8" i="13" s="1"/>
  <c r="D9" i="13"/>
  <c r="I7" i="15"/>
  <c r="I9" i="15"/>
  <c r="I11" i="15"/>
  <c r="I13" i="15"/>
  <c r="I6" i="15"/>
  <c r="F15" i="15"/>
  <c r="G15" i="15"/>
  <c r="H15" i="15"/>
  <c r="I10" i="15" s="1"/>
  <c r="E15" i="15"/>
  <c r="AC2" i="1"/>
  <c r="I12" i="15" l="1"/>
  <c r="I8" i="15"/>
  <c r="I15" i="15" s="1"/>
  <c r="F18" i="16"/>
  <c r="F14" i="16"/>
  <c r="F10" i="16"/>
  <c r="F6" i="16"/>
  <c r="I14" i="15"/>
  <c r="F16" i="16"/>
  <c r="F12" i="1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4" i="6"/>
  <c r="G28" i="6" s="1"/>
  <c r="AC3" i="1"/>
  <c r="AA4" i="1"/>
  <c r="AA3" i="1"/>
  <c r="AB3" i="1" s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H38" i="2" l="1"/>
  <c r="AB4" i="1"/>
  <c r="G59" i="2"/>
  <c r="K59" i="2"/>
  <c r="AA5" i="1"/>
  <c r="AA6" i="1"/>
  <c r="AB6" i="1" s="1"/>
  <c r="AA7" i="1"/>
  <c r="AB7" i="1" s="1"/>
  <c r="AA8" i="1"/>
  <c r="AB8" i="1" s="1"/>
  <c r="AA9" i="1"/>
  <c r="AB9" i="1" s="1"/>
  <c r="AA10" i="1"/>
  <c r="AB10" i="1" s="1"/>
  <c r="AA11" i="1"/>
  <c r="AB11" i="1" s="1"/>
  <c r="AA12" i="1"/>
  <c r="AB12" i="1" s="1"/>
  <c r="AA13" i="1"/>
  <c r="AB13" i="1" s="1"/>
  <c r="AA14" i="1"/>
  <c r="AB14" i="1" s="1"/>
  <c r="AA15" i="1"/>
  <c r="AB15" i="1" s="1"/>
  <c r="AA16" i="1"/>
  <c r="AB16" i="1" s="1"/>
  <c r="AA17" i="1"/>
  <c r="AB17" i="1" s="1"/>
  <c r="AA18" i="1"/>
  <c r="AB18" i="1" s="1"/>
  <c r="AA19" i="1"/>
  <c r="AB19" i="1" s="1"/>
  <c r="AA20" i="1"/>
  <c r="AB20" i="1" s="1"/>
  <c r="AA21" i="1"/>
  <c r="AB21" i="1" s="1"/>
  <c r="AA22" i="1"/>
  <c r="AB22" i="1" s="1"/>
  <c r="AA23" i="1"/>
  <c r="AB23" i="1" s="1"/>
  <c r="AA24" i="1"/>
  <c r="AB24" i="1" s="1"/>
  <c r="AA25" i="1"/>
  <c r="AB25" i="1" s="1"/>
  <c r="AA26" i="1"/>
  <c r="AB26" i="1" s="1"/>
  <c r="AA27" i="1"/>
  <c r="AB27" i="1" s="1"/>
  <c r="AA28" i="1"/>
  <c r="AB28" i="1" s="1"/>
  <c r="AA29" i="1"/>
  <c r="AB29" i="1" s="1"/>
  <c r="AA30" i="1"/>
  <c r="AB30" i="1" s="1"/>
  <c r="AA31" i="1"/>
  <c r="AB31" i="1" s="1"/>
  <c r="AA32" i="1"/>
  <c r="AB32" i="1" s="1"/>
  <c r="AA33" i="1"/>
  <c r="AB33" i="1" s="1"/>
  <c r="AA34" i="1"/>
  <c r="AB34" i="1" s="1"/>
  <c r="AA35" i="1"/>
  <c r="AB35" i="1" s="1"/>
  <c r="AA36" i="1"/>
  <c r="AB36" i="1" s="1"/>
  <c r="AA37" i="1"/>
  <c r="AB37" i="1" s="1"/>
  <c r="AA38" i="1"/>
  <c r="AB38" i="1" s="1"/>
  <c r="AA39" i="1"/>
  <c r="AB39" i="1" s="1"/>
  <c r="AA40" i="1"/>
  <c r="AB40" i="1" s="1"/>
  <c r="AA41" i="1"/>
  <c r="AB41" i="1" s="1"/>
  <c r="AA42" i="1"/>
  <c r="AB42" i="1" s="1"/>
  <c r="AA43" i="1"/>
  <c r="AB43" i="1" s="1"/>
  <c r="AA44" i="1"/>
  <c r="AB44" i="1" s="1"/>
  <c r="AA45" i="1"/>
  <c r="AB45" i="1" s="1"/>
  <c r="AA46" i="1"/>
  <c r="AB46" i="1" s="1"/>
  <c r="AA47" i="1"/>
  <c r="AB47" i="1" s="1"/>
  <c r="AA48" i="1"/>
  <c r="AB48" i="1" s="1"/>
  <c r="AA49" i="1"/>
  <c r="AB49" i="1" s="1"/>
  <c r="AA50" i="1"/>
  <c r="AB50" i="1" s="1"/>
  <c r="AA51" i="1"/>
  <c r="AB51" i="1" s="1"/>
  <c r="AA52" i="1"/>
  <c r="AB52" i="1" s="1"/>
  <c r="AA53" i="1"/>
  <c r="AB53" i="1" s="1"/>
  <c r="AA54" i="1"/>
  <c r="AB54" i="1" s="1"/>
  <c r="AA55" i="1"/>
  <c r="AB55" i="1" s="1"/>
  <c r="AA56" i="1"/>
  <c r="AB56" i="1" s="1"/>
  <c r="AA57" i="1"/>
  <c r="AB57" i="1" s="1"/>
  <c r="AA58" i="1"/>
  <c r="AB58" i="1" s="1"/>
  <c r="AA59" i="1"/>
  <c r="AB59" i="1" s="1"/>
  <c r="AA60" i="1"/>
  <c r="AB60" i="1" s="1"/>
  <c r="AA61" i="1"/>
  <c r="AB61" i="1" s="1"/>
  <c r="AA62" i="1"/>
  <c r="AB62" i="1" s="1"/>
  <c r="AA63" i="1"/>
  <c r="AB63" i="1" s="1"/>
  <c r="AA64" i="1"/>
  <c r="AB64" i="1" s="1"/>
  <c r="AA65" i="1"/>
  <c r="AB65" i="1" s="1"/>
  <c r="AA66" i="1"/>
  <c r="AB66" i="1" s="1"/>
  <c r="AA67" i="1"/>
  <c r="AB67" i="1" s="1"/>
  <c r="AA68" i="1"/>
  <c r="AB68" i="1" s="1"/>
  <c r="AA69" i="1"/>
  <c r="AB69" i="1" s="1"/>
  <c r="AA70" i="1"/>
  <c r="AB70" i="1" s="1"/>
  <c r="AA71" i="1"/>
  <c r="AB71" i="1" s="1"/>
  <c r="AA72" i="1"/>
  <c r="AB72" i="1" s="1"/>
  <c r="AA73" i="1"/>
  <c r="AB73" i="1" s="1"/>
  <c r="AA74" i="1"/>
  <c r="AB74" i="1" s="1"/>
  <c r="AA75" i="1"/>
  <c r="AB75" i="1" s="1"/>
  <c r="AA76" i="1"/>
  <c r="AB76" i="1" s="1"/>
  <c r="AA77" i="1"/>
  <c r="AB77" i="1" s="1"/>
  <c r="AA78" i="1"/>
  <c r="AB78" i="1" s="1"/>
  <c r="AA79" i="1"/>
  <c r="AB79" i="1" s="1"/>
  <c r="AA80" i="1"/>
  <c r="AB80" i="1" s="1"/>
  <c r="AA81" i="1"/>
  <c r="AB81" i="1" s="1"/>
  <c r="AA82" i="1"/>
  <c r="AB82" i="1" s="1"/>
  <c r="AA83" i="1"/>
  <c r="AB83" i="1" s="1"/>
  <c r="AA84" i="1"/>
  <c r="AB84" i="1" s="1"/>
  <c r="AA85" i="1"/>
  <c r="AB85" i="1" s="1"/>
  <c r="AA86" i="1"/>
  <c r="AB86" i="1" s="1"/>
  <c r="AA87" i="1"/>
  <c r="AB87" i="1" s="1"/>
  <c r="AA88" i="1"/>
  <c r="AB88" i="1" s="1"/>
  <c r="AA89" i="1"/>
  <c r="AB89" i="1" s="1"/>
  <c r="AA90" i="1"/>
  <c r="AB90" i="1" s="1"/>
  <c r="AA91" i="1"/>
  <c r="AB91" i="1" s="1"/>
  <c r="AA92" i="1"/>
  <c r="AB92" i="1" s="1"/>
  <c r="AA93" i="1"/>
  <c r="AB93" i="1" s="1"/>
  <c r="AA94" i="1"/>
  <c r="AB94" i="1" s="1"/>
  <c r="AA95" i="1"/>
  <c r="AB95" i="1" s="1"/>
  <c r="AA96" i="1"/>
  <c r="AB96" i="1" s="1"/>
  <c r="AA97" i="1"/>
  <c r="AB97" i="1" s="1"/>
  <c r="AA98" i="1"/>
  <c r="AB98" i="1" s="1"/>
  <c r="AA99" i="1"/>
  <c r="AB99" i="1" s="1"/>
  <c r="AA100" i="1"/>
  <c r="AB100" i="1" s="1"/>
  <c r="AA101" i="1"/>
  <c r="AB101" i="1" s="1"/>
  <c r="AA102" i="1"/>
  <c r="AB102" i="1" s="1"/>
  <c r="AA103" i="1"/>
  <c r="AB103" i="1" s="1"/>
  <c r="AA104" i="1"/>
  <c r="AB104" i="1" s="1"/>
  <c r="AA105" i="1"/>
  <c r="AB105" i="1" s="1"/>
  <c r="AA106" i="1"/>
  <c r="AB106" i="1" s="1"/>
  <c r="AA107" i="1"/>
  <c r="AB107" i="1" s="1"/>
  <c r="AA108" i="1"/>
  <c r="AB108" i="1" s="1"/>
  <c r="AA109" i="1"/>
  <c r="AB109" i="1" s="1"/>
  <c r="AA110" i="1"/>
  <c r="AB110" i="1" s="1"/>
  <c r="AA111" i="1"/>
  <c r="AB111" i="1" s="1"/>
  <c r="AA112" i="1"/>
  <c r="AB112" i="1" s="1"/>
  <c r="AA113" i="1"/>
  <c r="AB113" i="1" s="1"/>
  <c r="AA114" i="1"/>
  <c r="AB114" i="1" s="1"/>
  <c r="AA115" i="1"/>
  <c r="AB115" i="1" s="1"/>
  <c r="AA116" i="1"/>
  <c r="AB116" i="1" s="1"/>
  <c r="AA117" i="1"/>
  <c r="AB117" i="1" s="1"/>
  <c r="AA118" i="1"/>
  <c r="AB118" i="1" s="1"/>
  <c r="AA119" i="1"/>
  <c r="AB119" i="1" s="1"/>
  <c r="AA120" i="1"/>
  <c r="AB120" i="1" s="1"/>
  <c r="AA121" i="1"/>
  <c r="AB121" i="1" s="1"/>
  <c r="AA122" i="1"/>
  <c r="AB122" i="1" s="1"/>
  <c r="AA123" i="1"/>
  <c r="AB123" i="1" s="1"/>
  <c r="AA124" i="1"/>
  <c r="AB124" i="1" s="1"/>
  <c r="AA125" i="1"/>
  <c r="AB125" i="1" s="1"/>
  <c r="AA126" i="1"/>
  <c r="AB126" i="1" s="1"/>
  <c r="AA127" i="1"/>
  <c r="AB127" i="1" s="1"/>
  <c r="AA128" i="1"/>
  <c r="AB128" i="1" s="1"/>
  <c r="AA129" i="1"/>
  <c r="AB129" i="1" s="1"/>
  <c r="AA130" i="1"/>
  <c r="AB130" i="1" s="1"/>
  <c r="AA131" i="1"/>
  <c r="AB131" i="1" s="1"/>
  <c r="AA132" i="1"/>
  <c r="AB132" i="1" s="1"/>
  <c r="AA133" i="1"/>
  <c r="AB133" i="1" s="1"/>
  <c r="AA134" i="1"/>
  <c r="AB134" i="1" s="1"/>
  <c r="AA135" i="1"/>
  <c r="AB135" i="1" s="1"/>
  <c r="AA136" i="1"/>
  <c r="AB136" i="1" s="1"/>
  <c r="AA137" i="1"/>
  <c r="AB137" i="1" s="1"/>
  <c r="AA138" i="1"/>
  <c r="AB138" i="1" s="1"/>
  <c r="AA139" i="1"/>
  <c r="AB139" i="1" s="1"/>
  <c r="AA140" i="1"/>
  <c r="AB140" i="1" s="1"/>
  <c r="AA141" i="1"/>
  <c r="AB141" i="1" s="1"/>
  <c r="AA142" i="1"/>
  <c r="AB142" i="1" s="1"/>
  <c r="AA143" i="1"/>
  <c r="AB143" i="1" s="1"/>
  <c r="AA144" i="1"/>
  <c r="AB144" i="1" s="1"/>
  <c r="AA145" i="1"/>
  <c r="AB145" i="1" s="1"/>
  <c r="AA146" i="1"/>
  <c r="AB146" i="1" s="1"/>
  <c r="AA147" i="1"/>
  <c r="AB147" i="1" s="1"/>
  <c r="AA148" i="1"/>
  <c r="AB148" i="1" s="1"/>
  <c r="AA149" i="1"/>
  <c r="AB149" i="1" s="1"/>
  <c r="AA150" i="1"/>
  <c r="AB150" i="1" s="1"/>
  <c r="AA151" i="1"/>
  <c r="AB151" i="1" s="1"/>
  <c r="AA152" i="1"/>
  <c r="AB152" i="1" s="1"/>
  <c r="AA153" i="1"/>
  <c r="AB153" i="1" s="1"/>
  <c r="AA154" i="1"/>
  <c r="AB154" i="1" s="1"/>
  <c r="AA155" i="1"/>
  <c r="AB155" i="1" s="1"/>
  <c r="AA156" i="1"/>
  <c r="AB156" i="1" s="1"/>
  <c r="AA157" i="1"/>
  <c r="AB157" i="1" s="1"/>
  <c r="AA158" i="1"/>
  <c r="AB158" i="1" s="1"/>
  <c r="AA159" i="1"/>
  <c r="AB159" i="1" s="1"/>
  <c r="AA160" i="1"/>
  <c r="AB160" i="1" s="1"/>
  <c r="AA161" i="1"/>
  <c r="AB161" i="1" s="1"/>
  <c r="AA162" i="1"/>
  <c r="AB162" i="1" s="1"/>
  <c r="AA163" i="1"/>
  <c r="AB163" i="1" s="1"/>
  <c r="AA164" i="1"/>
  <c r="AB164" i="1" s="1"/>
  <c r="AA165" i="1"/>
  <c r="AB165" i="1" s="1"/>
  <c r="AA166" i="1"/>
  <c r="AB166" i="1" s="1"/>
  <c r="AA167" i="1"/>
  <c r="AB167" i="1" s="1"/>
  <c r="AA168" i="1"/>
  <c r="AB168" i="1" s="1"/>
  <c r="AA169" i="1"/>
  <c r="AB169" i="1" s="1"/>
  <c r="AA170" i="1"/>
  <c r="AB170" i="1" s="1"/>
  <c r="AA171" i="1"/>
  <c r="AB171" i="1" s="1"/>
  <c r="AA172" i="1"/>
  <c r="AB172" i="1" s="1"/>
  <c r="AA173" i="1"/>
  <c r="AB173" i="1" s="1"/>
  <c r="AA174" i="1"/>
  <c r="AB174" i="1" s="1"/>
  <c r="AA175" i="1"/>
  <c r="AB175" i="1" s="1"/>
  <c r="AA176" i="1"/>
  <c r="AB176" i="1" s="1"/>
  <c r="AA177" i="1"/>
  <c r="AB177" i="1" s="1"/>
  <c r="AA178" i="1"/>
  <c r="AB178" i="1" s="1"/>
  <c r="AA179" i="1"/>
  <c r="AB179" i="1" s="1"/>
  <c r="AA180" i="1"/>
  <c r="AB180" i="1" s="1"/>
  <c r="AA181" i="1"/>
  <c r="AB181" i="1" s="1"/>
  <c r="AA182" i="1"/>
  <c r="AB182" i="1" s="1"/>
  <c r="AA183" i="1"/>
  <c r="AB183" i="1" s="1"/>
  <c r="AA184" i="1"/>
  <c r="AB184" i="1" s="1"/>
  <c r="AA185" i="1"/>
  <c r="AB185" i="1" s="1"/>
  <c r="AA186" i="1"/>
  <c r="AB186" i="1" s="1"/>
  <c r="AA187" i="1"/>
  <c r="AB187" i="1" s="1"/>
  <c r="AA188" i="1"/>
  <c r="AB188" i="1" s="1"/>
  <c r="AA189" i="1"/>
  <c r="AB189" i="1" s="1"/>
  <c r="AA190" i="1"/>
  <c r="AB190" i="1" s="1"/>
  <c r="AA191" i="1"/>
  <c r="AB191" i="1" s="1"/>
  <c r="AA192" i="1"/>
  <c r="AB192" i="1" s="1"/>
  <c r="AA193" i="1"/>
  <c r="AB193" i="1" s="1"/>
  <c r="AA194" i="1"/>
  <c r="AB194" i="1" s="1"/>
  <c r="AA195" i="1"/>
  <c r="AB195" i="1" s="1"/>
  <c r="AA196" i="1"/>
  <c r="AB196" i="1" s="1"/>
  <c r="AA197" i="1"/>
  <c r="AB197" i="1" s="1"/>
  <c r="AA198" i="1"/>
  <c r="AB198" i="1" s="1"/>
  <c r="AA199" i="1"/>
  <c r="AB199" i="1" s="1"/>
  <c r="AA200" i="1"/>
  <c r="AB200" i="1" s="1"/>
  <c r="AA201" i="1"/>
  <c r="AB201" i="1" s="1"/>
  <c r="AA202" i="1"/>
  <c r="AB202" i="1" s="1"/>
  <c r="AA203" i="1"/>
  <c r="AB203" i="1" s="1"/>
  <c r="AA204" i="1"/>
  <c r="AB204" i="1" s="1"/>
  <c r="AA205" i="1"/>
  <c r="AB205" i="1" s="1"/>
  <c r="AA206" i="1"/>
  <c r="AB206" i="1" s="1"/>
  <c r="AA207" i="1"/>
  <c r="AB207" i="1" s="1"/>
  <c r="AA208" i="1"/>
  <c r="AB208" i="1" s="1"/>
  <c r="AA209" i="1"/>
  <c r="AB209" i="1" s="1"/>
  <c r="AA210" i="1"/>
  <c r="AB210" i="1" s="1"/>
  <c r="AA211" i="1"/>
  <c r="AB211" i="1" s="1"/>
  <c r="AA212" i="1"/>
  <c r="AB212" i="1" s="1"/>
  <c r="AA213" i="1"/>
  <c r="AB213" i="1" s="1"/>
  <c r="AA214" i="1"/>
  <c r="AB214" i="1" s="1"/>
  <c r="AA215" i="1"/>
  <c r="AB215" i="1" s="1"/>
  <c r="AA216" i="1"/>
  <c r="AB216" i="1" s="1"/>
  <c r="AA217" i="1"/>
  <c r="AB217" i="1" s="1"/>
  <c r="AA218" i="1"/>
  <c r="AB218" i="1" s="1"/>
  <c r="AA219" i="1"/>
  <c r="AB219" i="1" s="1"/>
  <c r="AA220" i="1"/>
  <c r="AB220" i="1" s="1"/>
  <c r="AA221" i="1"/>
  <c r="AB221" i="1" s="1"/>
  <c r="AA222" i="1"/>
  <c r="AB222" i="1" s="1"/>
  <c r="AA223" i="1"/>
  <c r="AB223" i="1" s="1"/>
  <c r="AA224" i="1"/>
  <c r="AB224" i="1" s="1"/>
  <c r="AA225" i="1"/>
  <c r="AB225" i="1" s="1"/>
  <c r="AA226" i="1"/>
  <c r="AB226" i="1" s="1"/>
  <c r="AA227" i="1"/>
  <c r="AB227" i="1" s="1"/>
  <c r="AA228" i="1"/>
  <c r="AB228" i="1" s="1"/>
  <c r="AA229" i="1"/>
  <c r="AB229" i="1" s="1"/>
  <c r="AA230" i="1"/>
  <c r="AB230" i="1" s="1"/>
  <c r="AA231" i="1"/>
  <c r="AB231" i="1" s="1"/>
  <c r="AA232" i="1"/>
  <c r="AB232" i="1" s="1"/>
  <c r="AA233" i="1"/>
  <c r="AB233" i="1" s="1"/>
  <c r="AA234" i="1"/>
  <c r="AB234" i="1" s="1"/>
  <c r="AA235" i="1"/>
  <c r="AB235" i="1" s="1"/>
  <c r="AA236" i="1"/>
  <c r="AB236" i="1" s="1"/>
  <c r="AA237" i="1"/>
  <c r="AB237" i="1" s="1"/>
  <c r="AA238" i="1"/>
  <c r="AB238" i="1" s="1"/>
  <c r="AA239" i="1"/>
  <c r="AB239" i="1" s="1"/>
  <c r="AA240" i="1"/>
  <c r="AB240" i="1" s="1"/>
  <c r="AA241" i="1"/>
  <c r="AB241" i="1" s="1"/>
  <c r="AA242" i="1"/>
  <c r="AB242" i="1" s="1"/>
  <c r="AA243" i="1"/>
  <c r="AB243" i="1" s="1"/>
  <c r="AA244" i="1"/>
  <c r="AB244" i="1" s="1"/>
  <c r="AA245" i="1"/>
  <c r="AB245" i="1" s="1"/>
  <c r="AA246" i="1"/>
  <c r="AB246" i="1" s="1"/>
  <c r="AA247" i="1"/>
  <c r="AB247" i="1" s="1"/>
  <c r="AA248" i="1"/>
  <c r="AB248" i="1" s="1"/>
  <c r="AA249" i="1"/>
  <c r="AB249" i="1" s="1"/>
  <c r="AA250" i="1"/>
  <c r="AB250" i="1" s="1"/>
  <c r="AA251" i="1"/>
  <c r="AB251" i="1" s="1"/>
  <c r="AA252" i="1"/>
  <c r="AB252" i="1" s="1"/>
  <c r="AA253" i="1"/>
  <c r="AB253" i="1" s="1"/>
  <c r="AA254" i="1"/>
  <c r="AB254" i="1" s="1"/>
  <c r="AA255" i="1"/>
  <c r="AB255" i="1" s="1"/>
  <c r="AA256" i="1"/>
  <c r="AB256" i="1" s="1"/>
  <c r="AA257" i="1"/>
  <c r="AB257" i="1" s="1"/>
  <c r="AA258" i="1"/>
  <c r="AB258" i="1" s="1"/>
  <c r="AA259" i="1"/>
  <c r="AB259" i="1" s="1"/>
  <c r="AA260" i="1"/>
  <c r="AB260" i="1" s="1"/>
  <c r="AA261" i="1"/>
  <c r="AB261" i="1" s="1"/>
  <c r="AA262" i="1"/>
  <c r="AB262" i="1" s="1"/>
  <c r="AA263" i="1"/>
  <c r="AB263" i="1" s="1"/>
  <c r="AA264" i="1"/>
  <c r="AB264" i="1" s="1"/>
  <c r="AA265" i="1"/>
  <c r="AB265" i="1" s="1"/>
  <c r="AA266" i="1"/>
  <c r="AB266" i="1" s="1"/>
  <c r="AA267" i="1"/>
  <c r="AB267" i="1" s="1"/>
  <c r="AA268" i="1"/>
  <c r="AB268" i="1" s="1"/>
  <c r="AA269" i="1"/>
  <c r="AB269" i="1" s="1"/>
  <c r="AA270" i="1"/>
  <c r="AB270" i="1" s="1"/>
  <c r="AA271" i="1"/>
  <c r="AB271" i="1" s="1"/>
  <c r="AA272" i="1"/>
  <c r="AB272" i="1" s="1"/>
  <c r="AA273" i="1"/>
  <c r="AB273" i="1" s="1"/>
  <c r="AA274" i="1"/>
  <c r="AB274" i="1" s="1"/>
  <c r="AA275" i="1"/>
  <c r="AB275" i="1" s="1"/>
  <c r="AA276" i="1"/>
  <c r="AB276" i="1" s="1"/>
  <c r="AA277" i="1"/>
  <c r="AB277" i="1" s="1"/>
  <c r="AA278" i="1"/>
  <c r="AB278" i="1" s="1"/>
  <c r="AA279" i="1"/>
  <c r="AB279" i="1" s="1"/>
  <c r="AA280" i="1"/>
  <c r="AB280" i="1" s="1"/>
  <c r="AA281" i="1"/>
  <c r="AB281" i="1" s="1"/>
  <c r="AA282" i="1"/>
  <c r="AB282" i="1" s="1"/>
  <c r="AA283" i="1"/>
  <c r="AB283" i="1" s="1"/>
  <c r="AA284" i="1"/>
  <c r="AB284" i="1" s="1"/>
  <c r="AA285" i="1"/>
  <c r="AB285" i="1" s="1"/>
  <c r="AA286" i="1"/>
  <c r="AB286" i="1" s="1"/>
  <c r="AA287" i="1"/>
  <c r="AB287" i="1" s="1"/>
  <c r="AA288" i="1"/>
  <c r="AB288" i="1" s="1"/>
  <c r="AA289" i="1"/>
  <c r="AB289" i="1" s="1"/>
  <c r="AA290" i="1"/>
  <c r="AB290" i="1" s="1"/>
  <c r="AA291" i="1"/>
  <c r="AB291" i="1" s="1"/>
  <c r="AA292" i="1"/>
  <c r="AB292" i="1" s="1"/>
  <c r="AA293" i="1"/>
  <c r="AB293" i="1" s="1"/>
  <c r="AA294" i="1"/>
  <c r="AB294" i="1" s="1"/>
  <c r="AA295" i="1"/>
  <c r="AB295" i="1" s="1"/>
  <c r="AA296" i="1"/>
  <c r="AB296" i="1" s="1"/>
  <c r="AA297" i="1"/>
  <c r="AB297" i="1" s="1"/>
  <c r="AA298" i="1"/>
  <c r="AB298" i="1" s="1"/>
  <c r="AA299" i="1"/>
  <c r="AB299" i="1" s="1"/>
  <c r="AA300" i="1"/>
  <c r="AB300" i="1" s="1"/>
  <c r="AA301" i="1"/>
  <c r="AB301" i="1" s="1"/>
  <c r="AA302" i="1"/>
  <c r="AB302" i="1" s="1"/>
  <c r="AA303" i="1"/>
  <c r="AB303" i="1" s="1"/>
  <c r="AA304" i="1"/>
  <c r="AB304" i="1" s="1"/>
  <c r="AA305" i="1"/>
  <c r="AB305" i="1" s="1"/>
  <c r="AA306" i="1"/>
  <c r="AB306" i="1" s="1"/>
  <c r="AA307" i="1"/>
  <c r="AB307" i="1" s="1"/>
  <c r="AA308" i="1"/>
  <c r="AB308" i="1" s="1"/>
  <c r="AA309" i="1"/>
  <c r="AB309" i="1" s="1"/>
  <c r="AA310" i="1"/>
  <c r="AB310" i="1" s="1"/>
  <c r="AA311" i="1"/>
  <c r="AB311" i="1" s="1"/>
  <c r="AA312" i="1"/>
  <c r="AB312" i="1" s="1"/>
  <c r="AA313" i="1"/>
  <c r="AB313" i="1" s="1"/>
  <c r="AA314" i="1"/>
  <c r="AB314" i="1" s="1"/>
  <c r="AA315" i="1"/>
  <c r="AB315" i="1" s="1"/>
  <c r="AA316" i="1"/>
  <c r="AB316" i="1" s="1"/>
  <c r="AA317" i="1"/>
  <c r="AB317" i="1" s="1"/>
  <c r="AA318" i="1"/>
  <c r="AB318" i="1" s="1"/>
  <c r="AA319" i="1"/>
  <c r="AB319" i="1" s="1"/>
  <c r="AA320" i="1"/>
  <c r="AB320" i="1" s="1"/>
  <c r="AA321" i="1"/>
  <c r="AB321" i="1" s="1"/>
  <c r="AA322" i="1"/>
  <c r="AB322" i="1" s="1"/>
  <c r="AA323" i="1"/>
  <c r="AB323" i="1" s="1"/>
  <c r="AA324" i="1"/>
  <c r="AB324" i="1" s="1"/>
  <c r="AA325" i="1"/>
  <c r="AB325" i="1" s="1"/>
  <c r="AA326" i="1"/>
  <c r="AB326" i="1" s="1"/>
  <c r="AA327" i="1"/>
  <c r="AB327" i="1" s="1"/>
  <c r="AA328" i="1"/>
  <c r="AB328" i="1" s="1"/>
  <c r="AA329" i="1"/>
  <c r="AB329" i="1" s="1"/>
  <c r="AA330" i="1"/>
  <c r="AB330" i="1" s="1"/>
  <c r="AA331" i="1"/>
  <c r="AB331" i="1" s="1"/>
  <c r="AA332" i="1"/>
  <c r="AB332" i="1" s="1"/>
  <c r="AA333" i="1"/>
  <c r="AB333" i="1" s="1"/>
  <c r="AA334" i="1"/>
  <c r="AB334" i="1" s="1"/>
  <c r="AA335" i="1"/>
  <c r="AB335" i="1" s="1"/>
  <c r="AA336" i="1"/>
  <c r="AB336" i="1" s="1"/>
  <c r="AA337" i="1"/>
  <c r="AB337" i="1" s="1"/>
  <c r="AA338" i="1"/>
  <c r="AB338" i="1" s="1"/>
  <c r="AA339" i="1"/>
  <c r="AB339" i="1" s="1"/>
  <c r="AA340" i="1"/>
  <c r="AB340" i="1" s="1"/>
  <c r="AA341" i="1"/>
  <c r="AB341" i="1" s="1"/>
  <c r="AA342" i="1"/>
  <c r="AB342" i="1" s="1"/>
  <c r="AA343" i="1"/>
  <c r="AB343" i="1" s="1"/>
  <c r="AA344" i="1"/>
  <c r="AB344" i="1" s="1"/>
  <c r="AA345" i="1"/>
  <c r="AB345" i="1" s="1"/>
  <c r="AA346" i="1"/>
  <c r="AB346" i="1" s="1"/>
  <c r="AA347" i="1"/>
  <c r="AB347" i="1" s="1"/>
  <c r="AA348" i="1"/>
  <c r="AB348" i="1" s="1"/>
  <c r="AA349" i="1"/>
  <c r="AB349" i="1" s="1"/>
  <c r="AA350" i="1"/>
  <c r="AB350" i="1" s="1"/>
  <c r="AA351" i="1"/>
  <c r="AB351" i="1" s="1"/>
  <c r="AA352" i="1"/>
  <c r="AB352" i="1" s="1"/>
  <c r="AA353" i="1"/>
  <c r="AB353" i="1" s="1"/>
  <c r="AA354" i="1"/>
  <c r="AB354" i="1" s="1"/>
  <c r="AA355" i="1"/>
  <c r="AB355" i="1" s="1"/>
  <c r="AA356" i="1"/>
  <c r="AB356" i="1" s="1"/>
  <c r="AA357" i="1"/>
  <c r="AB357" i="1" s="1"/>
  <c r="AA358" i="1"/>
  <c r="AB358" i="1" s="1"/>
  <c r="AA359" i="1"/>
  <c r="AB359" i="1" s="1"/>
  <c r="AA360" i="1"/>
  <c r="AB360" i="1" s="1"/>
  <c r="AA361" i="1"/>
  <c r="AB361" i="1" s="1"/>
  <c r="AA362" i="1"/>
  <c r="AB362" i="1" s="1"/>
  <c r="AA363" i="1"/>
  <c r="AB363" i="1" s="1"/>
  <c r="AA364" i="1"/>
  <c r="AB364" i="1" s="1"/>
  <c r="AA365" i="1"/>
  <c r="AB365" i="1" s="1"/>
  <c r="AA366" i="1"/>
  <c r="AB366" i="1" s="1"/>
  <c r="AA367" i="1"/>
  <c r="AB367" i="1" s="1"/>
  <c r="AA368" i="1"/>
  <c r="AB368" i="1" s="1"/>
  <c r="AA369" i="1"/>
  <c r="AB369" i="1" s="1"/>
  <c r="AA370" i="1"/>
  <c r="AB370" i="1" s="1"/>
  <c r="AA371" i="1"/>
  <c r="AB371" i="1" s="1"/>
  <c r="AA372" i="1"/>
  <c r="AB372" i="1" s="1"/>
  <c r="AA373" i="1"/>
  <c r="AB373" i="1" s="1"/>
  <c r="AA374" i="1"/>
  <c r="AB374" i="1" s="1"/>
  <c r="AA375" i="1"/>
  <c r="AB375" i="1" s="1"/>
  <c r="AA376" i="1"/>
  <c r="AB376" i="1" s="1"/>
  <c r="AA377" i="1"/>
  <c r="AB377" i="1" s="1"/>
  <c r="AA378" i="1"/>
  <c r="AB378" i="1" s="1"/>
  <c r="AA379" i="1"/>
  <c r="AB379" i="1" s="1"/>
  <c r="AA380" i="1"/>
  <c r="AB380" i="1" s="1"/>
  <c r="AA381" i="1"/>
  <c r="AB381" i="1" s="1"/>
  <c r="AA382" i="1"/>
  <c r="AB382" i="1" s="1"/>
  <c r="AA383" i="1"/>
  <c r="AB383" i="1" s="1"/>
  <c r="AA384" i="1"/>
  <c r="AB384" i="1" s="1"/>
  <c r="AA385" i="1"/>
  <c r="AB385" i="1" s="1"/>
  <c r="AA386" i="1"/>
  <c r="AB386" i="1" s="1"/>
  <c r="AA387" i="1"/>
  <c r="AB387" i="1" s="1"/>
  <c r="AA388" i="1"/>
  <c r="AB388" i="1" s="1"/>
  <c r="AA389" i="1"/>
  <c r="AB389" i="1" s="1"/>
  <c r="AA390" i="1"/>
  <c r="AB390" i="1" s="1"/>
  <c r="AA391" i="1"/>
  <c r="AB391" i="1" s="1"/>
  <c r="AA392" i="1"/>
  <c r="AB392" i="1" s="1"/>
  <c r="AA393" i="1"/>
  <c r="AB393" i="1" s="1"/>
  <c r="AA394" i="1"/>
  <c r="AB394" i="1" s="1"/>
  <c r="AA395" i="1"/>
  <c r="AB395" i="1" s="1"/>
  <c r="AA396" i="1"/>
  <c r="AB396" i="1" s="1"/>
  <c r="AA397" i="1"/>
  <c r="AB397" i="1" s="1"/>
  <c r="AA398" i="1"/>
  <c r="AB398" i="1" s="1"/>
  <c r="AA399" i="1"/>
  <c r="AB399" i="1" s="1"/>
  <c r="AA400" i="1"/>
  <c r="AB400" i="1" s="1"/>
  <c r="AA401" i="1"/>
  <c r="AB401" i="1" s="1"/>
  <c r="AA402" i="1"/>
  <c r="AB402" i="1" s="1"/>
  <c r="AA403" i="1"/>
  <c r="AB403" i="1" s="1"/>
  <c r="AA404" i="1"/>
  <c r="AB404" i="1" s="1"/>
  <c r="AA405" i="1"/>
  <c r="AB405" i="1" s="1"/>
  <c r="AA406" i="1"/>
  <c r="AB406" i="1" s="1"/>
  <c r="AA407" i="1"/>
  <c r="AB407" i="1" s="1"/>
  <c r="AA408" i="1"/>
  <c r="AB408" i="1" s="1"/>
  <c r="AA409" i="1"/>
  <c r="AB409" i="1" s="1"/>
  <c r="AA410" i="1"/>
  <c r="AB410" i="1" s="1"/>
  <c r="AA411" i="1"/>
  <c r="AB411" i="1" s="1"/>
  <c r="AA412" i="1"/>
  <c r="AB412" i="1" s="1"/>
  <c r="AA413" i="1"/>
  <c r="AB413" i="1" s="1"/>
  <c r="AA414" i="1"/>
  <c r="AB414" i="1" s="1"/>
  <c r="AA415" i="1"/>
  <c r="AB415" i="1" s="1"/>
  <c r="AA416" i="1"/>
  <c r="AB416" i="1" s="1"/>
  <c r="AA417" i="1"/>
  <c r="AB417" i="1" s="1"/>
  <c r="AA418" i="1"/>
  <c r="AB418" i="1" s="1"/>
  <c r="AA419" i="1"/>
  <c r="AB419" i="1" s="1"/>
  <c r="AA420" i="1"/>
  <c r="AB420" i="1" s="1"/>
  <c r="AA421" i="1"/>
  <c r="AB421" i="1" s="1"/>
  <c r="AA422" i="1"/>
  <c r="AB422" i="1" s="1"/>
  <c r="AA423" i="1"/>
  <c r="AB423" i="1" s="1"/>
  <c r="AA424" i="1"/>
  <c r="AB424" i="1" s="1"/>
  <c r="AA425" i="1"/>
  <c r="AB425" i="1" s="1"/>
  <c r="AA426" i="1"/>
  <c r="AB426" i="1" s="1"/>
  <c r="AA427" i="1"/>
  <c r="AB427" i="1" s="1"/>
  <c r="AA428" i="1"/>
  <c r="AB428" i="1" s="1"/>
  <c r="AA429" i="1"/>
  <c r="AB429" i="1" s="1"/>
  <c r="AA430" i="1"/>
  <c r="AB430" i="1" s="1"/>
  <c r="AA431" i="1"/>
  <c r="AB431" i="1" s="1"/>
  <c r="AA432" i="1"/>
  <c r="AB432" i="1" s="1"/>
  <c r="AA433" i="1"/>
  <c r="AB433" i="1" s="1"/>
  <c r="AA434" i="1"/>
  <c r="AB434" i="1" s="1"/>
  <c r="AA435" i="1"/>
  <c r="AB435" i="1" s="1"/>
  <c r="AA436" i="1"/>
  <c r="AB436" i="1" s="1"/>
  <c r="AA437" i="1"/>
  <c r="AB437" i="1" s="1"/>
  <c r="AA438" i="1"/>
  <c r="AB438" i="1" s="1"/>
  <c r="AA439" i="1"/>
  <c r="AB439" i="1" s="1"/>
  <c r="AA440" i="1"/>
  <c r="AB440" i="1" s="1"/>
  <c r="AA441" i="1"/>
  <c r="AB441" i="1" s="1"/>
  <c r="AA442" i="1"/>
  <c r="AB442" i="1" s="1"/>
  <c r="AA443" i="1"/>
  <c r="AB443" i="1" s="1"/>
  <c r="AA444" i="1"/>
  <c r="AB444" i="1" s="1"/>
  <c r="AA445" i="1"/>
  <c r="AB445" i="1" s="1"/>
  <c r="AA446" i="1"/>
  <c r="AB446" i="1" s="1"/>
  <c r="AA447" i="1"/>
  <c r="AB447" i="1" s="1"/>
  <c r="AA448" i="1"/>
  <c r="AB448" i="1" s="1"/>
  <c r="AA449" i="1"/>
  <c r="AB449" i="1" s="1"/>
  <c r="AA450" i="1"/>
  <c r="AB450" i="1" s="1"/>
  <c r="AA451" i="1"/>
  <c r="AB451" i="1" s="1"/>
  <c r="AA452" i="1"/>
  <c r="AB452" i="1" s="1"/>
  <c r="AA453" i="1"/>
  <c r="AB453" i="1" s="1"/>
  <c r="AA454" i="1"/>
  <c r="AB454" i="1" s="1"/>
  <c r="AA455" i="1"/>
  <c r="AB455" i="1" s="1"/>
  <c r="AA456" i="1"/>
  <c r="AB456" i="1" s="1"/>
  <c r="AA457" i="1"/>
  <c r="AB457" i="1" s="1"/>
  <c r="AA458" i="1"/>
  <c r="AB458" i="1" s="1"/>
  <c r="AA459" i="1"/>
  <c r="AB459" i="1" s="1"/>
  <c r="AA460" i="1"/>
  <c r="AB460" i="1" s="1"/>
  <c r="AA461" i="1"/>
  <c r="AB461" i="1" s="1"/>
  <c r="AA462" i="1"/>
  <c r="AB462" i="1" s="1"/>
  <c r="AA463" i="1"/>
  <c r="AB463" i="1" s="1"/>
  <c r="AA464" i="1"/>
  <c r="AB464" i="1" s="1"/>
  <c r="AA465" i="1"/>
  <c r="AB465" i="1" s="1"/>
  <c r="AA466" i="1"/>
  <c r="AB466" i="1" s="1"/>
  <c r="AA467" i="1"/>
  <c r="AB467" i="1" s="1"/>
  <c r="AA468" i="1"/>
  <c r="AB468" i="1" s="1"/>
  <c r="AA469" i="1"/>
  <c r="AB469" i="1" s="1"/>
  <c r="AA470" i="1"/>
  <c r="AB470" i="1" s="1"/>
  <c r="AA471" i="1"/>
  <c r="AB471" i="1" s="1"/>
  <c r="AA472" i="1"/>
  <c r="AB472" i="1" s="1"/>
  <c r="AA473" i="1"/>
  <c r="AB473" i="1" s="1"/>
  <c r="AA474" i="1"/>
  <c r="AB474" i="1" s="1"/>
  <c r="AA475" i="1"/>
  <c r="AB475" i="1" s="1"/>
  <c r="AA476" i="1"/>
  <c r="AB476" i="1" s="1"/>
  <c r="AA477" i="1"/>
  <c r="AB477" i="1" s="1"/>
  <c r="AA478" i="1"/>
  <c r="AB478" i="1" s="1"/>
  <c r="AA479" i="1"/>
  <c r="AB479" i="1" s="1"/>
  <c r="AA480" i="1"/>
  <c r="AB480" i="1" s="1"/>
  <c r="AA481" i="1"/>
  <c r="AB481" i="1" s="1"/>
  <c r="AA482" i="1"/>
  <c r="AB482" i="1" s="1"/>
  <c r="AA483" i="1"/>
  <c r="AB483" i="1" s="1"/>
  <c r="AA484" i="1"/>
  <c r="AB484" i="1" s="1"/>
  <c r="AA485" i="1"/>
  <c r="AB485" i="1" s="1"/>
  <c r="AA486" i="1"/>
  <c r="AB486" i="1" s="1"/>
  <c r="AA487" i="1"/>
  <c r="AB487" i="1" s="1"/>
  <c r="AA488" i="1"/>
  <c r="AB488" i="1" s="1"/>
  <c r="AA489" i="1"/>
  <c r="AB489" i="1" s="1"/>
  <c r="AA490" i="1"/>
  <c r="AB490" i="1" s="1"/>
  <c r="AA491" i="1"/>
  <c r="AB491" i="1" s="1"/>
  <c r="AA492" i="1"/>
  <c r="AB492" i="1" s="1"/>
  <c r="AA493" i="1"/>
  <c r="AB493" i="1" s="1"/>
  <c r="AA494" i="1"/>
  <c r="AB494" i="1" s="1"/>
  <c r="AA495" i="1"/>
  <c r="AB495" i="1" s="1"/>
  <c r="AA496" i="1"/>
  <c r="AB496" i="1" s="1"/>
  <c r="AA497" i="1"/>
  <c r="AB497" i="1" s="1"/>
  <c r="AA498" i="1"/>
  <c r="AB498" i="1" s="1"/>
  <c r="AA499" i="1"/>
  <c r="AB499" i="1" s="1"/>
  <c r="AA500" i="1"/>
  <c r="AB500" i="1" s="1"/>
  <c r="AA501" i="1"/>
  <c r="AB501" i="1" s="1"/>
  <c r="AA502" i="1"/>
  <c r="AB502" i="1" s="1"/>
  <c r="AA503" i="1"/>
  <c r="AB503" i="1" s="1"/>
  <c r="AA504" i="1"/>
  <c r="AB504" i="1" s="1"/>
  <c r="AA505" i="1"/>
  <c r="AB505" i="1" s="1"/>
  <c r="AA506" i="1"/>
  <c r="AB506" i="1" s="1"/>
  <c r="AA507" i="1"/>
  <c r="AB507" i="1" s="1"/>
  <c r="AA508" i="1"/>
  <c r="AB508" i="1" s="1"/>
  <c r="AA509" i="1"/>
  <c r="AB509" i="1" s="1"/>
  <c r="AA510" i="1"/>
  <c r="AB510" i="1" s="1"/>
  <c r="AA511" i="1"/>
  <c r="AB511" i="1" s="1"/>
  <c r="AA512" i="1"/>
  <c r="AB512" i="1" s="1"/>
  <c r="AA513" i="1"/>
  <c r="AB513" i="1" s="1"/>
  <c r="AA514" i="1"/>
  <c r="AB514" i="1" s="1"/>
  <c r="AA515" i="1"/>
  <c r="AB515" i="1" s="1"/>
  <c r="AA516" i="1"/>
  <c r="AB516" i="1" s="1"/>
  <c r="AA517" i="1"/>
  <c r="AB517" i="1" s="1"/>
  <c r="AA518" i="1"/>
  <c r="AB518" i="1" s="1"/>
  <c r="AA519" i="1"/>
  <c r="AB519" i="1" s="1"/>
  <c r="AA520" i="1"/>
  <c r="AB520" i="1" s="1"/>
  <c r="AA521" i="1"/>
  <c r="AB521" i="1" s="1"/>
  <c r="AA522" i="1"/>
  <c r="AB522" i="1" s="1"/>
  <c r="AA523" i="1"/>
  <c r="AB523" i="1" s="1"/>
  <c r="AA524" i="1"/>
  <c r="AB524" i="1" s="1"/>
  <c r="AA525" i="1"/>
  <c r="AB525" i="1" s="1"/>
  <c r="AA526" i="1"/>
  <c r="AB526" i="1" s="1"/>
  <c r="AA527" i="1"/>
  <c r="AB527" i="1" s="1"/>
  <c r="AA528" i="1"/>
  <c r="AB528" i="1" s="1"/>
  <c r="AA529" i="1"/>
  <c r="AB529" i="1" s="1"/>
  <c r="AA530" i="1"/>
  <c r="AB530" i="1" s="1"/>
  <c r="AA531" i="1"/>
  <c r="AB531" i="1" s="1"/>
  <c r="AA532" i="1"/>
  <c r="AB532" i="1" s="1"/>
  <c r="AA533" i="1"/>
  <c r="AB533" i="1" s="1"/>
  <c r="AA534" i="1"/>
  <c r="AB534" i="1" s="1"/>
  <c r="AA535" i="1"/>
  <c r="AB535" i="1" s="1"/>
  <c r="AA536" i="1"/>
  <c r="AB536" i="1" s="1"/>
  <c r="AA537" i="1"/>
  <c r="AB537" i="1" s="1"/>
  <c r="AA538" i="1"/>
  <c r="AB538" i="1" s="1"/>
  <c r="AA539" i="1"/>
  <c r="AB539" i="1" s="1"/>
  <c r="AA540" i="1"/>
  <c r="AB540" i="1" s="1"/>
  <c r="AA541" i="1"/>
  <c r="AB541" i="1" s="1"/>
  <c r="AA542" i="1"/>
  <c r="AB542" i="1" s="1"/>
  <c r="AA543" i="1"/>
  <c r="AB543" i="1" s="1"/>
  <c r="AA544" i="1"/>
  <c r="AB544" i="1" s="1"/>
  <c r="AA545" i="1"/>
  <c r="AB545" i="1" s="1"/>
  <c r="AA546" i="1"/>
  <c r="AB546" i="1" s="1"/>
  <c r="AA547" i="1"/>
  <c r="AB547" i="1" s="1"/>
  <c r="AA548" i="1"/>
  <c r="AB548" i="1" s="1"/>
  <c r="AA549" i="1"/>
  <c r="AB549" i="1" s="1"/>
  <c r="AA550" i="1"/>
  <c r="AB550" i="1" s="1"/>
  <c r="AA551" i="1"/>
  <c r="AB551" i="1" s="1"/>
  <c r="AA552" i="1"/>
  <c r="AB552" i="1" s="1"/>
  <c r="AA553" i="1"/>
  <c r="AB553" i="1" s="1"/>
  <c r="AA554" i="1"/>
  <c r="AB554" i="1" s="1"/>
  <c r="AA555" i="1"/>
  <c r="AB555" i="1" s="1"/>
  <c r="AA556" i="1"/>
  <c r="AB556" i="1" s="1"/>
  <c r="AA557" i="1"/>
  <c r="AB557" i="1" s="1"/>
  <c r="AA558" i="1"/>
  <c r="AB558" i="1" s="1"/>
  <c r="AA559" i="1"/>
  <c r="AB559" i="1" s="1"/>
  <c r="AA560" i="1"/>
  <c r="AB560" i="1" s="1"/>
  <c r="AA561" i="1"/>
  <c r="AB561" i="1" s="1"/>
  <c r="AA562" i="1"/>
  <c r="AB562" i="1" s="1"/>
  <c r="AA563" i="1"/>
  <c r="AB563" i="1" s="1"/>
  <c r="AA564" i="1"/>
  <c r="AB564" i="1" s="1"/>
  <c r="AA565" i="1"/>
  <c r="AB565" i="1" s="1"/>
  <c r="AA566" i="1"/>
  <c r="AB566" i="1" s="1"/>
  <c r="AA567" i="1"/>
  <c r="AB567" i="1" s="1"/>
  <c r="AA568" i="1"/>
  <c r="AB568" i="1" s="1"/>
  <c r="AA569" i="1"/>
  <c r="AB569" i="1" s="1"/>
  <c r="AA570" i="1"/>
  <c r="AB570" i="1" s="1"/>
  <c r="AA571" i="1"/>
  <c r="AB571" i="1" s="1"/>
  <c r="AA572" i="1"/>
  <c r="AB572" i="1" s="1"/>
  <c r="AA573" i="1"/>
  <c r="AB573" i="1" s="1"/>
  <c r="AA574" i="1"/>
  <c r="AB574" i="1" s="1"/>
  <c r="AA575" i="1"/>
  <c r="AB575" i="1" s="1"/>
  <c r="AA576" i="1"/>
  <c r="AB576" i="1" s="1"/>
  <c r="AA577" i="1"/>
  <c r="AB577" i="1" s="1"/>
  <c r="AA578" i="1"/>
  <c r="AB578" i="1" s="1"/>
  <c r="AA579" i="1"/>
  <c r="AB579" i="1" s="1"/>
  <c r="AA580" i="1"/>
  <c r="AB580" i="1" s="1"/>
  <c r="AA581" i="1"/>
  <c r="AB581" i="1" s="1"/>
  <c r="AA582" i="1"/>
  <c r="AB582" i="1" s="1"/>
  <c r="AA583" i="1"/>
  <c r="AB583" i="1" s="1"/>
  <c r="AA584" i="1"/>
  <c r="AB584" i="1" s="1"/>
  <c r="G40" i="2"/>
  <c r="K40" i="2" s="1"/>
  <c r="AF4" i="1" l="1"/>
  <c r="G41" i="2" s="1"/>
  <c r="AF3" i="1"/>
  <c r="AB5" i="1"/>
  <c r="AF5" i="1" s="1"/>
  <c r="F67" i="2"/>
  <c r="G60" i="2" l="1"/>
  <c r="D51" i="2"/>
  <c r="D52" i="2" s="1"/>
  <c r="E80" i="2" l="1"/>
  <c r="D89" i="2" s="1"/>
  <c r="D90" i="2" s="1"/>
  <c r="E61" i="2"/>
  <c r="D70" i="2" s="1"/>
  <c r="D71" i="2" s="1"/>
</calcChain>
</file>

<file path=xl/connections.xml><?xml version="1.0" encoding="utf-8"?>
<connections xmlns="http://schemas.openxmlformats.org/spreadsheetml/2006/main">
  <connection id="1" name="histo" type="6" refreshedVersion="4" background="1" saveData="1">
    <textPr codePage="437" sourceFile="C:\Users\vhawa\Dropbox\Projects\Ticket Analysis\histo.txt" delimited="0">
      <textFields count="30">
        <textField/>
        <textField position="5"/>
        <textField position="8"/>
        <textField position="11"/>
        <textField position="14"/>
        <textField position="17"/>
        <textField position="20"/>
        <textField position="23"/>
        <textField position="26"/>
        <textField position="29"/>
        <textField position="32"/>
        <textField position="35"/>
        <textField position="38"/>
        <textField position="41"/>
        <textField position="44"/>
        <textField position="47"/>
        <textField position="50"/>
        <textField position="53"/>
        <textField position="56"/>
        <textField position="65"/>
        <textField position="68"/>
        <textField position="71"/>
        <textField position="74"/>
        <textField position="77"/>
        <textField position="80"/>
        <textField position="83"/>
        <textField position="86"/>
        <textField position="89"/>
        <textField position="92"/>
        <textField position="95"/>
      </textFields>
    </textPr>
  </connection>
  <connection id="2" name="histo1" type="6" refreshedVersion="4" background="1" saveData="1">
    <textPr codePage="437" sourceFile="C:\Users\vhawa\Dropbox\Projects\Ticket Analysis\histo.txt" delimited="0">
      <textFields count="50">
        <textField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</textFields>
    </textPr>
  </connection>
  <connection id="3" name="histo2" type="6" refreshedVersion="4" background="1" saveData="1">
    <textPr codePage="437" sourceFile="C:\Users\vhawa\Dropbox\Projects\Ticket Analysis\histo.txt" delimited="0">
      <textFields count="50">
        <textField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</textFields>
    </textPr>
  </connection>
</connections>
</file>

<file path=xl/sharedStrings.xml><?xml version="1.0" encoding="utf-8"?>
<sst xmlns="http://schemas.openxmlformats.org/spreadsheetml/2006/main" count="13710" uniqueCount="1501">
  <si>
    <t>Ticket #</t>
  </si>
  <si>
    <t>Type</t>
  </si>
  <si>
    <t>Open Date</t>
  </si>
  <si>
    <t>Summary of the Request</t>
  </si>
  <si>
    <t>Client</t>
  </si>
  <si>
    <t>Status</t>
  </si>
  <si>
    <t>Priority</t>
  </si>
  <si>
    <t>Rank</t>
  </si>
  <si>
    <t>Res. Assignee</t>
  </si>
  <si>
    <t>SLA Start</t>
  </si>
  <si>
    <t>Projected Violation</t>
  </si>
  <si>
    <t>Change Order</t>
  </si>
  <si>
    <t>Chg Ord Status</t>
  </si>
  <si>
    <t>SBM Status</t>
  </si>
  <si>
    <t>Violation Date</t>
  </si>
  <si>
    <t>Resource Grp</t>
  </si>
  <si>
    <t>Client View</t>
  </si>
  <si>
    <t>Close Date</t>
  </si>
  <si>
    <t>CS Group</t>
  </si>
  <si>
    <t>External Ticket</t>
  </si>
  <si>
    <t>Area</t>
  </si>
  <si>
    <t>28187</t>
  </si>
  <si>
    <t>Incident</t>
  </si>
  <si>
    <t>CJB Order Jobs Failed in Production</t>
  </si>
  <si>
    <t xml:space="preserve">Khokhar, Jaspreet </t>
  </si>
  <si>
    <t>Closed</t>
  </si>
  <si>
    <t>P3</t>
  </si>
  <si>
    <t/>
  </si>
  <si>
    <t xml:space="preserve">Sriram, Saradha </t>
  </si>
  <si>
    <t>v11 CBK Launch Team</t>
  </si>
  <si>
    <t>NO</t>
  </si>
  <si>
    <t>v11.Order Processing Related Issues.Order Flow</t>
  </si>
  <si>
    <t>28031</t>
  </si>
  <si>
    <t>Christopher &amp; Banks-No Gift Card Orders Flowing to DC</t>
  </si>
  <si>
    <t>Sheperdsville</t>
  </si>
  <si>
    <t>v11.Operations Related Issues.Operations</t>
  </si>
  <si>
    <t>27820</t>
  </si>
  <si>
    <t>DW CJB Order job still running in Production</t>
  </si>
  <si>
    <t>Christopher and Banks</t>
  </si>
  <si>
    <t>P1</t>
  </si>
  <si>
    <t>CBK.TAM</t>
  </si>
  <si>
    <t>v11.Feeds Related Issues.Fufillment</t>
  </si>
  <si>
    <t>27785</t>
  </si>
  <si>
    <t>GL File From Early June (06/09/13) sent to SAP in Late July</t>
  </si>
  <si>
    <t>v11.Finance Related Issues</t>
  </si>
  <si>
    <t>27727</t>
  </si>
  <si>
    <t>CJB - CJB order job failed on object not found error</t>
  </si>
  <si>
    <t>YES</t>
  </si>
  <si>
    <t>27669</t>
  </si>
  <si>
    <t>CBK v11 Outbound Data Warehouse Feeds to True Action will be delivered late</t>
  </si>
  <si>
    <t>P2</t>
  </si>
  <si>
    <t>27450</t>
  </si>
  <si>
    <t>Request</t>
  </si>
  <si>
    <t>CBK--Issue with Failing ASN Files</t>
  </si>
  <si>
    <t xml:space="preserve">Felix, Chris </t>
  </si>
  <si>
    <t>27376</t>
  </si>
  <si>
    <t>V11 - CBK/CJB - CSR Webstore and Customer Facing Website - Error at Checkout</t>
  </si>
  <si>
    <t>CS Clothing</t>
  </si>
  <si>
    <t xml:space="preserve">Yang, Jack </t>
  </si>
  <si>
    <t>Clothing.Client Services Ops</t>
  </si>
  <si>
    <t>v11.Call Center Related Issues.CSR Webstore</t>
  </si>
  <si>
    <t>27168</t>
  </si>
  <si>
    <t>CBKNAQA-3668 Webstore is executing a TenderTypeLookupRequest against Payments Service when no tender has been entered into the payments page</t>
  </si>
  <si>
    <t xml:space="preserve">Bhatia, Mayank </t>
  </si>
  <si>
    <t>v11.Storefront Related Issues.Checkout</t>
  </si>
  <si>
    <t>27007</t>
  </si>
  <si>
    <t>CBK Production Support : CJBUS Order Job Failed</t>
  </si>
  <si>
    <t>26949</t>
  </si>
  <si>
    <t>CBKNAQA-3667 CBK: Promotions detail message links to incorrect promo detail</t>
  </si>
  <si>
    <t>Central Tools Support User</t>
  </si>
  <si>
    <t xml:space="preserve">Boyd, Colin </t>
  </si>
  <si>
    <t>v11.Storefront Related Issues.WebStore Display</t>
  </si>
  <si>
    <t>26930</t>
  </si>
  <si>
    <t>Unable to apply CBK/CJB Private Label Credit Card (PLCC) to an Order</t>
  </si>
  <si>
    <t xml:space="preserve">Fender, Brian </t>
  </si>
  <si>
    <t>26911</t>
  </si>
  <si>
    <t>Payment Service Ash Vantiv functionality is down</t>
  </si>
  <si>
    <t>Change is Live</t>
  </si>
  <si>
    <t>v11.Payment Related Issues.Gift Cards</t>
  </si>
  <si>
    <t>26875</t>
  </si>
  <si>
    <t>VPRS-15759 Tax for sales are calculated incorrectly</t>
  </si>
  <si>
    <t xml:space="preserve">Jadhav, Sameer </t>
  </si>
  <si>
    <t>v11.Storefront Related Issues.Tax</t>
  </si>
  <si>
    <t>26865</t>
  </si>
  <si>
    <t>CBKNA - orders to review (ref 26579)</t>
  </si>
  <si>
    <t xml:space="preserve">Alexander, John </t>
  </si>
  <si>
    <t>26863</t>
  </si>
  <si>
    <t>Reoccurence of double charge issue</t>
  </si>
  <si>
    <t xml:space="preserve">Thoennes, Frank </t>
  </si>
  <si>
    <t>v11.Payment Related Issues.Tender</t>
  </si>
  <si>
    <t>26847</t>
  </si>
  <si>
    <t>CBKUS - Order Job Failed - Data Warehouse Feeds delay</t>
  </si>
  <si>
    <t>jaswinder</t>
  </si>
  <si>
    <t>v11.Feeds Related Issues.Data Warehouse</t>
  </si>
  <si>
    <t>26821</t>
  </si>
  <si>
    <t>CBKNAQA-3666 Styles with no inventory are showing live on site</t>
  </si>
  <si>
    <t xml:space="preserve">Soni, Uttam </t>
  </si>
  <si>
    <t>26798</t>
  </si>
  <si>
    <t>CBKNAQA-3604 CBK: Localized value updates keep reverting</t>
  </si>
  <si>
    <t>v11.GSI Manager.Channel Apps</t>
  </si>
  <si>
    <t>26780</t>
  </si>
  <si>
    <t>CBK/CJB: Products that shouldn't be on site showing up with no image and for a penny - URGENT</t>
  </si>
  <si>
    <t>v11.Storefront Related Issues.Category</t>
  </si>
  <si>
    <t>26658</t>
  </si>
  <si>
    <t>CB/CJ Cache clear requested</t>
  </si>
  <si>
    <t>26585</t>
  </si>
  <si>
    <t>CBKNAQA-3533 6 OMS orders stuck in Fraud Hold for more than 3 hours and less than 36</t>
  </si>
  <si>
    <t>SysOps</t>
  </si>
  <si>
    <t>v11.Order Processing Related Issues.Fraudnet</t>
  </si>
  <si>
    <t>26584</t>
  </si>
  <si>
    <t>V11 - CBK - Error Creating Return Labels</t>
  </si>
  <si>
    <t xml:space="preserve">Knepp, Chris </t>
  </si>
  <si>
    <t>v11.Call Center Related Issues.GSI Customer Care</t>
  </si>
  <si>
    <t>26273</t>
  </si>
  <si>
    <t>CBK: OOS Dresses showing wrong image on live webstore</t>
  </si>
  <si>
    <t>26245</t>
  </si>
  <si>
    <t xml:space="preserve">Customer Care job needs to be upgraded in 11.3 branch with 11.4 query. </t>
  </si>
  <si>
    <t>26216</t>
  </si>
  <si>
    <t>CBK/CJB Gift Card Balance Checker on Website</t>
  </si>
  <si>
    <t>26123</t>
  </si>
  <si>
    <t>CBKNAQA-3530 AOS Order: We place to cart one size and after order is submitted the size changes</t>
  </si>
  <si>
    <t>26122</t>
  </si>
  <si>
    <t>Promo "REWARD CERTIFICATES PROMOTION $30" was deleted in CJ. Can we replicate the codes from CB?</t>
  </si>
  <si>
    <t>v11.GSI Manager.Channel Orders</t>
  </si>
  <si>
    <t>26090</t>
  </si>
  <si>
    <t xml:space="preserve">CBKNA - Replication failures affecting product data. </t>
  </si>
  <si>
    <t>v11.3rd Party Related Issues.PowerReviews</t>
  </si>
  <si>
    <t>26077</t>
  </si>
  <si>
    <t>CRITICAL - ashprdomsapp01a,02,03a,4a.us.gspt.net/svc_oms_app_smcfs_console_login</t>
  </si>
  <si>
    <t>Resource_v9_v10.Gomez Private Agent related issues.Agent not executing tests</t>
  </si>
  <si>
    <t>26071</t>
  </si>
  <si>
    <t>CJB: Item Variants not displaying under the "Sale" pages</t>
  </si>
  <si>
    <t>26040</t>
  </si>
  <si>
    <t>CBKNAQA-3509 VPRS-15600 Hidden Gift with purchase - only item showing in orders</t>
  </si>
  <si>
    <t>26024</t>
  </si>
  <si>
    <t>Gomez Hits - CJB CBK - Unable to checkout</t>
  </si>
  <si>
    <t>v11.Storefront Related Issues.WebStore Navigation</t>
  </si>
  <si>
    <t>25986</t>
  </si>
  <si>
    <t>CBKNAQA-3663 AOS: Promo not working in Cart</t>
  </si>
  <si>
    <t>v11.GSI Manager.Channel Cart &amp; Checkout</t>
  </si>
  <si>
    <t>25969</t>
  </si>
  <si>
    <t>CBK: Promotion showing intermittently, please clear cache</t>
  </si>
  <si>
    <t>25968</t>
  </si>
  <si>
    <t>The gift card links for Christopher &amp; Banks are down</t>
  </si>
  <si>
    <t>25950</t>
  </si>
  <si>
    <t>CBK/CJB: Looks like caching issues? - Urgent</t>
  </si>
  <si>
    <t>25893</t>
  </si>
  <si>
    <t>CBK/CJB: Products in 60% off page not cartable - Urgent (Refer CIQ ticket# 25858)</t>
  </si>
  <si>
    <t>25858</t>
  </si>
  <si>
    <t>CBK/CJB: Category going to a blank page - Urgent</t>
  </si>
  <si>
    <t>25851</t>
  </si>
  <si>
    <t>CBK and CJB Reships in OMS (shipping method selection)</t>
  </si>
  <si>
    <t>25810</t>
  </si>
  <si>
    <t>Address doctor issues impacting AVS in webstore checkout</t>
  </si>
  <si>
    <t>v11.Integration Related Issues.Address Verification Svc</t>
  </si>
  <si>
    <t>25700</t>
  </si>
  <si>
    <t>CBKNAQA-3531 Store Locator Feed: How do we indicate a store is closed on Sundays</t>
  </si>
  <si>
    <t>v11.Feeds Related Issues.Store Locator Feed</t>
  </si>
  <si>
    <t>25667</t>
  </si>
  <si>
    <t>SI Receiving errors from  intsftpprd.corp.ebay.com (v11 issue)</t>
  </si>
  <si>
    <t xml:space="preserve">Manwani, Hansraj </t>
  </si>
  <si>
    <t>DC_v9_v10.Network Related issues.Responsiveness</t>
  </si>
  <si>
    <t>25665</t>
  </si>
  <si>
    <t xml:space="preserve">CBK - INFRA-5677 - Provide access to CBK 05 servers from LVS datacenter to Epicore </t>
  </si>
  <si>
    <t>v11.Connectivity Related Issues.Network</t>
  </si>
  <si>
    <t>25648</t>
  </si>
  <si>
    <t>CBK/CJB Kenshoo Conversion Pixels are incorrect and need to be updated with correct URL.</t>
  </si>
  <si>
    <t>v11.3rd Party Related Issues.Kenshoo</t>
  </si>
  <si>
    <t>25639</t>
  </si>
  <si>
    <t>Partner:CBK/CJB - Issue: Free Shipping not applying for Friendship Rewards (loyalty) members.</t>
  </si>
  <si>
    <t xml:space="preserve">Gupta, Bipin </t>
  </si>
  <si>
    <t>25636</t>
  </si>
  <si>
    <t>Partner:CBK/CJB - Issue: Loyalty tab not consistently showing in Customer Care</t>
  </si>
  <si>
    <t>25607</t>
  </si>
  <si>
    <t>Customer's order is not pulling up in Customer Care or OMS</t>
  </si>
  <si>
    <t>v11.Order Processing Related Issues.Orders Delayed/Missing</t>
  </si>
  <si>
    <t>25604</t>
  </si>
  <si>
    <t>Partner: CBK and CJB - Issue: Unable to enroll in Friendship Rewards Program</t>
  </si>
  <si>
    <t>v11.Storefront Related Issues.MyAccount</t>
  </si>
  <si>
    <t>25580</t>
  </si>
  <si>
    <t>Items not in Completeness Check, GSI Manager says no Inventory but Store Reporting says you do have inventory.</t>
  </si>
  <si>
    <t xml:space="preserve">Tamburrino, Veronica </t>
  </si>
  <si>
    <t>v11.GSI Manager.GSI Manager</t>
  </si>
  <si>
    <t>25510</t>
  </si>
  <si>
    <t>Items sent via feed not linking to master/showing as "products"</t>
  </si>
  <si>
    <t>v11.GSI Manager.Master Catalogs</t>
  </si>
  <si>
    <t>25504</t>
  </si>
  <si>
    <t>CBKNAQA-3488 - CBK: Item removal from category in feed not trickling down</t>
  </si>
  <si>
    <t>v11.GSI Manager.Channels</t>
  </si>
  <si>
    <t>25477</t>
  </si>
  <si>
    <t>Orders being shipped to wrong address</t>
  </si>
  <si>
    <t>v11.Fulfillment Related Issues.Shipping</t>
  </si>
  <si>
    <t>25472</t>
  </si>
  <si>
    <t>We have sent pricing for items failing due to Pricing in Completeness Check</t>
  </si>
  <si>
    <t>v11.GSI Manager.Channel Catalog</t>
  </si>
  <si>
    <t>25443</t>
  </si>
  <si>
    <t>Christopher and Banks RID 009746 (ACRE for order #100000637639)</t>
  </si>
  <si>
    <t>25438</t>
  </si>
  <si>
    <t>Store/Partner: CBK &amp; CJB - Issue: V11 web platform caps quantity of gift cards able to be used at 2</t>
  </si>
  <si>
    <t>25437</t>
  </si>
  <si>
    <t>(CBKNAQA-3524) - Christopher and Banks, V11, Shipping to an APO</t>
  </si>
  <si>
    <t>QA Passed</t>
  </si>
  <si>
    <t>25412</t>
  </si>
  <si>
    <t>Cannot FTP file to SI</t>
  </si>
  <si>
    <t>v11.Sterling Integrator Issues.Fraud Screen</t>
  </si>
  <si>
    <t>25408</t>
  </si>
  <si>
    <t>CBK: Items not online in GSI Manager</t>
  </si>
  <si>
    <t xml:space="preserve">Chaddha, Sanjeev </t>
  </si>
  <si>
    <t>25391</t>
  </si>
  <si>
    <t>CBKNA - Replication still running/Files not delivered.</t>
  </si>
  <si>
    <t>GSI</t>
  </si>
  <si>
    <t>25367</t>
  </si>
  <si>
    <t>CJB V11 Credit Stuck in Open ACRE Status Check</t>
  </si>
  <si>
    <t>25357</t>
  </si>
  <si>
    <t>Order Review Request</t>
  </si>
  <si>
    <t xml:space="preserve">Sokolov, Stanislav </t>
  </si>
  <si>
    <t>25311</t>
  </si>
  <si>
    <t>Jira - 25311 - Store Reporting Not Working - Errors Displaying</t>
  </si>
  <si>
    <t xml:space="preserve">Weil, Edward </t>
  </si>
  <si>
    <t>v11.GSI Store Reporting.GSI Store Reporting</t>
  </si>
  <si>
    <t>25282</t>
  </si>
  <si>
    <t>CBKNAQA-3480 - Products need to be searchable using Style ID</t>
  </si>
  <si>
    <t>v11.Storefront Related Issues.Search</t>
  </si>
  <si>
    <t>25268</t>
  </si>
  <si>
    <t>Resend of Operational Emails for orders with OGC's</t>
  </si>
  <si>
    <t>v11.Email Related Issues.Transaction Emails</t>
  </si>
  <si>
    <t>25256</t>
  </si>
  <si>
    <t>CBK order numbe r0003600009594701 has an ACRE request on it that is currently in "ACRE Status Check" and is showing an error.</t>
  </si>
  <si>
    <t>25249</t>
  </si>
  <si>
    <t>Resend of Operational Emails for CBK V11 OMS Order #100001166111</t>
  </si>
  <si>
    <t>25212</t>
  </si>
  <si>
    <t>V11 Customer Care ACRE RID 005321 - Stuck in Open status</t>
  </si>
  <si>
    <t>25207</t>
  </si>
  <si>
    <t>CBKNAQA-3484 Images missing from True Action Push 6.12.13</t>
  </si>
  <si>
    <t>v11.Feeds Related Issues.Image Feeds</t>
  </si>
  <si>
    <t>25202</t>
  </si>
  <si>
    <t>CBKNAQA-3471 CJB SEO Issues</t>
  </si>
  <si>
    <t>v11.Webanalytics.Referrals, Searches, Sessions and Visitors</t>
  </si>
  <si>
    <t>25164</t>
  </si>
  <si>
    <t>CBKNA - order load failed in DW</t>
  </si>
  <si>
    <t xml:space="preserve">Partica, Frank </t>
  </si>
  <si>
    <t>v11.Feeds Related Issues.Inbound</t>
  </si>
  <si>
    <t>25145</t>
  </si>
  <si>
    <t>Online Gift Certificate Not received</t>
  </si>
  <si>
    <t>25125</t>
  </si>
  <si>
    <t>CBKNAQA-3472 Links on our CMS banners are taking us out of the AOS site</t>
  </si>
  <si>
    <t>v11.Storefront Related Issues.Homepage</t>
  </si>
  <si>
    <t>25105</t>
  </si>
  <si>
    <t>CBK/CJB job execution - 6/12/2013 Waiting for Product catalog files</t>
  </si>
  <si>
    <t>v11.Data Migration</t>
  </si>
  <si>
    <t>25078</t>
  </si>
  <si>
    <t>Operational Email for OGC Not sent</t>
  </si>
  <si>
    <t>25073</t>
  </si>
  <si>
    <t>Customers are unable to track their orders using the 'My Account - Track Your Order' feature</t>
  </si>
  <si>
    <t>25057</t>
  </si>
  <si>
    <t>V11 - CBK/CJB Customers Reporting a Double Charge</t>
  </si>
  <si>
    <t xml:space="preserve">Barker, Andy </t>
  </si>
  <si>
    <t>v11.Payment Related Issues.Payment</t>
  </si>
  <si>
    <t>25049</t>
  </si>
  <si>
    <t>CBKNAQA-3465 Customer Care (V11) Operational Emails not sending</t>
  </si>
  <si>
    <t>25027</t>
  </si>
  <si>
    <t>CBKNAQA-3466 Inventory in Store reporting shows 10% less inventory than CBK reports</t>
  </si>
  <si>
    <t>24994</t>
  </si>
  <si>
    <t>AOS CHeckout: Order COnfirmation page does not load or is VERY slow</t>
  </si>
  <si>
    <t>24993</t>
  </si>
  <si>
    <t>AOS Checkout: Review Order Information is slow / freezes</t>
  </si>
  <si>
    <t>24992</t>
  </si>
  <si>
    <t>AOS Checkout: Payment Method is slow</t>
  </si>
  <si>
    <t>24991</t>
  </si>
  <si>
    <t>AOS Checkout: Shipping method is slow</t>
  </si>
  <si>
    <t>24990</t>
  </si>
  <si>
    <t>AOS Checkout: Address verification is SLOW</t>
  </si>
  <si>
    <t>24988</t>
  </si>
  <si>
    <t>AOS Checkout: Entering address is very slow</t>
  </si>
  <si>
    <t>24987</t>
  </si>
  <si>
    <t>Resend OGC email</t>
  </si>
  <si>
    <t>24986</t>
  </si>
  <si>
    <t>AOS Checkout screen: Clicking on Proceed to Secure Checkout is Very Slow at Shopping Bag page</t>
  </si>
  <si>
    <t>24969</t>
  </si>
  <si>
    <t xml:space="preserve">Adjustment / Credit are not procseeing and are stuck in open status. </t>
  </si>
  <si>
    <t>24933</t>
  </si>
  <si>
    <t>No Operational Email available for OGC (CBK V11 Order 100001165624)</t>
  </si>
  <si>
    <t>24911</t>
  </si>
  <si>
    <t>No merchandise showing from drop down search on CBKUS NJ</t>
  </si>
  <si>
    <t>24906</t>
  </si>
  <si>
    <t>CBKNA - ProcessActivePromotionProducts job finished with exception</t>
  </si>
  <si>
    <t>v11.Performance Related Issues.Indicative Alerts</t>
  </si>
  <si>
    <t>24844</t>
  </si>
  <si>
    <t>CBKNAQA-3458 Print Receipt at the order Confirmation page does not work</t>
  </si>
  <si>
    <t>24843</t>
  </si>
  <si>
    <t>Customers are getting 30 day Order Cancellation emails for orders that were previously cancelled or completed</t>
  </si>
  <si>
    <t>24839</t>
  </si>
  <si>
    <t>CBKNAQA-3453 'Delay/Cancellation' Email Being Sent in Error</t>
  </si>
  <si>
    <t xml:space="preserve">Gurram, Vinay </t>
  </si>
  <si>
    <t>24837</t>
  </si>
  <si>
    <t>Partner/Client/Store: CBK and CJB - Issue: Free Shipping Promo Not Applying Correctly</t>
  </si>
  <si>
    <t>24777</t>
  </si>
  <si>
    <t>Store/Partner: CBK and CJB - Issue: Customers are unable to reply to order operational emails</t>
  </si>
  <si>
    <t>24754</t>
  </si>
  <si>
    <t>CBKNAQA-3453 Store/Partner: CBK and CJB - Issue: Orders placed on 4/30, shipped and received by customers are now receiving Delay/Cancellation Emails</t>
  </si>
  <si>
    <t>24751</t>
  </si>
  <si>
    <t>The unsubscribe feed has not been processing for CBK or CJB for the last few days</t>
  </si>
  <si>
    <t>v11.Email Related Issues.Marketing Emails</t>
  </si>
  <si>
    <t>24731</t>
  </si>
  <si>
    <t>CBKNAQA-3448 - Offline products appear on the LIVE Webstores (CBK &amp; CJB) today and the off-DC</t>
  </si>
  <si>
    <t xml:space="preserve">Murack, David </t>
  </si>
  <si>
    <t>24707</t>
  </si>
  <si>
    <t>CBKNAQA-3457 Edit Job "Catalog" Failed for CBKNA</t>
  </si>
  <si>
    <t>24702</t>
  </si>
  <si>
    <t>CBK/CJB: Issue with the Sale category</t>
  </si>
  <si>
    <t>24679</t>
  </si>
  <si>
    <t>Incorrect Mapping for the Channel Advisor Product Feed</t>
  </si>
  <si>
    <t>24669</t>
  </si>
  <si>
    <t>CBKNAQA-3473 Images of recently view items not displaying</t>
  </si>
  <si>
    <t>24643</t>
  </si>
  <si>
    <t>CBK - Switching over to SEC Datacenter caused certain cart event messages to not be received by the DW.</t>
  </si>
  <si>
    <t>24577</t>
  </si>
  <si>
    <t>duplicate tables in Product flatten dimension table</t>
  </si>
  <si>
    <t xml:space="preserve">Srivastava, Ashish </t>
  </si>
  <si>
    <t>Deploy Scheduled</t>
  </si>
  <si>
    <t>v11.GSI Store Reporting.Partner Facing Reports</t>
  </si>
  <si>
    <t>24565</t>
  </si>
  <si>
    <t>CBK - Error appearing on homepage</t>
  </si>
  <si>
    <t>24545</t>
  </si>
  <si>
    <t>(OMS) CBK invoiced data is missing master invoice &amp; GL posting on 5/17 &amp; 5/20 totaling $1804.31</t>
  </si>
  <si>
    <t>24538</t>
  </si>
  <si>
    <t>CBKNAQA-3427 Customer uses free promo code but unable to checkout because credit card is not accepted</t>
  </si>
  <si>
    <t>24531</t>
  </si>
  <si>
    <t>CBKNAQA-3439 Customers with free product promo code is being charged -$0.01</t>
  </si>
  <si>
    <t>24484</t>
  </si>
  <si>
    <t>CBKNAQA-3456 URL Tagging / Reporting</t>
  </si>
  <si>
    <t>v11.Reporting Related Issues.Omniture</t>
  </si>
  <si>
    <t>24417</t>
  </si>
  <si>
    <t>CBKNAQA-3424 CBK No Orders Received since 1pm</t>
  </si>
  <si>
    <t>24411</t>
  </si>
  <si>
    <t>Cleanup of OMS CBK orders for CIQ 22519 - nubridges timeouts</t>
  </si>
  <si>
    <t>24393</t>
  </si>
  <si>
    <t>CBKNAQA-3438 Customer not getting Free shipping and discounts</t>
  </si>
  <si>
    <t>24385</t>
  </si>
  <si>
    <t>CBKNAQA-3409 Online Exclusive and Available bubbles are appearing under every product in the category page. Please turn off the bubbles!</t>
  </si>
  <si>
    <t>24334</t>
  </si>
  <si>
    <t xml:space="preserve">INFRA-5449 External IP's for WS,AOS and CSR on TST02 </t>
  </si>
  <si>
    <t>v11.Call Center Related Issues.AOS</t>
  </si>
  <si>
    <t>24331</t>
  </si>
  <si>
    <t>INFRA-5447 We need solr configuration</t>
  </si>
  <si>
    <t>24328</t>
  </si>
  <si>
    <t xml:space="preserve">INFRA-5318  Notifications of emails-Canada requires unchecked </t>
  </si>
  <si>
    <t>24293</t>
  </si>
  <si>
    <t xml:space="preserve">The CBKNA EDIT jobs have finished with exception at 3:20 AM. </t>
  </si>
  <si>
    <t>24224</t>
  </si>
  <si>
    <t>V11 DW load failed for CBK due to object no longer exists</t>
  </si>
  <si>
    <t>24216</t>
  </si>
  <si>
    <t xml:space="preserve">CBKNAQA-3418 When a user selects a size and add to bag you get a security warning: </t>
  </si>
  <si>
    <t>24193</t>
  </si>
  <si>
    <t>V11 Order - CBK OMS Order #100000562531, Request ID 004107</t>
  </si>
  <si>
    <t>24170</t>
  </si>
  <si>
    <t>24168</t>
  </si>
  <si>
    <t>CBKNAQA-3411 Please turn off AutoComplete for all textboxes during AOS Checkout</t>
  </si>
  <si>
    <t>24148</t>
  </si>
  <si>
    <t>CBKNAQA-3405 Image not appearing for Belted Linen Skirt 9-00808816606</t>
  </si>
  <si>
    <t xml:space="preserve">Flieck, Brian </t>
  </si>
  <si>
    <t>24066</t>
  </si>
  <si>
    <t>CBKNAQA-3357 Partner: CBK &amp; CJB - Issue: Duplicate Orders/Duplicate Items Being Ordered</t>
  </si>
  <si>
    <t>24063</t>
  </si>
  <si>
    <t>CBKNAQA-2750 CLONE - Exceptions print personal information</t>
  </si>
  <si>
    <t>24062</t>
  </si>
  <si>
    <t>CBKNAQA-3025 Duty calculation for promotion part is not included in order create request; thus duty transferred to backend is based on product original price</t>
  </si>
  <si>
    <t xml:space="preserve">Belz, Robert </t>
  </si>
  <si>
    <t>24053</t>
  </si>
  <si>
    <t>(OMS) VPRS-14685 OMS is calling PaymentService RevealPan in production with empty Token value, triggering e-mail alerts</t>
  </si>
  <si>
    <t>24031</t>
  </si>
  <si>
    <t>Online Exclusive and Available bubbles are appearing under every product in the category page. Please turn off the bubbles!</t>
  </si>
  <si>
    <t>24021</t>
  </si>
  <si>
    <t>CBKNAQA-3397 CBK Production Issue - Two CBK Jobs that run in parallel have conflicts and error out</t>
  </si>
  <si>
    <t>24007</t>
  </si>
  <si>
    <t>CBKNAQA-3395 Drop in outgoing CBK marketing emails.</t>
  </si>
  <si>
    <t>24003</t>
  </si>
  <si>
    <t>CBK Production Issue - Two CBK Jobs that run in parallel have conflicts and error out</t>
  </si>
  <si>
    <t>23998</t>
  </si>
  <si>
    <t>CBKNAQA-3347 CBK/CJB Replication and Cache Clear</t>
  </si>
  <si>
    <t>23996</t>
  </si>
  <si>
    <t>Page cache preferences are replicated</t>
  </si>
  <si>
    <t>23992</t>
  </si>
  <si>
    <t xml:space="preserve">CBKNAQA-3414 CBK/CJB Refunds - Processing for incorrect amounts due to inconsistent Vertex tax jurisdiction returned </t>
  </si>
  <si>
    <t xml:space="preserve">Rajan, Alex </t>
  </si>
  <si>
    <t>23978</t>
  </si>
  <si>
    <t>CBKNA - Off-DC inventory count dropoff after intraday replication job ran</t>
  </si>
  <si>
    <t>23952</t>
  </si>
  <si>
    <t xml:space="preserve">Banner on their home page are going to blank pages </t>
  </si>
  <si>
    <t>v11.Storefront Related Issues.Performance</t>
  </si>
  <si>
    <t>23949</t>
  </si>
  <si>
    <t>CBKNAQA-3390 CBK/CJB: Text and pricing display not centered on family pages - Urgent</t>
  </si>
  <si>
    <t>23939</t>
  </si>
  <si>
    <t>Incorrectly charging tax for MT zipcode 59221</t>
  </si>
  <si>
    <t>23915</t>
  </si>
  <si>
    <t xml:space="preserve">(OMS) CBKNAQA-3389 Amount invoiced in master invoice 201000014111 does not match amount posted to GL </t>
  </si>
  <si>
    <t>23884</t>
  </si>
  <si>
    <t xml:space="preserve">Customer's gift card still shows as created. </t>
  </si>
  <si>
    <t>CustomerService_v9_v10.Order Processing Related Issues.Gift card related issue</t>
  </si>
  <si>
    <t>23883</t>
  </si>
  <si>
    <t>CBKNAQA-3386  The customer is added to Epicor correctly.  However the membership date is wrong in CRM systems for CBK and CJB.</t>
  </si>
  <si>
    <t>23877</t>
  </si>
  <si>
    <t xml:space="preserve">CBKNAQA-3380 Shipment Tracking ICS Mapping change for Production </t>
  </si>
  <si>
    <t>v11.Storefront Related Issues.Store Cartridge</t>
  </si>
  <si>
    <t>23851</t>
  </si>
  <si>
    <t>CBKNAQA-3372 CBK/CJB: Unable to access the design view in GSI Manager</t>
  </si>
  <si>
    <t>v11.GSI Manager.Master Content</t>
  </si>
  <si>
    <t>23850</t>
  </si>
  <si>
    <t>Credit was entered but not processed through</t>
  </si>
  <si>
    <t>GSIS COPS System Request.Client support request</t>
  </si>
  <si>
    <t>23848</t>
  </si>
  <si>
    <t>CBKNAQA-3373 Order Tender report does not reconcile with Partner Tender report for the month of May</t>
  </si>
  <si>
    <t xml:space="preserve">Akuthota, Siva </t>
  </si>
  <si>
    <t>23844</t>
  </si>
  <si>
    <t>(OMS) CBKNAQA-3370 Aging Orders for Christopher &amp; Banks</t>
  </si>
  <si>
    <t>23831</t>
  </si>
  <si>
    <t>CBKNAQA-3381 The links on the Shipping and Order Confirmation Emails are incorrect</t>
  </si>
  <si>
    <t>23812</t>
  </si>
  <si>
    <t>CBKNAQA-3371 Webpage Analytics Errors; details attached</t>
  </si>
  <si>
    <t>v11.Webanalytics.Pages and Products</t>
  </si>
  <si>
    <t>23805</t>
  </si>
  <si>
    <t>CBKNAQA-3363-Bizrate Implementation for CBK/CJB</t>
  </si>
  <si>
    <t>23799</t>
  </si>
  <si>
    <t>CBKNAQA-3367 Customer adds 2 items to cart. The quantity randomly changes once it is in the cart</t>
  </si>
  <si>
    <t>23787</t>
  </si>
  <si>
    <t>CBKNAQA-3357 Customer places an order but is charged 3 times and receives 3 shipments</t>
  </si>
  <si>
    <t>23765</t>
  </si>
  <si>
    <t>CBKNAQA-3355 Fulfiller Aging Report Update Delay + Negative Aging</t>
  </si>
  <si>
    <t xml:space="preserve">Suresh, Radhika </t>
  </si>
  <si>
    <t>23754</t>
  </si>
  <si>
    <t>CJB - V11 DW load failed due to duplicates in the order_line_status_br_fact table</t>
  </si>
  <si>
    <t>23749</t>
  </si>
  <si>
    <t>CBKNAQA-3364 CJB - No orders flowing into LogPro since 05/19/2013 @ 13:00</t>
  </si>
  <si>
    <t>v11.Warehouse Related Issues.LogPro</t>
  </si>
  <si>
    <t>23742</t>
  </si>
  <si>
    <t>CBK/CJB order job delay</t>
  </si>
  <si>
    <t>23732</t>
  </si>
  <si>
    <t>CBKNAQA-3368 hristopher and Banks - ECP Test Product Purchase - GSI FF Agent</t>
  </si>
  <si>
    <t>23726</t>
  </si>
  <si>
    <t>Misconfigured Listners caused TST01 Environment consume and send data to PRD systems</t>
  </si>
  <si>
    <t>23725</t>
  </si>
  <si>
    <t>CBKNAQA-3347 - CBK/CJB Replication and Cache Clear</t>
  </si>
  <si>
    <t>v11.GSI Manager.Organizations</t>
  </si>
  <si>
    <t>23707</t>
  </si>
  <si>
    <t>CBKNAQA-3365 CBK- Skus are not valid in JDA to be able to receive against</t>
  </si>
  <si>
    <t>23704</t>
  </si>
  <si>
    <t>Customer service requires additional user authority to support addition of payment information to reprocess orders</t>
  </si>
  <si>
    <t>23688</t>
  </si>
  <si>
    <t>CBKNA - Replication failures affecting product promotions.</t>
  </si>
  <si>
    <t>23673</t>
  </si>
  <si>
    <t>CBKNAQA-3345 CF Request: promo combinability</t>
  </si>
  <si>
    <t>23654</t>
  </si>
  <si>
    <t>One of my W@H agents is receiving the attached error when she attempts to open the CSR Webstore. Can you please look into this issue and advise?</t>
  </si>
  <si>
    <t>23634</t>
  </si>
  <si>
    <t>CBKNAQA-3361 Gift wrap messaging is missing in CJbanks.com</t>
  </si>
  <si>
    <t>23628</t>
  </si>
  <si>
    <t>CBKNAQA-3374 ECP - Need to be able to run Data Warehouse feeds mutliple times without resending duplicate files</t>
  </si>
  <si>
    <t>23627</t>
  </si>
  <si>
    <t>CBKNAQA-3375 Require Three Store Reporting Production Configuration and Code Changes to Support Production Stores</t>
  </si>
  <si>
    <t>23622</t>
  </si>
  <si>
    <t>CBKNAQA-3341 Site map links do work but they are the wrong format</t>
  </si>
  <si>
    <t>23604</t>
  </si>
  <si>
    <t>CBK/CJB Indicative alerts and Product count drop</t>
  </si>
  <si>
    <t>Change Canceled</t>
  </si>
  <si>
    <t>23584</t>
  </si>
  <si>
    <t>CBKNAQA-3337 CBK charges are not loaded into DW</t>
  </si>
  <si>
    <t>23565</t>
  </si>
  <si>
    <t>CBKNAQA-3362 Promo Code is showing as "invalid" in preview</t>
  </si>
  <si>
    <t>23554</t>
  </si>
  <si>
    <t>CBKNAQA-3333 Routing of Friendship Rewards Program emails</t>
  </si>
  <si>
    <t xml:space="preserve">Golubev, Alexander </t>
  </si>
  <si>
    <t>23529</t>
  </si>
  <si>
    <t>CBKNAQA-3328 Contact us by e-mail is going to the contact us by mail/phone page</t>
  </si>
  <si>
    <t>23520</t>
  </si>
  <si>
    <t>CBKNQA - 3330 Product Demand is the same as Gross Product Demand for CB in Store Reporting</t>
  </si>
  <si>
    <t>23484</t>
  </si>
  <si>
    <t xml:space="preserve">(OMS) CBKNAQA-3369 (OMS) CBK - Orders shipment records are intermitently missing to be processed into JDA inventory transcational file. </t>
  </si>
  <si>
    <t>23479</t>
  </si>
  <si>
    <t>CBK/CJB Packing Slips - Providing Incorrect Pricing Information</t>
  </si>
  <si>
    <t>v11.Fulfillment Related Issues.Invoice</t>
  </si>
  <si>
    <t>23451</t>
  </si>
  <si>
    <t>CBKNAQA-3334 AOS-"General error" when item in card was being removed</t>
  </si>
  <si>
    <t>23448</t>
  </si>
  <si>
    <t>Click on box for order status in Order Received e-mail results in DNS error</t>
  </si>
  <si>
    <t>23446</t>
  </si>
  <si>
    <t>Clearsaleing data is inaccurate</t>
  </si>
  <si>
    <t>23443</t>
  </si>
  <si>
    <t>(OMS) CBKNAQA-3342 - Credit was created but is stuck in Open Status</t>
  </si>
  <si>
    <t>23440</t>
  </si>
  <si>
    <t>CBK/CJB Gomez Alerts</t>
  </si>
  <si>
    <t>v11.Performance Related Issues.Gomez</t>
  </si>
  <si>
    <t>23396</t>
  </si>
  <si>
    <t>Pentaho is down on 07/02 Servers for Store Reporting</t>
  </si>
  <si>
    <t>23394</t>
  </si>
  <si>
    <t>(OMS) CBKNAQA-3403 Viewing  Tender Transaction Details from Payment Inquiry Screen</t>
  </si>
  <si>
    <t>v11.Sterling Integrator Issues.Restricted Party Screening</t>
  </si>
  <si>
    <t>23384</t>
  </si>
  <si>
    <t>CBKNAQA-3320 CJB - SQL to load order header table appears to be incorrect</t>
  </si>
  <si>
    <t>23383</t>
  </si>
  <si>
    <t>CJB - Batch process failed loading into the data warehouse last night.</t>
  </si>
  <si>
    <t>23380</t>
  </si>
  <si>
    <t xml:space="preserve">Subcategory changes are not previewing </t>
  </si>
  <si>
    <t>23365</t>
  </si>
  <si>
    <t>(JDA) CBKNAQA-3321 Shipment confirmation records failed to process into JDA. Potential inventory impact</t>
  </si>
  <si>
    <t>23364</t>
  </si>
  <si>
    <t>CBKNAQA-3312 Item with no color and no size is not cartable</t>
  </si>
  <si>
    <t>23352</t>
  </si>
  <si>
    <t>CBKNAQA-3308 No Data Prior to 5/3 in Store Reporting Need ASAP</t>
  </si>
  <si>
    <t>23351</t>
  </si>
  <si>
    <t xml:space="preserve">CBKNAQA-3310 AOS enter card information and can't complete transaction after "continue checkout" is pressed. </t>
  </si>
  <si>
    <t>23350</t>
  </si>
  <si>
    <t>CBKNAQA-3317 Intermittantly the select country dropdown does not work</t>
  </si>
  <si>
    <t>23347</t>
  </si>
  <si>
    <t xml:space="preserve">CBKNAQA-3322 In AOS, logged in to webstore, bill/ship address was still required to be entered. Strange e-mail address included on order confirmation page.  </t>
  </si>
  <si>
    <t>23342</t>
  </si>
  <si>
    <t>(OMS) CBKNAQA-3323 Orders remain open in V11 but have shipped in Logpro</t>
  </si>
  <si>
    <t>23331</t>
  </si>
  <si>
    <t>CBKNAQA-3306 Script error after choosing color and size</t>
  </si>
  <si>
    <t>23322</t>
  </si>
  <si>
    <t>CBKNAQA-3318 Alt images don't appear until you interact with the image, hover over it, or select a size</t>
  </si>
  <si>
    <t>23316</t>
  </si>
  <si>
    <t>CBKNAQA-3303 CJ duplicate images for products not cartable appearing on site</t>
  </si>
  <si>
    <t>23315</t>
  </si>
  <si>
    <t>CBKNAQA-3300 - CBK - Ghost products appear on family pages</t>
  </si>
  <si>
    <t>23279</t>
  </si>
  <si>
    <t>CBKNAQA-3295-CBK: Clicking on sub-categories from top nav is giving a 404 error - URGENT</t>
  </si>
  <si>
    <t>23278</t>
  </si>
  <si>
    <t>Help with changing a name on a existing subcategory</t>
  </si>
  <si>
    <t>23272</t>
  </si>
  <si>
    <t>CBK/CJB - DW Order Job Failed for CJB</t>
  </si>
  <si>
    <t>23270</t>
  </si>
  <si>
    <t>(OMS) Order which fail authourization are stuck in created status.( 100000125349; 100000104612;100000116126)</t>
  </si>
  <si>
    <t xml:space="preserve">Tarnoff, Lauren </t>
  </si>
  <si>
    <t>23269</t>
  </si>
  <si>
    <t>OMS Alerts related to Fraud suspend are not getting resolved even after Fraud approval has been received.</t>
  </si>
  <si>
    <t>23255</t>
  </si>
  <si>
    <t>Request Monitor of 1st Intra Day Homepage/Promo change in V11</t>
  </si>
  <si>
    <t>23252</t>
  </si>
  <si>
    <t>CBKNAQA-3307 CBK - DW product export from enfinity hasn't arrived yet</t>
  </si>
  <si>
    <t>23247</t>
  </si>
  <si>
    <t>CBKNAQA-3304 - Fetchback Image URLs not working</t>
  </si>
  <si>
    <t>23239</t>
  </si>
  <si>
    <t>Contact Us Page not sending any emails</t>
  </si>
  <si>
    <t>v11.Storefront Related Issues.GSI Customer Care</t>
  </si>
  <si>
    <t>23237</t>
  </si>
  <si>
    <t>(JDA) CBKNAQA-3302 Update packing slip to show correct information</t>
  </si>
  <si>
    <t>v11.Fulfillment Related Issues.Packslip</t>
  </si>
  <si>
    <t>23234</t>
  </si>
  <si>
    <t>CBKNAQA-3305 Webstore is not processing OMS inventory events consistently</t>
  </si>
  <si>
    <t>23222</t>
  </si>
  <si>
    <t>Transaction failure alert from GOMEZ</t>
  </si>
  <si>
    <t>v11.Operations Related Issues.Server Issue</t>
  </si>
  <si>
    <t>23209</t>
  </si>
  <si>
    <t>(OMS) Order Line receives both Cancel and Ship Confirm from Logpro causing other order lines to remain unshipped.</t>
  </si>
  <si>
    <t>23195</t>
  </si>
  <si>
    <t>CBKNAQA-3290 New Certificates not loaded yet</t>
  </si>
  <si>
    <t>23184</t>
  </si>
  <si>
    <t>CBKNAQA-3324 CBK broken page</t>
  </si>
  <si>
    <t>23183</t>
  </si>
  <si>
    <t>Issue with CBK load</t>
  </si>
  <si>
    <t>23177</t>
  </si>
  <si>
    <t>High P3: OMS sending in stock/out of stock events that are not getting picked up by WS</t>
  </si>
  <si>
    <t>v11.Inventory Related Issues.IAS</t>
  </si>
  <si>
    <t>23165</t>
  </si>
  <si>
    <t xml:space="preserve">CBK Gomez Hits - AOS Slowness </t>
  </si>
  <si>
    <t>23141</t>
  </si>
  <si>
    <t>(OMS) CBKNAQA-3281 Price Adjustment XML file received in Production does not match what was provided during PVIT or soft launch</t>
  </si>
  <si>
    <t>v11.Feeds Related Issues.Outbound OMS</t>
  </si>
  <si>
    <t>23140</t>
  </si>
  <si>
    <t>CBKNAQA-3278 CBK Performance Issue with Submit Billing Address</t>
  </si>
  <si>
    <t>23136</t>
  </si>
  <si>
    <t>CBKNAQA-3282 (JDA) Reprocess ASN feeds for CBK to attach ASNs to items not processed through soft launch period</t>
  </si>
  <si>
    <t>23125</t>
  </si>
  <si>
    <t>CBKNAQA-3283 CBK/CJB Store Reporting - Custom Fulfiller Aging Report Exceeding Maximum Records</t>
  </si>
  <si>
    <t>23124</t>
  </si>
  <si>
    <t>(JDA) CIQ-23124 Orders receive against skus we donot have in Logpro. CBK</t>
  </si>
  <si>
    <t>23118</t>
  </si>
  <si>
    <t>(JDA) CBKNAQA-3285 OTF Failures from Logpro Not Being Sent (Related to Special Characters Incident 23117)</t>
  </si>
  <si>
    <t>23117</t>
  </si>
  <si>
    <t>(JDA) CBKNAQA-3284 Webstore Special Characters Causing Orders to Not Reach Logpro WMS</t>
  </si>
  <si>
    <t>23116</t>
  </si>
  <si>
    <t>CBKNAQA-3269 Customers Statement Shows "GSI Commerce - King of Prussia" Instead of CBK</t>
  </si>
  <si>
    <t>23111</t>
  </si>
  <si>
    <t>CBKNA-3286 Gomez Alerts - Redirect to beginning of checkout process on submission</t>
  </si>
  <si>
    <t>23110</t>
  </si>
  <si>
    <t>Gomez Hits - Redirect to shopping cart after order submission</t>
  </si>
  <si>
    <t>23109</t>
  </si>
  <si>
    <t>Tracking Ticket - Gomez General Error Page - Generic error received during checkout process</t>
  </si>
  <si>
    <t>23108</t>
  </si>
  <si>
    <t>V11 Return Processing Error (ref CiQ #23031)</t>
  </si>
  <si>
    <t>23104</t>
  </si>
  <si>
    <t>CBKNAQA-3270 Promotions Show Applied at Checkout and Are Removed After Submitting Order</t>
  </si>
  <si>
    <t xml:space="preserve">Vibhuti, Surabhi </t>
  </si>
  <si>
    <t>23089</t>
  </si>
  <si>
    <t xml:space="preserve">CBKNAQA-3266 Preselect United States so a customer doesn't have to select United States in a separate step. </t>
  </si>
  <si>
    <t>23071</t>
  </si>
  <si>
    <t>CBKNAQA-3385 Store: CBK/CJB - Issue: Customer Account Password Reset Issue</t>
  </si>
  <si>
    <t>23068</t>
  </si>
  <si>
    <t>Demand and fulfillment number incorrect on Daily Marketing Report</t>
  </si>
  <si>
    <t xml:space="preserve">Verma, Anchal </t>
  </si>
  <si>
    <t>23065</t>
  </si>
  <si>
    <t>CBKNAQA-3265 Work arounds for CBK AOS performance issue</t>
  </si>
  <si>
    <t>23062</t>
  </si>
  <si>
    <t>Store: CBK and CJB - Issue: Shipping Promotions Not Applying At Checkout</t>
  </si>
  <si>
    <t>23059</t>
  </si>
  <si>
    <t>VPRS 14826- All order payment app IDs for CBK/CJB orders using "webstore"</t>
  </si>
  <si>
    <t>v11.Integration Related Issues.ICS Service</t>
  </si>
  <si>
    <t>23058</t>
  </si>
  <si>
    <t>CBKNAQA-3335 Error Page when Checking out in CJ AOS</t>
  </si>
  <si>
    <t>23047</t>
  </si>
  <si>
    <t>Epiphany ECM - Gomez Hits</t>
  </si>
  <si>
    <t>23035</t>
  </si>
  <si>
    <t>Links in Survey email aren't working</t>
  </si>
  <si>
    <t xml:space="preserve">Bondugula, Suresh </t>
  </si>
  <si>
    <t>v11.Webanalytics.Email and Sweepstakes</t>
  </si>
  <si>
    <t>23034</t>
  </si>
  <si>
    <t>Free gift promotion is preventing the pixel from firing on the conversion page</t>
  </si>
  <si>
    <t>Closed Unresolved</t>
  </si>
  <si>
    <t xml:space="preserve">McLaughlin, Michael </t>
  </si>
  <si>
    <t>v11.3rd Party Related Issues.ClearSaleing</t>
  </si>
  <si>
    <t>23031</t>
  </si>
  <si>
    <t>(OMS) CBKNAQA-3271 VPRS-14876 Processed Return refunded item amount greater than price paid</t>
  </si>
  <si>
    <t>v11.Integration Related Issues.Payment Hub</t>
  </si>
  <si>
    <t>23030</t>
  </si>
  <si>
    <t>csOrderType is not firing in the pixel consistenlty in IE8</t>
  </si>
  <si>
    <t>23019</t>
  </si>
  <si>
    <t>CBKNAQA-3256 SQL "GetRebateFilterObjectIDs" owned by "bc_marketing" cartridge with excessive executions</t>
  </si>
  <si>
    <t>23017</t>
  </si>
  <si>
    <t>CBKNAQA-3257 Gift Cards Discounted via Promo when Appropriate Merchandise Amount has been reached or exceeded</t>
  </si>
  <si>
    <t>23013</t>
  </si>
  <si>
    <t>CBKNAQA-3258 Are Power Reviews trigger emails enabled in v11?</t>
  </si>
  <si>
    <t>23011</t>
  </si>
  <si>
    <t>CBKNAQA-3260 Please remove the gray stars when a product hasn't been reviewed</t>
  </si>
  <si>
    <t xml:space="preserve">Degnan, William </t>
  </si>
  <si>
    <t>23009</t>
  </si>
  <si>
    <t>CBKNAQA-3276 Tab logo should be a CBK logo, not a GSI logo</t>
  </si>
  <si>
    <t xml:space="preserve">Nezgoda, Vladimir </t>
  </si>
  <si>
    <t>23007</t>
  </si>
  <si>
    <t>CBKNAQA-3261 Products are staying in "new" categories after sending product content change records that remove the "new" category</t>
  </si>
  <si>
    <t>22998</t>
  </si>
  <si>
    <t>CBKNAQA-3264 Reporting being unavailable or inaccurate is resulting in us not knowing our sales or what is left to ship.</t>
  </si>
  <si>
    <t>22986</t>
  </si>
  <si>
    <t>CBKNAQA-3238 XML Sitemap generation in SEC/ASH and disabling of job</t>
  </si>
  <si>
    <t>22985</t>
  </si>
  <si>
    <t>CBKNAQA-3359 Customers are unable to process an order with a @q.com email address</t>
  </si>
  <si>
    <t>CBK.Client Services Ops</t>
  </si>
  <si>
    <t>22983</t>
  </si>
  <si>
    <t>CBKNAQA-3294-McAfee image at bottom of page is static and not a remote include</t>
  </si>
  <si>
    <t>v11.Storefront Related Issues.Client Cartridge</t>
  </si>
  <si>
    <t>22980</t>
  </si>
  <si>
    <t>CBKNAQA-3239 Copying images from gsi manager into a word document</t>
  </si>
  <si>
    <t>22979</t>
  </si>
  <si>
    <t>CBKNAQA-3240 50% of the logged invalid URLs are from the McAfee Scans</t>
  </si>
  <si>
    <t>22977</t>
  </si>
  <si>
    <t>CBKNAQA-3241 Completeness checks</t>
  </si>
  <si>
    <t>22973</t>
  </si>
  <si>
    <t>CBKNAQA-3243 Gomez Hits - Checkout General Errors</t>
  </si>
  <si>
    <t>22971</t>
  </si>
  <si>
    <t>CBKNAQA-3235 Custom Fixes CF-238 and CF-239 are ready to be ingested</t>
  </si>
  <si>
    <t>22969</t>
  </si>
  <si>
    <t>CBKNAQA-3244 Error Occurs when attempting to log on to GSI Store Reporting</t>
  </si>
  <si>
    <t>22968</t>
  </si>
  <si>
    <t>CBKNAQA-3242 Performance Issue With CJBUS and CBKUS Checkout Pages</t>
  </si>
  <si>
    <t>22966</t>
  </si>
  <si>
    <t>CBKNAQA-3246 FilterObjectType Query Execution</t>
  </si>
  <si>
    <t xml:space="preserve">Greco, Thomas </t>
  </si>
  <si>
    <t>22965</t>
  </si>
  <si>
    <t>VPRS-14835 GetPromotionRelativeCacheTime performance is slow</t>
  </si>
  <si>
    <t>22964</t>
  </si>
  <si>
    <t>CBKNAQA-3247 Rebate Filter performance does not meet expectations</t>
  </si>
  <si>
    <t>22963</t>
  </si>
  <si>
    <t>CBKSNAQA-3234 GetGSIPromotionProductMapping pipelet is overly slow</t>
  </si>
  <si>
    <t>22953</t>
  </si>
  <si>
    <t>CBKNAQA-3252 CBK - Error trying to approve promo</t>
  </si>
  <si>
    <t>22948</t>
  </si>
  <si>
    <t>CBKNAQA-3251 DW - Promo data cleanup for 5/7 - approval needed</t>
  </si>
  <si>
    <t>22944</t>
  </si>
  <si>
    <t>CBKNAQA-3226 AOS URLs</t>
  </si>
  <si>
    <t>22929</t>
  </si>
  <si>
    <t>CBKNAQA-3223 item search does not work.</t>
  </si>
  <si>
    <t>22926</t>
  </si>
  <si>
    <t xml:space="preserve">CBKNAQA-3229 VPRS-15153 webstore is not charging duty on Canadian orders </t>
  </si>
  <si>
    <t>22918</t>
  </si>
  <si>
    <t>CBKNAQA-3230 Incorrect and missing properties for Page Cacheing</t>
  </si>
  <si>
    <t>22916</t>
  </si>
  <si>
    <t xml:space="preserve">CBKNAQA-2810 Promotion messaging display on Family and Product page is not ranked ordered </t>
  </si>
  <si>
    <t>22915</t>
  </si>
  <si>
    <t>CBKNAQA-3248 Buttons that can be clicked should not be gray</t>
  </si>
  <si>
    <t>22912</t>
  </si>
  <si>
    <t>CBKNAQA-3231 Checkouts Where UserRegistrationNew Event Message was not Pubished</t>
  </si>
  <si>
    <t>22902</t>
  </si>
  <si>
    <t xml:space="preserve">CBKNAQA-3236 - CBK/CJB Performance - Pipeline caching </t>
  </si>
  <si>
    <t>22901</t>
  </si>
  <si>
    <t>CBKNAQA-3255 Possible cached pipelines that should not be</t>
  </si>
  <si>
    <t>22899</t>
  </si>
  <si>
    <t>Generate Site map in ASH to reproduce errors</t>
  </si>
  <si>
    <t>22897</t>
  </si>
  <si>
    <t xml:space="preserve">A Sunday Treat banner is still left over from yesterday - needs to be replaced - this did not get pushed when rep ran last night.   </t>
  </si>
  <si>
    <t>22895</t>
  </si>
  <si>
    <t>CBKNAQA-3250 Notifications of emails-Canada requires unchecked</t>
  </si>
  <si>
    <t>22891</t>
  </si>
  <si>
    <t>CBKNAQA-3326 Missing images on site that were pushed</t>
  </si>
  <si>
    <t>22884</t>
  </si>
  <si>
    <t>CBKNAQA-3221 Orphan products in Off DC</t>
  </si>
  <si>
    <t>22882</t>
  </si>
  <si>
    <t>CBKNAQA-3218 Friendship Rewards field needs to be added to the address page ASAP</t>
  </si>
  <si>
    <t>22881</t>
  </si>
  <si>
    <t>CBKNAQA-3253 (OMS) Out of Balance Sterling GL Files Sent to SAP</t>
  </si>
  <si>
    <t>22876</t>
  </si>
  <si>
    <t>Order jobs failed - duplicate records in the geogrpahy dimension appeared because jobs were run in parallel.</t>
  </si>
  <si>
    <t>22871</t>
  </si>
  <si>
    <t>CBKNAQA-3254 Pepperjam and Clearasaleing clean up</t>
  </si>
  <si>
    <t>22867</t>
  </si>
  <si>
    <t>CJB/CBK - Unable to add to cart and checkout</t>
  </si>
  <si>
    <t>22854</t>
  </si>
  <si>
    <t>CBKNAQA-3313 - Webstore sending PLCC auth requests for negative amounts</t>
  </si>
  <si>
    <t xml:space="preserve">Sheth, Vaishal </t>
  </si>
  <si>
    <t>22853</t>
  </si>
  <si>
    <t>(OMS) CBKNAQA-3213 VPRS-15026 OMS allowing cancel of released orders</t>
  </si>
  <si>
    <t xml:space="preserve">Gelle, Sandeep </t>
  </si>
  <si>
    <t>22852</t>
  </si>
  <si>
    <t>CBKNAQA-3211 Automate the DW load process. The process to set up run the datawarehouse using Talend Scheduler</t>
  </si>
  <si>
    <t>22851</t>
  </si>
  <si>
    <t>[CBKNAQA-3212] CBK - Order Job for the DW  failed due to the extn_reason_code being too long</t>
  </si>
  <si>
    <t>22842</t>
  </si>
  <si>
    <t>CBKNAQA-3220 AOS sales not being tagged as AOS sales</t>
  </si>
  <si>
    <t>v11.Reporting Related Issues.Finance</t>
  </si>
  <si>
    <t>22835</t>
  </si>
  <si>
    <t>CBKNAQA-3208 AOS Performance is slow</t>
  </si>
  <si>
    <t>22833</t>
  </si>
  <si>
    <t>Promo for CB working in Edit, not Live</t>
  </si>
  <si>
    <t>22832</t>
  </si>
  <si>
    <t>CBKNAQA-3219 In AOS CB free shipping promo doesn't work in cart</t>
  </si>
  <si>
    <t>22827</t>
  </si>
  <si>
    <t>CBK - Product Coming to warehouse WMS as wrong inventory type</t>
  </si>
  <si>
    <t>v11.Fulfillment Related Issues.Reverse Logisitics</t>
  </si>
  <si>
    <t>22825</t>
  </si>
  <si>
    <t>CJB Promotional Code is not applying</t>
  </si>
  <si>
    <t>22824</t>
  </si>
  <si>
    <t>CBK/CJB - V11 GSI Manager  - Issue with Size Domains</t>
  </si>
  <si>
    <t>22817</t>
  </si>
  <si>
    <t>CBKNAQA-3222 Promotional Code is "Stacking" with other promotions</t>
  </si>
  <si>
    <t xml:space="preserve">Breslin, Kerri </t>
  </si>
  <si>
    <t>22816</t>
  </si>
  <si>
    <t>CBK - Duplicate color options showing for same product in both DCs</t>
  </si>
  <si>
    <t>22815</t>
  </si>
  <si>
    <t>CBKNAQA-3525  CBKUS - Store Locator Service - Unavailable in Firefox, Degraded in IE, Chrome</t>
  </si>
  <si>
    <t>22812</t>
  </si>
  <si>
    <t>(JDA) Items not available in Logpro for CBK V11</t>
  </si>
  <si>
    <t>v11.Fulfillment Related Issues.Operations</t>
  </si>
  <si>
    <t>22809</t>
  </si>
  <si>
    <t xml:space="preserve">The links in the current Pepperjam affiliate feed have reverted back to v9 links. </t>
  </si>
  <si>
    <t>22808</t>
  </si>
  <si>
    <t>CSR webstore cannot be moved to secprd data center</t>
  </si>
  <si>
    <t>22807</t>
  </si>
  <si>
    <t>replication queries taking longer that 10000ms</t>
  </si>
  <si>
    <t xml:space="preserve">Jain, Ashish </t>
  </si>
  <si>
    <t>v11.GSI Manager.Mass Data Tasks</t>
  </si>
  <si>
    <t>22805</t>
  </si>
  <si>
    <t>CBKNAQA-3200 AOS Free Shipping promos not able to be pushed live.</t>
  </si>
  <si>
    <t>22797</t>
  </si>
  <si>
    <t>CBKNAQA-3199 In addition to the issue we fixed with the data fix last night we discovered another issue. The description of that issue is below.</t>
  </si>
  <si>
    <t xml:space="preserve">Thota, Rajashekar </t>
  </si>
  <si>
    <t>22795</t>
  </si>
  <si>
    <t>Epiphany can't load CSR Web Store in SEC DC.</t>
  </si>
  <si>
    <t>22792</t>
  </si>
  <si>
    <t>TDF-597 TDF/Vertex returning net negative taxes for a sales order</t>
  </si>
  <si>
    <t>v11.Integration Related Issues.Taxes,Duties,Fees Svc</t>
  </si>
  <si>
    <t>22789</t>
  </si>
  <si>
    <t>CBKNAQA-3216 - Webstore is allowing failed gift card redemptions to pass through and submitting orders to OMS</t>
  </si>
  <si>
    <t>22782</t>
  </si>
  <si>
    <t xml:space="preserve">CBK/CJB - Inability to remove promotions after being added to an order, before complete processing of order. </t>
  </si>
  <si>
    <t>22778</t>
  </si>
  <si>
    <t>Gomez agent failing to fill out billing address on cbk/cjb</t>
  </si>
  <si>
    <t xml:space="preserve">Snyder, Dave </t>
  </si>
  <si>
    <t>22771</t>
  </si>
  <si>
    <t>When you do a search for CBK items, the standard URL comes up in Google but so does the hidden ashprd url.</t>
  </si>
  <si>
    <t xml:space="preserve">Curry, Mike </t>
  </si>
  <si>
    <t>22757</t>
  </si>
  <si>
    <t>CJBUS/CBKUS - Socket Connection Resets Causing Gomez Hits</t>
  </si>
  <si>
    <t>22729</t>
  </si>
  <si>
    <t>DW Data Clean up in Production</t>
  </si>
  <si>
    <t>22718</t>
  </si>
  <si>
    <t>(JDA) CBKNAQA-3194  christopherandbanks.com Important notice about your order # 0003600003580601</t>
  </si>
  <si>
    <t>22715</t>
  </si>
  <si>
    <t>(OMS) OMS is sending multiple returns that total more than the amount authed/settled for the order.  VPRS-14781.</t>
  </si>
  <si>
    <t>22708</t>
  </si>
  <si>
    <t>CBKNAQA-3299 CBKUS/CJBUS - "contact us" webforms</t>
  </si>
  <si>
    <t>22707</t>
  </si>
  <si>
    <t>(JDA) CBKNAQA-3202 / VPRS-14718 Inventory in JDA is doubled for return putaway transactions on v11 returns</t>
  </si>
  <si>
    <t>22697</t>
  </si>
  <si>
    <t>CBKNAQA-3232 ConsumerGroup Lookup SQL Executing excessive number of times</t>
  </si>
  <si>
    <t>22689</t>
  </si>
  <si>
    <t>Clearsaleing naming convention on ftp needs to change so that they can pick the file up   Jira - 3192</t>
  </si>
  <si>
    <t xml:space="preserve">Sell, Stephanie </t>
  </si>
  <si>
    <t>22681</t>
  </si>
  <si>
    <t xml:space="preserve">CBKNAQA-3190 AOS site is not adjusting properly to the 800x600 screen resolution causing the stores to scroll left to right. </t>
  </si>
  <si>
    <t>22680</t>
  </si>
  <si>
    <t>Two similar queries from the /*marketing/GetApplicablePromotionsByUser (Cartridge gsi_cbk_na_sf)*/ need to be reviewed</t>
  </si>
  <si>
    <t>22677</t>
  </si>
  <si>
    <t>CBKNAQA-3189 Popup on home page needs to be disabled on AOS sites</t>
  </si>
  <si>
    <t>22676</t>
  </si>
  <si>
    <t>Replication Query forcing Full Tablescan</t>
  </si>
  <si>
    <t>22673</t>
  </si>
  <si>
    <t>CBK and CJB Order Analysis - odd line item</t>
  </si>
  <si>
    <t>22672</t>
  </si>
  <si>
    <t>AOS Register Screenshots/Issues</t>
  </si>
  <si>
    <t>22671</t>
  </si>
  <si>
    <t>CBK/CJB Omniture `defect: Style code/Product title report</t>
  </si>
  <si>
    <t>22660</t>
  </si>
  <si>
    <t xml:space="preserve">Deleting old products from Webstore - this data is going to DW and is increasing ingestion time - impacting outbound feeds schedule.  </t>
  </si>
  <si>
    <t>22658</t>
  </si>
  <si>
    <t>Outfits displaying without image</t>
  </si>
  <si>
    <t>22653</t>
  </si>
  <si>
    <t>(OMS) VPRS-14982 Shipping Confirmation EMail has the State Incorrectly Mapped in the Bill To Section of the Email</t>
  </si>
  <si>
    <t>22652</t>
  </si>
  <si>
    <t>(OMS) Failed settlements causing discrepancy between the Shipped Order and Partner Tender Reports</t>
  </si>
  <si>
    <t>22629</t>
  </si>
  <si>
    <t>CBKNAQA-3182 v11 cache clear/push live causing gomez hits</t>
  </si>
  <si>
    <t>22623</t>
  </si>
  <si>
    <t>CBKNAQA-3183 Error in Customer Care after choosing Interaction reason</t>
  </si>
  <si>
    <t>22620</t>
  </si>
  <si>
    <t>CBKNAQA-3184 Excessive logging on production agent boxes</t>
  </si>
  <si>
    <t>22619</t>
  </si>
  <si>
    <t>(OMS) CBKNAQA-3185 VPRS-15035 Resend Fraud UI action is not working</t>
  </si>
  <si>
    <t>22618</t>
  </si>
  <si>
    <t>(OMS) CBKNAQA-3179 Warehouse cancellation process getting timedout at DB level</t>
  </si>
  <si>
    <t>22614</t>
  </si>
  <si>
    <t>CBKNAQA-3377 Stuck Threads Consuming pinning one of the CPU cores</t>
  </si>
  <si>
    <t>22613</t>
  </si>
  <si>
    <t>CBKNAQA-3169 CJB: Visual Merchandising no longer working</t>
  </si>
  <si>
    <t>22612</t>
  </si>
  <si>
    <t>CBKNAQA-3168 - Talend Custom code to populate CUST_EXT_DIM from V9 is pussing duplicates</t>
  </si>
  <si>
    <t>22610</t>
  </si>
  <si>
    <t>CBKNAQA-3166  - Inbound Epicor Feed to the DW has performance issues causing failure</t>
  </si>
  <si>
    <t>22597</t>
  </si>
  <si>
    <t>CBKNAQA-3186 Item unable to add to cart on webstore (Every Occasion Dress Dot print CBK)</t>
  </si>
  <si>
    <t>22593</t>
  </si>
  <si>
    <t>(OMS) CBKNAQA-3170 Fraud response failing with DB lock timeout errors</t>
  </si>
  <si>
    <t>22586</t>
  </si>
  <si>
    <t>CBKNAQA-3171 Trueffect JSPath is incorrect in GSI Manager</t>
  </si>
  <si>
    <t>22583</t>
  </si>
  <si>
    <t>CBKNAQA-3172 Friendship rewards errror - Same customer shows up for all accounts</t>
  </si>
  <si>
    <t>22580</t>
  </si>
  <si>
    <t>CBKNAQA-3167 CBKNAQA-3164 Please trigger in-stock events for these skus</t>
  </si>
  <si>
    <t>22578</t>
  </si>
  <si>
    <t>CBKNAQA-3173 Kenshoo Pixel not firing correctly</t>
  </si>
  <si>
    <t>22565</t>
  </si>
  <si>
    <t>CBKNAQA-3149 DW Order Job failed in Production today. This was due to a Talend Product bug. Jira - Ref CIQ 22552</t>
  </si>
  <si>
    <t>22563</t>
  </si>
  <si>
    <t>Product coming to warehouse WMS as wrong intory type</t>
  </si>
  <si>
    <t>22562</t>
  </si>
  <si>
    <t>CBKNAQA-3175 Internal Campaign Performance Report- CBK Analytics</t>
  </si>
  <si>
    <t xml:space="preserve">Peri, Satish </t>
  </si>
  <si>
    <t>v11.Webanalytics.Geographic Performance</t>
  </si>
  <si>
    <t>22559</t>
  </si>
  <si>
    <t>CBKNAQA-3176 30% Off Skirts &amp; Cardigans not applying for CJB in Customer Care</t>
  </si>
  <si>
    <t>22558</t>
  </si>
  <si>
    <t>CBKNAQA-3177 CBK/CJB  - Gift card issue for Clearsaleing</t>
  </si>
  <si>
    <t>22555</t>
  </si>
  <si>
    <t>CBKNAQA-3160 Clearsaleing Pixel not firing</t>
  </si>
  <si>
    <t xml:space="preserve">Pykhtin, Alexander </t>
  </si>
  <si>
    <t>22552</t>
  </si>
  <si>
    <t>CBKNAQA-3149 DW Order Job  failed in Production today. This was due to a Talend Product bug.</t>
  </si>
  <si>
    <t>22551</t>
  </si>
  <si>
    <t>(OMS) CBKNAQA-3178 OMS Reship w/Return not Creating Return</t>
  </si>
  <si>
    <t>22540</t>
  </si>
  <si>
    <t>CBKNAQA-3161 Sitemap XML for CBK/CJB in production.</t>
  </si>
  <si>
    <t>22533</t>
  </si>
  <si>
    <t>(OMS) CBKNAQA-3186 CS cannot update the order header or order line level shipping address on reships.</t>
  </si>
  <si>
    <t>22530</t>
  </si>
  <si>
    <t>RESOLVED - Opening for Traceability.   Paid Search 'Christopher and Banks' result</t>
  </si>
  <si>
    <t>22528</t>
  </si>
  <si>
    <t>CBKNAQA-3150 Orders are stuck in scheduled in OMS</t>
  </si>
  <si>
    <t>22527</t>
  </si>
  <si>
    <t>CBKNAQA-3153 V11 Store Reporting - Custom Report - Fulfiller Aging Not Updating</t>
  </si>
  <si>
    <t>22523</t>
  </si>
  <si>
    <t>CBKNAQA-3154 Shipment confirmation sent incorrectly to OMS for order# 100000090543 at 05/01/2013 01:32:30 GMT</t>
  </si>
  <si>
    <t>v11.Sterling Integrator Issues.Fufillment Hub</t>
  </si>
  <si>
    <t>22522</t>
  </si>
  <si>
    <t>CBKNAQA-3155 There is no sales data in Pentaho for either CBK and CJB since 4/27/2013.</t>
  </si>
  <si>
    <t>22519</t>
  </si>
  <si>
    <t>CBKNAQA-3156 Webstore is sometimes sending payment tokens for credit cards as "n/a".  These ordes will be cancelled as they can't be processed</t>
  </si>
  <si>
    <t>22518</t>
  </si>
  <si>
    <t>CBKNAQA-3157 Loyalty Promos are not loading properly</t>
  </si>
  <si>
    <t>22517</t>
  </si>
  <si>
    <t>(OMS) CBKNAQA-3151 GL out of Balance - Missing Master Invoices</t>
  </si>
  <si>
    <t>22516</t>
  </si>
  <si>
    <t>CBKNAQA-3140 Webstore does not appear to always call the TenderTypeLookupRequest before calling PLCCAuthRequest; They Are calling PLCCAuthRequest with invlaid PANs which would be caught if the TTL request were being used</t>
  </si>
  <si>
    <t>22511</t>
  </si>
  <si>
    <t>CBKNAQA-3142 CBKNAQA-3139 Images wrong on all family pages</t>
  </si>
  <si>
    <t>22504</t>
  </si>
  <si>
    <t>CBKNAQA-3144 CBK and Scanalert</t>
  </si>
  <si>
    <t>22499</t>
  </si>
  <si>
    <t>CBKNAQA-3145 Product is not cartable</t>
  </si>
  <si>
    <t>22495</t>
  </si>
  <si>
    <t>Expand Character Limit For Price Adjustment Reason Text in OMS</t>
  </si>
  <si>
    <t>22475</t>
  </si>
  <si>
    <t>CBKNAQA-3146 Missing place to enter Friendship Rewards certificate for discount on payment page</t>
  </si>
  <si>
    <t>22470</t>
  </si>
  <si>
    <t>CBKNAQA-3134 Size issue in GSI Manager</t>
  </si>
  <si>
    <t xml:space="preserve">Fulop, Alexander </t>
  </si>
  <si>
    <t>22464</t>
  </si>
  <si>
    <t xml:space="preserve">CBKNAQA-3129 Checkout Error due to Arithmetic Exception </t>
  </si>
  <si>
    <t>22442</t>
  </si>
  <si>
    <t>CBKNAQA-3127 Vanity URL issues</t>
  </si>
  <si>
    <t>22441</t>
  </si>
  <si>
    <t xml:space="preserve">(OMS) CBKNAQA-3128 "Payment Type not set up for seller" for VGC order placed to OMS </t>
  </si>
  <si>
    <t>22439</t>
  </si>
  <si>
    <t>CBKNAQA-3126 Customer reporting blue GSI branded error screen in checkout (CBK)</t>
  </si>
  <si>
    <t>22436</t>
  </si>
  <si>
    <t>CBKNAQA-3122 On CBK or CJB home page, click on CMS spot. URL in lower left contains "GSI" in the string. This should not be there.</t>
  </si>
  <si>
    <t>22435</t>
  </si>
  <si>
    <t>CBKNAQA-3138 - AOS links not redirecting to AOS v11 site</t>
  </si>
  <si>
    <t>22429</t>
  </si>
  <si>
    <t>CBKNAQA-3124 Certain links on CBK/CJB homepage drop out of CSR Contest</t>
  </si>
  <si>
    <t>22416</t>
  </si>
  <si>
    <t>CBKNAQA-3118 No Email are sent from SEC DC - Email Servervice in SEC is pointing to TST Edialog. Needs to change to point to production E-Dialog</t>
  </si>
  <si>
    <t>22411</t>
  </si>
  <si>
    <t>CBKNAQA-3114 PowerReviews Icons not displaying on page 1 of reviews on Product Page</t>
  </si>
  <si>
    <t>22403</t>
  </si>
  <si>
    <t>CBKNAQA-3112 - Favicon Browser top bar (tab) (fix dependant upon Build schedule)</t>
  </si>
  <si>
    <t>22402</t>
  </si>
  <si>
    <t>CBKNAQA-3111 On email signup popup, clicked on "privacy policy" link, but it showed "customer service" page. (There is separate page for privacy policy)</t>
  </si>
  <si>
    <t>22401</t>
  </si>
  <si>
    <t>CBKNAQA-3110 On CJB search result page, promotion banner comes in chrome, not in IE. And promotion banner is not click-able.</t>
  </si>
  <si>
    <t>22400</t>
  </si>
  <si>
    <t>CBKNAQA-3116 Gift wrap fields labeled "Gift Wrap Line 1" and "Gift Wrap Line 2" instead of "To:" and "From:"</t>
  </si>
  <si>
    <t>22398</t>
  </si>
  <si>
    <t>CBKNAQA-3109 CBK only. Searched for "help" / "customer service" showed did u mean, instead of taking to help page</t>
  </si>
  <si>
    <t>22397</t>
  </si>
  <si>
    <t>CBKNAQA-3107 CBK only: Parametric filter has some filters listed "TWICE". For example in size, L is listed twice, when searched for skirts</t>
  </si>
  <si>
    <t>22396</t>
  </si>
  <si>
    <t xml:space="preserve">CBKNAQA-3108 Periodic General Error when clicking on Order Details, under Order History </t>
  </si>
  <si>
    <t>22395</t>
  </si>
  <si>
    <t>CBKNAQA-3115 Gift wrap image is not appearing on Shipping &amp; Gifting page</t>
  </si>
  <si>
    <t>22393</t>
  </si>
  <si>
    <t>CBKNAQA-3106 Epicor User Preference “Profession” is not being saved</t>
  </si>
  <si>
    <t>22390</t>
  </si>
  <si>
    <t>CBKNAQA-3105 Recently viewed only displays image of first product</t>
  </si>
  <si>
    <t>22389</t>
  </si>
  <si>
    <t>CBKNAQA-3104 Bizrate is not set up in V11</t>
  </si>
  <si>
    <t>22387</t>
  </si>
  <si>
    <t>CBKNAQA-3103 Text overflows text area</t>
  </si>
  <si>
    <t>22379</t>
  </si>
  <si>
    <t>CBKNAQA-3096 No color-no size-no description-not cartable</t>
  </si>
  <si>
    <t>22376</t>
  </si>
  <si>
    <t>CBKNAQA-3097 Can't change payment type in the cart if saved default is PLCC</t>
  </si>
  <si>
    <t>22374</t>
  </si>
  <si>
    <t>CBKNAQA-3099 Issues with Outfits</t>
  </si>
  <si>
    <t>22373</t>
  </si>
  <si>
    <t xml:space="preserve">CBKNAQA-3101 Are abandoned cart e-mail reminders set up for v11? </t>
  </si>
  <si>
    <t>22371</t>
  </si>
  <si>
    <t xml:space="preserve">CBKNAQA-3102 Cowl neck dress-cancelled for no inventory, but still up on site available to be ordered. </t>
  </si>
  <si>
    <t>22349</t>
  </si>
  <si>
    <t>CBKNAQA-3095 All of Return stations are locked up in the DC</t>
  </si>
  <si>
    <t>22338</t>
  </si>
  <si>
    <t>CBKNAQA-3094 Duplicate colors appearing on product</t>
  </si>
  <si>
    <t>22327</t>
  </si>
  <si>
    <t>CBKNAQA-3087 3087Performance in CSR Webstore is slow</t>
  </si>
  <si>
    <t>22326</t>
  </si>
  <si>
    <t>CBKNAQA-3092 recently viewed not showing the images</t>
  </si>
  <si>
    <t>22323</t>
  </si>
  <si>
    <t>CBKNAQA-3094 Images appearing as silhouette or with black boxes</t>
  </si>
  <si>
    <t>22316</t>
  </si>
  <si>
    <t xml:space="preserve">CBKNAQA-3075 Color swatches on a product page, you see the color number, not the color name. We need to see the color name. </t>
  </si>
  <si>
    <t>22315</t>
  </si>
  <si>
    <t>CBKNAQA-3074 No e-mails received related to e-gift cards</t>
  </si>
  <si>
    <t>22314</t>
  </si>
  <si>
    <t>CBKNAQA-3072 Order number doesn't appear on the receipt page</t>
  </si>
  <si>
    <t>22313</t>
  </si>
  <si>
    <t>CBKNAQA-3073 Two of the items in my cart are out of stock</t>
  </si>
  <si>
    <t>22311</t>
  </si>
  <si>
    <t>CBKNAQA-3071 Stuck on shipping page.</t>
  </si>
  <si>
    <t>22310</t>
  </si>
  <si>
    <t>CBKNAQA-3065 Pin-It images broken</t>
  </si>
  <si>
    <t>22309</t>
  </si>
  <si>
    <t>CBKNAQA-3064 Alt-images missing from v11</t>
  </si>
  <si>
    <t>22308</t>
  </si>
  <si>
    <t>CBKNAQA-3066 Gift cards should be listed under outfits and more and GSI manager would tell you they are but it is not visible on the site.</t>
  </si>
  <si>
    <t>22307</t>
  </si>
  <si>
    <t>CBKNAQA-3067 Colors not showing correctly in Clearance</t>
  </si>
  <si>
    <t>22306</t>
  </si>
  <si>
    <t>CBKNAQA-3068 Item in Clearance shows all color swatches when only one color is in stock</t>
  </si>
  <si>
    <t>22292</t>
  </si>
  <si>
    <t xml:space="preserve">(OMS) INFRA-5019  INFRA-5025 Running Database update scripts in ashprdomsdb01.us.gspt.net /ashprdomsdb02.us.gspt.net </t>
  </si>
  <si>
    <t>22291</t>
  </si>
  <si>
    <t>CBKNAQA-3058   Channel Advisor - MerchantCategory is not populated for variation SKU</t>
  </si>
  <si>
    <t>v11.Feeds Related Issues.Marketing Feeds</t>
  </si>
  <si>
    <t>22275</t>
  </si>
  <si>
    <t>CBKNAQA-3052 CBK Order Ack CR (commit delivery date to Sal is 5/30/13)</t>
  </si>
  <si>
    <t>22274</t>
  </si>
  <si>
    <t xml:space="preserve">(OMS) CBKNAQA-3051 OMS is not allowing updates the order release confirmation status if the update is received after the OMS has shipped or cancelled the order. </t>
  </si>
  <si>
    <t>22269</t>
  </si>
  <si>
    <t>CBKNAQA-3069 Promo Details showing multiple times</t>
  </si>
  <si>
    <t>22263</t>
  </si>
  <si>
    <t>CBKNAQA-3070 nDuplicate Colors are showing for products</t>
  </si>
  <si>
    <t>22262</t>
  </si>
  <si>
    <t>CBKNAQA-3061 Thumbnail Images are not displaying images of the product</t>
  </si>
  <si>
    <t>22255</t>
  </si>
  <si>
    <t>CBKNAQA-3050 Customer service has lost the capability to create a replacement orde</t>
  </si>
  <si>
    <t xml:space="preserve">Freeze, Stephanie </t>
  </si>
  <si>
    <t>22242</t>
  </si>
  <si>
    <t>CBKNAQA-3081 Both DCs - Inconsistent Search Results</t>
  </si>
  <si>
    <t>22239</t>
  </si>
  <si>
    <t>(OMS) CBKNAQA-3048 VPRS-14718 OMS is generating duplicate LPN errors in production</t>
  </si>
  <si>
    <t xml:space="preserve">Kawade, Sumit </t>
  </si>
  <si>
    <t>22238</t>
  </si>
  <si>
    <t xml:space="preserve">CBKNAQA-3053 ASH - Product Filtering Returns Results Beyond Selected Category </t>
  </si>
  <si>
    <t>22237</t>
  </si>
  <si>
    <t>CBKNAQA-3082 Both DCs - Alternate Color Swatches Duplicated for Multiple Products</t>
  </si>
  <si>
    <t>22235</t>
  </si>
  <si>
    <t xml:space="preserve">CBKNAQA-3085 SEC - Product Link and Content Display Issue – Bee Stripe 2-fer </t>
  </si>
  <si>
    <t>22196</t>
  </si>
  <si>
    <t>CBKNAQA-3031 Container Item Qty Reported as Zero For All Orders</t>
  </si>
  <si>
    <t xml:space="preserve">Olden, Rob </t>
  </si>
  <si>
    <t>22195</t>
  </si>
  <si>
    <t>CBKNAQA-3044 SI Prod to fix giftcertificateid issue in POS feed</t>
  </si>
  <si>
    <t>22180</t>
  </si>
  <si>
    <t>(OMS) CBKNAQA-3039 Error Message in OMS - "Get CC Number" Option</t>
  </si>
  <si>
    <t>22176</t>
  </si>
  <si>
    <t>CBK/CJB Run ProcessGSIDataLoadChainSchedule in EDIT PRD</t>
  </si>
  <si>
    <t>22174</t>
  </si>
  <si>
    <t>CBKNAQA-3040 How colors and pricing appears in Clearance</t>
  </si>
  <si>
    <t>22160</t>
  </si>
  <si>
    <t>CBKNAQA-3030 AOS – intermittent 404 errors</t>
  </si>
  <si>
    <t>22156</t>
  </si>
  <si>
    <t>CBKNAQA-3032 V11 Products assigned to category and fulfill completeness but do not show in category in live or edit after replication</t>
  </si>
  <si>
    <t>22155</t>
  </si>
  <si>
    <t>CBKNAQA-3086 CBKUS/CJBUS - Product counts inconsistent between DCs</t>
  </si>
  <si>
    <t>22147</t>
  </si>
  <si>
    <t>CBKNAQA-3027 GSI Manager Design View performance</t>
  </si>
  <si>
    <t>22133</t>
  </si>
  <si>
    <t>CBKNAQA-3026 AOS shipping promotion not working on CJ</t>
  </si>
  <si>
    <t>22111</t>
  </si>
  <si>
    <t xml:space="preserve">INFRA-4077 robots.txt question WRT the Webstore installer </t>
  </si>
  <si>
    <t>22110</t>
  </si>
  <si>
    <t>VPRS-14474 Customer Preference dates and history is not coming correct.</t>
  </si>
  <si>
    <t>22107</t>
  </si>
  <si>
    <t>CBKNAQA-3037 Filter Test Customer from DW load</t>
  </si>
  <si>
    <t>22106</t>
  </si>
  <si>
    <t xml:space="preserve">GEM-609/RM-603 11.3.0.35: Store Reporting Release 11.3 </t>
  </si>
  <si>
    <t>22105</t>
  </si>
  <si>
    <t xml:space="preserve">VPRS-14235 Getting General Error when I login with my account ( created in past builds), which has my wishlist. </t>
  </si>
  <si>
    <t>22103</t>
  </si>
  <si>
    <t>VPRS-14480 java.lang.ArithmeticException: / by zero in GSIHistoricalOrderLineItemBOImpl.getPrice(...)</t>
  </si>
  <si>
    <t>22102</t>
  </si>
  <si>
    <t>VPRS-14670 V11 Return Order in OMS does not tie back to Legacy Order in DW</t>
  </si>
  <si>
    <t>22099</t>
  </si>
  <si>
    <t>CBKNAQA-3016 DW Order Stg2 to CORE job is running longer than usual</t>
  </si>
  <si>
    <t>22098</t>
  </si>
  <si>
    <t>CBKNQQA-2935 Tender type Gift card not active when free gift promo applied</t>
  </si>
  <si>
    <t>22096</t>
  </si>
  <si>
    <t xml:space="preserve">CBKNAQA-2903 Bulk Load Errored out in a scenario when order with &lt;&gt; 'RS' was encountered and there was an entry in OMSERR File. </t>
  </si>
  <si>
    <t>22095</t>
  </si>
  <si>
    <t xml:space="preserve">CBKNAQA-2904 Shipping Code/Mode New were identified in Production for which setup needs to be done in my OMSGCF FIle. </t>
  </si>
  <si>
    <t>22094</t>
  </si>
  <si>
    <t>CBKNAQA-2882 Can't select size in drop down</t>
  </si>
  <si>
    <t>22093</t>
  </si>
  <si>
    <t xml:space="preserve">CBKNAQA-3006 Delta Jobs for DW Order data migration did not complete. The job has performance Issues. </t>
  </si>
  <si>
    <t>22091</t>
  </si>
  <si>
    <t>CBKNAQA-3041 V11: CBK - Product showing duplicate swatch images and duplicate color in the drop-down</t>
  </si>
  <si>
    <t>22085</t>
  </si>
  <si>
    <t>Orders are partially shipped and in multiple shipments</t>
  </si>
  <si>
    <t>22083</t>
  </si>
  <si>
    <t>CBKNAQA-3047 Product Level promotions are not pushing to the live site.</t>
  </si>
  <si>
    <t>22070</t>
  </si>
  <si>
    <t>CBKNAQA-3019 TST01 went down while processing returns</t>
  </si>
  <si>
    <t>22069</t>
  </si>
  <si>
    <t>CBKNAQA-3018 When we attempt to collect a credit card number in OMS, we receive an error message</t>
  </si>
  <si>
    <t>22063</t>
  </si>
  <si>
    <t>CBKNAQA-3036 Free shipping promotion enabled, free shipping not showing up in Shopping Bag</t>
  </si>
  <si>
    <t>22056</t>
  </si>
  <si>
    <t>CBKNAQA-3045 CBKUS - Promo Mismatch - Product promos inconsistent between DCs</t>
  </si>
  <si>
    <t>22044</t>
  </si>
  <si>
    <t>CBKNQQA-3084 CBKUS - Indicative Alert!!!  V11 Production:NA:Data_Monitoring:Edit:Stores:CBKNA-CBKUS:ProductCount - Critical</t>
  </si>
  <si>
    <t>22015</t>
  </si>
  <si>
    <t>CBKNAQA-3014 Images not displayed in GSI Manager Design View</t>
  </si>
  <si>
    <t>22011</t>
  </si>
  <si>
    <t>CBKNAQA-3013 Completeness is not turned on for CB &amp; CJ / 20% fewer products in V11 than V9</t>
  </si>
  <si>
    <t>22009</t>
  </si>
  <si>
    <t>CBKNAQA-3012 Default Sort order for categories should be Newest to Oldest</t>
  </si>
  <si>
    <t>21995</t>
  </si>
  <si>
    <t>CBKNAQA-3011 CBKUS - Order Confirmation Email - Test link instead of PRD link</t>
  </si>
  <si>
    <t>21994</t>
  </si>
  <si>
    <t>CBKNAQA-3035 CBK - Refunds Not Posted</t>
  </si>
  <si>
    <t>InternalClientServices_v9_v10.Payment Related Issues.Payment</t>
  </si>
  <si>
    <t>21993</t>
  </si>
  <si>
    <t>CBKNAQA-3010 CJBUS - Category Mismatch for DC - Denim category</t>
  </si>
  <si>
    <t>21991</t>
  </si>
  <si>
    <t>CBKNAQA-3005 CBK Performance</t>
  </si>
  <si>
    <t>21990</t>
  </si>
  <si>
    <t>CBKNAQA-3008 CBKUS - Product field and category mismatch; product total differences by DC</t>
  </si>
  <si>
    <t>21982</t>
  </si>
  <si>
    <t>CBKNAQA-3001 - search sort issue</t>
  </si>
  <si>
    <t>21981</t>
  </si>
  <si>
    <t>CBKNAQA-3000 404 issue</t>
  </si>
  <si>
    <t>21980</t>
  </si>
  <si>
    <t>CBKNAQA-3002 replaced with a branded page</t>
  </si>
  <si>
    <t>21970</t>
  </si>
  <si>
    <t>CBKNAQA-3007 CBKNA - Transactional Emails for v9 migrated orders refunded in v11 OMS contain invalid category links</t>
  </si>
  <si>
    <t>21967</t>
  </si>
  <si>
    <t xml:space="preserve">CBKNAQA-2997 Clocking on a product link in CB AOS goes to CJ Page not found </t>
  </si>
  <si>
    <t>21962</t>
  </si>
  <si>
    <t>CBKNAQA-2996 Seeing Reg. price items in clearance category</t>
  </si>
  <si>
    <t>21959</t>
  </si>
  <si>
    <t>CBKNAQA-2995 CBKNA - Issue sending Credit emails for v9 migrated orders</t>
  </si>
  <si>
    <t>21957</t>
  </si>
  <si>
    <t>CBKNAQA-2994 Remove "you save" messaging from the product page</t>
  </si>
  <si>
    <t>21956</t>
  </si>
  <si>
    <t>CBKNAQA-2993 "Orders" should be updated to "Order History"</t>
  </si>
  <si>
    <t>21953</t>
  </si>
  <si>
    <t>CBKNAQA-2991 Canada should be listed just under United States in country list</t>
  </si>
  <si>
    <t>21935</t>
  </si>
  <si>
    <t xml:space="preserve">CBKNAQA-2977 v9 View all new has 285 items while v11 View all new has 157 items </t>
  </si>
  <si>
    <t>21931</t>
  </si>
  <si>
    <t>CBKNAQA-2990 No option to change user on the my account page</t>
  </si>
  <si>
    <t>21927</t>
  </si>
  <si>
    <t>CBKNAQA-2989 v11 missing some v9 orders in order history</t>
  </si>
  <si>
    <t>21925</t>
  </si>
  <si>
    <t>CBKNAQA-2988 v11Friendship rewards does not recognize that I am already a member in v9-no points and no free shipping</t>
  </si>
  <si>
    <t>21924</t>
  </si>
  <si>
    <t>CBKNAQA-2978 The outfit pricing should not reglect the least to the most you can pay but should reflect the prices of each item</t>
  </si>
  <si>
    <t>21922</t>
  </si>
  <si>
    <t>CBKNAQA-3443 Recently viewed items have no image</t>
  </si>
  <si>
    <t>21920</t>
  </si>
  <si>
    <t>CBKNAQA-2980 Why are left nav sizes showing with size 10 first-how can that be changed</t>
  </si>
  <si>
    <t>21918</t>
  </si>
  <si>
    <t>CBKNAQA-2981 3-Misspelled word its on Wishlist page</t>
  </si>
  <si>
    <t>v11.Storefront Related Issues.Gift Registry</t>
  </si>
  <si>
    <t>21917</t>
  </si>
  <si>
    <t>Friendship Rewards CMS spot doesn't display, but it maximizes if you click on it</t>
  </si>
  <si>
    <t>21912</t>
  </si>
  <si>
    <t>(OMS) CBKNAQA-2972 Virtual Gift Card is back ordered</t>
  </si>
  <si>
    <t>21899</t>
  </si>
  <si>
    <t>CBKNAQA-2969 - PGC/VGC - Using the same user gives me different responses. Getting general errors and also getting orders that pass.</t>
  </si>
  <si>
    <t>21877</t>
  </si>
  <si>
    <t>CBKNAQA-2963 CBK/CJB For cross-sells, the Variation sku shows, rather than the master sku</t>
  </si>
  <si>
    <t>21876</t>
  </si>
  <si>
    <t>CBKNAQA-2964 CBK/CJB Family page: default sorting in GSI Manager</t>
  </si>
  <si>
    <t>v11.GSI Manager.Preferences</t>
  </si>
  <si>
    <t>21875</t>
  </si>
  <si>
    <t>(JDA) CBKNAQA-2965 CBK/CJB v11 orders seem to have many more partial shipments than should be necessary</t>
  </si>
  <si>
    <t>21867</t>
  </si>
  <si>
    <t xml:space="preserve">CBKNAQA-2958 Unable to Create an Account in CSR Webstore for CBK </t>
  </si>
  <si>
    <t>21865</t>
  </si>
  <si>
    <t xml:space="preserve">CBKNAQA-2957 Unable to click on product page in the CSR Webstore production (ash) </t>
  </si>
  <si>
    <t>21860</t>
  </si>
  <si>
    <t xml:space="preserve">(OMS) CBKNAQA-2966 Shipping charge was expected to be $24.95 based on prediscount price, but actual shipping was $10.48. </t>
  </si>
  <si>
    <t>21857</t>
  </si>
  <si>
    <t>CBKNAQA-2967 Tax issue where TotalMerchandiseDiscountTaxAmount and TotalPricedTaxAmount show a $.01 difference where they should be equal</t>
  </si>
  <si>
    <t>21852</t>
  </si>
  <si>
    <t>CBKNAQA-3034 Categorys and SKus assigned to category not showing up</t>
  </si>
  <si>
    <t>Client_v9_v10.Storefront Related Issues.Category</t>
  </si>
  <si>
    <t>21837</t>
  </si>
  <si>
    <t>CBKNAQA-2955 CBK/CJB Tax is not being charged on gift wrap</t>
  </si>
  <si>
    <t>21830</t>
  </si>
  <si>
    <t xml:space="preserve">CBKNAQA-2945 We are seeing gift wrap at $.99 instead of $4.99. Also, gift wrap doesn't appear to be being taxed in MN. Would you advise me how it is currently set up and what we need to do to fix that? </t>
  </si>
  <si>
    <t>21829</t>
  </si>
  <si>
    <t>CBKNAQA-2944 Variances between Shipped Orders Report / Partner Tender Report / GL Report for 04/18/2013</t>
  </si>
  <si>
    <t>21827</t>
  </si>
  <si>
    <t>We did not receive sales report last night</t>
  </si>
  <si>
    <t>Client_v9_v10.Other (not listed)</t>
  </si>
  <si>
    <t>21817</t>
  </si>
  <si>
    <t>CBKNAQA-2943 CBKUS-ASHPRD CBK V11 Virtual Gift Card purchase completed with general error</t>
  </si>
  <si>
    <t>21798</t>
  </si>
  <si>
    <t>CBKNAQA-2950 CJB unable to get the order search by billing address zip code and web to work in production - /CBKNA-459</t>
  </si>
  <si>
    <t>21796</t>
  </si>
  <si>
    <t>CBKNAQA-2928 The refund item in production for CBK_US has incorrect setup</t>
  </si>
  <si>
    <t>21784</t>
  </si>
  <si>
    <t xml:space="preserve">CBKNAQA-2931 GSI Manager Performance </t>
  </si>
  <si>
    <t>21772</t>
  </si>
  <si>
    <t>CBKNAQA-2948 CJB: Payment Options link within Help Desk is producing incorrect url error message</t>
  </si>
  <si>
    <t>21758</t>
  </si>
  <si>
    <t>CBKNAQA-2937 CBK v11 Search Bar issue - jQuery Autocompleter error when changing focus</t>
  </si>
  <si>
    <t>21757</t>
  </si>
  <si>
    <t>CBKNAQA-2938 CBK Campaign image rendered outside of intended container on CBK homepage</t>
  </si>
  <si>
    <t>21736</t>
  </si>
  <si>
    <t>(JDA) CBKNAQA-2917 JDA job which processes Sterling OMS shipments and returns is on hold</t>
  </si>
  <si>
    <t>21735</t>
  </si>
  <si>
    <t>CBKNAQA-2920 Product color option not visible in chrome when visible in IE</t>
  </si>
  <si>
    <t xml:space="preserve">Fox, Leah </t>
  </si>
  <si>
    <t>21733</t>
  </si>
  <si>
    <t>CBKNAQA-2919 Range pricing not changing to single price when color/size selected  ***LAUNCH CRITICAL***</t>
  </si>
  <si>
    <t>21726</t>
  </si>
  <si>
    <t>CBKNAQA-2916 GSI Manager: blue screen error</t>
  </si>
  <si>
    <t>21713</t>
  </si>
  <si>
    <t>CBKNAQA-2927 CBK: Free ground shipping promotion not applying in cart; only upon ship method select</t>
  </si>
  <si>
    <t>21709</t>
  </si>
  <si>
    <t>CBKNAQA-2911 CBK/CJB v11 Validiations - General Error when loading checkout page</t>
  </si>
  <si>
    <t>21689</t>
  </si>
  <si>
    <t>CBKNAQA-2900 Financial Reporting ETL Process is failing</t>
  </si>
  <si>
    <t>21688</t>
  </si>
  <si>
    <t>(OMS) CBKNAQA-2899 Return inventory not updating in OMS for MP-Ebay order after Putaway</t>
  </si>
  <si>
    <t>21676</t>
  </si>
  <si>
    <t>CBKNAQA-2897 The promotions with clearance excluded for CBK are working in the edit environment, but not in the live environment  ***LAUNCH CRITICAL***</t>
  </si>
  <si>
    <t>v11.GSI Manager.Channel Content</t>
  </si>
  <si>
    <t>21671</t>
  </si>
  <si>
    <t>CBKNAQA-2925 CBK/CJB Inventory discrepancy</t>
  </si>
  <si>
    <t>v11.Inventory Related Issues.GIV</t>
  </si>
  <si>
    <t>21640</t>
  </si>
  <si>
    <t>CBKNAQA-2912 CJB Main Category Images Not Displaying in Both DCs</t>
  </si>
  <si>
    <t>21625</t>
  </si>
  <si>
    <t>CBKNAQA-2915 CBK Phone number field won't take formatting  ***LAUNCH CRITICAL***</t>
  </si>
  <si>
    <t>21618</t>
  </si>
  <si>
    <t>CBKNAQA-2914 CJB Confirm Order Cancellation message on web site</t>
  </si>
  <si>
    <t>21607</t>
  </si>
  <si>
    <t>CBKNAQA-2913 CJB MS Jewelry seem to have image issues  ***LAUNCH CRITICAL***</t>
  </si>
  <si>
    <t>21605</t>
  </si>
  <si>
    <t>INFRA-4720 Gomez Tag for CBKUS &amp; CJBUS Contains Incorrect Data</t>
  </si>
  <si>
    <t>21604</t>
  </si>
  <si>
    <t>v9 Gift Wrap of $4.50 not included in order total</t>
  </si>
  <si>
    <t>21601</t>
  </si>
  <si>
    <t>CBKNAQA-2884 CBK/CJB Subtotal + Shipping + Tax is $.99 less than the Order confirmation total</t>
  </si>
  <si>
    <t>21600</t>
  </si>
  <si>
    <t>CBKNAQA-2885 CBK Order Confirmation doesn't list Shipping charges</t>
  </si>
  <si>
    <t>21599</t>
  </si>
  <si>
    <t>CBKNAQA-2886 VPRS-14638 CBK/CJB Order confirmation lists masked credit card with 3 digits instead of 4</t>
  </si>
  <si>
    <t>21598</t>
  </si>
  <si>
    <t>CBKNAQA-2887 CJB Order Received e-mails don't contain shipping or tax</t>
  </si>
  <si>
    <t>21595</t>
  </si>
  <si>
    <t>CBKNAQA-2888 CBK Order Received e-mails don't include shipping or tax</t>
  </si>
  <si>
    <t>21555</t>
  </si>
  <si>
    <t>CBKNAQA-2871 .CSV - scheduled jobs passed as part of current build is not correct</t>
  </si>
  <si>
    <t>21553</t>
  </si>
  <si>
    <t xml:space="preserve">CBKNAQA-2869 Soft Launch Performance </t>
  </si>
  <si>
    <t>21551</t>
  </si>
  <si>
    <t>Friendship Reward Loyalty customers not receiving free shipping</t>
  </si>
  <si>
    <t>21550</t>
  </si>
  <si>
    <t>CBKNAQA-2868 Promo does not replicate to live</t>
  </si>
  <si>
    <t>21525</t>
  </si>
  <si>
    <t>CBKNAQA-2867 GSI Test PID For CBKUS Not Displaying Properly</t>
  </si>
  <si>
    <t>21519</t>
  </si>
  <si>
    <t>(OMS) CBKNAQA-2863 LPN issue</t>
  </si>
  <si>
    <t>21501</t>
  </si>
  <si>
    <t>CBKNAQA-2862 Component update on VGC product update on 4/10 has not pushed live after replication</t>
  </si>
  <si>
    <t>21499</t>
  </si>
  <si>
    <t>CBKNAQA-2859 Store Reporting Demand</t>
  </si>
  <si>
    <t>21489</t>
  </si>
  <si>
    <t>CBKQANA-2857 Financial eports for CBK-CJB in Production for 04/11/13 Invoice Orders do not tie</t>
  </si>
  <si>
    <t>21451</t>
  </si>
  <si>
    <t>CBKNAQA-2858 CBK/CJB - The gift card and Virtual gift card in shopping bad / cart does not have an image</t>
  </si>
  <si>
    <t>21435</t>
  </si>
  <si>
    <t>CBKNAQA-2833 Clearance and Shop All Clearance on homepage not clickable</t>
  </si>
  <si>
    <t>21430</t>
  </si>
  <si>
    <t>CBKQANA-2832 Purchasing a regular product throws the same ‘General Error’ after clicking the ‘Proceed to Checkout’ button</t>
  </si>
  <si>
    <t>21428</t>
  </si>
  <si>
    <t xml:space="preserve">CBKNAQA-2831 VGC purchase returned the ‘General Error’ </t>
  </si>
  <si>
    <t>21366</t>
  </si>
  <si>
    <t xml:space="preserve">CBK Unable to search for promo code/code group in GSI Manager </t>
  </si>
  <si>
    <t>v11.GSI Manager.Channel Marketing</t>
  </si>
  <si>
    <t>21185</t>
  </si>
  <si>
    <t xml:space="preserve">CBKNAQA-2793 CBK/CJB Got to the submit page then redirected to cart page with no product in cart </t>
  </si>
  <si>
    <t>21166</t>
  </si>
  <si>
    <t>CBKNAQA-2791 CBK - Promotions are not editable after approving the promotions from edit to live</t>
  </si>
  <si>
    <t>21154</t>
  </si>
  <si>
    <t xml:space="preserve">CBKNAQA-2894 CBK/CJB Issue reconconciling BAMS recon file with Pentaho tender report </t>
  </si>
  <si>
    <t xml:space="preserve">Panda, Santosh </t>
  </si>
  <si>
    <t>21118</t>
  </si>
  <si>
    <t>CBKNAQA-2787 CBK Missing Images</t>
  </si>
  <si>
    <t>21091</t>
  </si>
  <si>
    <t xml:space="preserve">CBKNAQA-2729 CBK - ASH Performance </t>
  </si>
  <si>
    <t>21080</t>
  </si>
  <si>
    <t>CBKNAQA-2749 CBK - AOS: Store and assoc ID need to be restricted in length</t>
  </si>
  <si>
    <t>v11.AOS.AOS</t>
  </si>
  <si>
    <t>21044</t>
  </si>
  <si>
    <t xml:space="preserve">CBKNAQA-2696 CBK - Payment information is empty on order details (order history) if order was payed with PLCC card </t>
  </si>
  <si>
    <t>21043</t>
  </si>
  <si>
    <t xml:space="preserve">CBKNAQA-2697 CBK/CJB - JDA extraction program needs to send the tokenized PLCC card# to OMS </t>
  </si>
  <si>
    <t>v11.GSI Manager.Channel Mass Data Tasks</t>
  </si>
  <si>
    <t>21022</t>
  </si>
  <si>
    <t>CBKNAQA-2723 CBK when warehouse users tries to pull by providing order nos, it pulls both Sales &amp; return Order</t>
  </si>
  <si>
    <t>21021</t>
  </si>
  <si>
    <t>CBKNQQA - 2730 CBK Invalid URL screen</t>
  </si>
  <si>
    <t>21017</t>
  </si>
  <si>
    <t>CBKNAQA-2930 CBKNA demand reporting not showing correct demand amount for cancelled orders</t>
  </si>
  <si>
    <t>21014</t>
  </si>
  <si>
    <t>CBKNAQA-2541 CBK - Illegal security accounts are created in production.</t>
  </si>
  <si>
    <t>21013</t>
  </si>
  <si>
    <t>CBKNAQA-2703 CBK - "CK" and "AD" tender code mismatch for PLCCs from JDA to OMS</t>
  </si>
  <si>
    <t>21010</t>
  </si>
  <si>
    <t xml:space="preserve">CBKNAQA-2704 CBK -  VGC refund orders are not accessible in Epiphany </t>
  </si>
  <si>
    <t>21006</t>
  </si>
  <si>
    <t>CBKNAQA-2683 CBK - Exception is thrown during DBMigrate when it runs init replication job</t>
  </si>
  <si>
    <t>21003</t>
  </si>
  <si>
    <t xml:space="preserve">CBKNAQA-2689 CBK - Product should have ability to restrict tax proration for legacy orders at enterprise level </t>
  </si>
  <si>
    <t>20977</t>
  </si>
  <si>
    <t>CBKNAQA-2598 CBK Analytics errors</t>
  </si>
  <si>
    <t>20976</t>
  </si>
  <si>
    <t>CBKNAQA-2608 CBK Default error page for webstore missing</t>
  </si>
  <si>
    <t>20966</t>
  </si>
  <si>
    <t>CBK - CBKNAQA-2624 - New Arrivals Sorting Implementation Gap</t>
  </si>
  <si>
    <t>20965</t>
  </si>
  <si>
    <t>CBK - CBKNAQA-2625 - Remove Default Sorting Workaround</t>
  </si>
  <si>
    <t>20964</t>
  </si>
  <si>
    <t>CBK - CBKNAQA-2627 - Size Range Radio Button for product redirects to Family Page</t>
  </si>
  <si>
    <t>20963</t>
  </si>
  <si>
    <t>CBK - CBKNAQA-2638 - Product page copy is wrapping in some cases, not in bullet points.</t>
  </si>
  <si>
    <t>20962</t>
  </si>
  <si>
    <t>CBK - CBKNAQA-2660 - Search Issue</t>
  </si>
  <si>
    <t>20961</t>
  </si>
  <si>
    <t>CBK - CBKNAQA-2663 - Only promo codes get published to live on Approval, the actual promotion does not</t>
  </si>
  <si>
    <t>20960</t>
  </si>
  <si>
    <t>CBK - CBKNAQA-2665 - Guam is missing from list of US States/Territories</t>
  </si>
  <si>
    <t>20957</t>
  </si>
  <si>
    <t xml:space="preserve">CBKNAQA-2698 CBK E gift card needs words </t>
  </si>
  <si>
    <t>20956</t>
  </si>
  <si>
    <t xml:space="preserve">CBKNAQA-2699 CBK CLONE -Shipping rule is not applied for CBK (Rule id: Virtual gift card) after deployment </t>
  </si>
  <si>
    <t>20955</t>
  </si>
  <si>
    <t>CBK - CBKNAQA-2690 - Gift card serial numbers are not correctly formatted</t>
  </si>
  <si>
    <t>20953</t>
  </si>
  <si>
    <t>CBKNAQA-2670 CBK - Email Wish list, email received but " Shop Now" and product name must be links to link to product page</t>
  </si>
  <si>
    <t>20952</t>
  </si>
  <si>
    <t>CBKNAQA-2682 CBK - First two states for antigua and barbuda are nulls</t>
  </si>
  <si>
    <t>20951</t>
  </si>
  <si>
    <t>CBK - CBKNAQA-2694 - SI is genarating 2 POS files everytime we are re-sending POS from OMS</t>
  </si>
  <si>
    <t>20938</t>
  </si>
  <si>
    <t xml:space="preserve">CBKNAQA-2734 CBK/CJB VGC Refund Order is getting BackOrdered for both CBJ and CJB stores </t>
  </si>
  <si>
    <t>20937</t>
  </si>
  <si>
    <t>CBKNAQA-2735 CBK product url getting local host as the server name</t>
  </si>
  <si>
    <t>20935</t>
  </si>
  <si>
    <t>CBKNAQA-2738 CBK Data Migration return orders after invoices, settlement are getting triggered to payment service causing additional refund to customers</t>
  </si>
  <si>
    <t>20930</t>
  </si>
  <si>
    <t>CBKNAQA-2738 CBK iShip data is not making it into the data warehouse</t>
  </si>
  <si>
    <t>20929</t>
  </si>
  <si>
    <t>CBKNAQA-2739 CBK 404 Error Page Missing from Production</t>
  </si>
  <si>
    <t>20928</t>
  </si>
  <si>
    <t>CBKNAQA-2740 CBK Order Total Amount not matching with invoiced amount</t>
  </si>
  <si>
    <t>20927</t>
  </si>
  <si>
    <t>CBKNAQA-2741 CBK Taxpercentage value is coming as Rate and not as Percentage</t>
  </si>
  <si>
    <t>20918</t>
  </si>
  <si>
    <t xml:space="preserve">CBKNAQA-2744 CBK/CJB CrossSells </t>
  </si>
  <si>
    <t>20916</t>
  </si>
  <si>
    <t>CBKNAQA-2746 CBK General Error when Epicor is not available is causing new account registration to error - webstore not handling error correctly</t>
  </si>
  <si>
    <t>20898</t>
  </si>
  <si>
    <t>CBKNAQA-2746 CBK General Error when Epicor is not available is causing new account registration to error - Epicor throwin error</t>
  </si>
  <si>
    <t>20893</t>
  </si>
  <si>
    <t>CBKNAQA-2749 CBK - Forgot password follow up page has bad/wrong layout</t>
  </si>
  <si>
    <t>20892</t>
  </si>
  <si>
    <t>CBKNAQA-2761 CBK/CJB - Title tag prefix</t>
  </si>
  <si>
    <t xml:space="preserve">Ivanova, Viktoria </t>
  </si>
  <si>
    <t>20844</t>
  </si>
  <si>
    <t>CBKNAQA-2753 CBK/CJB Replication of Search</t>
  </si>
  <si>
    <t>20843</t>
  </si>
  <si>
    <t xml:space="preserve">CBKNAQA-2752 CBK Default image being shown </t>
  </si>
  <si>
    <t>20841</t>
  </si>
  <si>
    <t>CBKNAQA-2751 CBK Broken images</t>
  </si>
  <si>
    <t>20263</t>
  </si>
  <si>
    <t>CJB - items sent in PIM not showing in RT</t>
  </si>
  <si>
    <t>InternalClientServices_v9_v10.Feeds Related Issues.Item and Price Master</t>
  </si>
  <si>
    <t>20087</t>
  </si>
  <si>
    <t>CBKNAQA-2547 Landing page advertisement links do not work</t>
  </si>
  <si>
    <t>Hard Lanch April 30</t>
  </si>
  <si>
    <t>Flow / Distribution of tcikets as shown in Graph</t>
  </si>
  <si>
    <t>Bottleneck is at Traiging the issue ( Once identified 1 resource will resolve the issue in average 1-2 days)</t>
  </si>
  <si>
    <t xml:space="preserve">Avg tickets rate= 583 tickets / 124 days </t>
  </si>
  <si>
    <t>Time (wait) = (p/m)*(utilization ^(Sqrt(2(m+1)-1))/(1- utilization)) * (CVa^2 + CVp^2)/2</t>
  </si>
  <si>
    <t>Applyling Operations Research calculations for  wait times:</t>
  </si>
  <si>
    <t>Utilization = Flow rate / Capacity</t>
  </si>
  <si>
    <t>(4.7 tickets / day) = Flow Rate</t>
  </si>
  <si>
    <r>
      <t xml:space="preserve">Avg time to Triage = 2 hrs = 0.25 days </t>
    </r>
    <r>
      <rPr>
        <b/>
        <sz val="10"/>
        <rFont val="Arial"/>
        <family val="2"/>
      </rPr>
      <t>(p: Service Time )</t>
    </r>
  </si>
  <si>
    <r>
      <t xml:space="preserve">Capacity (m: </t>
    </r>
    <r>
      <rPr>
        <b/>
        <sz val="10"/>
        <rFont val="Arial"/>
        <family val="2"/>
      </rPr>
      <t>Resources</t>
    </r>
    <r>
      <rPr>
        <sz val="10"/>
        <rFont val="Arial"/>
        <family val="2"/>
      </rPr>
      <t>)</t>
    </r>
  </si>
  <si>
    <t>Diff in Open Dates</t>
  </si>
  <si>
    <t>Mean</t>
  </si>
  <si>
    <t>SD</t>
  </si>
  <si>
    <t>Std Deviation in the flow of incoming tickets</t>
  </si>
  <si>
    <t>Coeff of Variation (Tickets)</t>
  </si>
  <si>
    <t>Coeff of Variation in processing:</t>
  </si>
  <si>
    <t>Wait Time (Days)</t>
  </si>
  <si>
    <t>(Hrs)</t>
  </si>
  <si>
    <t>Notes for one Store CBK</t>
  </si>
  <si>
    <t>Analysis for two Stores (Concurrent)</t>
  </si>
  <si>
    <t>( tickets / day) = Flow Rate</t>
  </si>
  <si>
    <t>SD2</t>
  </si>
  <si>
    <t>Days ( Resolve)</t>
  </si>
  <si>
    <t>Date</t>
  </si>
  <si>
    <t>All</t>
  </si>
  <si>
    <t>[1] 3</t>
  </si>
  <si>
    <t>[50]</t>
  </si>
  <si>
    <t>[99]</t>
  </si>
  <si>
    <t>[1] 1</t>
  </si>
  <si>
    <t>Row Labels</t>
  </si>
  <si>
    <t>Grand Total</t>
  </si>
  <si>
    <t>Count of Ticket #</t>
  </si>
  <si>
    <t>Column Labels</t>
  </si>
  <si>
    <t>v11.Webanalytics</t>
  </si>
  <si>
    <t>v11.Feeds</t>
  </si>
  <si>
    <t>v11.Storefront</t>
  </si>
  <si>
    <t>v11.GSI Manager</t>
  </si>
  <si>
    <t>v11.Call Center</t>
  </si>
  <si>
    <t xml:space="preserve">v11.Fulfillment </t>
  </si>
  <si>
    <t>v11.Integration</t>
  </si>
  <si>
    <t>v11.Sterling Integrator</t>
  </si>
  <si>
    <t>v11.Email</t>
  </si>
  <si>
    <t>v11.Order Processing</t>
  </si>
  <si>
    <t>v11.Reporting</t>
  </si>
  <si>
    <t>v11.Warehouse</t>
  </si>
  <si>
    <t>v11.Performance</t>
  </si>
  <si>
    <t xml:space="preserve">v11.Payment </t>
  </si>
  <si>
    <t>v11.Operations</t>
  </si>
  <si>
    <t xml:space="preserve">v11.Inventory </t>
  </si>
  <si>
    <t>v11.GSI Store Reporting</t>
  </si>
  <si>
    <t>v11.3rd Party</t>
  </si>
  <si>
    <t>v11.Finance</t>
  </si>
  <si>
    <t>v11.AOS</t>
  </si>
  <si>
    <t>GSIS COPS System</t>
  </si>
  <si>
    <t>v11.Connectivity</t>
  </si>
  <si>
    <t>V9, V10 Dependency</t>
  </si>
  <si>
    <t>Area Classification</t>
  </si>
  <si>
    <t>Total</t>
  </si>
  <si>
    <t>%</t>
  </si>
  <si>
    <t>Time</t>
  </si>
  <si>
    <t>A</t>
  </si>
  <si>
    <t>B</t>
  </si>
  <si>
    <t>C</t>
  </si>
  <si>
    <t>Time Range</t>
  </si>
  <si>
    <t>Time (00:00 hrs to 9:00 hrs)</t>
  </si>
  <si>
    <t>Time (09:00 hrs to 18:00 hrs)</t>
  </si>
  <si>
    <t>Time (18:00 hrs to 24:00 hrs)</t>
  </si>
  <si>
    <t>MTTR</t>
  </si>
  <si>
    <t>Day 0</t>
  </si>
  <si>
    <t>Day 1</t>
  </si>
  <si>
    <t>Day 2</t>
  </si>
  <si>
    <t>Day 3</t>
  </si>
  <si>
    <t>Day 4</t>
  </si>
  <si>
    <t>Day 5</t>
  </si>
  <si>
    <t>Day 6-10</t>
  </si>
  <si>
    <t>Day 10&gt;30</t>
  </si>
  <si>
    <t>Day &gt;30</t>
  </si>
  <si>
    <t>Time to resolve</t>
  </si>
  <si>
    <t>mean</t>
  </si>
  <si>
    <t>Sub Area</t>
  </si>
  <si>
    <t>Team</t>
  </si>
  <si>
    <t>WSM</t>
  </si>
  <si>
    <t>Sterling</t>
  </si>
  <si>
    <t>ETL</t>
  </si>
  <si>
    <t>Epiphany</t>
  </si>
  <si>
    <t>Edialog</t>
  </si>
  <si>
    <t>WSM, Sterling</t>
  </si>
  <si>
    <t>Finance</t>
  </si>
  <si>
    <t>FMS</t>
  </si>
  <si>
    <t>Analytics</t>
  </si>
  <si>
    <t>V9,V10</t>
  </si>
  <si>
    <t>3rd Party</t>
  </si>
  <si>
    <t>Operations</t>
  </si>
  <si>
    <t>DM Team</t>
  </si>
  <si>
    <t>SI</t>
  </si>
  <si>
    <t>WMS</t>
  </si>
  <si>
    <t xml:space="preserve">Integration Services </t>
  </si>
  <si>
    <t>Integration Services</t>
  </si>
  <si>
    <t xml:space="preserve">MultiChannel </t>
  </si>
  <si>
    <t xml:space="preserve">Network </t>
  </si>
  <si>
    <t>Scope</t>
  </si>
  <si>
    <t>Yes</t>
  </si>
  <si>
    <t>Partial</t>
  </si>
  <si>
    <t>No</t>
  </si>
  <si>
    <t>Areas</t>
  </si>
  <si>
    <t>Day</t>
  </si>
  <si>
    <t>Thursday</t>
  </si>
  <si>
    <t>Monday</t>
  </si>
  <si>
    <t>Tuesday</t>
  </si>
  <si>
    <t>Wednesday</t>
  </si>
  <si>
    <t>Friday</t>
  </si>
  <si>
    <t>Sunday</t>
  </si>
  <si>
    <t>Saturday</t>
  </si>
  <si>
    <r>
      <t xml:space="preserve">Capacity (m: </t>
    </r>
    <r>
      <rPr>
        <b/>
        <sz val="10"/>
        <color rgb="FFFF0000"/>
        <rFont val="Arial"/>
        <family val="2"/>
      </rPr>
      <t>Resources</t>
    </r>
    <r>
      <rPr>
        <sz val="10"/>
        <color rgb="FFFF0000"/>
        <rFont val="Arial"/>
        <family val="2"/>
      </rPr>
      <t>)</t>
    </r>
  </si>
  <si>
    <t>Utilization = Flow rate / Capacity = (P/aM)</t>
  </si>
  <si>
    <t xml:space="preserve"> (P/aM)</t>
  </si>
  <si>
    <t>CVp</t>
  </si>
  <si>
    <t>a</t>
  </si>
  <si>
    <t>Cva=std deviation/Average</t>
  </si>
  <si>
    <t>(Verify the formula)</t>
  </si>
  <si>
    <t>Analysis for three Stores (Concurrent)</t>
  </si>
  <si>
    <t>No of hours in 24x7</t>
  </si>
  <si>
    <t>Hours / week/ Res</t>
  </si>
  <si>
    <t>wk1 - Morning</t>
  </si>
  <si>
    <t>wk1 - Eve</t>
  </si>
  <si>
    <t>SUN</t>
  </si>
  <si>
    <t>MON</t>
  </si>
  <si>
    <t>TUE</t>
  </si>
  <si>
    <t>WED</t>
  </si>
  <si>
    <t>THU</t>
  </si>
  <si>
    <t>FRI</t>
  </si>
  <si>
    <t>SAT</t>
  </si>
  <si>
    <t>R1</t>
  </si>
  <si>
    <t>R2</t>
  </si>
  <si>
    <t>R3</t>
  </si>
  <si>
    <t>R4</t>
  </si>
  <si>
    <t>No of Resources (Ideal)</t>
  </si>
  <si>
    <t>If # Resources=</t>
  </si>
  <si>
    <t>Hours / week / RES</t>
  </si>
  <si>
    <t>Wk1 - General Shift</t>
  </si>
  <si>
    <t>R5</t>
  </si>
  <si>
    <t>wk2 - Morning</t>
  </si>
  <si>
    <t>wk2 - Eve</t>
  </si>
  <si>
    <t>Wk2 - General Shift</t>
  </si>
  <si>
    <t>* Assuming 12 hour shift for Morn and Eve shiifts  and 8 hrs for General shift</t>
  </si>
  <si>
    <t>* for Wk 3 &amp; Wk 4 Rotate resources by one place means R1 will now do shist of R2 and so forth</t>
  </si>
  <si>
    <t xml:space="preserve">* The other resources R6 and R7 will be at onsite on ET business hours </t>
  </si>
  <si>
    <t>if 2 stores = 12 resources =&gt; Double up resources at most needed hours or schedules</t>
  </si>
  <si>
    <t>* This way all will average to about 37 hrs / week but given the nature of job / on calls and pressure from you they will most likely be working full 40 hrs!!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</si>
</sst>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b/>
      <i/>
      <sz val="10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Lucida Console"/>
      <family val="3"/>
    </font>
    <font>
      <sz val="10"/>
      <name val="Arial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i/>
      <sz val="10"/>
      <name val="Arial"/>
      <family val="2"/>
    </font>
    <font>
      <i/>
      <u/>
      <sz val="10"/>
      <name val="Arial"/>
      <family val="2"/>
    </font>
    <font>
      <b/>
      <i/>
      <u/>
      <sz val="1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25" fillId="0" borderId="0" applyFont="0" applyFill="0" applyBorder="0" applyAlignment="0" applyProtection="0"/>
  </cellStyleXfs>
  <cellXfs count="101">
    <xf numFmtId="0" fontId="0" fillId="0" borderId="0" xfId="0"/>
    <xf numFmtId="0" fontId="18" fillId="33" borderId="1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left"/>
    </xf>
    <xf numFmtId="0" fontId="20" fillId="0" borderId="10" xfId="0" applyFont="1" applyBorder="1" applyAlignment="1">
      <alignment horizontal="left"/>
    </xf>
    <xf numFmtId="22" fontId="20" fillId="0" borderId="10" xfId="0" applyNumberFormat="1" applyFont="1" applyBorder="1" applyAlignment="1">
      <alignment horizontal="right"/>
    </xf>
    <xf numFmtId="3" fontId="20" fillId="0" borderId="10" xfId="0" applyNumberFormat="1" applyFont="1" applyBorder="1" applyAlignment="1">
      <alignment horizontal="right"/>
    </xf>
    <xf numFmtId="0" fontId="0" fillId="34" borderId="0" xfId="0" applyFill="1"/>
    <xf numFmtId="0" fontId="18" fillId="34" borderId="0" xfId="0" applyFont="1" applyFill="1"/>
    <xf numFmtId="0" fontId="20" fillId="0" borderId="0" xfId="0" applyFont="1"/>
    <xf numFmtId="0" fontId="0" fillId="34" borderId="11" xfId="0" applyFill="1" applyBorder="1"/>
    <xf numFmtId="0" fontId="0" fillId="34" borderId="12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34" borderId="0" xfId="0" applyFill="1" applyBorder="1"/>
    <xf numFmtId="0" fontId="20" fillId="34" borderId="0" xfId="0" applyFont="1" applyFill="1" applyBorder="1"/>
    <xf numFmtId="0" fontId="0" fillId="34" borderId="15" xfId="0" applyFill="1" applyBorder="1"/>
    <xf numFmtId="0" fontId="21" fillId="0" borderId="0" xfId="0" applyFont="1" applyBorder="1" applyAlignment="1">
      <alignment vertical="center"/>
    </xf>
    <xf numFmtId="0" fontId="22" fillId="34" borderId="0" xfId="0" applyFont="1" applyFill="1" applyBorder="1"/>
    <xf numFmtId="0" fontId="0" fillId="34" borderId="16" xfId="0" applyFill="1" applyBorder="1"/>
    <xf numFmtId="0" fontId="0" fillId="34" borderId="17" xfId="0" applyFill="1" applyBorder="1"/>
    <xf numFmtId="0" fontId="0" fillId="34" borderId="18" xfId="0" applyFill="1" applyBorder="1"/>
    <xf numFmtId="0" fontId="18" fillId="34" borderId="15" xfId="0" applyFont="1" applyFill="1" applyBorder="1"/>
    <xf numFmtId="0" fontId="18" fillId="33" borderId="0" xfId="0" applyFont="1" applyFill="1" applyBorder="1" applyAlignment="1">
      <alignment horizontal="center" wrapText="1"/>
    </xf>
    <xf numFmtId="0" fontId="20" fillId="0" borderId="0" xfId="0" applyFont="1" applyBorder="1" applyAlignment="1">
      <alignment horizontal="left"/>
    </xf>
    <xf numFmtId="0" fontId="24" fillId="0" borderId="0" xfId="0" applyFont="1" applyAlignment="1">
      <alignment vertical="center"/>
    </xf>
    <xf numFmtId="22" fontId="20" fillId="0" borderId="19" xfId="0" applyNumberFormat="1" applyFont="1" applyBorder="1" applyAlignment="1">
      <alignment horizontal="right"/>
    </xf>
    <xf numFmtId="0" fontId="0" fillId="0" borderId="12" xfId="0" applyBorder="1"/>
    <xf numFmtId="0" fontId="0" fillId="0" borderId="13" xfId="0" applyBorder="1"/>
    <xf numFmtId="22" fontId="20" fillId="0" borderId="20" xfId="0" applyNumberFormat="1" applyFont="1" applyBorder="1" applyAlignment="1">
      <alignment horizontal="right"/>
    </xf>
    <xf numFmtId="0" fontId="0" fillId="0" borderId="0" xfId="0" applyBorder="1"/>
    <xf numFmtId="0" fontId="0" fillId="0" borderId="15" xfId="0" applyBorder="1"/>
    <xf numFmtId="22" fontId="20" fillId="0" borderId="21" xfId="0" applyNumberFormat="1" applyFont="1" applyBorder="1" applyAlignment="1">
      <alignment horizontal="right"/>
    </xf>
    <xf numFmtId="0" fontId="0" fillId="0" borderId="17" xfId="0" applyBorder="1"/>
    <xf numFmtId="0" fontId="0" fillId="0" borderId="18" xfId="0" applyBorder="1"/>
    <xf numFmtId="0" fontId="18" fillId="0" borderId="22" xfId="0" applyFont="1" applyBorder="1"/>
    <xf numFmtId="0" fontId="18" fillId="0" borderId="23" xfId="0" applyFont="1" applyBorder="1"/>
    <xf numFmtId="0" fontId="18" fillId="0" borderId="24" xfId="0" applyFont="1" applyBorder="1"/>
    <xf numFmtId="0" fontId="18" fillId="0" borderId="0" xfId="0" applyFont="1" applyBorder="1"/>
    <xf numFmtId="0" fontId="18" fillId="0" borderId="15" xfId="0" applyFont="1" applyBorder="1"/>
    <xf numFmtId="0" fontId="24" fillId="0" borderId="0" xfId="0" applyFont="1" applyBorder="1" applyAlignment="1">
      <alignment vertical="center"/>
    </xf>
    <xf numFmtId="0" fontId="23" fillId="0" borderId="22" xfId="0" applyFont="1" applyBorder="1"/>
    <xf numFmtId="0" fontId="23" fillId="0" borderId="23" xfId="0" applyFont="1" applyBorder="1"/>
    <xf numFmtId="0" fontId="23" fillId="0" borderId="24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left"/>
    </xf>
    <xf numFmtId="2" fontId="20" fillId="0" borderId="0" xfId="0" applyNumberFormat="1" applyFont="1" applyBorder="1" applyAlignment="1">
      <alignment horizontal="left"/>
    </xf>
    <xf numFmtId="0" fontId="26" fillId="35" borderId="25" xfId="0" applyFont="1" applyFill="1" applyBorder="1" applyAlignment="1">
      <alignment horizontal="left"/>
    </xf>
    <xf numFmtId="0" fontId="26" fillId="35" borderId="26" xfId="0" applyFont="1" applyFill="1" applyBorder="1" applyAlignment="1">
      <alignment horizontal="left"/>
    </xf>
    <xf numFmtId="0" fontId="26" fillId="35" borderId="26" xfId="0" applyNumberFormat="1" applyFont="1" applyFill="1" applyBorder="1" applyAlignment="1">
      <alignment horizontal="left"/>
    </xf>
    <xf numFmtId="0" fontId="26" fillId="35" borderId="10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NumberFormat="1" applyBorder="1" applyAlignment="1">
      <alignment horizontal="left"/>
    </xf>
    <xf numFmtId="0" fontId="26" fillId="35" borderId="10" xfId="0" applyNumberFormat="1" applyFont="1" applyFill="1" applyBorder="1" applyAlignment="1">
      <alignment horizontal="left"/>
    </xf>
    <xf numFmtId="9" fontId="0" fillId="0" borderId="0" xfId="42" applyFont="1"/>
    <xf numFmtId="9" fontId="0" fillId="0" borderId="0" xfId="42" applyFont="1" applyAlignment="1">
      <alignment horizontal="left"/>
    </xf>
    <xf numFmtId="9" fontId="0" fillId="0" borderId="0" xfId="0" applyNumberFormat="1"/>
    <xf numFmtId="9" fontId="0" fillId="0" borderId="0" xfId="0" applyNumberFormat="1" applyAlignment="1">
      <alignment horizontal="left"/>
    </xf>
    <xf numFmtId="9" fontId="0" fillId="0" borderId="10" xfId="42" applyFont="1" applyBorder="1" applyAlignment="1">
      <alignment horizontal="left"/>
    </xf>
    <xf numFmtId="9" fontId="0" fillId="0" borderId="10" xfId="0" applyNumberFormat="1" applyBorder="1" applyAlignment="1">
      <alignment horizontal="left"/>
    </xf>
    <xf numFmtId="0" fontId="26" fillId="35" borderId="25" xfId="0" applyFont="1" applyFill="1" applyBorder="1"/>
    <xf numFmtId="0" fontId="26" fillId="0" borderId="0" xfId="0" applyFont="1" applyBorder="1"/>
    <xf numFmtId="0" fontId="26" fillId="35" borderId="0" xfId="0" applyFont="1" applyFill="1" applyBorder="1" applyAlignment="1">
      <alignment horizontal="left"/>
    </xf>
    <xf numFmtId="0" fontId="26" fillId="35" borderId="0" xfId="0" applyFont="1" applyFill="1" applyBorder="1"/>
    <xf numFmtId="0" fontId="0" fillId="0" borderId="0" xfId="0" applyNumberFormat="1" applyBorder="1" applyAlignment="1">
      <alignment horizontal="left"/>
    </xf>
    <xf numFmtId="0" fontId="26" fillId="35" borderId="0" xfId="0" applyNumberFormat="1" applyFont="1" applyFill="1" applyBorder="1" applyAlignment="1">
      <alignment horizontal="left"/>
    </xf>
    <xf numFmtId="15" fontId="0" fillId="0" borderId="0" xfId="0" applyNumberFormat="1"/>
    <xf numFmtId="15" fontId="26" fillId="35" borderId="26" xfId="0" applyNumberFormat="1" applyFont="1" applyFill="1" applyBorder="1" applyAlignment="1">
      <alignment horizontal="left"/>
    </xf>
    <xf numFmtId="20" fontId="0" fillId="0" borderId="0" xfId="0" applyNumberFormat="1"/>
    <xf numFmtId="20" fontId="20" fillId="0" borderId="0" xfId="0" applyNumberFormat="1" applyFont="1"/>
    <xf numFmtId="0" fontId="18" fillId="33" borderId="0" xfId="0" applyFont="1" applyFill="1" applyBorder="1" applyAlignment="1">
      <alignment horizontal="left" wrapText="1"/>
    </xf>
    <xf numFmtId="0" fontId="26" fillId="35" borderId="27" xfId="0" applyFont="1" applyFill="1" applyBorder="1"/>
    <xf numFmtId="0" fontId="0" fillId="0" borderId="27" xfId="0" applyBorder="1" applyAlignment="1">
      <alignment horizontal="left"/>
    </xf>
    <xf numFmtId="0" fontId="0" fillId="0" borderId="27" xfId="0" applyNumberFormat="1" applyBorder="1"/>
    <xf numFmtId="9" fontId="0" fillId="0" borderId="27" xfId="42" applyFont="1" applyBorder="1"/>
    <xf numFmtId="0" fontId="26" fillId="35" borderId="27" xfId="0" applyFont="1" applyFill="1" applyBorder="1" applyAlignment="1">
      <alignment horizontal="left"/>
    </xf>
    <xf numFmtId="0" fontId="0" fillId="37" borderId="27" xfId="0" applyFill="1" applyBorder="1" applyAlignment="1">
      <alignment horizontal="left"/>
    </xf>
    <xf numFmtId="0" fontId="0" fillId="37" borderId="27" xfId="0" applyNumberFormat="1" applyFill="1" applyBorder="1" applyAlignment="1">
      <alignment horizontal="left"/>
    </xf>
    <xf numFmtId="0" fontId="20" fillId="37" borderId="27" xfId="0" applyFont="1" applyFill="1" applyBorder="1"/>
    <xf numFmtId="0" fontId="0" fillId="36" borderId="27" xfId="0" applyFill="1" applyBorder="1" applyAlignment="1">
      <alignment horizontal="left"/>
    </xf>
    <xf numFmtId="0" fontId="0" fillId="36" borderId="27" xfId="0" applyNumberFormat="1" applyFill="1" applyBorder="1" applyAlignment="1">
      <alignment horizontal="left"/>
    </xf>
    <xf numFmtId="0" fontId="20" fillId="36" borderId="27" xfId="0" applyFont="1" applyFill="1" applyBorder="1"/>
    <xf numFmtId="0" fontId="0" fillId="38" borderId="27" xfId="0" applyFill="1" applyBorder="1" applyAlignment="1">
      <alignment horizontal="left"/>
    </xf>
    <xf numFmtId="0" fontId="0" fillId="38" borderId="27" xfId="0" applyNumberFormat="1" applyFill="1" applyBorder="1" applyAlignment="1">
      <alignment horizontal="left"/>
    </xf>
    <xf numFmtId="0" fontId="20" fillId="38" borderId="27" xfId="0" applyFont="1" applyFill="1" applyBorder="1"/>
    <xf numFmtId="164" fontId="20" fillId="0" borderId="10" xfId="0" applyNumberFormat="1" applyFont="1" applyBorder="1" applyAlignment="1">
      <alignment horizontal="right"/>
    </xf>
    <xf numFmtId="0" fontId="18" fillId="34" borderId="0" xfId="0" applyFont="1" applyFill="1" applyBorder="1"/>
    <xf numFmtId="0" fontId="0" fillId="34" borderId="22" xfId="0" applyFill="1" applyBorder="1"/>
    <xf numFmtId="0" fontId="23" fillId="34" borderId="23" xfId="0" applyFont="1" applyFill="1" applyBorder="1"/>
    <xf numFmtId="0" fontId="0" fillId="34" borderId="23" xfId="0" applyFill="1" applyBorder="1"/>
    <xf numFmtId="0" fontId="0" fillId="34" borderId="24" xfId="0" applyFill="1" applyBorder="1"/>
    <xf numFmtId="0" fontId="23" fillId="34" borderId="0" xfId="0" applyFont="1" applyFill="1" applyBorder="1"/>
    <xf numFmtId="0" fontId="27" fillId="34" borderId="0" xfId="0" applyFont="1" applyFill="1" applyBorder="1"/>
    <xf numFmtId="0" fontId="28" fillId="34" borderId="0" xfId="0" applyFont="1" applyFill="1" applyBorder="1"/>
    <xf numFmtId="0" fontId="0" fillId="34" borderId="27" xfId="0" applyFill="1" applyBorder="1"/>
    <xf numFmtId="0" fontId="20" fillId="34" borderId="27" xfId="0" applyFont="1" applyFill="1" applyBorder="1"/>
    <xf numFmtId="0" fontId="29" fillId="34" borderId="0" xfId="0" applyFont="1" applyFill="1"/>
    <xf numFmtId="0" fontId="30" fillId="34" borderId="0" xfId="0" applyFont="1" applyFill="1"/>
    <xf numFmtId="0" fontId="18" fillId="34" borderId="27" xfId="0" applyFont="1" applyFill="1" applyBorder="1"/>
    <xf numFmtId="0" fontId="18" fillId="39" borderId="27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Ticket Distribution</a:t>
            </a:r>
            <a:r>
              <a:rPr lang="en-US" baseline="0"/>
              <a:t> across appliations</a:t>
            </a:r>
            <a:endParaRPr lang="en-US"/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Graphs!$F$3</c:f>
              <c:strCache>
                <c:ptCount val="1"/>
                <c:pt idx="0">
                  <c:v>Total</c:v>
                </c:pt>
              </c:strCache>
            </c:strRef>
          </c:tx>
          <c:explosion val="25"/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Graphs!$B$4:$B$27</c:f>
              <c:strCache>
                <c:ptCount val="24"/>
                <c:pt idx="0">
                  <c:v>v11.Storefront</c:v>
                </c:pt>
                <c:pt idx="1">
                  <c:v>v11.Order Processing</c:v>
                </c:pt>
                <c:pt idx="2">
                  <c:v>v11.GSI Manager</c:v>
                </c:pt>
                <c:pt idx="3">
                  <c:v>v11.Call Center</c:v>
                </c:pt>
                <c:pt idx="4">
                  <c:v>v11.Feeds</c:v>
                </c:pt>
                <c:pt idx="5">
                  <c:v>v11.Email</c:v>
                </c:pt>
                <c:pt idx="6">
                  <c:v>v11.GSI Store Reporting</c:v>
                </c:pt>
                <c:pt idx="7">
                  <c:v>v11.Performance</c:v>
                </c:pt>
                <c:pt idx="8">
                  <c:v>v11.Finance</c:v>
                </c:pt>
                <c:pt idx="9">
                  <c:v>v11.Fulfillment </c:v>
                </c:pt>
                <c:pt idx="10">
                  <c:v>v11.Payment </c:v>
                </c:pt>
                <c:pt idx="11">
                  <c:v>v11.Webanalytics</c:v>
                </c:pt>
                <c:pt idx="12">
                  <c:v>V9, V10 Dependency</c:v>
                </c:pt>
                <c:pt idx="13">
                  <c:v>v11.3rd Party</c:v>
                </c:pt>
                <c:pt idx="14">
                  <c:v>v11.Operations</c:v>
                </c:pt>
                <c:pt idx="15">
                  <c:v>v11.Data Migration</c:v>
                </c:pt>
                <c:pt idx="16">
                  <c:v>v11.Reporting</c:v>
                </c:pt>
                <c:pt idx="17">
                  <c:v>v11.Sterling Integrator</c:v>
                </c:pt>
                <c:pt idx="18">
                  <c:v>v11.Integration</c:v>
                </c:pt>
                <c:pt idx="19">
                  <c:v>v11.Inventory </c:v>
                </c:pt>
                <c:pt idx="20">
                  <c:v>v11.Warehouse</c:v>
                </c:pt>
                <c:pt idx="21">
                  <c:v>GSIS COPS System</c:v>
                </c:pt>
                <c:pt idx="22">
                  <c:v>v11.AOS</c:v>
                </c:pt>
                <c:pt idx="23">
                  <c:v>v11.Connectivity</c:v>
                </c:pt>
              </c:strCache>
            </c:strRef>
          </c:cat>
          <c:val>
            <c:numRef>
              <c:f>Graphs!$F$4:$F$27</c:f>
              <c:numCache>
                <c:formatCode>General</c:formatCode>
                <c:ptCount val="24"/>
                <c:pt idx="0">
                  <c:v>238</c:v>
                </c:pt>
                <c:pt idx="1">
                  <c:v>51</c:v>
                </c:pt>
                <c:pt idx="2">
                  <c:v>50</c:v>
                </c:pt>
                <c:pt idx="3">
                  <c:v>39</c:v>
                </c:pt>
                <c:pt idx="4">
                  <c:v>34</c:v>
                </c:pt>
                <c:pt idx="5">
                  <c:v>28</c:v>
                </c:pt>
                <c:pt idx="6">
                  <c:v>23</c:v>
                </c:pt>
                <c:pt idx="7">
                  <c:v>14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9</c:v>
                </c:pt>
                <c:pt idx="14">
                  <c:v>9</c:v>
                </c:pt>
                <c:pt idx="15">
                  <c:v>8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CBK Ticket Analysis (2).xlsx]Graphs!PivotTable2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Graphs!$K$3</c:f>
              <c:strCache>
                <c:ptCount val="1"/>
                <c:pt idx="0">
                  <c:v>Total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Graphs!$J$4:$J$7</c:f>
              <c:strCache>
                <c:ptCount val="3"/>
                <c:pt idx="0">
                  <c:v>P1</c:v>
                </c:pt>
                <c:pt idx="1">
                  <c:v>P2</c:v>
                </c:pt>
                <c:pt idx="2">
                  <c:v>P3</c:v>
                </c:pt>
              </c:strCache>
            </c:strRef>
          </c:cat>
          <c:val>
            <c:numRef>
              <c:f>Graphs!$K$4:$K$7</c:f>
              <c:numCache>
                <c:formatCode>General</c:formatCode>
                <c:ptCount val="3"/>
                <c:pt idx="0">
                  <c:v>61</c:v>
                </c:pt>
                <c:pt idx="1">
                  <c:v>86</c:v>
                </c:pt>
                <c:pt idx="2">
                  <c:v>436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'Ticket flow'!$G$3</c:f>
              <c:strCache>
                <c:ptCount val="1"/>
                <c:pt idx="0">
                  <c:v>Grand Total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'Ticket flow'!$C$4:$C$98</c:f>
              <c:numCache>
                <c:formatCode>d\-mmm\-yy</c:formatCode>
                <c:ptCount val="95"/>
                <c:pt idx="0">
                  <c:v>41347</c:v>
                </c:pt>
                <c:pt idx="1">
                  <c:v>41351</c:v>
                </c:pt>
                <c:pt idx="2">
                  <c:v>41365</c:v>
                </c:pt>
                <c:pt idx="3">
                  <c:v>41366</c:v>
                </c:pt>
                <c:pt idx="4">
                  <c:v>41367</c:v>
                </c:pt>
                <c:pt idx="5">
                  <c:v>41368</c:v>
                </c:pt>
                <c:pt idx="6">
                  <c:v>41369</c:v>
                </c:pt>
                <c:pt idx="7">
                  <c:v>41371</c:v>
                </c:pt>
                <c:pt idx="8">
                  <c:v>41374</c:v>
                </c:pt>
                <c:pt idx="9">
                  <c:v>41375</c:v>
                </c:pt>
                <c:pt idx="10">
                  <c:v>41376</c:v>
                </c:pt>
                <c:pt idx="11">
                  <c:v>41377</c:v>
                </c:pt>
                <c:pt idx="12">
                  <c:v>41379</c:v>
                </c:pt>
                <c:pt idx="13">
                  <c:v>41380</c:v>
                </c:pt>
                <c:pt idx="14">
                  <c:v>41381</c:v>
                </c:pt>
                <c:pt idx="15">
                  <c:v>41382</c:v>
                </c:pt>
                <c:pt idx="16">
                  <c:v>41383</c:v>
                </c:pt>
                <c:pt idx="17">
                  <c:v>41385</c:v>
                </c:pt>
                <c:pt idx="18">
                  <c:v>41386</c:v>
                </c:pt>
                <c:pt idx="19">
                  <c:v>41387</c:v>
                </c:pt>
                <c:pt idx="20">
                  <c:v>41388</c:v>
                </c:pt>
                <c:pt idx="21">
                  <c:v>41389</c:v>
                </c:pt>
                <c:pt idx="22">
                  <c:v>41390</c:v>
                </c:pt>
                <c:pt idx="23">
                  <c:v>41391</c:v>
                </c:pt>
                <c:pt idx="24">
                  <c:v>41392</c:v>
                </c:pt>
                <c:pt idx="25">
                  <c:v>41393</c:v>
                </c:pt>
                <c:pt idx="26">
                  <c:v>41394</c:v>
                </c:pt>
                <c:pt idx="27">
                  <c:v>41395</c:v>
                </c:pt>
                <c:pt idx="28">
                  <c:v>41396</c:v>
                </c:pt>
                <c:pt idx="29">
                  <c:v>41397</c:v>
                </c:pt>
                <c:pt idx="30">
                  <c:v>41398</c:v>
                </c:pt>
                <c:pt idx="31">
                  <c:v>41399</c:v>
                </c:pt>
                <c:pt idx="32">
                  <c:v>41400</c:v>
                </c:pt>
                <c:pt idx="33">
                  <c:v>41401</c:v>
                </c:pt>
                <c:pt idx="34">
                  <c:v>41402</c:v>
                </c:pt>
                <c:pt idx="35">
                  <c:v>41403</c:v>
                </c:pt>
                <c:pt idx="36">
                  <c:v>41404</c:v>
                </c:pt>
                <c:pt idx="37">
                  <c:v>41405</c:v>
                </c:pt>
                <c:pt idx="38">
                  <c:v>41406</c:v>
                </c:pt>
                <c:pt idx="39">
                  <c:v>41407</c:v>
                </c:pt>
                <c:pt idx="40">
                  <c:v>41408</c:v>
                </c:pt>
                <c:pt idx="41">
                  <c:v>41409</c:v>
                </c:pt>
                <c:pt idx="42">
                  <c:v>41410</c:v>
                </c:pt>
                <c:pt idx="43">
                  <c:v>41411</c:v>
                </c:pt>
                <c:pt idx="44">
                  <c:v>41412</c:v>
                </c:pt>
                <c:pt idx="45">
                  <c:v>41413</c:v>
                </c:pt>
                <c:pt idx="46">
                  <c:v>41414</c:v>
                </c:pt>
                <c:pt idx="47">
                  <c:v>41415</c:v>
                </c:pt>
                <c:pt idx="48">
                  <c:v>41416</c:v>
                </c:pt>
                <c:pt idx="49">
                  <c:v>41417</c:v>
                </c:pt>
                <c:pt idx="50">
                  <c:v>41418</c:v>
                </c:pt>
                <c:pt idx="51">
                  <c:v>41422</c:v>
                </c:pt>
                <c:pt idx="52">
                  <c:v>41423</c:v>
                </c:pt>
                <c:pt idx="53">
                  <c:v>41424</c:v>
                </c:pt>
                <c:pt idx="54">
                  <c:v>41425</c:v>
                </c:pt>
                <c:pt idx="55">
                  <c:v>41428</c:v>
                </c:pt>
                <c:pt idx="56">
                  <c:v>41429</c:v>
                </c:pt>
                <c:pt idx="57">
                  <c:v>41430</c:v>
                </c:pt>
                <c:pt idx="58">
                  <c:v>41431</c:v>
                </c:pt>
                <c:pt idx="59">
                  <c:v>41432</c:v>
                </c:pt>
                <c:pt idx="60">
                  <c:v>41435</c:v>
                </c:pt>
                <c:pt idx="61">
                  <c:v>41436</c:v>
                </c:pt>
                <c:pt idx="62">
                  <c:v>41437</c:v>
                </c:pt>
                <c:pt idx="63">
                  <c:v>41438</c:v>
                </c:pt>
                <c:pt idx="64">
                  <c:v>41439</c:v>
                </c:pt>
                <c:pt idx="65">
                  <c:v>41441</c:v>
                </c:pt>
                <c:pt idx="66">
                  <c:v>41442</c:v>
                </c:pt>
                <c:pt idx="67">
                  <c:v>41443</c:v>
                </c:pt>
                <c:pt idx="68">
                  <c:v>41444</c:v>
                </c:pt>
                <c:pt idx="69">
                  <c:v>41445</c:v>
                </c:pt>
                <c:pt idx="70">
                  <c:v>41446</c:v>
                </c:pt>
                <c:pt idx="71">
                  <c:v>41447</c:v>
                </c:pt>
                <c:pt idx="72">
                  <c:v>41449</c:v>
                </c:pt>
                <c:pt idx="73">
                  <c:v>41450</c:v>
                </c:pt>
                <c:pt idx="74">
                  <c:v>41451</c:v>
                </c:pt>
                <c:pt idx="75">
                  <c:v>41452</c:v>
                </c:pt>
                <c:pt idx="76">
                  <c:v>41453</c:v>
                </c:pt>
                <c:pt idx="77">
                  <c:v>41454</c:v>
                </c:pt>
                <c:pt idx="78">
                  <c:v>41455</c:v>
                </c:pt>
                <c:pt idx="79">
                  <c:v>41456</c:v>
                </c:pt>
                <c:pt idx="80">
                  <c:v>41457</c:v>
                </c:pt>
                <c:pt idx="81">
                  <c:v>41458</c:v>
                </c:pt>
                <c:pt idx="82">
                  <c:v>41464</c:v>
                </c:pt>
                <c:pt idx="83">
                  <c:v>41465</c:v>
                </c:pt>
                <c:pt idx="84">
                  <c:v>41467</c:v>
                </c:pt>
                <c:pt idx="85">
                  <c:v>41470</c:v>
                </c:pt>
                <c:pt idx="86">
                  <c:v>41471</c:v>
                </c:pt>
                <c:pt idx="87">
                  <c:v>41472</c:v>
                </c:pt>
                <c:pt idx="88">
                  <c:v>41474</c:v>
                </c:pt>
                <c:pt idx="89">
                  <c:v>41478</c:v>
                </c:pt>
                <c:pt idx="90">
                  <c:v>41481</c:v>
                </c:pt>
                <c:pt idx="91">
                  <c:v>41482</c:v>
                </c:pt>
                <c:pt idx="92">
                  <c:v>41484</c:v>
                </c:pt>
                <c:pt idx="93">
                  <c:v>41486</c:v>
                </c:pt>
                <c:pt idx="94">
                  <c:v>41489</c:v>
                </c:pt>
              </c:numCache>
            </c:numRef>
          </c:cat>
          <c:val>
            <c:numRef>
              <c:f>'Ticket flow'!$G$4:$G$98</c:f>
              <c:numCache>
                <c:formatCode>General</c:formatCode>
                <c:ptCount val="9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27</c:v>
                </c:pt>
                <c:pt idx="4">
                  <c:v>10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7</c:v>
                </c:pt>
                <c:pt idx="11">
                  <c:v>2</c:v>
                </c:pt>
                <c:pt idx="12">
                  <c:v>10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13</c:v>
                </c:pt>
                <c:pt idx="17">
                  <c:v>1</c:v>
                </c:pt>
                <c:pt idx="18">
                  <c:v>17</c:v>
                </c:pt>
                <c:pt idx="19">
                  <c:v>11</c:v>
                </c:pt>
                <c:pt idx="20">
                  <c:v>21</c:v>
                </c:pt>
                <c:pt idx="21">
                  <c:v>10</c:v>
                </c:pt>
                <c:pt idx="22">
                  <c:v>11</c:v>
                </c:pt>
                <c:pt idx="23">
                  <c:v>2</c:v>
                </c:pt>
                <c:pt idx="24">
                  <c:v>10</c:v>
                </c:pt>
                <c:pt idx="25">
                  <c:v>11</c:v>
                </c:pt>
                <c:pt idx="26">
                  <c:v>25</c:v>
                </c:pt>
                <c:pt idx="27">
                  <c:v>33</c:v>
                </c:pt>
                <c:pt idx="28">
                  <c:v>20</c:v>
                </c:pt>
                <c:pt idx="29">
                  <c:v>21</c:v>
                </c:pt>
                <c:pt idx="30">
                  <c:v>2</c:v>
                </c:pt>
                <c:pt idx="31">
                  <c:v>4</c:v>
                </c:pt>
                <c:pt idx="32">
                  <c:v>21</c:v>
                </c:pt>
                <c:pt idx="33">
                  <c:v>25</c:v>
                </c:pt>
                <c:pt idx="34">
                  <c:v>16</c:v>
                </c:pt>
                <c:pt idx="35">
                  <c:v>7</c:v>
                </c:pt>
                <c:pt idx="36">
                  <c:v>9</c:v>
                </c:pt>
                <c:pt idx="37">
                  <c:v>4</c:v>
                </c:pt>
                <c:pt idx="38">
                  <c:v>3</c:v>
                </c:pt>
                <c:pt idx="39">
                  <c:v>12</c:v>
                </c:pt>
                <c:pt idx="40">
                  <c:v>11</c:v>
                </c:pt>
                <c:pt idx="41">
                  <c:v>5</c:v>
                </c:pt>
                <c:pt idx="42">
                  <c:v>7</c:v>
                </c:pt>
                <c:pt idx="43">
                  <c:v>5</c:v>
                </c:pt>
                <c:pt idx="44">
                  <c:v>1</c:v>
                </c:pt>
                <c:pt idx="45">
                  <c:v>2</c:v>
                </c:pt>
                <c:pt idx="46">
                  <c:v>6</c:v>
                </c:pt>
                <c:pt idx="47">
                  <c:v>8</c:v>
                </c:pt>
                <c:pt idx="48">
                  <c:v>2</c:v>
                </c:pt>
                <c:pt idx="49">
                  <c:v>10</c:v>
                </c:pt>
                <c:pt idx="50">
                  <c:v>4</c:v>
                </c:pt>
                <c:pt idx="51">
                  <c:v>5</c:v>
                </c:pt>
                <c:pt idx="52">
                  <c:v>1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2</c:v>
                </c:pt>
                <c:pt idx="57">
                  <c:v>5</c:v>
                </c:pt>
                <c:pt idx="58">
                  <c:v>4</c:v>
                </c:pt>
                <c:pt idx="59">
                  <c:v>4</c:v>
                </c:pt>
                <c:pt idx="60">
                  <c:v>12</c:v>
                </c:pt>
                <c:pt idx="61">
                  <c:v>5</c:v>
                </c:pt>
                <c:pt idx="62">
                  <c:v>3</c:v>
                </c:pt>
                <c:pt idx="63">
                  <c:v>4</c:v>
                </c:pt>
                <c:pt idx="64">
                  <c:v>4</c:v>
                </c:pt>
                <c:pt idx="65">
                  <c:v>1</c:v>
                </c:pt>
                <c:pt idx="66">
                  <c:v>2</c:v>
                </c:pt>
                <c:pt idx="67">
                  <c:v>6</c:v>
                </c:pt>
                <c:pt idx="68">
                  <c:v>4</c:v>
                </c:pt>
                <c:pt idx="69">
                  <c:v>3</c:v>
                </c:pt>
                <c:pt idx="70">
                  <c:v>4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3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3</c:v>
                </c:pt>
                <c:pt idx="85">
                  <c:v>5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404224"/>
        <c:axId val="92506944"/>
      </c:barChart>
      <c:dateAx>
        <c:axId val="7640422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92506944"/>
        <c:crosses val="autoZero"/>
        <c:auto val="1"/>
        <c:lblOffset val="100"/>
        <c:baseTimeUnit val="days"/>
      </c:dateAx>
      <c:valAx>
        <c:axId val="9250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404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'Ticket flow'!$D$3</c:f>
              <c:strCache>
                <c:ptCount val="1"/>
                <c:pt idx="0">
                  <c:v>P1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'Ticket flow'!$C$4:$C$98</c:f>
              <c:numCache>
                <c:formatCode>d\-mmm\-yy</c:formatCode>
                <c:ptCount val="95"/>
                <c:pt idx="0">
                  <c:v>41347</c:v>
                </c:pt>
                <c:pt idx="1">
                  <c:v>41351</c:v>
                </c:pt>
                <c:pt idx="2">
                  <c:v>41365</c:v>
                </c:pt>
                <c:pt idx="3">
                  <c:v>41366</c:v>
                </c:pt>
                <c:pt idx="4">
                  <c:v>41367</c:v>
                </c:pt>
                <c:pt idx="5">
                  <c:v>41368</c:v>
                </c:pt>
                <c:pt idx="6">
                  <c:v>41369</c:v>
                </c:pt>
                <c:pt idx="7">
                  <c:v>41371</c:v>
                </c:pt>
                <c:pt idx="8">
                  <c:v>41374</c:v>
                </c:pt>
                <c:pt idx="9">
                  <c:v>41375</c:v>
                </c:pt>
                <c:pt idx="10">
                  <c:v>41376</c:v>
                </c:pt>
                <c:pt idx="11">
                  <c:v>41377</c:v>
                </c:pt>
                <c:pt idx="12">
                  <c:v>41379</c:v>
                </c:pt>
                <c:pt idx="13">
                  <c:v>41380</c:v>
                </c:pt>
                <c:pt idx="14">
                  <c:v>41381</c:v>
                </c:pt>
                <c:pt idx="15">
                  <c:v>41382</c:v>
                </c:pt>
                <c:pt idx="16">
                  <c:v>41383</c:v>
                </c:pt>
                <c:pt idx="17">
                  <c:v>41385</c:v>
                </c:pt>
                <c:pt idx="18">
                  <c:v>41386</c:v>
                </c:pt>
                <c:pt idx="19">
                  <c:v>41387</c:v>
                </c:pt>
                <c:pt idx="20">
                  <c:v>41388</c:v>
                </c:pt>
                <c:pt idx="21">
                  <c:v>41389</c:v>
                </c:pt>
                <c:pt idx="22">
                  <c:v>41390</c:v>
                </c:pt>
                <c:pt idx="23">
                  <c:v>41391</c:v>
                </c:pt>
                <c:pt idx="24">
                  <c:v>41392</c:v>
                </c:pt>
                <c:pt idx="25">
                  <c:v>41393</c:v>
                </c:pt>
                <c:pt idx="26">
                  <c:v>41394</c:v>
                </c:pt>
                <c:pt idx="27">
                  <c:v>41395</c:v>
                </c:pt>
                <c:pt idx="28">
                  <c:v>41396</c:v>
                </c:pt>
                <c:pt idx="29">
                  <c:v>41397</c:v>
                </c:pt>
                <c:pt idx="30">
                  <c:v>41398</c:v>
                </c:pt>
                <c:pt idx="31">
                  <c:v>41399</c:v>
                </c:pt>
                <c:pt idx="32">
                  <c:v>41400</c:v>
                </c:pt>
                <c:pt idx="33">
                  <c:v>41401</c:v>
                </c:pt>
                <c:pt idx="34">
                  <c:v>41402</c:v>
                </c:pt>
                <c:pt idx="35">
                  <c:v>41403</c:v>
                </c:pt>
                <c:pt idx="36">
                  <c:v>41404</c:v>
                </c:pt>
                <c:pt idx="37">
                  <c:v>41405</c:v>
                </c:pt>
                <c:pt idx="38">
                  <c:v>41406</c:v>
                </c:pt>
                <c:pt idx="39">
                  <c:v>41407</c:v>
                </c:pt>
                <c:pt idx="40">
                  <c:v>41408</c:v>
                </c:pt>
                <c:pt idx="41">
                  <c:v>41409</c:v>
                </c:pt>
                <c:pt idx="42">
                  <c:v>41410</c:v>
                </c:pt>
                <c:pt idx="43">
                  <c:v>41411</c:v>
                </c:pt>
                <c:pt idx="44">
                  <c:v>41412</c:v>
                </c:pt>
                <c:pt idx="45">
                  <c:v>41413</c:v>
                </c:pt>
                <c:pt idx="46">
                  <c:v>41414</c:v>
                </c:pt>
                <c:pt idx="47">
                  <c:v>41415</c:v>
                </c:pt>
                <c:pt idx="48">
                  <c:v>41416</c:v>
                </c:pt>
                <c:pt idx="49">
                  <c:v>41417</c:v>
                </c:pt>
                <c:pt idx="50">
                  <c:v>41418</c:v>
                </c:pt>
                <c:pt idx="51">
                  <c:v>41422</c:v>
                </c:pt>
                <c:pt idx="52">
                  <c:v>41423</c:v>
                </c:pt>
                <c:pt idx="53">
                  <c:v>41424</c:v>
                </c:pt>
                <c:pt idx="54">
                  <c:v>41425</c:v>
                </c:pt>
                <c:pt idx="55">
                  <c:v>41428</c:v>
                </c:pt>
                <c:pt idx="56">
                  <c:v>41429</c:v>
                </c:pt>
                <c:pt idx="57">
                  <c:v>41430</c:v>
                </c:pt>
                <c:pt idx="58">
                  <c:v>41431</c:v>
                </c:pt>
                <c:pt idx="59">
                  <c:v>41432</c:v>
                </c:pt>
                <c:pt idx="60">
                  <c:v>41435</c:v>
                </c:pt>
                <c:pt idx="61">
                  <c:v>41436</c:v>
                </c:pt>
                <c:pt idx="62">
                  <c:v>41437</c:v>
                </c:pt>
                <c:pt idx="63">
                  <c:v>41438</c:v>
                </c:pt>
                <c:pt idx="64">
                  <c:v>41439</c:v>
                </c:pt>
                <c:pt idx="65">
                  <c:v>41441</c:v>
                </c:pt>
                <c:pt idx="66">
                  <c:v>41442</c:v>
                </c:pt>
                <c:pt idx="67">
                  <c:v>41443</c:v>
                </c:pt>
                <c:pt idx="68">
                  <c:v>41444</c:v>
                </c:pt>
                <c:pt idx="69">
                  <c:v>41445</c:v>
                </c:pt>
                <c:pt idx="70">
                  <c:v>41446</c:v>
                </c:pt>
                <c:pt idx="71">
                  <c:v>41447</c:v>
                </c:pt>
                <c:pt idx="72">
                  <c:v>41449</c:v>
                </c:pt>
                <c:pt idx="73">
                  <c:v>41450</c:v>
                </c:pt>
                <c:pt idx="74">
                  <c:v>41451</c:v>
                </c:pt>
                <c:pt idx="75">
                  <c:v>41452</c:v>
                </c:pt>
                <c:pt idx="76">
                  <c:v>41453</c:v>
                </c:pt>
                <c:pt idx="77">
                  <c:v>41454</c:v>
                </c:pt>
                <c:pt idx="78">
                  <c:v>41455</c:v>
                </c:pt>
                <c:pt idx="79">
                  <c:v>41456</c:v>
                </c:pt>
                <c:pt idx="80">
                  <c:v>41457</c:v>
                </c:pt>
                <c:pt idx="81">
                  <c:v>41458</c:v>
                </c:pt>
                <c:pt idx="82">
                  <c:v>41464</c:v>
                </c:pt>
                <c:pt idx="83">
                  <c:v>41465</c:v>
                </c:pt>
                <c:pt idx="84">
                  <c:v>41467</c:v>
                </c:pt>
                <c:pt idx="85">
                  <c:v>41470</c:v>
                </c:pt>
                <c:pt idx="86">
                  <c:v>41471</c:v>
                </c:pt>
                <c:pt idx="87">
                  <c:v>41472</c:v>
                </c:pt>
                <c:pt idx="88">
                  <c:v>41474</c:v>
                </c:pt>
                <c:pt idx="89">
                  <c:v>41478</c:v>
                </c:pt>
                <c:pt idx="90">
                  <c:v>41481</c:v>
                </c:pt>
                <c:pt idx="91">
                  <c:v>41482</c:v>
                </c:pt>
                <c:pt idx="92">
                  <c:v>41484</c:v>
                </c:pt>
                <c:pt idx="93">
                  <c:v>41486</c:v>
                </c:pt>
                <c:pt idx="94">
                  <c:v>41489</c:v>
                </c:pt>
              </c:numCache>
            </c:numRef>
          </c:cat>
          <c:val>
            <c:numRef>
              <c:f>'Ticket flow'!$D$4:$D$98</c:f>
              <c:numCache>
                <c:formatCode>General</c:formatCode>
                <c:ptCount val="95"/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6">
                  <c:v>1</c:v>
                </c:pt>
                <c:pt idx="21">
                  <c:v>1</c:v>
                </c:pt>
                <c:pt idx="23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6</c:v>
                </c:pt>
                <c:pt idx="28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4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5">
                  <c:v>1</c:v>
                </c:pt>
                <c:pt idx="46">
                  <c:v>1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8">
                  <c:v>1</c:v>
                </c:pt>
                <c:pt idx="60">
                  <c:v>2</c:v>
                </c:pt>
                <c:pt idx="61">
                  <c:v>1</c:v>
                </c:pt>
                <c:pt idx="63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9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91">
                  <c:v>1</c:v>
                </c:pt>
                <c:pt idx="9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405248"/>
        <c:axId val="92508672"/>
      </c:barChart>
      <c:dateAx>
        <c:axId val="7640524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92508672"/>
        <c:crosses val="autoZero"/>
        <c:auto val="1"/>
        <c:lblOffset val="100"/>
        <c:baseTimeUnit val="days"/>
      </c:dateAx>
      <c:valAx>
        <c:axId val="9250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405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'Ticket flow'!$E$3</c:f>
              <c:strCache>
                <c:ptCount val="1"/>
                <c:pt idx="0">
                  <c:v>P2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'Ticket flow'!$C$4:$C$98</c:f>
              <c:numCache>
                <c:formatCode>d\-mmm\-yy</c:formatCode>
                <c:ptCount val="95"/>
                <c:pt idx="0">
                  <c:v>41347</c:v>
                </c:pt>
                <c:pt idx="1">
                  <c:v>41351</c:v>
                </c:pt>
                <c:pt idx="2">
                  <c:v>41365</c:v>
                </c:pt>
                <c:pt idx="3">
                  <c:v>41366</c:v>
                </c:pt>
                <c:pt idx="4">
                  <c:v>41367</c:v>
                </c:pt>
                <c:pt idx="5">
                  <c:v>41368</c:v>
                </c:pt>
                <c:pt idx="6">
                  <c:v>41369</c:v>
                </c:pt>
                <c:pt idx="7">
                  <c:v>41371</c:v>
                </c:pt>
                <c:pt idx="8">
                  <c:v>41374</c:v>
                </c:pt>
                <c:pt idx="9">
                  <c:v>41375</c:v>
                </c:pt>
                <c:pt idx="10">
                  <c:v>41376</c:v>
                </c:pt>
                <c:pt idx="11">
                  <c:v>41377</c:v>
                </c:pt>
                <c:pt idx="12">
                  <c:v>41379</c:v>
                </c:pt>
                <c:pt idx="13">
                  <c:v>41380</c:v>
                </c:pt>
                <c:pt idx="14">
                  <c:v>41381</c:v>
                </c:pt>
                <c:pt idx="15">
                  <c:v>41382</c:v>
                </c:pt>
                <c:pt idx="16">
                  <c:v>41383</c:v>
                </c:pt>
                <c:pt idx="17">
                  <c:v>41385</c:v>
                </c:pt>
                <c:pt idx="18">
                  <c:v>41386</c:v>
                </c:pt>
                <c:pt idx="19">
                  <c:v>41387</c:v>
                </c:pt>
                <c:pt idx="20">
                  <c:v>41388</c:v>
                </c:pt>
                <c:pt idx="21">
                  <c:v>41389</c:v>
                </c:pt>
                <c:pt idx="22">
                  <c:v>41390</c:v>
                </c:pt>
                <c:pt idx="23">
                  <c:v>41391</c:v>
                </c:pt>
                <c:pt idx="24">
                  <c:v>41392</c:v>
                </c:pt>
                <c:pt idx="25">
                  <c:v>41393</c:v>
                </c:pt>
                <c:pt idx="26">
                  <c:v>41394</c:v>
                </c:pt>
                <c:pt idx="27">
                  <c:v>41395</c:v>
                </c:pt>
                <c:pt idx="28">
                  <c:v>41396</c:v>
                </c:pt>
                <c:pt idx="29">
                  <c:v>41397</c:v>
                </c:pt>
                <c:pt idx="30">
                  <c:v>41398</c:v>
                </c:pt>
                <c:pt idx="31">
                  <c:v>41399</c:v>
                </c:pt>
                <c:pt idx="32">
                  <c:v>41400</c:v>
                </c:pt>
                <c:pt idx="33">
                  <c:v>41401</c:v>
                </c:pt>
                <c:pt idx="34">
                  <c:v>41402</c:v>
                </c:pt>
                <c:pt idx="35">
                  <c:v>41403</c:v>
                </c:pt>
                <c:pt idx="36">
                  <c:v>41404</c:v>
                </c:pt>
                <c:pt idx="37">
                  <c:v>41405</c:v>
                </c:pt>
                <c:pt idx="38">
                  <c:v>41406</c:v>
                </c:pt>
                <c:pt idx="39">
                  <c:v>41407</c:v>
                </c:pt>
                <c:pt idx="40">
                  <c:v>41408</c:v>
                </c:pt>
                <c:pt idx="41">
                  <c:v>41409</c:v>
                </c:pt>
                <c:pt idx="42">
                  <c:v>41410</c:v>
                </c:pt>
                <c:pt idx="43">
                  <c:v>41411</c:v>
                </c:pt>
                <c:pt idx="44">
                  <c:v>41412</c:v>
                </c:pt>
                <c:pt idx="45">
                  <c:v>41413</c:v>
                </c:pt>
                <c:pt idx="46">
                  <c:v>41414</c:v>
                </c:pt>
                <c:pt idx="47">
                  <c:v>41415</c:v>
                </c:pt>
                <c:pt idx="48">
                  <c:v>41416</c:v>
                </c:pt>
                <c:pt idx="49">
                  <c:v>41417</c:v>
                </c:pt>
                <c:pt idx="50">
                  <c:v>41418</c:v>
                </c:pt>
                <c:pt idx="51">
                  <c:v>41422</c:v>
                </c:pt>
                <c:pt idx="52">
                  <c:v>41423</c:v>
                </c:pt>
                <c:pt idx="53">
                  <c:v>41424</c:v>
                </c:pt>
                <c:pt idx="54">
                  <c:v>41425</c:v>
                </c:pt>
                <c:pt idx="55">
                  <c:v>41428</c:v>
                </c:pt>
                <c:pt idx="56">
                  <c:v>41429</c:v>
                </c:pt>
                <c:pt idx="57">
                  <c:v>41430</c:v>
                </c:pt>
                <c:pt idx="58">
                  <c:v>41431</c:v>
                </c:pt>
                <c:pt idx="59">
                  <c:v>41432</c:v>
                </c:pt>
                <c:pt idx="60">
                  <c:v>41435</c:v>
                </c:pt>
                <c:pt idx="61">
                  <c:v>41436</c:v>
                </c:pt>
                <c:pt idx="62">
                  <c:v>41437</c:v>
                </c:pt>
                <c:pt idx="63">
                  <c:v>41438</c:v>
                </c:pt>
                <c:pt idx="64">
                  <c:v>41439</c:v>
                </c:pt>
                <c:pt idx="65">
                  <c:v>41441</c:v>
                </c:pt>
                <c:pt idx="66">
                  <c:v>41442</c:v>
                </c:pt>
                <c:pt idx="67">
                  <c:v>41443</c:v>
                </c:pt>
                <c:pt idx="68">
                  <c:v>41444</c:v>
                </c:pt>
                <c:pt idx="69">
                  <c:v>41445</c:v>
                </c:pt>
                <c:pt idx="70">
                  <c:v>41446</c:v>
                </c:pt>
                <c:pt idx="71">
                  <c:v>41447</c:v>
                </c:pt>
                <c:pt idx="72">
                  <c:v>41449</c:v>
                </c:pt>
                <c:pt idx="73">
                  <c:v>41450</c:v>
                </c:pt>
                <c:pt idx="74">
                  <c:v>41451</c:v>
                </c:pt>
                <c:pt idx="75">
                  <c:v>41452</c:v>
                </c:pt>
                <c:pt idx="76">
                  <c:v>41453</c:v>
                </c:pt>
                <c:pt idx="77">
                  <c:v>41454</c:v>
                </c:pt>
                <c:pt idx="78">
                  <c:v>41455</c:v>
                </c:pt>
                <c:pt idx="79">
                  <c:v>41456</c:v>
                </c:pt>
                <c:pt idx="80">
                  <c:v>41457</c:v>
                </c:pt>
                <c:pt idx="81">
                  <c:v>41458</c:v>
                </c:pt>
                <c:pt idx="82">
                  <c:v>41464</c:v>
                </c:pt>
                <c:pt idx="83">
                  <c:v>41465</c:v>
                </c:pt>
                <c:pt idx="84">
                  <c:v>41467</c:v>
                </c:pt>
                <c:pt idx="85">
                  <c:v>41470</c:v>
                </c:pt>
                <c:pt idx="86">
                  <c:v>41471</c:v>
                </c:pt>
                <c:pt idx="87">
                  <c:v>41472</c:v>
                </c:pt>
                <c:pt idx="88">
                  <c:v>41474</c:v>
                </c:pt>
                <c:pt idx="89">
                  <c:v>41478</c:v>
                </c:pt>
                <c:pt idx="90">
                  <c:v>41481</c:v>
                </c:pt>
                <c:pt idx="91">
                  <c:v>41482</c:v>
                </c:pt>
                <c:pt idx="92">
                  <c:v>41484</c:v>
                </c:pt>
                <c:pt idx="93">
                  <c:v>41486</c:v>
                </c:pt>
                <c:pt idx="94">
                  <c:v>41489</c:v>
                </c:pt>
              </c:numCache>
            </c:numRef>
          </c:cat>
          <c:val>
            <c:numRef>
              <c:f>'Ticket flow'!$E$4:$E$98</c:f>
              <c:numCache>
                <c:formatCode>General</c:formatCode>
                <c:ptCount val="95"/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1</c:v>
                </c:pt>
                <c:pt idx="14">
                  <c:v>3</c:v>
                </c:pt>
                <c:pt idx="16">
                  <c:v>1</c:v>
                </c:pt>
                <c:pt idx="19">
                  <c:v>1</c:v>
                </c:pt>
                <c:pt idx="23">
                  <c:v>1</c:v>
                </c:pt>
                <c:pt idx="24">
                  <c:v>2</c:v>
                </c:pt>
                <c:pt idx="26">
                  <c:v>5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6</c:v>
                </c:pt>
                <c:pt idx="34">
                  <c:v>1</c:v>
                </c:pt>
                <c:pt idx="36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4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3</c:v>
                </c:pt>
                <c:pt idx="51">
                  <c:v>2</c:v>
                </c:pt>
                <c:pt idx="54">
                  <c:v>1</c:v>
                </c:pt>
                <c:pt idx="55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1">
                  <c:v>2</c:v>
                </c:pt>
                <c:pt idx="62">
                  <c:v>2</c:v>
                </c:pt>
                <c:pt idx="64">
                  <c:v>1</c:v>
                </c:pt>
                <c:pt idx="67">
                  <c:v>2</c:v>
                </c:pt>
                <c:pt idx="71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8">
                  <c:v>1</c:v>
                </c:pt>
                <c:pt idx="79">
                  <c:v>1</c:v>
                </c:pt>
                <c:pt idx="81">
                  <c:v>1</c:v>
                </c:pt>
                <c:pt idx="82">
                  <c:v>1</c:v>
                </c:pt>
                <c:pt idx="84">
                  <c:v>1</c:v>
                </c:pt>
                <c:pt idx="85">
                  <c:v>1</c:v>
                </c:pt>
                <c:pt idx="9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405760"/>
        <c:axId val="92510400"/>
      </c:barChart>
      <c:dateAx>
        <c:axId val="7640576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92510400"/>
        <c:crosses val="autoZero"/>
        <c:auto val="1"/>
        <c:lblOffset val="100"/>
        <c:baseTimeUnit val="days"/>
      </c:dateAx>
      <c:valAx>
        <c:axId val="9251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405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'Ticket flow'!$F$3</c:f>
              <c:strCache>
                <c:ptCount val="1"/>
                <c:pt idx="0">
                  <c:v>P3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'Ticket flow'!$C$4:$C$98</c:f>
              <c:numCache>
                <c:formatCode>d\-mmm\-yy</c:formatCode>
                <c:ptCount val="95"/>
                <c:pt idx="0">
                  <c:v>41347</c:v>
                </c:pt>
                <c:pt idx="1">
                  <c:v>41351</c:v>
                </c:pt>
                <c:pt idx="2">
                  <c:v>41365</c:v>
                </c:pt>
                <c:pt idx="3">
                  <c:v>41366</c:v>
                </c:pt>
                <c:pt idx="4">
                  <c:v>41367</c:v>
                </c:pt>
                <c:pt idx="5">
                  <c:v>41368</c:v>
                </c:pt>
                <c:pt idx="6">
                  <c:v>41369</c:v>
                </c:pt>
                <c:pt idx="7">
                  <c:v>41371</c:v>
                </c:pt>
                <c:pt idx="8">
                  <c:v>41374</c:v>
                </c:pt>
                <c:pt idx="9">
                  <c:v>41375</c:v>
                </c:pt>
                <c:pt idx="10">
                  <c:v>41376</c:v>
                </c:pt>
                <c:pt idx="11">
                  <c:v>41377</c:v>
                </c:pt>
                <c:pt idx="12">
                  <c:v>41379</c:v>
                </c:pt>
                <c:pt idx="13">
                  <c:v>41380</c:v>
                </c:pt>
                <c:pt idx="14">
                  <c:v>41381</c:v>
                </c:pt>
                <c:pt idx="15">
                  <c:v>41382</c:v>
                </c:pt>
                <c:pt idx="16">
                  <c:v>41383</c:v>
                </c:pt>
                <c:pt idx="17">
                  <c:v>41385</c:v>
                </c:pt>
                <c:pt idx="18">
                  <c:v>41386</c:v>
                </c:pt>
                <c:pt idx="19">
                  <c:v>41387</c:v>
                </c:pt>
                <c:pt idx="20">
                  <c:v>41388</c:v>
                </c:pt>
                <c:pt idx="21">
                  <c:v>41389</c:v>
                </c:pt>
                <c:pt idx="22">
                  <c:v>41390</c:v>
                </c:pt>
                <c:pt idx="23">
                  <c:v>41391</c:v>
                </c:pt>
                <c:pt idx="24">
                  <c:v>41392</c:v>
                </c:pt>
                <c:pt idx="25">
                  <c:v>41393</c:v>
                </c:pt>
                <c:pt idx="26">
                  <c:v>41394</c:v>
                </c:pt>
                <c:pt idx="27">
                  <c:v>41395</c:v>
                </c:pt>
                <c:pt idx="28">
                  <c:v>41396</c:v>
                </c:pt>
                <c:pt idx="29">
                  <c:v>41397</c:v>
                </c:pt>
                <c:pt idx="30">
                  <c:v>41398</c:v>
                </c:pt>
                <c:pt idx="31">
                  <c:v>41399</c:v>
                </c:pt>
                <c:pt idx="32">
                  <c:v>41400</c:v>
                </c:pt>
                <c:pt idx="33">
                  <c:v>41401</c:v>
                </c:pt>
                <c:pt idx="34">
                  <c:v>41402</c:v>
                </c:pt>
                <c:pt idx="35">
                  <c:v>41403</c:v>
                </c:pt>
                <c:pt idx="36">
                  <c:v>41404</c:v>
                </c:pt>
                <c:pt idx="37">
                  <c:v>41405</c:v>
                </c:pt>
                <c:pt idx="38">
                  <c:v>41406</c:v>
                </c:pt>
                <c:pt idx="39">
                  <c:v>41407</c:v>
                </c:pt>
                <c:pt idx="40">
                  <c:v>41408</c:v>
                </c:pt>
                <c:pt idx="41">
                  <c:v>41409</c:v>
                </c:pt>
                <c:pt idx="42">
                  <c:v>41410</c:v>
                </c:pt>
                <c:pt idx="43">
                  <c:v>41411</c:v>
                </c:pt>
                <c:pt idx="44">
                  <c:v>41412</c:v>
                </c:pt>
                <c:pt idx="45">
                  <c:v>41413</c:v>
                </c:pt>
                <c:pt idx="46">
                  <c:v>41414</c:v>
                </c:pt>
                <c:pt idx="47">
                  <c:v>41415</c:v>
                </c:pt>
                <c:pt idx="48">
                  <c:v>41416</c:v>
                </c:pt>
                <c:pt idx="49">
                  <c:v>41417</c:v>
                </c:pt>
                <c:pt idx="50">
                  <c:v>41418</c:v>
                </c:pt>
                <c:pt idx="51">
                  <c:v>41422</c:v>
                </c:pt>
                <c:pt idx="52">
                  <c:v>41423</c:v>
                </c:pt>
                <c:pt idx="53">
                  <c:v>41424</c:v>
                </c:pt>
                <c:pt idx="54">
                  <c:v>41425</c:v>
                </c:pt>
                <c:pt idx="55">
                  <c:v>41428</c:v>
                </c:pt>
                <c:pt idx="56">
                  <c:v>41429</c:v>
                </c:pt>
                <c:pt idx="57">
                  <c:v>41430</c:v>
                </c:pt>
                <c:pt idx="58">
                  <c:v>41431</c:v>
                </c:pt>
                <c:pt idx="59">
                  <c:v>41432</c:v>
                </c:pt>
                <c:pt idx="60">
                  <c:v>41435</c:v>
                </c:pt>
                <c:pt idx="61">
                  <c:v>41436</c:v>
                </c:pt>
                <c:pt idx="62">
                  <c:v>41437</c:v>
                </c:pt>
                <c:pt idx="63">
                  <c:v>41438</c:v>
                </c:pt>
                <c:pt idx="64">
                  <c:v>41439</c:v>
                </c:pt>
                <c:pt idx="65">
                  <c:v>41441</c:v>
                </c:pt>
                <c:pt idx="66">
                  <c:v>41442</c:v>
                </c:pt>
                <c:pt idx="67">
                  <c:v>41443</c:v>
                </c:pt>
                <c:pt idx="68">
                  <c:v>41444</c:v>
                </c:pt>
                <c:pt idx="69">
                  <c:v>41445</c:v>
                </c:pt>
                <c:pt idx="70">
                  <c:v>41446</c:v>
                </c:pt>
                <c:pt idx="71">
                  <c:v>41447</c:v>
                </c:pt>
                <c:pt idx="72">
                  <c:v>41449</c:v>
                </c:pt>
                <c:pt idx="73">
                  <c:v>41450</c:v>
                </c:pt>
                <c:pt idx="74">
                  <c:v>41451</c:v>
                </c:pt>
                <c:pt idx="75">
                  <c:v>41452</c:v>
                </c:pt>
                <c:pt idx="76">
                  <c:v>41453</c:v>
                </c:pt>
                <c:pt idx="77">
                  <c:v>41454</c:v>
                </c:pt>
                <c:pt idx="78">
                  <c:v>41455</c:v>
                </c:pt>
                <c:pt idx="79">
                  <c:v>41456</c:v>
                </c:pt>
                <c:pt idx="80">
                  <c:v>41457</c:v>
                </c:pt>
                <c:pt idx="81">
                  <c:v>41458</c:v>
                </c:pt>
                <c:pt idx="82">
                  <c:v>41464</c:v>
                </c:pt>
                <c:pt idx="83">
                  <c:v>41465</c:v>
                </c:pt>
                <c:pt idx="84">
                  <c:v>41467</c:v>
                </c:pt>
                <c:pt idx="85">
                  <c:v>41470</c:v>
                </c:pt>
                <c:pt idx="86">
                  <c:v>41471</c:v>
                </c:pt>
                <c:pt idx="87">
                  <c:v>41472</c:v>
                </c:pt>
                <c:pt idx="88">
                  <c:v>41474</c:v>
                </c:pt>
                <c:pt idx="89">
                  <c:v>41478</c:v>
                </c:pt>
                <c:pt idx="90">
                  <c:v>41481</c:v>
                </c:pt>
                <c:pt idx="91">
                  <c:v>41482</c:v>
                </c:pt>
                <c:pt idx="92">
                  <c:v>41484</c:v>
                </c:pt>
                <c:pt idx="93">
                  <c:v>41486</c:v>
                </c:pt>
                <c:pt idx="94">
                  <c:v>41489</c:v>
                </c:pt>
              </c:numCache>
            </c:numRef>
          </c:cat>
          <c:val>
            <c:numRef>
              <c:f>'Ticket flow'!$F$4:$F$98</c:f>
              <c:numCache>
                <c:formatCode>General</c:formatCode>
                <c:ptCount val="9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27</c:v>
                </c:pt>
                <c:pt idx="4">
                  <c:v>10</c:v>
                </c:pt>
                <c:pt idx="5">
                  <c:v>2</c:v>
                </c:pt>
                <c:pt idx="6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9</c:v>
                </c:pt>
                <c:pt idx="13">
                  <c:v>5</c:v>
                </c:pt>
                <c:pt idx="14">
                  <c:v>3</c:v>
                </c:pt>
                <c:pt idx="15">
                  <c:v>6</c:v>
                </c:pt>
                <c:pt idx="16">
                  <c:v>11</c:v>
                </c:pt>
                <c:pt idx="17">
                  <c:v>1</c:v>
                </c:pt>
                <c:pt idx="18">
                  <c:v>17</c:v>
                </c:pt>
                <c:pt idx="19">
                  <c:v>10</c:v>
                </c:pt>
                <c:pt idx="20">
                  <c:v>21</c:v>
                </c:pt>
                <c:pt idx="21">
                  <c:v>9</c:v>
                </c:pt>
                <c:pt idx="22">
                  <c:v>11</c:v>
                </c:pt>
                <c:pt idx="24">
                  <c:v>8</c:v>
                </c:pt>
                <c:pt idx="25">
                  <c:v>10</c:v>
                </c:pt>
                <c:pt idx="26">
                  <c:v>19</c:v>
                </c:pt>
                <c:pt idx="27">
                  <c:v>23</c:v>
                </c:pt>
                <c:pt idx="28">
                  <c:v>13</c:v>
                </c:pt>
                <c:pt idx="29">
                  <c:v>16</c:v>
                </c:pt>
                <c:pt idx="31">
                  <c:v>2</c:v>
                </c:pt>
                <c:pt idx="32">
                  <c:v>16</c:v>
                </c:pt>
                <c:pt idx="33">
                  <c:v>19</c:v>
                </c:pt>
                <c:pt idx="34">
                  <c:v>14</c:v>
                </c:pt>
                <c:pt idx="35">
                  <c:v>6</c:v>
                </c:pt>
                <c:pt idx="36">
                  <c:v>3</c:v>
                </c:pt>
                <c:pt idx="37">
                  <c:v>4</c:v>
                </c:pt>
                <c:pt idx="38">
                  <c:v>1</c:v>
                </c:pt>
                <c:pt idx="39">
                  <c:v>10</c:v>
                </c:pt>
                <c:pt idx="40">
                  <c:v>8</c:v>
                </c:pt>
                <c:pt idx="41">
                  <c:v>2</c:v>
                </c:pt>
                <c:pt idx="42">
                  <c:v>6</c:v>
                </c:pt>
                <c:pt idx="43">
                  <c:v>4</c:v>
                </c:pt>
                <c:pt idx="45">
                  <c:v>1</c:v>
                </c:pt>
                <c:pt idx="46">
                  <c:v>4</c:v>
                </c:pt>
                <c:pt idx="47">
                  <c:v>6</c:v>
                </c:pt>
                <c:pt idx="48">
                  <c:v>1</c:v>
                </c:pt>
                <c:pt idx="49">
                  <c:v>6</c:v>
                </c:pt>
                <c:pt idx="50">
                  <c:v>4</c:v>
                </c:pt>
                <c:pt idx="51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4</c:v>
                </c:pt>
                <c:pt idx="58">
                  <c:v>2</c:v>
                </c:pt>
                <c:pt idx="59">
                  <c:v>2</c:v>
                </c:pt>
                <c:pt idx="60">
                  <c:v>10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3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3</c:v>
                </c:pt>
                <c:pt idx="72">
                  <c:v>1</c:v>
                </c:pt>
                <c:pt idx="73">
                  <c:v>2</c:v>
                </c:pt>
                <c:pt idx="75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4">
                  <c:v>1</c:v>
                </c:pt>
                <c:pt idx="85">
                  <c:v>3</c:v>
                </c:pt>
                <c:pt idx="86">
                  <c:v>1</c:v>
                </c:pt>
                <c:pt idx="88">
                  <c:v>1</c:v>
                </c:pt>
                <c:pt idx="89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361152"/>
        <c:axId val="77299712"/>
      </c:barChart>
      <c:dateAx>
        <c:axId val="773611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77299712"/>
        <c:crosses val="autoZero"/>
        <c:auto val="1"/>
        <c:lblOffset val="100"/>
        <c:baseTimeUnit val="days"/>
      </c:dateAx>
      <c:valAx>
        <c:axId val="7729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361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Range</a:t>
            </a:r>
            <a:r>
              <a:rPr lang="en-US" baseline="0"/>
              <a:t> of Reported Issues</a:t>
            </a:r>
            <a:endParaRPr lang="en-US"/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'Time Range'!$G$5</c:f>
              <c:strCache>
                <c:ptCount val="1"/>
                <c:pt idx="0">
                  <c:v>Grand Total</c:v>
                </c:pt>
              </c:strCache>
            </c:strRef>
          </c:tx>
          <c:explosion val="25"/>
          <c:dLbls>
            <c:dLbl>
              <c:idx val="0"/>
              <c:layout>
                <c:manualLayout>
                  <c:x val="0.1804265091863517"/>
                  <c:y val="0.1311636045494313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0.21174628171478566"/>
                  <c:y val="0.14894320501603966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</c:dLbl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'Time Range'!$C$6:$C$8</c:f>
              <c:strCache>
                <c:ptCount val="3"/>
                <c:pt idx="0">
                  <c:v>Time (00:00 hrs to 9:00 hrs)</c:v>
                </c:pt>
                <c:pt idx="1">
                  <c:v>Time (09:00 hrs to 18:00 hrs)</c:v>
                </c:pt>
                <c:pt idx="2">
                  <c:v>Time (18:00 hrs to 24:00 hrs)</c:v>
                </c:pt>
              </c:strCache>
            </c:strRef>
          </c:cat>
          <c:val>
            <c:numRef>
              <c:f>'Time Range'!$G$6:$G$8</c:f>
              <c:numCache>
                <c:formatCode>General</c:formatCode>
                <c:ptCount val="3"/>
                <c:pt idx="0">
                  <c:v>70</c:v>
                </c:pt>
                <c:pt idx="1">
                  <c:v>447</c:v>
                </c:pt>
                <c:pt idx="2">
                  <c:v>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Day</a:t>
            </a:r>
            <a:r>
              <a:rPr lang="en-US" baseline="0"/>
              <a:t> Wise Ticket Distribution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 Wise'!$H$5</c:f>
              <c:strCache>
                <c:ptCount val="1"/>
                <c:pt idx="0">
                  <c:v>Grand Total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'Day Wise'!$D$6:$D$12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'Day Wise'!$H$6:$H$12</c:f>
              <c:numCache>
                <c:formatCode>General</c:formatCode>
                <c:ptCount val="7"/>
                <c:pt idx="0">
                  <c:v>23</c:v>
                </c:pt>
                <c:pt idx="1">
                  <c:v>110</c:v>
                </c:pt>
                <c:pt idx="2">
                  <c:v>139</c:v>
                </c:pt>
                <c:pt idx="3">
                  <c:v>114</c:v>
                </c:pt>
                <c:pt idx="4">
                  <c:v>86</c:v>
                </c:pt>
                <c:pt idx="5">
                  <c:v>96</c:v>
                </c:pt>
                <c:pt idx="6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01408"/>
        <c:axId val="77302592"/>
      </c:barChart>
      <c:catAx>
        <c:axId val="77201408"/>
        <c:scaling>
          <c:orientation val="minMax"/>
        </c:scaling>
        <c:delete val="0"/>
        <c:axPos val="b"/>
        <c:majorTickMark val="out"/>
        <c:minorTickMark val="none"/>
        <c:tickLblPos val="nextTo"/>
        <c:crossAx val="77302592"/>
        <c:crosses val="autoZero"/>
        <c:auto val="1"/>
        <c:lblAlgn val="ctr"/>
        <c:lblOffset val="100"/>
        <c:noMultiLvlLbl val="0"/>
      </c:catAx>
      <c:valAx>
        <c:axId val="7730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201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409575</xdr:colOff>
      <xdr:row>38</xdr:row>
      <xdr:rowOff>66675</xdr:rowOff>
    </xdr:from>
    <xdr:to>
      <xdr:col>31</xdr:col>
      <xdr:colOff>75176</xdr:colOff>
      <xdr:row>71</xdr:row>
      <xdr:rowOff>161236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72775" y="6219825"/>
          <a:ext cx="8200001" cy="55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323850</xdr:colOff>
      <xdr:row>0</xdr:row>
      <xdr:rowOff>0</xdr:rowOff>
    </xdr:from>
    <xdr:to>
      <xdr:col>14</xdr:col>
      <xdr:colOff>208526</xdr:colOff>
      <xdr:row>34</xdr:row>
      <xdr:rowOff>4354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3450" y="0"/>
          <a:ext cx="8200001" cy="55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</xdr:row>
      <xdr:rowOff>0</xdr:rowOff>
    </xdr:from>
    <xdr:to>
      <xdr:col>30</xdr:col>
      <xdr:colOff>275201</xdr:colOff>
      <xdr:row>36</xdr:row>
      <xdr:rowOff>4353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63200" y="323850"/>
          <a:ext cx="8200001" cy="55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33</xdr:row>
      <xdr:rowOff>90486</xdr:rowOff>
    </xdr:from>
    <xdr:to>
      <xdr:col>14</xdr:col>
      <xdr:colOff>390525</xdr:colOff>
      <xdr:row>69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7</xdr:row>
      <xdr:rowOff>147637</xdr:rowOff>
    </xdr:from>
    <xdr:to>
      <xdr:col>15</xdr:col>
      <xdr:colOff>219075</xdr:colOff>
      <xdr:row>24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581024</xdr:colOff>
      <xdr:row>102</xdr:row>
      <xdr:rowOff>119062</xdr:rowOff>
    </xdr:from>
    <xdr:to>
      <xdr:col>18</xdr:col>
      <xdr:colOff>609599</xdr:colOff>
      <xdr:row>119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120</xdr:row>
      <xdr:rowOff>119062</xdr:rowOff>
    </xdr:from>
    <xdr:to>
      <xdr:col>19</xdr:col>
      <xdr:colOff>0</xdr:colOff>
      <xdr:row>137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28574</xdr:colOff>
      <xdr:row>139</xdr:row>
      <xdr:rowOff>119062</xdr:rowOff>
    </xdr:from>
    <xdr:to>
      <xdr:col>19</xdr:col>
      <xdr:colOff>19049</xdr:colOff>
      <xdr:row>156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158</xdr:row>
      <xdr:rowOff>4762</xdr:rowOff>
    </xdr:from>
    <xdr:to>
      <xdr:col>19</xdr:col>
      <xdr:colOff>0</xdr:colOff>
      <xdr:row>174</xdr:row>
      <xdr:rowOff>157162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1</xdr:row>
      <xdr:rowOff>61912</xdr:rowOff>
    </xdr:from>
    <xdr:to>
      <xdr:col>17</xdr:col>
      <xdr:colOff>19050</xdr:colOff>
      <xdr:row>18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17</xdr:row>
      <xdr:rowOff>71437</xdr:rowOff>
    </xdr:from>
    <xdr:to>
      <xdr:col>9</xdr:col>
      <xdr:colOff>276225</xdr:colOff>
      <xdr:row>34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ndeep Tyagi, Noida" refreshedDate="41502.585460185182" createdVersion="4" refreshedVersion="4" minRefreshableVersion="3" recordCount="583">
  <cacheSource type="worksheet">
    <worksheetSource ref="A1:AA584" sheet="Request List"/>
  </cacheSource>
  <cacheFields count="26">
    <cacheField name="Ticket #" numFmtId="0">
      <sharedItems/>
    </cacheField>
    <cacheField name="Type" numFmtId="0">
      <sharedItems/>
    </cacheField>
    <cacheField name="Open Date" numFmtId="22">
      <sharedItems containsSemiMixedTypes="0" containsNonDate="0" containsDate="1" containsString="0" minDate="2013-03-14T13:13:21" maxDate="2013-08-03T06:47:24"/>
    </cacheField>
    <cacheField name="Date" numFmtId="15">
      <sharedItems containsSemiMixedTypes="0" containsNonDate="0" containsDate="1" containsString="0" minDate="2013-03-14T00:00:00" maxDate="2013-08-04T00:00:00"/>
    </cacheField>
    <cacheField name="Time" numFmtId="20">
      <sharedItems containsSemiMixedTypes="0" containsNonDate="0" containsDate="1" containsString="0" minDate="1899-12-30T00:07:00" maxDate="1899-12-30T23:56:00"/>
    </cacheField>
    <cacheField name="Time Range" numFmtId="20">
      <sharedItems count="3">
        <s v="B"/>
        <s v="C"/>
        <s v="A"/>
      </sharedItems>
    </cacheField>
    <cacheField name="Summary of the Request" numFmtId="0">
      <sharedItems/>
    </cacheField>
    <cacheField name="Client" numFmtId="0">
      <sharedItems/>
    </cacheField>
    <cacheField name="Status" numFmtId="0">
      <sharedItems/>
    </cacheField>
    <cacheField name="Priority" numFmtId="0">
      <sharedItems count="3">
        <s v="P3"/>
        <s v="P2"/>
        <s v="P1"/>
      </sharedItems>
    </cacheField>
    <cacheField name="Rank" numFmtId="0">
      <sharedItems containsMixedTypes="1" containsNumber="1" containsInteger="1" minValue="0" maxValue="43"/>
    </cacheField>
    <cacheField name="Res. Assignee" numFmtId="0">
      <sharedItems/>
    </cacheField>
    <cacheField name="SLA Start" numFmtId="0">
      <sharedItems containsDate="1" containsMixedTypes="1" minDate="2013-04-02T10:04:17" maxDate="2013-08-02T16:13:53"/>
    </cacheField>
    <cacheField name="Projected Violation" numFmtId="0">
      <sharedItems/>
    </cacheField>
    <cacheField name="Change Order" numFmtId="0">
      <sharedItems containsBlank="1"/>
    </cacheField>
    <cacheField name="Chg Ord Status" numFmtId="0">
      <sharedItems/>
    </cacheField>
    <cacheField name="SBM Status" numFmtId="0">
      <sharedItems/>
    </cacheField>
    <cacheField name="Violation Date" numFmtId="0">
      <sharedItems containsDate="1" containsMixedTypes="1" minDate="2013-04-23T10:03:43" maxDate="2013-07-18T18:59:43"/>
    </cacheField>
    <cacheField name="Resource Grp" numFmtId="0">
      <sharedItems/>
    </cacheField>
    <cacheField name="Client View" numFmtId="0">
      <sharedItems/>
    </cacheField>
    <cacheField name="Close Date" numFmtId="22">
      <sharedItems containsSemiMixedTypes="0" containsNonDate="0" containsDate="1" containsString="0" minDate="2013-03-17T10:33:56" maxDate="2013-08-03T09:14:24"/>
    </cacheField>
    <cacheField name="CS Group" numFmtId="0">
      <sharedItems/>
    </cacheField>
    <cacheField name="External Ticket" numFmtId="0">
      <sharedItems/>
    </cacheField>
    <cacheField name="Area" numFmtId="0">
      <sharedItems/>
    </cacheField>
    <cacheField name="Area Classification" numFmtId="0">
      <sharedItems/>
    </cacheField>
    <cacheField name="Diff in Open Dates" numFmtId="0">
      <sharedItems containsMixedTypes="1" containsNumber="1" minValue="3.4722223062999547E-5" maxValue="13.8272569444452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andeep Tyagi, Noida" refreshedDate="41502.749070486112" createdVersion="4" refreshedVersion="4" minRefreshableVersion="3" recordCount="583">
  <cacheSource type="worksheet">
    <worksheetSource ref="A1:AD584" sheet="Request List"/>
  </cacheSource>
  <cacheFields count="30">
    <cacheField name="Ticket #" numFmtId="0">
      <sharedItems/>
    </cacheField>
    <cacheField name="Type" numFmtId="0">
      <sharedItems/>
    </cacheField>
    <cacheField name="Open Date" numFmtId="22">
      <sharedItems containsSemiMixedTypes="0" containsNonDate="0" containsDate="1" containsString="0" minDate="2013-03-14T13:13:21" maxDate="2013-08-03T06:47:24"/>
    </cacheField>
    <cacheField name="Day" numFmtId="164">
      <sharedItems count="7">
        <s v="Thursday"/>
        <s v="Monday"/>
        <s v="Tuesday"/>
        <s v="Wednesday"/>
        <s v="Friday"/>
        <s v="Sunday"/>
        <s v="Saturday"/>
      </sharedItems>
    </cacheField>
    <cacheField name="Date" numFmtId="15">
      <sharedItems containsSemiMixedTypes="0" containsNonDate="0" containsDate="1" containsString="0" minDate="2013-03-14T00:00:00" maxDate="2013-08-04T00:00:00"/>
    </cacheField>
    <cacheField name="Time" numFmtId="20">
      <sharedItems containsSemiMixedTypes="0" containsNonDate="0" containsDate="1" containsString="0" minDate="1899-12-30T00:07:00" maxDate="1899-12-30T23:56:00"/>
    </cacheField>
    <cacheField name="Time Range" numFmtId="20">
      <sharedItems/>
    </cacheField>
    <cacheField name="Summary of the Request" numFmtId="0">
      <sharedItems/>
    </cacheField>
    <cacheField name="Client" numFmtId="0">
      <sharedItems/>
    </cacheField>
    <cacheField name="Status" numFmtId="0">
      <sharedItems/>
    </cacheField>
    <cacheField name="Priority" numFmtId="0">
      <sharedItems count="3">
        <s v="P3"/>
        <s v="P2"/>
        <s v="P1"/>
      </sharedItems>
    </cacheField>
    <cacheField name="Rank" numFmtId="0">
      <sharedItems containsMixedTypes="1" containsNumber="1" containsInteger="1" minValue="0" maxValue="43"/>
    </cacheField>
    <cacheField name="Res. Assignee" numFmtId="0">
      <sharedItems/>
    </cacheField>
    <cacheField name="SLA Start" numFmtId="0">
      <sharedItems containsDate="1" containsMixedTypes="1" minDate="2013-04-02T10:04:17" maxDate="2013-08-02T16:13:53"/>
    </cacheField>
    <cacheField name="Projected Violation" numFmtId="0">
      <sharedItems/>
    </cacheField>
    <cacheField name="Change Order" numFmtId="0">
      <sharedItems containsBlank="1"/>
    </cacheField>
    <cacheField name="Chg Ord Status" numFmtId="0">
      <sharedItems/>
    </cacheField>
    <cacheField name="SBM Status" numFmtId="0">
      <sharedItems/>
    </cacheField>
    <cacheField name="Violation Date" numFmtId="0">
      <sharedItems containsDate="1" containsMixedTypes="1" minDate="2013-04-23T10:03:43" maxDate="2013-07-18T18:59:43"/>
    </cacheField>
    <cacheField name="Resource Grp" numFmtId="0">
      <sharedItems/>
    </cacheField>
    <cacheField name="Client View" numFmtId="0">
      <sharedItems/>
    </cacheField>
    <cacheField name="Close Date" numFmtId="22">
      <sharedItems containsSemiMixedTypes="0" containsNonDate="0" containsDate="1" containsString="0" minDate="2013-03-17T10:33:56" maxDate="2013-08-03T09:14:24"/>
    </cacheField>
    <cacheField name="CS Group" numFmtId="0">
      <sharedItems/>
    </cacheField>
    <cacheField name="External Ticket" numFmtId="0">
      <sharedItems/>
    </cacheField>
    <cacheField name="Area" numFmtId="0">
      <sharedItems/>
    </cacheField>
    <cacheField name="Area Classification" numFmtId="0">
      <sharedItems count="24">
        <s v="v11.Storefront"/>
        <s v="V9, V10 Dependency"/>
        <s v="v11.GSI Manager"/>
        <s v="v11.Feeds"/>
        <s v="v11.Order Processing"/>
        <s v="v11.Sterling Integrator"/>
        <s v="v11.Email"/>
        <s v="v11.Call Center"/>
        <s v="v11.GSI Store Reporting"/>
        <s v="v11.AOS"/>
        <s v="v11.Finance"/>
        <s v="v11.Reporting"/>
        <s v="v11.Performance"/>
        <s v="v11.Inventory "/>
        <s v="v11.Fulfillment "/>
        <s v="v11.Payment "/>
        <s v="v11.Data Migration"/>
        <s v="v11.Operations"/>
        <s v="v11.Webanalytics"/>
        <s v="v11.3rd Party"/>
        <s v="v11.Integration"/>
        <s v="v11.Warehouse"/>
        <s v="GSIS COPS System"/>
        <s v="v11.Connectivity"/>
      </sharedItems>
    </cacheField>
    <cacheField name="Diff in Open Dates" numFmtId="0">
      <sharedItems containsMixedTypes="1" containsNumber="1" minValue="3.4722223062999547E-5" maxValue="13.827256944445253"/>
    </cacheField>
    <cacheField name="mean" numFmtId="0">
      <sharedItems containsString="0" containsBlank="1" containsNumber="1" minValue="1.7361111531499773E-5" maxValue="6.9136284722226264"/>
    </cacheField>
    <cacheField name="MTTR" numFmtId="2">
      <sharedItems containsSemiMixedTypes="0" containsString="0" containsNumber="1" minValue="5.4050925973569974E-3" maxValue="118.18290509259532"/>
    </cacheField>
    <cacheField name="Time to resolve" numFmtId="2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3">
  <r>
    <s v="20087"/>
    <s v="Incident"/>
    <d v="2013-03-14T13:13:21"/>
    <d v="2013-03-14T00:00:00"/>
    <d v="1899-12-30T13:13:00"/>
    <x v="0"/>
    <s v="CBKNAQA-2547 Landing page advertisement links do not work"/>
    <s v="Christopher and Banks"/>
    <s v="Closed Unresolved"/>
    <x v="0"/>
    <s v=""/>
    <s v="Boyd, Colin "/>
    <s v=""/>
    <s v=""/>
    <s v=""/>
    <s v=""/>
    <s v=""/>
    <s v=""/>
    <s v="v11 CBK Launch Team"/>
    <s v="NO"/>
    <d v="2013-03-17T10:33:56"/>
    <s v="CBK.TAM"/>
    <s v=""/>
    <s v="v11.Storefront Related Issues.WebStore Display"/>
    <s v="v11.Storefront"/>
    <s v=""/>
  </r>
  <r>
    <s v="20263"/>
    <s v="Incident"/>
    <d v="2013-03-18T16:57:18"/>
    <d v="2013-03-18T00:00:00"/>
    <d v="1899-12-30T16:57:00"/>
    <x v="0"/>
    <s v="CJB - items sent in PIM not showing in RT"/>
    <s v="Christopher and Banks"/>
    <s v="Closed"/>
    <x v="0"/>
    <s v=""/>
    <s v="Felix, Chris "/>
    <s v=""/>
    <s v=""/>
    <s v=""/>
    <s v=""/>
    <s v=""/>
    <s v=""/>
    <s v="v11 CBK Launch Team"/>
    <s v="YES"/>
    <d v="2013-03-22T09:21:30"/>
    <s v="CBK.TAM"/>
    <s v=""/>
    <s v="InternalClientServices_v9_v10.Feeds Related Issues.Item and Price Master"/>
    <s v="V9, V10 Dependency"/>
    <n v="4.1555208333375049"/>
  </r>
  <r>
    <s v="20841"/>
    <s v="Incident"/>
    <d v="2013-04-01T12:48:33"/>
    <d v="2013-04-01T00:00:00"/>
    <d v="1899-12-30T12:48:00"/>
    <x v="0"/>
    <s v="CBKNAQA-2751 CBK Broken images"/>
    <s v="Christopher and Banks"/>
    <s v="Closed"/>
    <x v="0"/>
    <s v=""/>
    <s v=""/>
    <s v=""/>
    <s v=""/>
    <s v=""/>
    <s v=""/>
    <s v=""/>
    <s v=""/>
    <s v="v11 CBK Launch Team"/>
    <s v="NO"/>
    <d v="2013-04-11T16:31:57"/>
    <s v="CBK.TAM"/>
    <s v=""/>
    <s v="v11.Storefront Related Issues.WebStore Display"/>
    <s v="v11.Storefront"/>
    <n v="13.827256944445253"/>
  </r>
  <r>
    <s v="20843"/>
    <s v="Incident"/>
    <d v="2013-04-01T12:52:15"/>
    <d v="2013-04-01T00:00:00"/>
    <d v="1899-12-30T12:52:00"/>
    <x v="0"/>
    <s v="CBKNAQA-2752 CBK Default image being shown "/>
    <s v="Christopher and Banks"/>
    <s v="Closed"/>
    <x v="0"/>
    <s v=""/>
    <s v=""/>
    <d v="2013-04-02T10:04:17"/>
    <s v=""/>
    <s v=""/>
    <s v=""/>
    <s v=""/>
    <d v="2013-04-23T10:03:43"/>
    <s v="v11 CBK Launch Team"/>
    <s v="NO"/>
    <d v="2013-05-07T14:23:56"/>
    <s v="CBK.TAM"/>
    <s v=""/>
    <s v="v11.Storefront Related Issues.WebStore Display"/>
    <s v="v11.Storefront"/>
    <n v="2.5694444411783479E-3"/>
  </r>
  <r>
    <s v="20844"/>
    <s v="Incident"/>
    <d v="2013-04-01T12:54:14"/>
    <d v="2013-04-01T00:00:00"/>
    <d v="1899-12-30T12:54:00"/>
    <x v="0"/>
    <s v="CBKNAQA-2753 CBK/CJB Replication of Search"/>
    <s v="Christopher and Banks"/>
    <s v="Closed"/>
    <x v="0"/>
    <s v=""/>
    <s v=""/>
    <s v=""/>
    <s v=""/>
    <s v=""/>
    <s v=""/>
    <s v=""/>
    <s v=""/>
    <s v="v11 CBK Launch Team"/>
    <s v="NO"/>
    <d v="2013-05-20T10:48:55"/>
    <s v="CBK.TAM"/>
    <s v=""/>
    <s v="v11.GSI Manager.Channel Catalog"/>
    <s v="v11.GSI Manager"/>
    <n v="1.377314816636499E-3"/>
  </r>
  <r>
    <s v="20892"/>
    <s v="Incident"/>
    <d v="2013-04-02T09:58:31"/>
    <d v="2013-04-02T00:00:00"/>
    <d v="1899-12-30T09:58:00"/>
    <x v="0"/>
    <s v="CBKNAQA-2761 CBK/CJB - Title tag prefix"/>
    <s v="Christopher and Banks"/>
    <s v="Closed"/>
    <x v="0"/>
    <s v=""/>
    <s v="Ivanova, Viktoria "/>
    <s v=""/>
    <s v=""/>
    <s v=""/>
    <s v=""/>
    <s v=""/>
    <s v=""/>
    <s v="v11 CBK Launch Team"/>
    <s v="YES"/>
    <d v="2013-07-29T14:21:54"/>
    <s v="CBK.TAM"/>
    <s v=""/>
    <s v="v11.Storefront Related Issues.Search"/>
    <s v="v11.Storefront"/>
    <n v="0.87797453703387873"/>
  </r>
  <r>
    <s v="20893"/>
    <s v="Incident"/>
    <d v="2013-04-02T10:04:24"/>
    <d v="2013-04-02T00:00:00"/>
    <d v="1899-12-30T10:04:00"/>
    <x v="0"/>
    <s v="CBKNAQA-2749 CBK - Forgot password follow up page has bad/wrong layout"/>
    <s v="Christopher and Banks"/>
    <s v="Closed"/>
    <x v="0"/>
    <s v=""/>
    <s v=""/>
    <s v=""/>
    <s v=""/>
    <s v=""/>
    <s v=""/>
    <s v=""/>
    <s v=""/>
    <s v="v11 CBK Launch Team"/>
    <s v="NO"/>
    <d v="2013-04-15T14:06:36"/>
    <s v="CBK.TAM"/>
    <s v=""/>
    <s v="v11.Storefront Related Issues.WebStore Display"/>
    <s v="v11.Storefront"/>
    <n v="4.0856481500668451E-3"/>
  </r>
  <r>
    <s v="20898"/>
    <s v="Incident"/>
    <d v="2013-04-02T10:28:00"/>
    <d v="2013-04-02T00:00:00"/>
    <d v="1899-12-30T10:28:00"/>
    <x v="0"/>
    <s v="CBKNAQA-2746 CBK General Error when Epicor is not available is causing new account registration to error - Epicor throwin error"/>
    <s v="Christopher and Banks"/>
    <s v="Closed"/>
    <x v="0"/>
    <s v=""/>
    <s v=""/>
    <s v=""/>
    <s v=""/>
    <s v=""/>
    <s v=""/>
    <s v=""/>
    <s v=""/>
    <s v="v11 CBK Launch Team"/>
    <s v="NO"/>
    <d v="2013-04-12T14:47:38"/>
    <s v="CBK.TAM"/>
    <s v=""/>
    <s v="v11.Storefront Related Issues.WebStore Display"/>
    <s v="v11.Storefront"/>
    <n v="1.6388888892834075E-2"/>
  </r>
  <r>
    <s v="20916"/>
    <s v="Incident"/>
    <d v="2013-04-02T12:03:09"/>
    <d v="2013-04-02T00:00:00"/>
    <d v="1899-12-30T12:03:00"/>
    <x v="0"/>
    <s v="CBKNAQA-2746 CBK General Error when Epicor is not available is causing new account registration to error - webstore not handling error correctly"/>
    <s v="Christopher and Banks"/>
    <s v="Closed"/>
    <x v="0"/>
    <s v=""/>
    <s v=""/>
    <s v=""/>
    <s v=""/>
    <s v=""/>
    <s v=""/>
    <s v=""/>
    <s v=""/>
    <s v="v11 CBK Launch Team"/>
    <s v="NO"/>
    <d v="2013-04-12T14:20:30"/>
    <s v="CBK.TAM"/>
    <s v=""/>
    <s v="v11.Storefront Related Issues.WebStore Display"/>
    <s v="v11.Storefront"/>
    <n v="6.6076388888177462E-2"/>
  </r>
  <r>
    <s v="20918"/>
    <s v="Incident"/>
    <d v="2013-04-02T12:08:40"/>
    <d v="2013-04-02T00:00:00"/>
    <d v="1899-12-30T12:08:00"/>
    <x v="0"/>
    <s v="CBKNAQA-2744 CBK/CJB CrossSells "/>
    <s v="Christopher and Banks"/>
    <s v="Closed"/>
    <x v="0"/>
    <s v=""/>
    <s v=""/>
    <d v="2013-05-14T15:03:25"/>
    <s v=""/>
    <s v=""/>
    <s v=""/>
    <s v=""/>
    <s v=""/>
    <s v="v11 CBK Launch Team"/>
    <s v="NO"/>
    <d v="2013-05-24T13:10:55"/>
    <s v="CBK.TAM"/>
    <s v=""/>
    <s v="v11.GSI Manager.Channel Catalog"/>
    <s v="v11.GSI Manager"/>
    <n v="3.8310185191221535E-3"/>
  </r>
  <r>
    <s v="20927"/>
    <s v="Incident"/>
    <d v="2013-04-02T12:59:43"/>
    <d v="2013-04-02T00:00:00"/>
    <d v="1899-12-30T12:59:00"/>
    <x v="0"/>
    <s v="CBKNAQA-2741 CBK Taxpercentage value is coming as Rate and not as Percentage"/>
    <s v="Christopher and Banks"/>
    <s v="Closed"/>
    <x v="0"/>
    <s v=""/>
    <s v=""/>
    <s v=""/>
    <s v=""/>
    <s v=""/>
    <s v=""/>
    <s v=""/>
    <s v=""/>
    <s v="v11 CBK Launch Team"/>
    <s v="NO"/>
    <d v="2013-04-15T13:08:28"/>
    <s v="CBK.TAM"/>
    <s v=""/>
    <s v="v11.GSI Manager.Channel Mass Data Tasks"/>
    <s v="v11.GSI Manager"/>
    <n v="3.5451388888759539E-2"/>
  </r>
  <r>
    <s v="20928"/>
    <s v="Incident"/>
    <d v="2013-04-02T13:08:25"/>
    <d v="2013-04-02T00:00:00"/>
    <d v="1899-12-30T13:08:00"/>
    <x v="0"/>
    <s v="CBKNAQA-2740 CBK Order Total Amount not matching with invoiced amount"/>
    <s v="Christopher and Banks"/>
    <s v="Closed"/>
    <x v="0"/>
    <s v=""/>
    <s v=""/>
    <s v=""/>
    <s v=""/>
    <s v=""/>
    <s v=""/>
    <s v=""/>
    <s v=""/>
    <s v="v11 CBK Launch Team"/>
    <s v="NO"/>
    <d v="2013-04-15T13:08:02"/>
    <s v="CBK.TAM"/>
    <s v=""/>
    <s v="v11.GSI Manager.Channel Mass Data Tasks"/>
    <s v="v11.GSI Manager"/>
    <n v="6.0416666674427688E-3"/>
  </r>
  <r>
    <s v="20929"/>
    <s v="Incident"/>
    <d v="2013-04-02T13:11:34"/>
    <d v="2013-04-02T00:00:00"/>
    <d v="1899-12-30T13:11:00"/>
    <x v="0"/>
    <s v="CBKNAQA-2739 CBK 404 Error Page Missing from Production"/>
    <s v="Christopher and Banks"/>
    <s v="Closed"/>
    <x v="0"/>
    <s v=""/>
    <s v=""/>
    <s v=""/>
    <s v=""/>
    <s v=""/>
    <s v=""/>
    <s v=""/>
    <s v=""/>
    <s v="v11 CBK Launch Team"/>
    <s v="NO"/>
    <d v="2013-05-07T14:12:48"/>
    <s v="CBK.TAM"/>
    <s v=""/>
    <s v="v11.Storefront Related Issues.WebStore Display"/>
    <s v="v11.Storefront"/>
    <n v="2.1874999947613105E-3"/>
  </r>
  <r>
    <s v="20930"/>
    <s v="Incident"/>
    <d v="2013-04-02T13:15:05"/>
    <d v="2013-04-02T00:00:00"/>
    <d v="1899-12-30T13:15:00"/>
    <x v="0"/>
    <s v="CBKNAQA-2738 CBK iShip data is not making it into the data warehouse"/>
    <s v="Christopher and Banks"/>
    <s v="Closed"/>
    <x v="0"/>
    <s v=""/>
    <s v=""/>
    <d v="2013-05-14T15:04:04"/>
    <s v=""/>
    <s v=""/>
    <s v=""/>
    <s v=""/>
    <s v=""/>
    <s v="v11 CBK Launch Team"/>
    <s v="NO"/>
    <d v="2013-05-20T10:51:15"/>
    <s v="CBK.TAM"/>
    <s v=""/>
    <s v="v11.Feeds Related Issues.Data Warehouse"/>
    <s v="v11.Feeds"/>
    <n v="2.4421296329819597E-3"/>
  </r>
  <r>
    <s v="20935"/>
    <s v="Incident"/>
    <d v="2013-04-02T13:52:47"/>
    <d v="2013-04-02T00:00:00"/>
    <d v="1899-12-30T13:52:00"/>
    <x v="0"/>
    <s v="CBKNAQA-2738 CBK Data Migration return orders after invoices, settlement are getting triggered to payment service causing additional refund to customers"/>
    <s v="Christopher and Banks"/>
    <s v="Closed"/>
    <x v="0"/>
    <s v=""/>
    <s v=""/>
    <s v=""/>
    <s v=""/>
    <s v=""/>
    <s v=""/>
    <s v=""/>
    <s v=""/>
    <s v="v11 CBK Launch Team"/>
    <s v="NO"/>
    <d v="2013-04-16T15:38:27"/>
    <s v="CBK.TAM"/>
    <s v=""/>
    <s v="v11.GSI Manager.Channel Mass Data Tasks"/>
    <s v="v11.GSI Manager"/>
    <n v="2.6180555556493346E-2"/>
  </r>
  <r>
    <s v="20937"/>
    <s v="Incident"/>
    <d v="2013-04-02T13:58:45"/>
    <d v="2013-04-02T00:00:00"/>
    <d v="1899-12-30T13:58:00"/>
    <x v="0"/>
    <s v="CBKNAQA-2735 CBK product url getting local host as the server name"/>
    <s v="Christopher and Banks"/>
    <s v="Closed"/>
    <x v="0"/>
    <s v=""/>
    <s v=""/>
    <s v=""/>
    <s v=""/>
    <s v=""/>
    <s v=""/>
    <s v=""/>
    <s v=""/>
    <s v="v11 CBK Launch Team"/>
    <s v="NO"/>
    <d v="2013-04-19T14:04:41"/>
    <s v="CBK.TAM"/>
    <s v=""/>
    <s v="v11.Storefront Related Issues.WebStore Display"/>
    <s v="v11.Storefront"/>
    <n v="4.1435185194131918E-3"/>
  </r>
  <r>
    <s v="20938"/>
    <s v="Incident"/>
    <d v="2013-04-02T14:04:41"/>
    <d v="2013-04-02T00:00:00"/>
    <d v="1899-12-30T14:04:00"/>
    <x v="0"/>
    <s v="CBKNAQA-2734 CBK/CJB VGC Refund Order is getting BackOrdered for both CBJ and CJB stores "/>
    <s v="Christopher and Banks"/>
    <s v="Closed"/>
    <x v="0"/>
    <s v=""/>
    <s v=""/>
    <s v=""/>
    <s v=""/>
    <s v=""/>
    <s v=""/>
    <s v=""/>
    <s v=""/>
    <s v="v11 CBK Launch Team"/>
    <s v="NO"/>
    <d v="2013-04-15T14:10:23"/>
    <s v="CBK.TAM"/>
    <s v=""/>
    <s v="v11.Order Processing Related Issues.Order Flow"/>
    <s v="v11.Order Processing"/>
    <n v="4.1203703658538871E-3"/>
  </r>
  <r>
    <s v="20951"/>
    <s v="Incident"/>
    <d v="2013-04-02T16:06:36"/>
    <d v="2013-04-02T00:00:00"/>
    <d v="1899-12-30T16:06:00"/>
    <x v="0"/>
    <s v="CBK - CBKNAQA-2694 - SI is genarating 2 POS files everytime we are re-sending POS from OMS"/>
    <s v="Christopher and Banks"/>
    <s v="Closed"/>
    <x v="0"/>
    <s v=""/>
    <s v=""/>
    <s v=""/>
    <s v=""/>
    <s v=""/>
    <s v=""/>
    <s v=""/>
    <s v=""/>
    <s v="v11 CBK Launch Team"/>
    <s v="NO"/>
    <d v="2013-04-15T14:12:21"/>
    <s v="CBK.TAM"/>
    <s v=""/>
    <s v="v11.Sterling Integrator Issues.Fufillment Hub"/>
    <s v="v11.Sterling Integrator"/>
    <n v="8.46643518525525E-2"/>
  </r>
  <r>
    <s v="20952"/>
    <s v="Incident"/>
    <d v="2013-04-02T16:10:13"/>
    <d v="2013-04-02T00:00:00"/>
    <d v="1899-12-30T16:10:00"/>
    <x v="0"/>
    <s v="CBKNAQA-2682 CBK - First two states for antigua and barbuda are nulls"/>
    <s v="Christopher and Banks"/>
    <s v="Closed"/>
    <x v="0"/>
    <s v=""/>
    <s v=""/>
    <s v=""/>
    <s v=""/>
    <s v=""/>
    <s v=""/>
    <s v=""/>
    <s v=""/>
    <s v="v11 CBK Launch Team"/>
    <s v="NO"/>
    <d v="2013-04-15T14:12:50"/>
    <s v="CBK.TAM"/>
    <s v=""/>
    <s v="v11.Storefront Related Issues.Checkout"/>
    <s v="v11.Storefront"/>
    <n v="2.5115740718320012E-3"/>
  </r>
  <r>
    <s v="20953"/>
    <s v="Incident"/>
    <d v="2013-04-02T16:19:48"/>
    <d v="2013-04-02T00:00:00"/>
    <d v="1899-12-30T16:19:00"/>
    <x v="0"/>
    <s v="CBKNAQA-2670 CBK - Email Wish list, email received but &quot; Shop Now&quot; and product name must be links to link to product page"/>
    <s v="Christopher and Banks"/>
    <s v="Closed"/>
    <x v="0"/>
    <s v=""/>
    <s v=""/>
    <s v=""/>
    <s v=""/>
    <s v=""/>
    <s v=""/>
    <s v=""/>
    <s v=""/>
    <s v="v11 CBK Launch Team"/>
    <s v="NO"/>
    <d v="2013-04-15T13:14:00"/>
    <s v="CBK.TAM"/>
    <s v=""/>
    <s v="v11.Email Related Issues.Transaction Emails"/>
    <s v="v11.Email"/>
    <n v="6.6550925985211506E-3"/>
  </r>
  <r>
    <s v="20955"/>
    <s v="Incident"/>
    <d v="2013-04-02T16:30:26"/>
    <d v="2013-04-02T00:00:00"/>
    <d v="1899-12-30T16:30:00"/>
    <x v="0"/>
    <s v="CBK - CBKNAQA-2690 - Gift card serial numbers are not correctly formatted"/>
    <s v="Christopher and Banks"/>
    <s v="Closed"/>
    <x v="0"/>
    <s v=""/>
    <s v=""/>
    <s v=""/>
    <s v=""/>
    <s v=""/>
    <s v=""/>
    <s v=""/>
    <s v=""/>
    <s v="v11 CBK Launch Team"/>
    <s v="NO"/>
    <d v="2013-04-12T10:02:36"/>
    <s v="CBK.TAM"/>
    <s v=""/>
    <s v="v11.Sterling Integrator Issues.Fufillment Hub"/>
    <s v="v11.Sterling Integrator"/>
    <n v="7.3842592537403107E-3"/>
  </r>
  <r>
    <s v="20956"/>
    <s v="Incident"/>
    <d v="2013-04-02T16:34:33"/>
    <d v="2013-04-02T00:00:00"/>
    <d v="1899-12-30T16:34:00"/>
    <x v="0"/>
    <s v="CBKNAQA-2699 CBK CLONE -Shipping rule is not applied for CBK (Rule id: Virtual gift card) after deployment "/>
    <s v="Christopher and Banks"/>
    <s v="Closed"/>
    <x v="0"/>
    <s v=""/>
    <s v=""/>
    <s v=""/>
    <s v=""/>
    <s v=""/>
    <s v=""/>
    <s v=""/>
    <s v=""/>
    <s v="v11 CBK Launch Team"/>
    <s v="NO"/>
    <d v="2013-04-22T15:49:00"/>
    <s v="CBK.TAM"/>
    <s v=""/>
    <s v="v11.Storefront Related Issues.Checkout"/>
    <s v="v11.Storefront"/>
    <n v="2.8587962951860391E-3"/>
  </r>
  <r>
    <s v="20957"/>
    <s v="Incident"/>
    <d v="2013-04-02T16:46:17"/>
    <d v="2013-04-02T00:00:00"/>
    <d v="1899-12-30T16:46:00"/>
    <x v="0"/>
    <s v="CBKNAQA-2698 CBK E gift card needs words "/>
    <s v="Christopher and Banks"/>
    <s v="Closed"/>
    <x v="0"/>
    <s v=""/>
    <s v=""/>
    <s v=""/>
    <s v=""/>
    <s v=""/>
    <s v=""/>
    <s v=""/>
    <s v=""/>
    <s v="v11 CBK Launch Team"/>
    <s v="NO"/>
    <d v="2013-05-17T23:30:25"/>
    <s v="CBK.TAM"/>
    <s v=""/>
    <s v="v11.Storefront Related Issues.Checkout"/>
    <s v="v11.Storefront"/>
    <n v="8.1481481538503431E-3"/>
  </r>
  <r>
    <s v="20960"/>
    <s v="Incident"/>
    <d v="2013-04-02T17:12:52"/>
    <d v="2013-04-02T00:00:00"/>
    <d v="1899-12-30T17:12:00"/>
    <x v="0"/>
    <s v="CBK - CBKNAQA-2665 - Guam is missing from list of US States/Territories"/>
    <s v="Christopher and Banks"/>
    <s v="Closed"/>
    <x v="0"/>
    <s v=""/>
    <s v=""/>
    <s v=""/>
    <s v=""/>
    <s v=""/>
    <s v=""/>
    <s v=""/>
    <s v=""/>
    <s v="v11 CBK Launch Team"/>
    <s v="NO"/>
    <d v="2013-04-15T13:12:42"/>
    <s v="CBK.TAM"/>
    <s v=""/>
    <s v="v11.Storefront Related Issues.Checkout"/>
    <s v="v11.Storefront"/>
    <n v="1.8460648148902692E-2"/>
  </r>
  <r>
    <s v="20961"/>
    <s v="Incident"/>
    <d v="2013-04-02T17:16:03"/>
    <d v="2013-04-02T00:00:00"/>
    <d v="1899-12-30T17:16:00"/>
    <x v="0"/>
    <s v="CBK - CBKNAQA-2663 - Only promo codes get published to live on Approval, the actual promotion does not"/>
    <s v="Christopher and Banks"/>
    <s v="Closed"/>
    <x v="0"/>
    <s v=""/>
    <s v=""/>
    <s v=""/>
    <s v=""/>
    <s v=""/>
    <s v=""/>
    <s v=""/>
    <s v=""/>
    <s v="v11 CBK Launch Team"/>
    <s v="NO"/>
    <d v="2013-04-15T14:17:28"/>
    <s v="CBK.TAM"/>
    <s v=""/>
    <s v="v11.GSI Manager.Channel Cart &amp; Checkout"/>
    <s v="v11.GSI Manager"/>
    <n v="2.2106481483206153E-3"/>
  </r>
  <r>
    <s v="20962"/>
    <s v="Incident"/>
    <d v="2013-04-02T17:19:30"/>
    <d v="2013-04-02T00:00:00"/>
    <d v="1899-12-30T17:19:00"/>
    <x v="0"/>
    <s v="CBK - CBKNAQA-2660 - Search Issue"/>
    <s v="Christopher and Banks"/>
    <s v="Closed"/>
    <x v="0"/>
    <s v=""/>
    <s v=""/>
    <s v=""/>
    <s v=""/>
    <s v=""/>
    <s v=""/>
    <s v=""/>
    <s v=""/>
    <s v="v11 CBK Launch Team"/>
    <s v="NO"/>
    <d v="2013-04-18T13:11:46"/>
    <s v="CBK.TAM"/>
    <s v=""/>
    <s v="v11.Storefront Related Issues.WebStore Display"/>
    <s v="v11.Storefront"/>
    <n v="2.3958333331393078E-3"/>
  </r>
  <r>
    <s v="20963"/>
    <s v="Incident"/>
    <d v="2013-04-02T17:22:01"/>
    <d v="2013-04-02T00:00:00"/>
    <d v="1899-12-30T17:22:00"/>
    <x v="0"/>
    <s v="CBK - CBKNAQA-2638 - Product page copy is wrapping in some cases, not in bullet points."/>
    <s v="Christopher and Banks"/>
    <s v="Closed"/>
    <x v="0"/>
    <s v=""/>
    <s v=""/>
    <s v=""/>
    <s v=""/>
    <s v=""/>
    <s v=""/>
    <s v=""/>
    <s v=""/>
    <s v="v11 CBK Launch Team"/>
    <s v="NO"/>
    <d v="2013-04-12T15:02:46"/>
    <s v="CBK.TAM"/>
    <s v=""/>
    <s v="v11.Storefront Related Issues.WebStore Display"/>
    <s v="v11.Storefront"/>
    <n v="1.7476851789979264E-3"/>
  </r>
  <r>
    <s v="20964"/>
    <s v="Incident"/>
    <d v="2013-04-02T17:25:08"/>
    <d v="2013-04-02T00:00:00"/>
    <d v="1899-12-30T17:25:00"/>
    <x v="0"/>
    <s v="CBK - CBKNAQA-2627 - Size Range Radio Button for product redirects to Family Page"/>
    <s v="Christopher and Banks"/>
    <s v="Closed"/>
    <x v="0"/>
    <s v=""/>
    <s v=""/>
    <s v=""/>
    <s v=""/>
    <s v=""/>
    <s v=""/>
    <s v=""/>
    <s v=""/>
    <s v="v11 CBK Launch Team"/>
    <s v="NO"/>
    <d v="2013-04-12T16:02:02"/>
    <s v="CBK.TAM"/>
    <s v=""/>
    <s v="v11.Storefront Related Issues.WebStore Display"/>
    <s v="v11.Storefront"/>
    <n v="2.164351855753921E-3"/>
  </r>
  <r>
    <s v="20965"/>
    <s v="Incident"/>
    <d v="2013-04-02T17:27:26"/>
    <d v="2013-04-02T00:00:00"/>
    <d v="1899-12-30T17:27:00"/>
    <x v="0"/>
    <s v="CBK - CBKNAQA-2625 - Remove Default Sorting Workaround"/>
    <s v="Christopher and Banks"/>
    <s v="Closed"/>
    <x v="0"/>
    <s v=""/>
    <s v=""/>
    <s v=""/>
    <s v=""/>
    <s v=""/>
    <s v=""/>
    <s v=""/>
    <s v=""/>
    <s v="v11 CBK Launch Team"/>
    <s v="NO"/>
    <d v="2013-04-15T14:17:48"/>
    <s v="CBK.TAM"/>
    <s v=""/>
    <s v="v11.Storefront Related Issues.WebStore Display"/>
    <s v="v11.Storefront"/>
    <n v="1.5972222245181911E-3"/>
  </r>
  <r>
    <s v="20966"/>
    <s v="Incident"/>
    <d v="2013-04-02T17:30:02"/>
    <d v="2013-04-02T00:00:00"/>
    <d v="1899-12-30T17:30:00"/>
    <x v="0"/>
    <s v="CBK - CBKNAQA-2624 - New Arrivals Sorting Implementation Gap"/>
    <s v="Christopher and Banks"/>
    <s v="Closed"/>
    <x v="0"/>
    <s v=""/>
    <s v=""/>
    <s v=""/>
    <s v=""/>
    <s v=""/>
    <s v=""/>
    <s v=""/>
    <s v=""/>
    <s v="v11 CBK Launch Team"/>
    <s v="NO"/>
    <d v="2013-04-15T14:18:09"/>
    <s v="CBK.TAM"/>
    <s v=""/>
    <s v="v11.Storefront Related Issues.WebStore Display"/>
    <s v="v11.Storefront"/>
    <n v="1.8055555556202307E-3"/>
  </r>
  <r>
    <s v="20976"/>
    <s v="Incident"/>
    <d v="2013-04-02T18:52:03"/>
    <d v="2013-04-02T00:00:00"/>
    <d v="1899-12-30T18:52:00"/>
    <x v="1"/>
    <s v="CBKNAQA-2608 CBK Default error page for webstore missing"/>
    <s v="Christopher and Banks"/>
    <s v="Closed"/>
    <x v="0"/>
    <s v=""/>
    <s v=""/>
    <s v=""/>
    <s v=""/>
    <s v=""/>
    <s v=""/>
    <s v=""/>
    <s v=""/>
    <s v="v11 CBK Launch Team"/>
    <s v="NO"/>
    <d v="2013-04-15T14:18:30"/>
    <s v="CBK.TAM"/>
    <s v=""/>
    <s v="v11.Storefront Related Issues.WebStore Display"/>
    <s v="v11.Storefront"/>
    <n v="5.6956018517666962E-2"/>
  </r>
  <r>
    <s v="20977"/>
    <s v="Incident"/>
    <d v="2013-04-02T18:56:43"/>
    <d v="2013-04-02T00:00:00"/>
    <d v="1899-12-30T18:56:00"/>
    <x v="1"/>
    <s v="CBKNAQA-2598 CBK Analytics errors"/>
    <s v="Christopher and Banks"/>
    <s v="Closed"/>
    <x v="0"/>
    <s v=""/>
    <s v=""/>
    <s v=""/>
    <s v=""/>
    <s v=""/>
    <s v=""/>
    <s v=""/>
    <s v=""/>
    <s v="v11 CBK Launch Team"/>
    <s v="NO"/>
    <d v="2013-04-15T14:18:48"/>
    <s v="CBK.TAM"/>
    <s v=""/>
    <s v="v11.Storefront Related Issues.Checkout"/>
    <s v="v11.Storefront"/>
    <n v="3.2407407416030765E-3"/>
  </r>
  <r>
    <s v="21003"/>
    <s v="Incident"/>
    <d v="2013-04-03T09:56:55"/>
    <d v="2013-04-03T00:00:00"/>
    <d v="1899-12-30T09:56:00"/>
    <x v="0"/>
    <s v="CBKNAQA-2689 CBK - Product should have ability to restrict tax proration for legacy orders at enterprise level "/>
    <s v="Christopher and Banks"/>
    <s v="Closed"/>
    <x v="0"/>
    <s v=""/>
    <s v=""/>
    <s v=""/>
    <s v=""/>
    <s v=""/>
    <s v=""/>
    <s v=""/>
    <s v=""/>
    <s v="v11 CBK Launch Team"/>
    <s v="NO"/>
    <d v="2013-04-19T14:05:22"/>
    <s v="CBK.TAM"/>
    <s v=""/>
    <s v="v11.Order Processing Related Issues.Order Flow"/>
    <s v="v11.Order Processing"/>
    <n v="0.62513888888497604"/>
  </r>
  <r>
    <s v="21006"/>
    <s v="Incident"/>
    <d v="2013-04-03T10:07:23"/>
    <d v="2013-04-03T00:00:00"/>
    <d v="1899-12-30T10:07:00"/>
    <x v="0"/>
    <s v="CBKNAQA-2683 CBK - Exception is thrown during DBMigrate when it runs init replication job"/>
    <s v="Christopher and Banks"/>
    <s v="Closed"/>
    <x v="0"/>
    <s v=""/>
    <s v=""/>
    <s v=""/>
    <s v=""/>
    <s v=""/>
    <s v=""/>
    <s v=""/>
    <s v=""/>
    <s v="v11 CBK Launch Team"/>
    <s v="NO"/>
    <d v="2013-04-12T14:23:14"/>
    <s v="CBK.TAM"/>
    <s v=""/>
    <s v="v11.GSI Manager.Channel Mass Data Tasks"/>
    <s v="v11.GSI Manager"/>
    <n v="7.2685185223235749E-3"/>
  </r>
  <r>
    <s v="21010"/>
    <s v="Incident"/>
    <d v="2013-04-03T10:32:31"/>
    <d v="2013-04-03T00:00:00"/>
    <d v="1899-12-30T10:32:00"/>
    <x v="0"/>
    <s v="CBKNAQA-2704 CBK -  VGC refund orders are not accessible in Epiphany "/>
    <s v="Christopher and Banks"/>
    <s v="Closed Unresolved"/>
    <x v="0"/>
    <s v=""/>
    <s v=""/>
    <s v=""/>
    <s v=""/>
    <s v=""/>
    <s v=""/>
    <s v=""/>
    <s v=""/>
    <s v="v11 CBK Launch Team"/>
    <s v="NO"/>
    <d v="2013-04-12T14:24:10"/>
    <s v="CBK.TAM"/>
    <s v=""/>
    <s v="v11.Call Center Related Issues.CSR Webstore"/>
    <s v="v11.Call Center"/>
    <n v="1.7453703701903578E-2"/>
  </r>
  <r>
    <s v="21013"/>
    <s v="Incident"/>
    <d v="2013-04-03T10:57:02"/>
    <d v="2013-04-03T00:00:00"/>
    <d v="1899-12-30T10:57:00"/>
    <x v="0"/>
    <s v="CBKNAQA-2703 CBK - &quot;CK&quot; and &quot;AD&quot; tender code mismatch for PLCCs from JDA to OMS"/>
    <s v="Christopher and Banks"/>
    <s v="Closed"/>
    <x v="0"/>
    <s v=""/>
    <s v=""/>
    <s v=""/>
    <s v=""/>
    <s v=""/>
    <s v=""/>
    <s v=""/>
    <s v=""/>
    <s v="v11 CBK Launch Team"/>
    <s v="NO"/>
    <d v="2013-04-12T14:24:54"/>
    <s v="CBK.TAM"/>
    <s v=""/>
    <s v="v11.GSI Manager.Channel Mass Data Tasks"/>
    <s v="v11.GSI Manager"/>
    <n v="1.7025462962919846E-2"/>
  </r>
  <r>
    <s v="21014"/>
    <s v="Incident"/>
    <d v="2013-04-03T11:17:04"/>
    <d v="2013-04-03T00:00:00"/>
    <d v="1899-12-30T11:17:00"/>
    <x v="0"/>
    <s v="CBKNAQA-2541 CBK - Illegal security accounts are created in production."/>
    <s v="Christopher and Banks"/>
    <s v="Closed"/>
    <x v="0"/>
    <s v=""/>
    <s v=""/>
    <s v=""/>
    <s v=""/>
    <s v=""/>
    <s v=""/>
    <s v=""/>
    <s v=""/>
    <s v="v11 CBK Launch Team"/>
    <s v="NO"/>
    <d v="2013-04-22T15:47:35"/>
    <s v="CBK.TAM"/>
    <s v=""/>
    <s v="v11.Storefront Related Issues.Category"/>
    <s v="v11.Storefront"/>
    <n v="1.3912037036789116E-2"/>
  </r>
  <r>
    <s v="21017"/>
    <s v="Incident"/>
    <d v="2013-04-03T11:25:32"/>
    <d v="2013-04-03T00:00:00"/>
    <d v="1899-12-30T11:25:00"/>
    <x v="0"/>
    <s v="CBKNAQA-2930 CBKNA demand reporting not showing correct demand amount for cancelled orders"/>
    <s v="Christopher and Banks"/>
    <s v="Closed"/>
    <x v="0"/>
    <s v=""/>
    <s v=""/>
    <s v=""/>
    <s v=""/>
    <s v=""/>
    <s v=""/>
    <s v=""/>
    <s v=""/>
    <s v="v11 CBK Launch Team"/>
    <s v="NO"/>
    <d v="2013-05-24T13:09:31"/>
    <s v="CBK.TAM"/>
    <s v=""/>
    <s v="v11.GSI Store Reporting.Partner Facing Reports"/>
    <s v="v11.GSI Store Reporting"/>
    <n v="5.8796296289074235E-3"/>
  </r>
  <r>
    <s v="21021"/>
    <s v="Incident"/>
    <d v="2013-04-03T11:56:53"/>
    <d v="2013-04-03T00:00:00"/>
    <d v="1899-12-30T11:56:00"/>
    <x v="0"/>
    <s v="CBKNQQA - 2730 CBK Invalid URL screen"/>
    <s v="Christopher and Banks"/>
    <s v="Closed Unresolved"/>
    <x v="0"/>
    <s v=""/>
    <s v=""/>
    <s v=""/>
    <s v=""/>
    <s v=""/>
    <s v=""/>
    <s v=""/>
    <s v=""/>
    <s v="v11 CBK Launch Team"/>
    <s v="NO"/>
    <d v="2013-04-12T14:26:09"/>
    <s v="CBK.TAM"/>
    <s v=""/>
    <s v="v11.Storefront Related Issues.Search"/>
    <s v="v11.Storefront"/>
    <n v="2.1770833336631767E-2"/>
  </r>
  <r>
    <s v="21022"/>
    <s v="Incident"/>
    <d v="2013-04-03T12:07:33"/>
    <d v="2013-04-03T00:00:00"/>
    <d v="1899-12-30T12:07:00"/>
    <x v="0"/>
    <s v="CBKNAQA-2723 CBK when warehouse users tries to pull by providing order nos, it pulls both Sales &amp; return Order"/>
    <s v="Christopher and Banks"/>
    <s v="Closed"/>
    <x v="0"/>
    <s v=""/>
    <s v=""/>
    <s v=""/>
    <s v=""/>
    <s v=""/>
    <s v=""/>
    <s v=""/>
    <s v=""/>
    <s v="v11 CBK Launch Team"/>
    <s v="NO"/>
    <d v="2013-04-12T14:26:55"/>
    <s v="CBK.TAM"/>
    <s v=""/>
    <s v="v11.Order Processing Related Issues.Order Flow"/>
    <s v="v11.Order Processing"/>
    <n v="7.4074074072996154E-3"/>
  </r>
  <r>
    <s v="21043"/>
    <s v="Incident"/>
    <d v="2013-04-03T18:09:23"/>
    <d v="2013-04-03T00:00:00"/>
    <d v="1899-12-30T18:09:00"/>
    <x v="1"/>
    <s v="CBKNAQA-2697 CBK/CJB - JDA extraction program needs to send the tokenized PLCC card# to OMS "/>
    <s v="Christopher and Banks"/>
    <s v="Closed"/>
    <x v="0"/>
    <s v=""/>
    <s v=""/>
    <s v=""/>
    <s v=""/>
    <s v=""/>
    <s v=""/>
    <s v=""/>
    <s v=""/>
    <s v="v11 CBK Launch Team"/>
    <s v="NO"/>
    <d v="2013-04-12T14:27:38"/>
    <s v="CBK.TAM"/>
    <s v=""/>
    <s v="v11.GSI Manager.Channel Mass Data Tasks"/>
    <s v="v11.GSI Manager"/>
    <n v="0.2512731481474475"/>
  </r>
  <r>
    <s v="21044"/>
    <s v="Incident"/>
    <d v="2013-04-03T18:11:46"/>
    <d v="2013-04-03T00:00:00"/>
    <d v="1899-12-30T18:11:00"/>
    <x v="1"/>
    <s v="CBKNAQA-2696 CBK - Payment information is empty on order details (order history) if order was payed with PLCC card "/>
    <s v="Christopher and Banks"/>
    <s v="Closed"/>
    <x v="0"/>
    <s v=""/>
    <s v=""/>
    <s v=""/>
    <s v=""/>
    <s v=""/>
    <s v=""/>
    <s v=""/>
    <s v=""/>
    <s v="v11 CBK Launch Team"/>
    <s v="NO"/>
    <d v="2013-04-15T15:58:55"/>
    <s v="CBK.TAM"/>
    <s v=""/>
    <s v="v11.Storefront Related Issues.Checkout"/>
    <s v="v11.Storefront"/>
    <n v="1.6550925865885802E-3"/>
  </r>
  <r>
    <s v="21080"/>
    <s v="Incident"/>
    <d v="2013-04-04T13:18:25"/>
    <d v="2013-04-04T00:00:00"/>
    <d v="1899-12-30T13:18:00"/>
    <x v="0"/>
    <s v="CBKNAQA-2749 CBK - AOS: Store and assoc ID need to be restricted in length"/>
    <s v="Christopher and Banks"/>
    <s v="Closed"/>
    <x v="0"/>
    <s v=""/>
    <s v=""/>
    <s v=""/>
    <s v=""/>
    <s v=""/>
    <s v=""/>
    <s v=""/>
    <s v=""/>
    <s v="v11 CBK Launch Team"/>
    <s v="NO"/>
    <d v="2013-04-15T15:59:25"/>
    <s v="CBK.TAM"/>
    <s v=""/>
    <s v="v11.AOS.AOS"/>
    <s v="v11.AOS"/>
    <n v="0.79628472222248092"/>
  </r>
  <r>
    <s v="21091"/>
    <s v="Incident"/>
    <d v="2013-04-04T14:20:03"/>
    <d v="2013-04-04T00:00:00"/>
    <d v="1899-12-30T14:20:00"/>
    <x v="0"/>
    <s v="CBKNAQA-2729 CBK - ASH Performance "/>
    <s v="Christopher and Banks"/>
    <s v="Closed"/>
    <x v="0"/>
    <s v=""/>
    <s v=""/>
    <s v=""/>
    <s v=""/>
    <s v=""/>
    <s v=""/>
    <s v=""/>
    <s v=""/>
    <s v="v11 CBK Launch Team"/>
    <s v="NO"/>
    <d v="2013-04-12T14:28:29"/>
    <s v="CBK.TAM"/>
    <s v=""/>
    <s v="v11.Storefront Related Issues.Performance"/>
    <s v="v11.Storefront"/>
    <n v="4.2800925926712807E-2"/>
  </r>
  <r>
    <s v="21118"/>
    <s v="Incident"/>
    <d v="2013-04-05T08:07:19"/>
    <d v="2013-04-05T00:00:00"/>
    <d v="1899-12-30T08:07:00"/>
    <x v="2"/>
    <s v="CBKNAQA-2787 CBK Missing Images"/>
    <s v="Christopher and Banks"/>
    <s v="Closed"/>
    <x v="0"/>
    <s v=""/>
    <s v=""/>
    <s v=""/>
    <s v=""/>
    <s v=""/>
    <s v=""/>
    <s v=""/>
    <s v=""/>
    <s v="v11 CBK Launch Team"/>
    <s v="NO"/>
    <d v="2013-05-24T13:08:34"/>
    <s v="CBK.TAM"/>
    <s v=""/>
    <s v="v11.Storefront Related Issues.WebStore Display"/>
    <s v="v11.Storefront"/>
    <n v="0.74115740740671754"/>
  </r>
  <r>
    <s v="21154"/>
    <s v="Incident"/>
    <d v="2013-04-05T15:41:52"/>
    <d v="2013-04-05T00:00:00"/>
    <d v="1899-12-30T15:41:00"/>
    <x v="0"/>
    <s v="CBKNAQA-2894 CBK/CJB Issue reconconciling BAMS recon file with Pentaho tender report "/>
    <s v="Christopher and Banks"/>
    <s v="Closed"/>
    <x v="1"/>
    <s v=""/>
    <s v="Panda, Santosh "/>
    <s v=""/>
    <s v=""/>
    <s v=""/>
    <s v=""/>
    <s v="Change is Live"/>
    <s v=""/>
    <s v="v11 CBK Launch Team"/>
    <s v="NO"/>
    <d v="2013-05-07T14:29:39"/>
    <s v=""/>
    <s v=""/>
    <s v="v11.Finance Related Issues"/>
    <s v="v11.Finance"/>
    <n v="0.31565972222597338"/>
  </r>
  <r>
    <s v="21166"/>
    <s v="Incident"/>
    <d v="2013-04-05T19:15:25"/>
    <d v="2013-04-05T00:00:00"/>
    <d v="1899-12-30T19:15:00"/>
    <x v="1"/>
    <s v="CBKNAQA-2791 CBK - Promotions are not editable after approving the promotions from edit to live"/>
    <s v="Christopher and Banks"/>
    <s v="Closed"/>
    <x v="0"/>
    <s v=""/>
    <s v=""/>
    <s v=""/>
    <s v=""/>
    <s v=""/>
    <s v=""/>
    <s v=""/>
    <s v=""/>
    <s v="v11 CBK Launch Team"/>
    <s v="NO"/>
    <d v="2013-04-15T15:59:55"/>
    <s v="CBK.TAM"/>
    <s v=""/>
    <s v="v11.GSI Manager.GSI Manager"/>
    <s v="v11.GSI Manager"/>
    <n v="0.148298611107748"/>
  </r>
  <r>
    <s v="21185"/>
    <s v="Incident"/>
    <d v="2013-04-07T12:40:12"/>
    <d v="2013-04-07T00:00:00"/>
    <d v="1899-12-30T12:40:00"/>
    <x v="0"/>
    <s v="CBKNAQA-2793 CBK/CJB Got to the submit page then redirected to cart page with no product in cart "/>
    <s v="Christopher and Banks"/>
    <s v="Closed"/>
    <x v="1"/>
    <s v=""/>
    <s v=""/>
    <s v=""/>
    <s v=""/>
    <s v=""/>
    <s v=""/>
    <s v=""/>
    <s v=""/>
    <s v="v11 CBK Launch Team"/>
    <s v="NO"/>
    <d v="2013-04-15T16:03:46"/>
    <s v="CBK.TAM"/>
    <s v=""/>
    <s v="v11.Storefront Related Issues.Checkout"/>
    <s v="v11.Storefront"/>
    <n v="1.7255439814834972"/>
  </r>
  <r>
    <s v="21366"/>
    <s v="Incident"/>
    <d v="2013-04-10T12:55:36"/>
    <d v="2013-04-10T00:00:00"/>
    <d v="1899-12-30T12:55:00"/>
    <x v="0"/>
    <s v="CBK Unable to search for promo code/code group in GSI Manager "/>
    <s v="Central Tools Support User"/>
    <s v="Closed"/>
    <x v="0"/>
    <s v=""/>
    <s v=""/>
    <s v=""/>
    <s v=""/>
    <s v=""/>
    <s v=""/>
    <s v=""/>
    <s v=""/>
    <s v="v11 CBK Launch Team"/>
    <s v="NO"/>
    <d v="2013-04-11T16:33:01"/>
    <s v=""/>
    <s v=""/>
    <s v="v11.GSI Manager.Channel Marketing"/>
    <s v="v11.GSI Manager"/>
    <n v="3.0106944444487453"/>
  </r>
  <r>
    <s v="21428"/>
    <s v="Incident"/>
    <d v="2013-04-11T12:19:01"/>
    <d v="2013-04-11T00:00:00"/>
    <d v="1899-12-30T12:19:00"/>
    <x v="0"/>
    <s v="CBKNAQA-2831 VGC purchase returned the ‘General Error’ "/>
    <s v="Christopher and Banks"/>
    <s v="Closed"/>
    <x v="0"/>
    <s v=""/>
    <s v=""/>
    <d v="2013-05-14T15:06:34"/>
    <s v=""/>
    <s v=""/>
    <s v=""/>
    <s v=""/>
    <s v=""/>
    <s v="v11 CBK Launch Team"/>
    <s v="NO"/>
    <d v="2013-05-17T23:39:47"/>
    <s v="CBK.TAM"/>
    <s v=""/>
    <s v="v11.Storefront Related Issues.Checkout"/>
    <s v="v11.Storefront"/>
    <n v="0.97459490740584442"/>
  </r>
  <r>
    <s v="21430"/>
    <s v="Incident"/>
    <d v="2013-04-11T12:31:21"/>
    <d v="2013-04-11T00:00:00"/>
    <d v="1899-12-30T12:31:00"/>
    <x v="0"/>
    <s v="CBKQANA-2832 Purchasing a regular product throws the same ‘General Error’ after clicking the ‘Proceed to Checkout’ button"/>
    <s v="Christopher and Banks"/>
    <s v="Closed"/>
    <x v="0"/>
    <s v=""/>
    <s v=""/>
    <s v=""/>
    <s v=""/>
    <s v=""/>
    <s v=""/>
    <s v=""/>
    <s v=""/>
    <s v="v11 CBK Launch Team"/>
    <s v="NO"/>
    <d v="2013-04-17T13:53:23"/>
    <s v="CBK.TAM"/>
    <s v=""/>
    <s v="v11.Storefront Related Issues.Checkout"/>
    <s v="v11.Storefront"/>
    <n v="8.5648148160544224E-3"/>
  </r>
  <r>
    <s v="21435"/>
    <s v="Incident"/>
    <d v="2013-04-11T12:45:56"/>
    <d v="2013-04-11T00:00:00"/>
    <d v="1899-12-30T12:45:00"/>
    <x v="0"/>
    <s v="CBKNAQA-2833 Clearance and Shop All Clearance on homepage not clickable"/>
    <s v="Christopher and Banks"/>
    <s v="Closed"/>
    <x v="0"/>
    <s v=""/>
    <s v=""/>
    <s v=""/>
    <s v=""/>
    <s v=""/>
    <s v=""/>
    <s v=""/>
    <s v=""/>
    <s v="v11 CBK Launch Team"/>
    <s v="NO"/>
    <d v="2013-04-12T14:57:35"/>
    <s v="CBK.TAM"/>
    <s v=""/>
    <s v="v11.Storefront Related Issues.Homepage"/>
    <s v="v11.Storefront"/>
    <n v="1.0127314810233656E-2"/>
  </r>
  <r>
    <s v="21451"/>
    <s v="Incident"/>
    <d v="2013-04-11T14:26:55"/>
    <d v="2013-04-11T00:00:00"/>
    <d v="1899-12-30T14:26:00"/>
    <x v="0"/>
    <s v="CBKNAQA-2858 CBK/CJB - The gift card and Virtual gift card in shopping bad / cart does not have an image"/>
    <s v="Christopher and Banks"/>
    <s v="Closed"/>
    <x v="1"/>
    <s v=""/>
    <s v=""/>
    <d v="2013-04-29T14:27:11"/>
    <s v=""/>
    <s v=""/>
    <s v=""/>
    <s v=""/>
    <d v="2013-05-01T14:27:05"/>
    <s v="v11 CBK Launch Team"/>
    <s v="YES"/>
    <d v="2013-05-02T17:33:09"/>
    <s v="CBK.TAM"/>
    <s v=""/>
    <s v="v11.Storefront Related Issues.Checkout"/>
    <s v="v11.Storefront"/>
    <n v="7.0127314815181307E-2"/>
  </r>
  <r>
    <s v="21489"/>
    <s v="Incident"/>
    <d v="2013-04-12T09:14:35"/>
    <d v="2013-04-12T00:00:00"/>
    <d v="1899-12-30T09:14:00"/>
    <x v="0"/>
    <s v="CBKQANA-2857 Financial eports for CBK-CJB in Production for 04/11/13 Invoice Orders do not tie"/>
    <s v="Christopher and Banks"/>
    <s v="Closed"/>
    <x v="1"/>
    <s v=""/>
    <s v=""/>
    <s v=""/>
    <s v=""/>
    <s v=""/>
    <s v=""/>
    <s v=""/>
    <s v=""/>
    <s v="v11 CBK Launch Team"/>
    <s v="NO"/>
    <d v="2013-04-15T11:57:44"/>
    <s v="CBK.TAM"/>
    <s v=""/>
    <s v="v11.Reporting Related Issues.Finance"/>
    <s v="v11.Reporting"/>
    <n v="0.78310185185546288"/>
  </r>
  <r>
    <s v="21499"/>
    <s v="Incident"/>
    <d v="2013-04-12T10:05:05"/>
    <d v="2013-04-12T00:00:00"/>
    <d v="1899-12-30T10:05:00"/>
    <x v="0"/>
    <s v="CBKNAQA-2859 Store Reporting Demand"/>
    <s v="Christopher and Banks"/>
    <s v="Closed"/>
    <x v="0"/>
    <s v=""/>
    <s v=""/>
    <s v=""/>
    <s v=""/>
    <s v=""/>
    <s v=""/>
    <s v=""/>
    <s v=""/>
    <s v="v11 CBK Launch Team"/>
    <s v="NO"/>
    <d v="2013-05-24T13:09:12"/>
    <s v="CBK.TAM"/>
    <s v=""/>
    <s v="v11.GSI Store Reporting.GSI Store Reporting"/>
    <s v="v11.GSI Store Reporting"/>
    <n v="3.5069444442342501E-2"/>
  </r>
  <r>
    <s v="21501"/>
    <s v="Incident"/>
    <d v="2013-04-12T10:09:37"/>
    <d v="2013-04-12T00:00:00"/>
    <d v="1899-12-30T10:09:00"/>
    <x v="0"/>
    <s v="CBKNAQA-2862 Component update on VGC product update on 4/10 has not pushed live after replication"/>
    <s v="Christopher and Banks"/>
    <s v="Closed"/>
    <x v="2"/>
    <s v=""/>
    <s v=""/>
    <s v=""/>
    <s v=""/>
    <s v=""/>
    <s v=""/>
    <s v=""/>
    <s v=""/>
    <s v="v11 CBK Launch Team"/>
    <s v="NO"/>
    <d v="2013-04-12T17:13:13"/>
    <s v="CBK.TAM"/>
    <s v=""/>
    <s v="v11.GSI Manager.Channel Content"/>
    <s v="v11.GSI Manager"/>
    <n v="3.1481481491937302E-3"/>
  </r>
  <r>
    <s v="21519"/>
    <s v="Incident"/>
    <d v="2013-04-12T12:45:21"/>
    <d v="2013-04-12T00:00:00"/>
    <d v="1899-12-30T12:45:00"/>
    <x v="0"/>
    <s v="(OMS) CBKNAQA-2863 LPN issue"/>
    <s v="Christopher and Banks"/>
    <s v="Closed"/>
    <x v="0"/>
    <s v=""/>
    <s v=""/>
    <s v=""/>
    <s v=""/>
    <s v=""/>
    <s v=""/>
    <s v=""/>
    <s v=""/>
    <s v="v11 CBK Launch Team"/>
    <s v="NO"/>
    <d v="2013-05-07T14:12:01"/>
    <s v="CBK.TAM"/>
    <s v=""/>
    <s v="v11.Order Processing Related Issues.Order Flow"/>
    <s v="v11.Order Processing"/>
    <n v="0.10814814814511919"/>
  </r>
  <r>
    <s v="21525"/>
    <s v="Incident"/>
    <d v="2013-04-12T13:33:59"/>
    <d v="2013-04-12T00:00:00"/>
    <d v="1899-12-30T13:33:00"/>
    <x v="0"/>
    <s v="CBKNAQA-2867 GSI Test PID For CBKUS Not Displaying Properly"/>
    <s v="Christopher and Banks"/>
    <s v="Closed"/>
    <x v="2"/>
    <s v=""/>
    <s v=""/>
    <s v=""/>
    <s v=""/>
    <s v=""/>
    <s v=""/>
    <s v=""/>
    <s v=""/>
    <s v="v11 CBK Launch Team"/>
    <s v="NO"/>
    <d v="2013-04-27T16:57:13"/>
    <s v="CBK.TAM"/>
    <s v=""/>
    <s v="v11.Storefront Related Issues.WebStore Display"/>
    <s v="v11.Storefront"/>
    <n v="3.3773148148611654E-2"/>
  </r>
  <r>
    <s v="21550"/>
    <s v="Incident"/>
    <d v="2013-04-12T19:30:11"/>
    <d v="2013-04-12T00:00:00"/>
    <d v="1899-12-30T19:30:00"/>
    <x v="1"/>
    <s v="CBKNAQA-2868 Promo does not replicate to live"/>
    <s v="Christopher and Banks"/>
    <s v="Closed"/>
    <x v="0"/>
    <s v=""/>
    <s v=""/>
    <s v=""/>
    <s v=""/>
    <s v=""/>
    <s v=""/>
    <s v=""/>
    <s v=""/>
    <s v="v11 CBK Launch Team"/>
    <s v="NO"/>
    <d v="2013-05-07T14:12:22"/>
    <s v="CBK.TAM"/>
    <s v=""/>
    <s v="v11.GSI Manager.GSI Manager"/>
    <s v="v11.GSI Manager"/>
    <n v="0.24736111111269565"/>
  </r>
  <r>
    <s v="21551"/>
    <s v="Incident"/>
    <d v="2013-04-12T23:24:01"/>
    <d v="2013-04-12T00:00:00"/>
    <d v="1899-12-30T23:24:00"/>
    <x v="1"/>
    <s v="Friendship Reward Loyalty customers not receiving free shipping"/>
    <s v="Christopher and Banks"/>
    <s v="Closed"/>
    <x v="0"/>
    <s v=""/>
    <s v=""/>
    <s v=""/>
    <s v=""/>
    <s v=""/>
    <s v=""/>
    <s v=""/>
    <s v=""/>
    <s v="v11 CBK Launch Team"/>
    <s v="YES"/>
    <d v="2013-04-14T19:54:17"/>
    <s v="CBK.TAM"/>
    <s v=""/>
    <s v="v11.Storefront Related Issues.Checkout"/>
    <s v="v11.Storefront"/>
    <n v="0.16238425925985212"/>
  </r>
  <r>
    <s v="21553"/>
    <s v="Incident"/>
    <d v="2013-04-13T10:52:40"/>
    <d v="2013-04-13T00:00:00"/>
    <d v="1899-12-30T10:52:00"/>
    <x v="0"/>
    <s v="CBKNAQA-2869 Soft Launch Performance "/>
    <s v="Christopher and Banks"/>
    <s v="Closed"/>
    <x v="2"/>
    <s v=""/>
    <s v=""/>
    <s v=""/>
    <s v=""/>
    <s v=""/>
    <s v=""/>
    <s v=""/>
    <s v=""/>
    <s v="v11 CBK Launch Team"/>
    <s v="NO"/>
    <d v="2013-04-19T15:23:43"/>
    <s v="CBK.TAM"/>
    <s v=""/>
    <s v="v11.Performance Related Issues.Gomez"/>
    <s v="v11.Performance"/>
    <n v="0.47822916666336823"/>
  </r>
  <r>
    <s v="21555"/>
    <s v="Incident"/>
    <d v="2013-04-13T18:40:06"/>
    <d v="2013-04-13T00:00:00"/>
    <d v="1899-12-30T18:40:00"/>
    <x v="1"/>
    <s v="CBKNAQA-2871 .CSV - scheduled jobs passed as part of current build is not correct"/>
    <s v="Christopher and Banks"/>
    <s v="Closed"/>
    <x v="0"/>
    <s v=""/>
    <s v=""/>
    <d v="2013-05-14T15:07:16"/>
    <s v=""/>
    <s v=""/>
    <s v=""/>
    <s v=""/>
    <s v=""/>
    <s v="v11 CBK Launch Team"/>
    <s v="NO"/>
    <d v="2013-06-27T15:05:42"/>
    <s v="CBK.TAM"/>
    <s v=""/>
    <s v="v11.GSI Manager.Preferences"/>
    <s v="v11.GSI Manager"/>
    <n v="0.32460648148116888"/>
  </r>
  <r>
    <s v="21595"/>
    <s v="Incident"/>
    <d v="2013-04-15T12:27:53"/>
    <d v="2013-04-15T00:00:00"/>
    <d v="1899-12-30T12:27:00"/>
    <x v="0"/>
    <s v="CBKNAQA-2888 CBK Order Received e-mails don't include shipping or tax"/>
    <s v="Christopher and Banks"/>
    <s v="Closed"/>
    <x v="0"/>
    <s v=""/>
    <s v=""/>
    <s v=""/>
    <s v=""/>
    <s v=""/>
    <s v=""/>
    <s v=""/>
    <s v=""/>
    <s v="v11 CBK Launch Team"/>
    <s v="YES"/>
    <d v="2013-04-17T13:56:43"/>
    <s v="CBK.TAM"/>
    <s v=""/>
    <s v="v11.Email Related Issues.Transaction Emails"/>
    <s v="v11.Email"/>
    <n v="1.7415162037068512"/>
  </r>
  <r>
    <s v="21598"/>
    <s v="Incident"/>
    <d v="2013-04-15T12:38:39"/>
    <d v="2013-04-15T00:00:00"/>
    <d v="1899-12-30T12:38:00"/>
    <x v="0"/>
    <s v="CBKNAQA-2887 CJB Order Received e-mails don't contain shipping or tax"/>
    <s v="Christopher and Banks"/>
    <s v="Closed"/>
    <x v="0"/>
    <n v="14"/>
    <s v=""/>
    <s v=""/>
    <s v=""/>
    <s v=""/>
    <s v=""/>
    <s v=""/>
    <s v=""/>
    <s v="v11 CBK Launch Team"/>
    <s v="YES"/>
    <d v="2013-05-20T11:04:36"/>
    <s v="CBK.TAM"/>
    <s v=""/>
    <s v="v11.Email Related Issues.Transaction Emails"/>
    <s v="v11.Email"/>
    <n v="7.4768518534256145E-3"/>
  </r>
  <r>
    <s v="21599"/>
    <s v="Incident"/>
    <d v="2013-04-15T12:46:04"/>
    <d v="2013-04-15T00:00:00"/>
    <d v="1899-12-30T12:46:00"/>
    <x v="0"/>
    <s v="CBKNAQA-2886 VPRS-14638 CBK/CJB Order confirmation lists masked credit card with 3 digits instead of 4"/>
    <s v="Christopher and Banks"/>
    <s v="Closed"/>
    <x v="0"/>
    <n v="14"/>
    <s v=""/>
    <s v=""/>
    <s v=""/>
    <s v=""/>
    <s v=""/>
    <s v=""/>
    <s v=""/>
    <s v="v11 CBK Launch Team"/>
    <s v="YES"/>
    <d v="2013-06-27T22:35:40"/>
    <s v="CBK.TAM"/>
    <s v=""/>
    <s v="v11.Email Related Issues.Transaction Emails"/>
    <s v="v11.Email"/>
    <n v="5.1504629591363482E-3"/>
  </r>
  <r>
    <s v="21600"/>
    <s v="Incident"/>
    <d v="2013-04-15T12:52:00"/>
    <d v="2013-04-15T00:00:00"/>
    <d v="1899-12-30T12:52:00"/>
    <x v="0"/>
    <s v="CBKNAQA-2885 CBK Order Confirmation doesn't list Shipping charges"/>
    <s v="Christopher and Banks"/>
    <s v="Closed"/>
    <x v="0"/>
    <n v="14"/>
    <s v=""/>
    <s v=""/>
    <s v=""/>
    <s v=""/>
    <s v=""/>
    <s v=""/>
    <s v=""/>
    <s v="v11 CBK Launch Team"/>
    <s v="YES"/>
    <d v="2013-06-28T09:30:40"/>
    <s v="CBK.TAM"/>
    <s v=""/>
    <s v="v11.Email Related Issues.Transaction Emails"/>
    <s v="v11.Email"/>
    <n v="4.1203703731298447E-3"/>
  </r>
  <r>
    <s v="21601"/>
    <s v="Incident"/>
    <d v="2013-04-15T13:03:10"/>
    <d v="2013-04-15T00:00:00"/>
    <d v="1899-12-30T13:03:00"/>
    <x v="0"/>
    <s v="CBKNAQA-2884 CBK/CJB Subtotal + Shipping + Tax is $.99 less than the Order confirmation total"/>
    <s v="Christopher and Banks"/>
    <s v="Closed"/>
    <x v="0"/>
    <n v="14"/>
    <s v=""/>
    <s v=""/>
    <s v=""/>
    <s v=""/>
    <s v=""/>
    <s v=""/>
    <s v=""/>
    <s v="v11 CBK Launch Team"/>
    <s v="YES"/>
    <d v="2013-05-30T10:28:34"/>
    <s v="CBK.TAM"/>
    <s v=""/>
    <s v="v11.Email Related Issues.Transaction Emails"/>
    <s v="v11.Email"/>
    <n v="7.7546296306536533E-3"/>
  </r>
  <r>
    <s v="21604"/>
    <s v="Incident"/>
    <d v="2013-04-15T13:16:41"/>
    <d v="2013-04-15T00:00:00"/>
    <d v="1899-12-30T13:16:00"/>
    <x v="0"/>
    <s v="v9 Gift Wrap of $4.50 not included in order total"/>
    <s v="Christopher and Banks"/>
    <s v="Closed"/>
    <x v="0"/>
    <s v=""/>
    <s v=""/>
    <s v=""/>
    <s v=""/>
    <s v=""/>
    <s v=""/>
    <s v=""/>
    <s v=""/>
    <s v="v11 CBK Launch Team"/>
    <s v="YES"/>
    <d v="2013-05-17T18:15:29"/>
    <s v="CBK.TAM"/>
    <s v=""/>
    <s v="Client_v9_v10.Other (not listed)"/>
    <s v="V9, V10 Dependency"/>
    <n v="9.3865740709588863E-3"/>
  </r>
  <r>
    <s v="21605"/>
    <s v="Incident"/>
    <d v="2013-04-15T13:25:41"/>
    <d v="2013-04-15T00:00:00"/>
    <d v="1899-12-30T13:25:00"/>
    <x v="0"/>
    <s v="INFRA-4720 Gomez Tag for CBKUS &amp; CJBUS Contains Incorrect Data"/>
    <s v="Christopher and Banks"/>
    <s v="Closed"/>
    <x v="2"/>
    <s v=""/>
    <s v=""/>
    <s v=""/>
    <s v=""/>
    <s v=""/>
    <s v=""/>
    <s v=""/>
    <s v=""/>
    <s v="v11 CBK Launch Team"/>
    <s v="NO"/>
    <d v="2013-04-27T16:54:37"/>
    <s v="CBK.TAM"/>
    <s v=""/>
    <s v="v11.Storefront Related Issues.WebStore Navigation"/>
    <s v="v11.Storefront"/>
    <n v="6.2499999985448085E-3"/>
  </r>
  <r>
    <s v="21607"/>
    <s v="Incident"/>
    <d v="2013-04-15T13:48:29"/>
    <d v="2013-04-15T00:00:00"/>
    <d v="1899-12-30T13:48:00"/>
    <x v="0"/>
    <s v="CBKNAQA-2913 CJB MS Jewelry seem to have image issues  ***LAUNCH CRITICAL***"/>
    <s v="Christopher and Banks"/>
    <s v="Closed"/>
    <x v="0"/>
    <s v=""/>
    <s v=""/>
    <s v=""/>
    <s v=""/>
    <s v=""/>
    <s v=""/>
    <s v=""/>
    <s v=""/>
    <s v="v11 CBK Launch Team"/>
    <s v="YES"/>
    <d v="2013-04-30T09:14:56"/>
    <s v="CBK.TAM"/>
    <s v=""/>
    <s v="v11.Storefront Related Issues.WebStore Display"/>
    <s v="v11.Storefront"/>
    <n v="1.5833333338377997E-2"/>
  </r>
  <r>
    <s v="21618"/>
    <s v="Incident"/>
    <d v="2013-04-15T14:51:41"/>
    <d v="2013-04-15T00:00:00"/>
    <d v="1899-12-30T14:51:00"/>
    <x v="0"/>
    <s v="CBKNAQA-2914 CJB Confirm Order Cancellation message on web site"/>
    <s v="Christopher and Banks"/>
    <s v="Closed"/>
    <x v="0"/>
    <n v="14"/>
    <s v=""/>
    <d v="2013-05-14T15:07:40"/>
    <s v=""/>
    <s v=""/>
    <s v=""/>
    <s v=""/>
    <s v=""/>
    <s v="v11 CBK Launch Team"/>
    <s v="YES"/>
    <d v="2013-05-30T10:46:03"/>
    <s v="CBK.TAM"/>
    <s v=""/>
    <s v="v11.Email Related Issues.Transaction Emails"/>
    <s v="v11.Email"/>
    <n v="4.3888888889341615E-2"/>
  </r>
  <r>
    <s v="21625"/>
    <s v="Incident"/>
    <d v="2013-04-15T16:25:46"/>
    <d v="2013-04-15T00:00:00"/>
    <d v="1899-12-30T16:25:00"/>
    <x v="0"/>
    <s v="CBKNAQA-2915 CBK Phone number field won't take formatting  ***LAUNCH CRITICAL***"/>
    <s v="Christopher and Banks"/>
    <s v="Closed"/>
    <x v="0"/>
    <s v=""/>
    <s v=""/>
    <s v=""/>
    <s v=""/>
    <s v=""/>
    <s v=""/>
    <s v=""/>
    <s v=""/>
    <s v="v11 CBK Launch Team"/>
    <s v="YES"/>
    <d v="2013-04-26T16:00:06"/>
    <s v="CBK.TAM"/>
    <s v=""/>
    <s v="v11.Storefront Related Issues.Checkout"/>
    <s v="v11.Storefront"/>
    <n v="6.5335648141626734E-2"/>
  </r>
  <r>
    <s v="21640"/>
    <s v="Incident"/>
    <d v="2013-04-16T08:14:58"/>
    <d v="2013-04-16T00:00:00"/>
    <d v="1899-12-30T08:14:00"/>
    <x v="2"/>
    <s v="CBKNAQA-2912 CJB Main Category Images Not Displaying in Both DCs"/>
    <s v="SysOps"/>
    <s v="Closed"/>
    <x v="0"/>
    <s v=""/>
    <s v=""/>
    <s v=""/>
    <s v=""/>
    <s v=""/>
    <s v=""/>
    <s v=""/>
    <s v=""/>
    <s v="v11 CBK Launch Team"/>
    <s v="NO"/>
    <d v="2013-04-17T13:51:46"/>
    <s v=""/>
    <s v=""/>
    <s v="v11.Storefront Related Issues.WebStore Display"/>
    <s v="v11.Storefront"/>
    <n v="0.65916666667180834"/>
  </r>
  <r>
    <s v="21671"/>
    <s v="Incident"/>
    <d v="2013-04-16T13:22:36"/>
    <d v="2013-04-16T00:00:00"/>
    <d v="1899-12-30T13:22:00"/>
    <x v="0"/>
    <s v="CBKNAQA-2925 CBK/CJB Inventory discrepancy"/>
    <s v="Christopher and Banks"/>
    <s v="Closed"/>
    <x v="0"/>
    <s v=""/>
    <s v=""/>
    <s v=""/>
    <s v=""/>
    <s v=""/>
    <s v=""/>
    <s v=""/>
    <s v=""/>
    <s v="v11 CBK Launch Team"/>
    <s v="YES"/>
    <d v="2013-04-30T09:23:01"/>
    <s v="CBK.TAM"/>
    <s v=""/>
    <s v="v11.Inventory Related Issues.GIV"/>
    <s v="v11.Inventory "/>
    <n v="0.21363425925665069"/>
  </r>
  <r>
    <s v="21676"/>
    <s v="Incident"/>
    <d v="2013-04-16T15:18:59"/>
    <d v="2013-04-16T00:00:00"/>
    <d v="1899-12-30T15:18:00"/>
    <x v="0"/>
    <s v="CBKNAQA-2897 The promotions with clearance excluded for CBK are working in the edit environment, but not in the live environment  ***LAUNCH CRITICAL***"/>
    <s v="Christopher and Banks"/>
    <s v="Closed"/>
    <x v="0"/>
    <s v=""/>
    <s v=""/>
    <s v=""/>
    <s v=""/>
    <s v=""/>
    <s v=""/>
    <s v=""/>
    <s v=""/>
    <s v="v11 CBK Launch Team"/>
    <s v="YES"/>
    <d v="2013-04-30T09:21:52"/>
    <s v="CBK.TAM"/>
    <s v=""/>
    <s v="v11.GSI Manager.Channel Content"/>
    <s v="v11.GSI Manager"/>
    <n v="8.0821759256650694E-2"/>
  </r>
  <r>
    <s v="21688"/>
    <s v="Incident"/>
    <d v="2013-04-16T18:59:48"/>
    <d v="2013-04-16T00:00:00"/>
    <d v="1899-12-30T18:59:00"/>
    <x v="1"/>
    <s v="(OMS) CBKNAQA-2899 Return inventory not updating in OMS for MP-Ebay order after Putaway"/>
    <s v="Christopher and Banks"/>
    <s v="Closed"/>
    <x v="0"/>
    <s v=""/>
    <s v=""/>
    <d v="2013-05-14T15:07:58"/>
    <s v=""/>
    <s v=""/>
    <s v=""/>
    <s v=""/>
    <s v=""/>
    <s v="v11 CBK Launch Team"/>
    <s v="NO"/>
    <d v="2013-05-20T11:11:53"/>
    <s v="CBK.TAM"/>
    <s v=""/>
    <s v="v11.Order Processing Related Issues.Order Flow"/>
    <s v="v11.Order Processing"/>
    <n v="0.15334490741224727"/>
  </r>
  <r>
    <s v="21689"/>
    <s v="Incident"/>
    <d v="2013-04-16T19:16:32"/>
    <d v="2013-04-16T00:00:00"/>
    <d v="1899-12-30T19:16:00"/>
    <x v="1"/>
    <s v="CBKNAQA-2900 Financial Reporting ETL Process is failing"/>
    <s v="Christopher and Banks"/>
    <s v="Closed"/>
    <x v="0"/>
    <s v=""/>
    <s v=""/>
    <s v=""/>
    <s v=""/>
    <s v=""/>
    <s v=""/>
    <s v="Change is Live"/>
    <s v=""/>
    <s v="v11 CBK Launch Team"/>
    <s v="NO"/>
    <d v="2013-05-20T11:11:33"/>
    <s v="CBK.TAM"/>
    <s v=""/>
    <s v="v11.Reporting Related Issues.Finance"/>
    <s v="v11.Reporting"/>
    <n v="1.1620370365562849E-2"/>
  </r>
  <r>
    <s v="21709"/>
    <s v="Incident"/>
    <d v="2013-04-17T09:46:45"/>
    <d v="2013-04-17T00:00:00"/>
    <d v="1899-12-30T09:46:00"/>
    <x v="0"/>
    <s v="CBKNAQA-2911 CBK/CJB v11 Validiations - General Error when loading checkout page"/>
    <s v="Christopher and Banks"/>
    <s v="Closed"/>
    <x v="0"/>
    <s v=""/>
    <s v=""/>
    <s v=""/>
    <s v=""/>
    <s v=""/>
    <s v=""/>
    <s v=""/>
    <s v=""/>
    <s v="v11 CBK Launch Team"/>
    <s v="NO"/>
    <d v="2013-06-03T12:05:12"/>
    <s v=""/>
    <s v=""/>
    <s v="v11.Storefront Related Issues.Checkout"/>
    <s v="v11.Storefront"/>
    <n v="0.604317129633273"/>
  </r>
  <r>
    <s v="21713"/>
    <s v="Incident"/>
    <d v="2013-04-17T10:06:02"/>
    <d v="2013-04-17T00:00:00"/>
    <d v="1899-12-30T10:06:00"/>
    <x v="0"/>
    <s v="CBKNAQA-2927 CBK: Free ground shipping promotion not applying in cart; only upon ship method select"/>
    <s v="Central Tools Support User"/>
    <s v="Closed"/>
    <x v="0"/>
    <s v=""/>
    <s v="Breslin, Kerri "/>
    <s v=""/>
    <s v=""/>
    <s v=""/>
    <s v=""/>
    <s v=""/>
    <s v=""/>
    <s v="v11 CBK Launch Team"/>
    <s v="NO"/>
    <d v="2013-05-20T13:49:18"/>
    <s v=""/>
    <s v=""/>
    <s v="v11.Storefront Related Issues.Checkout"/>
    <s v="v11.Storefront"/>
    <n v="1.3391203705396038E-2"/>
  </r>
  <r>
    <s v="21726"/>
    <s v="Incident"/>
    <d v="2013-04-17T13:59:08"/>
    <d v="2013-04-17T00:00:00"/>
    <d v="1899-12-30T13:59:00"/>
    <x v="0"/>
    <s v="CBKNAQA-2916 GSI Manager: blue screen error"/>
    <s v="Central Tools Support User"/>
    <s v="Closed"/>
    <x v="1"/>
    <s v=""/>
    <s v=""/>
    <s v=""/>
    <s v=""/>
    <s v=""/>
    <s v=""/>
    <s v=""/>
    <s v=""/>
    <s v="v11 CBK Launch Team"/>
    <s v="NO"/>
    <d v="2013-05-02T16:56:41"/>
    <s v=""/>
    <s v=""/>
    <s v="v11.GSI Manager.GSI Manager"/>
    <s v="v11.GSI Manager"/>
    <n v="0.16187499999796273"/>
  </r>
  <r>
    <s v="21733"/>
    <s v="Incident"/>
    <d v="2013-04-17T15:39:36"/>
    <d v="2013-04-17T00:00:00"/>
    <d v="1899-12-30T15:39:00"/>
    <x v="0"/>
    <s v="CBKNAQA-2919 Range pricing not changing to single price when color/size selected  ***LAUNCH CRITICAL***"/>
    <s v="Fox, Leah "/>
    <s v="Closed"/>
    <x v="1"/>
    <s v=""/>
    <s v=""/>
    <d v="2013-04-22T13:39:14"/>
    <s v=""/>
    <s v=""/>
    <s v=""/>
    <s v=""/>
    <d v="2013-04-24T13:38:46"/>
    <s v="v11 CBK Launch Team"/>
    <s v="YES"/>
    <d v="2013-05-01T11:59:31"/>
    <s v=""/>
    <s v=""/>
    <s v="v11.Storefront Related Issues.WebStore Display"/>
    <s v="v11.Storefront"/>
    <n v="6.9768518515047617E-2"/>
  </r>
  <r>
    <s v="21735"/>
    <s v="Incident"/>
    <d v="2013-04-17T16:12:00"/>
    <d v="2013-04-17T00:00:00"/>
    <d v="1899-12-30T16:12:00"/>
    <x v="0"/>
    <s v="CBKNAQA-2920 Product color option not visible in chrome when visible in IE"/>
    <s v="Fox, Leah "/>
    <s v="Closed"/>
    <x v="1"/>
    <s v=""/>
    <s v=""/>
    <s v=""/>
    <s v=""/>
    <s v=""/>
    <s v=""/>
    <s v=""/>
    <s v=""/>
    <s v="v11 CBK Launch Team"/>
    <s v="YES"/>
    <d v="2013-04-18T10:13:22"/>
    <s v=""/>
    <s v=""/>
    <s v="v11.Storefront Related Issues.Category"/>
    <s v="v11.Storefront"/>
    <n v="2.2500000006402843E-2"/>
  </r>
  <r>
    <s v="21736"/>
    <s v="Incident"/>
    <d v="2013-04-17T16:13:17"/>
    <d v="2013-04-17T00:00:00"/>
    <d v="1899-12-30T16:13:00"/>
    <x v="0"/>
    <s v="(JDA) CBKNAQA-2917 JDA job which processes Sterling OMS shipments and returns is on hold"/>
    <s v="Christopher and Banks"/>
    <s v="Closed"/>
    <x v="0"/>
    <s v=""/>
    <s v=""/>
    <s v=""/>
    <s v=""/>
    <s v=""/>
    <s v=""/>
    <s v=""/>
    <s v=""/>
    <s v="v11 CBK Launch Team"/>
    <s v="NO"/>
    <d v="2013-05-07T14:13:49"/>
    <s v="CBK.TAM"/>
    <s v=""/>
    <s v="v11.Order Processing Related Issues.Order Flow"/>
    <s v="v11.Order Processing"/>
    <n v="8.9120370103046298E-4"/>
  </r>
  <r>
    <s v="21757"/>
    <s v="Incident"/>
    <d v="2013-04-18T08:50:38"/>
    <d v="2013-04-18T00:00:00"/>
    <d v="1899-12-30T08:50:00"/>
    <x v="2"/>
    <s v="CBKNAQA-2938 CBK Campaign image rendered outside of intended container on CBK homepage"/>
    <s v="SysOps"/>
    <s v="Closed"/>
    <x v="0"/>
    <s v=""/>
    <s v=""/>
    <s v=""/>
    <s v=""/>
    <s v=""/>
    <s v=""/>
    <s v=""/>
    <s v=""/>
    <s v="v11 CBK Launch Team"/>
    <s v="NO"/>
    <d v="2013-04-19T11:41:00"/>
    <s v=""/>
    <s v=""/>
    <s v="v11.Storefront Related Issues.WebStore Display"/>
    <s v="v11.Storefront"/>
    <n v="0.69260416666656965"/>
  </r>
  <r>
    <s v="21758"/>
    <s v="Incident"/>
    <d v="2013-04-18T08:58:29"/>
    <d v="2013-04-18T00:00:00"/>
    <d v="1899-12-30T08:58:00"/>
    <x v="2"/>
    <s v="CBKNAQA-2937 CBK v11 Search Bar issue - jQuery Autocompleter error when changing focus"/>
    <s v="Christopher and Banks"/>
    <s v="Closed"/>
    <x v="0"/>
    <s v=""/>
    <s v=""/>
    <s v=""/>
    <s v=""/>
    <s v=""/>
    <s v=""/>
    <s v=""/>
    <s v=""/>
    <s v="v11 CBK Launch Team"/>
    <s v="NO"/>
    <d v="2013-06-14T15:07:08"/>
    <s v=""/>
    <s v=""/>
    <s v="v11.Storefront Related Issues.Search"/>
    <s v="v11.Storefront"/>
    <n v="5.4513888899236917E-3"/>
  </r>
  <r>
    <s v="21772"/>
    <s v="Incident"/>
    <d v="2013-04-18T10:59:15"/>
    <d v="2013-04-18T00:00:00"/>
    <d v="1899-12-30T10:59:00"/>
    <x v="0"/>
    <s v="CBKNAQA-2948 CJB: Payment Options link within Help Desk is producing incorrect url error message"/>
    <s v="Central Tools Support User"/>
    <s v="Closed"/>
    <x v="0"/>
    <s v=""/>
    <s v=""/>
    <s v=""/>
    <s v=""/>
    <s v=""/>
    <s v=""/>
    <s v=""/>
    <s v=""/>
    <s v="v11 CBK Launch Team"/>
    <s v="NO"/>
    <d v="2013-04-24T14:12:10"/>
    <s v=""/>
    <s v=""/>
    <s v="v11.Storefront Related Issues.WebStore Display"/>
    <s v="v11.Storefront"/>
    <n v="8.3865740736655425E-2"/>
  </r>
  <r>
    <s v="21784"/>
    <s v="Incident"/>
    <d v="2013-04-18T14:01:52"/>
    <d v="2013-04-18T00:00:00"/>
    <d v="1899-12-30T14:01:00"/>
    <x v="0"/>
    <s v="CBKNAQA-2931 GSI Manager Performance "/>
    <s v="Christopher and Banks"/>
    <s v="Closed"/>
    <x v="0"/>
    <s v=""/>
    <s v=""/>
    <s v=""/>
    <s v=""/>
    <s v=""/>
    <s v=""/>
    <s v=""/>
    <s v=""/>
    <s v="v11 CBK Launch Team"/>
    <s v="NO"/>
    <d v="2013-05-20T11:28:55"/>
    <s v="CBK.TAM"/>
    <s v=""/>
    <s v="v11.GSI Manager.GSI Manager"/>
    <s v="v11.GSI Manager"/>
    <n v="0.12681712963239988"/>
  </r>
  <r>
    <s v="21796"/>
    <s v="Incident"/>
    <d v="2013-04-18T15:46:58"/>
    <d v="2013-04-18T00:00:00"/>
    <d v="1899-12-30T15:46:00"/>
    <x v="0"/>
    <s v="CBKNAQA-2928 The refund item in production for CBK_US has incorrect setup"/>
    <s v="Christopher and Banks"/>
    <s v="Closed"/>
    <x v="0"/>
    <s v=""/>
    <s v=""/>
    <s v=""/>
    <s v=""/>
    <s v=""/>
    <s v=""/>
    <s v="Change is Live"/>
    <s v=""/>
    <s v="v11 CBK Launch Team"/>
    <s v="NO"/>
    <d v="2013-05-20T11:30:44"/>
    <s v="CBK.TAM"/>
    <s v=""/>
    <s v="v11.Order Processing Related Issues.Order Flow"/>
    <s v="v11.Order Processing"/>
    <n v="7.2986111110367347E-2"/>
  </r>
  <r>
    <s v="21798"/>
    <s v="Incident"/>
    <d v="2013-04-18T15:48:45"/>
    <d v="2013-04-18T00:00:00"/>
    <d v="1899-12-30T15:48:00"/>
    <x v="0"/>
    <s v="CBKNAQA-2950 CJB unable to get the order search by billing address zip code and web to work in production - /CBKNA-459"/>
    <s v="Christopher and Banks"/>
    <s v="Closed"/>
    <x v="0"/>
    <s v=""/>
    <s v=""/>
    <s v=""/>
    <s v=""/>
    <s v=""/>
    <s v=""/>
    <s v=""/>
    <s v=""/>
    <s v="v11 CBK Launch Team"/>
    <s v="NO"/>
    <d v="2013-05-07T13:58:39"/>
    <s v="CBK.TAM"/>
    <s v=""/>
    <s v="v11.Storefront Related Issues.Search"/>
    <s v="v11.Storefront"/>
    <n v="1.2384259243845008E-3"/>
  </r>
  <r>
    <s v="21817"/>
    <s v="Incident"/>
    <d v="2013-04-19T08:34:47"/>
    <d v="2013-04-19T00:00:00"/>
    <d v="1899-12-30T08:34:00"/>
    <x v="2"/>
    <s v="CBKNAQA-2943 CBKUS-ASHPRD CBK V11 Virtual Gift Card purchase completed with general error"/>
    <s v="SysOps"/>
    <s v="Closed"/>
    <x v="2"/>
    <s v=""/>
    <s v="Jadhav, Sameer "/>
    <s v=""/>
    <s v=""/>
    <s v=""/>
    <s v=""/>
    <s v=""/>
    <s v=""/>
    <s v="v11 CBK Launch Team"/>
    <s v="NO"/>
    <d v="2013-05-01T22:38:39"/>
    <s v=""/>
    <s v=""/>
    <s v="v11.Storefront Related Issues.Checkout"/>
    <s v="v11.Storefront"/>
    <n v="0.69863425926450873"/>
  </r>
  <r>
    <s v="21827"/>
    <s v="Incident"/>
    <d v="2013-04-19T09:53:51"/>
    <d v="2013-04-19T00:00:00"/>
    <d v="1899-12-30T09:53:00"/>
    <x v="0"/>
    <s v="We did not receive sales report last night"/>
    <s v="Christopher and Banks"/>
    <s v="Closed"/>
    <x v="0"/>
    <s v=""/>
    <s v=""/>
    <s v=""/>
    <s v=""/>
    <s v=""/>
    <s v=""/>
    <s v=""/>
    <s v=""/>
    <s v="v11 CBK Launch Team"/>
    <s v="YES"/>
    <d v="2013-04-19T10:38:30"/>
    <s v="CBK.TAM"/>
    <s v=""/>
    <s v="Client_v9_v10.Other (not listed)"/>
    <s v="V9, V10 Dependency"/>
    <n v="5.4907407407881692E-2"/>
  </r>
  <r>
    <s v="21829"/>
    <s v="Incident"/>
    <d v="2013-04-19T10:03:57"/>
    <d v="2013-04-19T00:00:00"/>
    <d v="1899-12-30T10:03:00"/>
    <x v="0"/>
    <s v="CBKNAQA-2944 Variances between Shipped Orders Report / Partner Tender Report / GL Report for 04/18/2013"/>
    <s v="Christopher and Banks"/>
    <s v="Closed"/>
    <x v="0"/>
    <s v=""/>
    <s v=""/>
    <d v="2013-05-25T16:48:17"/>
    <s v=""/>
    <s v=""/>
    <s v=""/>
    <s v=""/>
    <s v=""/>
    <s v="v11 CBK Launch Team"/>
    <s v="NO"/>
    <d v="2013-06-14T14:03:44"/>
    <s v="CBK.TAM"/>
    <s v=""/>
    <s v="v11.Reporting Related Issues.Finance"/>
    <s v="v11.Reporting"/>
    <n v="7.0138888841029257E-3"/>
  </r>
  <r>
    <s v="21830"/>
    <s v="Incident"/>
    <d v="2013-04-19T10:10:19"/>
    <d v="2013-04-19T00:00:00"/>
    <d v="1899-12-30T10:10:00"/>
    <x v="0"/>
    <s v="CBKNAQA-2945 We are seeing gift wrap at $.99 instead of $4.99. Also, gift wrap doesn't appear to be being taxed in MN. Would you advise me how it is currently set up and what we need to do to fix that? "/>
    <s v="Christopher and Banks"/>
    <s v="Closed"/>
    <x v="0"/>
    <s v=""/>
    <s v=""/>
    <s v=""/>
    <s v=""/>
    <s v=""/>
    <s v=""/>
    <s v=""/>
    <s v=""/>
    <s v="v11 CBK Launch Team"/>
    <s v="YES"/>
    <d v="2013-04-30T09:19:11"/>
    <s v="CBK.TAM"/>
    <s v=""/>
    <s v="v11.Storefront Related Issues.Tax"/>
    <s v="v11.Storefront"/>
    <n v="4.4212962966412306E-3"/>
  </r>
  <r>
    <s v="21837"/>
    <s v="Incident"/>
    <d v="2013-04-19T11:53:32"/>
    <d v="2013-04-19T00:00:00"/>
    <d v="1899-12-30T11:53:00"/>
    <x v="0"/>
    <s v="CBKNAQA-2955 CBK/CJB Tax is not being charged on gift wrap"/>
    <s v="Christopher and Banks"/>
    <s v="Closed"/>
    <x v="1"/>
    <s v=""/>
    <s v=""/>
    <s v=""/>
    <s v=""/>
    <s v=""/>
    <s v=""/>
    <s v=""/>
    <s v=""/>
    <s v="v11 CBK Launch Team"/>
    <s v="YES"/>
    <d v="2013-04-30T09:21:32"/>
    <s v="CBK.TAM"/>
    <s v=""/>
    <s v="v11.Finance Related Issues"/>
    <s v="V9, V10 Dependency"/>
    <n v="7.1678240739856847E-2"/>
  </r>
  <r>
    <s v="21852"/>
    <s v="Incident"/>
    <d v="2013-04-19T13:23:54"/>
    <d v="2013-04-19T00:00:00"/>
    <d v="1899-12-30T13:23:00"/>
    <x v="0"/>
    <s v="CBKNAQA-3034 Categorys and SKus assigned to category not showing up"/>
    <s v="Christopher and Banks"/>
    <s v="Closed"/>
    <x v="0"/>
    <s v=""/>
    <s v=""/>
    <s v=""/>
    <s v=""/>
    <s v=""/>
    <s v=""/>
    <s v=""/>
    <s v=""/>
    <s v="v11 CBK Launch Team"/>
    <s v="YES"/>
    <d v="2013-05-24T13:20:45"/>
    <s v="CBK.TAM"/>
    <s v=""/>
    <s v="Client_v9_v10.Storefront Related Issues.Category"/>
    <s v="V9, V10 Dependency"/>
    <n v="6.2754629630944692E-2"/>
  </r>
  <r>
    <s v="21857"/>
    <s v="Incident"/>
    <d v="2013-04-19T14:31:59"/>
    <d v="2013-04-19T00:00:00"/>
    <d v="1899-12-30T14:31:00"/>
    <x v="0"/>
    <s v="CBKNAQA-2967 Tax issue where TotalMerchandiseDiscountTaxAmount and TotalPricedTaxAmount show a $.01 difference where they should be equal"/>
    <s v="Christopher and Banks"/>
    <s v="Closed"/>
    <x v="0"/>
    <s v=""/>
    <s v=""/>
    <s v=""/>
    <s v=""/>
    <s v=""/>
    <s v=""/>
    <s v=""/>
    <s v=""/>
    <s v="v11 CBK Launch Team"/>
    <s v="YES"/>
    <d v="2013-04-29T11:39:17"/>
    <s v="CBK.TAM"/>
    <s v=""/>
    <s v="v11.Finance Related Issues"/>
    <s v="v11.Finance"/>
    <n v="4.7280092592700385E-2"/>
  </r>
  <r>
    <s v="21860"/>
    <s v="Incident"/>
    <d v="2013-04-19T14:39:12"/>
    <d v="2013-04-19T00:00:00"/>
    <d v="1899-12-30T14:39:00"/>
    <x v="0"/>
    <s v="(OMS) CBKNAQA-2966 Shipping charge was expected to be $24.95 based on prediscount price, but actual shipping was $10.48. "/>
    <s v="Christopher and Banks"/>
    <s v="Closed"/>
    <x v="0"/>
    <s v=""/>
    <s v=""/>
    <s v=""/>
    <s v=""/>
    <s v=""/>
    <s v=""/>
    <s v=""/>
    <s v=""/>
    <s v="v11 CBK Launch Team"/>
    <s v="YES"/>
    <d v="2013-05-07T13:54:06"/>
    <s v="CBK.TAM"/>
    <s v=""/>
    <s v="v11.Finance Related Issues"/>
    <s v="v11.Finance"/>
    <n v="5.0115740741603076E-3"/>
  </r>
  <r>
    <s v="21865"/>
    <s v="Incident"/>
    <d v="2013-04-19T15:15:24"/>
    <d v="2013-04-19T00:00:00"/>
    <d v="1899-12-30T15:15:00"/>
    <x v="0"/>
    <s v="CBKNAQA-2957 Unable to click on product page in the CSR Webstore production (ash) "/>
    <s v="Christopher and Banks"/>
    <s v="Closed"/>
    <x v="0"/>
    <s v=""/>
    <s v=""/>
    <s v=""/>
    <s v=""/>
    <s v=""/>
    <s v=""/>
    <s v=""/>
    <s v=""/>
    <s v="v11 CBK Launch Team"/>
    <s v="NO"/>
    <d v="2013-05-07T13:53:14"/>
    <s v="CBK.TAM"/>
    <s v=""/>
    <s v="v11.Call Center Related Issues.CSR Webstore"/>
    <s v="v11.Call Center"/>
    <n v="2.5138888886431232E-2"/>
  </r>
  <r>
    <s v="21867"/>
    <s v="Incident"/>
    <d v="2013-04-19T15:23:43"/>
    <d v="2013-04-19T00:00:00"/>
    <d v="1899-12-30T15:23:00"/>
    <x v="0"/>
    <s v="CBKNAQA-2958 Unable to Create an Account in CSR Webstore for CBK "/>
    <s v="Christopher and Banks"/>
    <s v="Closed"/>
    <x v="0"/>
    <s v=""/>
    <s v=""/>
    <s v=""/>
    <s v=""/>
    <s v=""/>
    <s v=""/>
    <s v=""/>
    <s v=""/>
    <s v="v11 CBK Launch Team"/>
    <s v="NO"/>
    <d v="2013-05-03T10:42:02"/>
    <s v="CBK.TAM"/>
    <s v=""/>
    <s v="v11.Call Center Related Issues.CSR Webstore"/>
    <s v="v11.Call Center"/>
    <n v="5.7754629669943824E-3"/>
  </r>
  <r>
    <s v="21875"/>
    <s v="Incident"/>
    <d v="2013-04-19T16:58:48"/>
    <d v="2013-04-19T00:00:00"/>
    <d v="1899-12-30T16:58:00"/>
    <x v="0"/>
    <s v="(JDA) CBKNAQA-2965 CBK/CJB v11 orders seem to have many more partial shipments than should be necessary"/>
    <s v="Christopher and Banks"/>
    <s v="Closed"/>
    <x v="0"/>
    <n v="14"/>
    <s v=""/>
    <s v=""/>
    <s v=""/>
    <s v=""/>
    <s v=""/>
    <s v=""/>
    <s v=""/>
    <s v="v11 CBK Launch Team"/>
    <s v="YES"/>
    <d v="2013-07-10T16:12:37"/>
    <s v="CBK.TAM"/>
    <s v=""/>
    <s v="v11.Fulfillment Related Issues.Shipping"/>
    <s v="v11.Fulfillment "/>
    <n v="6.603009258833481E-2"/>
  </r>
  <r>
    <s v="21876"/>
    <s v="Incident"/>
    <d v="2013-04-19T17:18:52"/>
    <d v="2013-04-19T00:00:00"/>
    <d v="1899-12-30T17:18:00"/>
    <x v="0"/>
    <s v="CBKNAQA-2964 CBK/CJB Family page: default sorting in GSI Manager"/>
    <s v="Christopher and Banks"/>
    <s v="Closed"/>
    <x v="0"/>
    <n v="36"/>
    <s v=""/>
    <s v=""/>
    <s v=""/>
    <s v=""/>
    <s v=""/>
    <s v=""/>
    <s v=""/>
    <s v="v11 CBK Launch Team"/>
    <s v="YES"/>
    <d v="2013-05-30T10:26:55"/>
    <s v="CBK.TAM"/>
    <s v=""/>
    <s v="v11.GSI Manager.Preferences"/>
    <s v="v11.GSI Manager"/>
    <n v="1.393518519034842E-2"/>
  </r>
  <r>
    <s v="21877"/>
    <s v="Incident"/>
    <d v="2013-04-19T17:40:32"/>
    <d v="2013-04-19T00:00:00"/>
    <d v="1899-12-30T17:40:00"/>
    <x v="0"/>
    <s v="CBKNAQA-2963 CBK/CJB For cross-sells, the Variation sku shows, rather than the master sku"/>
    <s v="Christopher and Banks"/>
    <s v="Closed"/>
    <x v="0"/>
    <n v="15"/>
    <s v=""/>
    <d v="2013-05-14T15:11:51"/>
    <s v=""/>
    <s v=""/>
    <s v=""/>
    <s v=""/>
    <d v="2013-06-04T15:11:11"/>
    <s v="v11 CBK Launch Team"/>
    <s v="YES"/>
    <d v="2013-06-27T22:33:09"/>
    <s v="CBK.TAM"/>
    <s v=""/>
    <s v="v11.Storefront Related Issues.WebStore Display"/>
    <s v="v11.Storefront"/>
    <n v="1.5046296291984618E-2"/>
  </r>
  <r>
    <s v="21899"/>
    <s v="Incident"/>
    <d v="2013-04-21T23:24:27"/>
    <d v="2013-04-21T00:00:00"/>
    <d v="1899-12-30T23:24:00"/>
    <x v="1"/>
    <s v="CBKNAQA-2969 - PGC/VGC - Using the same user gives me different responses. Getting general errors and also getting orders that pass."/>
    <s v="Tamburrino, Veronica "/>
    <s v="Closed"/>
    <x v="0"/>
    <s v=""/>
    <s v=""/>
    <s v=""/>
    <s v=""/>
    <s v=""/>
    <s v=""/>
    <s v=""/>
    <s v=""/>
    <s v="v11 CBK Launch Team"/>
    <s v="NO"/>
    <d v="2013-05-20T11:28:24"/>
    <s v="CBK.TAM"/>
    <s v=""/>
    <s v="v11.Storefront Related Issues.Checkout"/>
    <s v="v11.Storefront"/>
    <n v="2.2388310185197042"/>
  </r>
  <r>
    <s v="21912"/>
    <s v="Incident"/>
    <d v="2013-04-22T10:18:31"/>
    <d v="2013-04-22T00:00:00"/>
    <d v="1899-12-30T10:18:00"/>
    <x v="0"/>
    <s v="(OMS) CBKNAQA-2972 Virtual Gift Card is back ordered"/>
    <s v="Christopher and Banks"/>
    <s v="Closed"/>
    <x v="0"/>
    <s v=""/>
    <s v=""/>
    <s v=""/>
    <s v=""/>
    <s v=""/>
    <s v=""/>
    <s v=""/>
    <s v=""/>
    <s v="v11 CBK Launch Team"/>
    <s v="NO"/>
    <d v="2013-05-07T13:53:43"/>
    <s v="CBK.TAM"/>
    <s v=""/>
    <s v="v11.Order Processing Related Issues.Order Flow"/>
    <s v="v11.Order Processing"/>
    <n v="0.45421296296262881"/>
  </r>
  <r>
    <s v="21917"/>
    <s v="Incident"/>
    <d v="2013-04-22T10:54:18"/>
    <d v="2013-04-22T00:00:00"/>
    <d v="1899-12-30T10:54:00"/>
    <x v="0"/>
    <s v="Friendship Rewards CMS spot doesn't display, but it maximizes if you click on it"/>
    <s v="Christopher and Banks"/>
    <s v="Closed"/>
    <x v="0"/>
    <s v=""/>
    <s v=""/>
    <s v=""/>
    <s v=""/>
    <s v=""/>
    <s v=""/>
    <s v=""/>
    <s v=""/>
    <s v="v11 CBK Launch Team"/>
    <s v="YES"/>
    <d v="2013-04-22T13:33:20"/>
    <s v="CBK.TAM"/>
    <s v=""/>
    <s v="v11.Storefront Related Issues.Gift Registry"/>
    <s v="v11.Storefront"/>
    <n v="2.4849537039699499E-2"/>
  </r>
  <r>
    <s v="21918"/>
    <s v="Incident"/>
    <d v="2013-04-22T10:55:59"/>
    <d v="2013-04-22T00:00:00"/>
    <d v="1899-12-30T10:55:00"/>
    <x v="0"/>
    <s v="CBKNAQA-2981 3-Misspelled word its on Wishlist page"/>
    <s v="Christopher and Banks"/>
    <s v="Closed"/>
    <x v="0"/>
    <n v="15"/>
    <s v=""/>
    <s v=""/>
    <s v=""/>
    <s v=""/>
    <s v=""/>
    <s v=""/>
    <s v=""/>
    <s v="v11 CBK Launch Team"/>
    <s v="YES"/>
    <d v="2013-05-30T10:45:06"/>
    <s v="CBK.TAM"/>
    <s v=""/>
    <s v="v11.Storefront Related Issues.Gift Registry"/>
    <s v="v11.Storefront"/>
    <n v="1.1689814782585017E-3"/>
  </r>
  <r>
    <s v="21920"/>
    <s v="Incident"/>
    <d v="2013-04-22T10:59:10"/>
    <d v="2013-04-22T00:00:00"/>
    <d v="1899-12-30T10:59:00"/>
    <x v="0"/>
    <s v="CBKNAQA-2980 Why are left nav sizes showing with size 10 first-how can that be changed"/>
    <s v="Christopher and Banks"/>
    <s v="Closed"/>
    <x v="0"/>
    <s v=""/>
    <s v=""/>
    <d v="2013-04-29T14:34:24"/>
    <s v=""/>
    <s v=""/>
    <s v=""/>
    <s v=""/>
    <s v=""/>
    <s v="v11 CBK Launch Team"/>
    <s v="YES"/>
    <d v="2013-05-17T18:17:32"/>
    <s v="CBK.TAM"/>
    <s v=""/>
    <s v="v11.Storefront Related Issues.WebStore Display"/>
    <s v="v11.Storefront"/>
    <n v="2.2106481483206153E-3"/>
  </r>
  <r>
    <s v="21922"/>
    <s v="Incident"/>
    <d v="2013-04-22T11:01:17"/>
    <d v="2013-04-22T00:00:00"/>
    <d v="1899-12-30T11:01:00"/>
    <x v="0"/>
    <s v="CBKNAQA-3443 Recently viewed items have no image"/>
    <s v="Christopher and Banks"/>
    <s v="Closed"/>
    <x v="0"/>
    <n v="14"/>
    <s v=""/>
    <s v=""/>
    <s v=""/>
    <s v=""/>
    <s v=""/>
    <s v=""/>
    <s v=""/>
    <s v="v11 CBK Launch Team"/>
    <s v="YES"/>
    <d v="2013-07-24T11:29:09"/>
    <s v="CBK.TAM"/>
    <s v=""/>
    <s v="v11.Storefront Related Issues.Category"/>
    <s v="v11.Storefront"/>
    <n v="1.4699074090458453E-3"/>
  </r>
  <r>
    <s v="21924"/>
    <s v="Incident"/>
    <d v="2013-04-22T11:07:38"/>
    <d v="2013-04-22T00:00:00"/>
    <d v="1899-12-30T11:07:00"/>
    <x v="0"/>
    <s v="CBKNAQA-2978 The outfit pricing should not reglect the least to the most you can pay but should reflect the prices of each item"/>
    <s v="Christopher and Banks"/>
    <s v="Closed"/>
    <x v="0"/>
    <n v="15"/>
    <s v=""/>
    <s v=""/>
    <s v=""/>
    <s v=""/>
    <s v=""/>
    <s v=""/>
    <s v=""/>
    <s v="v11 CBK Launch Team"/>
    <s v="YES"/>
    <d v="2013-06-11T10:52:13"/>
    <s v="CBK.TAM"/>
    <s v=""/>
    <s v="v11.Storefront Related Issues.Category"/>
    <s v="v11.Storefront"/>
    <n v="4.4097222198615782E-3"/>
  </r>
  <r>
    <s v="21925"/>
    <s v="Incident"/>
    <d v="2013-04-22T11:09:57"/>
    <d v="2013-04-22T00:00:00"/>
    <d v="1899-12-30T11:09:00"/>
    <x v="0"/>
    <s v="CBKNAQA-2988 v11Friendship rewards does not recognize that I am already a member in v9-no points and no free shipping"/>
    <s v="Christopher and Banks"/>
    <s v="Closed"/>
    <x v="0"/>
    <s v=""/>
    <s v=""/>
    <s v=""/>
    <s v=""/>
    <s v=""/>
    <s v=""/>
    <s v=""/>
    <s v=""/>
    <s v="v11 CBK Launch Team"/>
    <s v="YES"/>
    <d v="2013-05-16T14:42:32"/>
    <s v="CBK.TAM"/>
    <s v=""/>
    <s v="v11.Storefront Related Issues.WebStore Display"/>
    <s v="v11.Storefront"/>
    <n v="1.6087963012978435E-3"/>
  </r>
  <r>
    <s v="21927"/>
    <s v="Incident"/>
    <d v="2013-04-22T11:12:52"/>
    <d v="2013-04-22T00:00:00"/>
    <d v="1899-12-30T11:12:00"/>
    <x v="0"/>
    <s v="CBKNAQA-2989 v11 missing some v9 orders in order history"/>
    <s v="Christopher and Banks"/>
    <s v="Closed"/>
    <x v="0"/>
    <s v=""/>
    <s v=""/>
    <s v=""/>
    <s v=""/>
    <s v=""/>
    <s v=""/>
    <s v=""/>
    <s v=""/>
    <s v="v11 CBK Launch Team"/>
    <s v="YES"/>
    <d v="2013-06-25T10:54:25"/>
    <s v="CBK.TAM"/>
    <s v=""/>
    <s v="v11.Storefront Related Issues.WebStore Display"/>
    <s v="v11.Storefront"/>
    <n v="2.0254629635019228E-3"/>
  </r>
  <r>
    <s v="21931"/>
    <s v="Incident"/>
    <d v="2013-04-22T11:25:36"/>
    <d v="2013-04-22T00:00:00"/>
    <d v="1899-12-30T11:25:00"/>
    <x v="0"/>
    <s v="CBKNAQA-2990 No option to change user on the my account page"/>
    <s v="Christopher and Banks"/>
    <s v="Closed"/>
    <x v="0"/>
    <s v=""/>
    <s v=""/>
    <s v=""/>
    <s v=""/>
    <s v=""/>
    <s v=""/>
    <s v=""/>
    <s v=""/>
    <s v="v11 CBK Launch Team"/>
    <s v="YES"/>
    <d v="2013-04-29T15:55:21"/>
    <s v="CBK.TAM"/>
    <s v=""/>
    <s v="v11.Storefront Related Issues.WebStore Display"/>
    <s v="v11.Storefront"/>
    <n v="8.8425925932824612E-3"/>
  </r>
  <r>
    <s v="21935"/>
    <s v="Incident"/>
    <d v="2013-04-22T12:31:44"/>
    <d v="2013-04-22T00:00:00"/>
    <d v="1899-12-30T12:31:00"/>
    <x v="0"/>
    <s v="CBKNAQA-2977 v9 View all new has 285 items while v11 View all new has 157 items "/>
    <s v="Christopher and Banks"/>
    <s v="Closed"/>
    <x v="0"/>
    <s v=""/>
    <s v=""/>
    <s v=""/>
    <s v=""/>
    <s v=""/>
    <s v=""/>
    <s v=""/>
    <s v=""/>
    <s v="v11 CBK Launch Team"/>
    <s v="YES"/>
    <d v="2013-05-16T14:46:46"/>
    <s v="CBK.TAM"/>
    <s v=""/>
    <s v="v11.Storefront Related Issues.Category"/>
    <s v="v11.Storefront"/>
    <n v="4.5925925922347233E-2"/>
  </r>
  <r>
    <s v="21953"/>
    <s v="Incident"/>
    <d v="2013-04-22T15:04:31"/>
    <d v="2013-04-22T00:00:00"/>
    <d v="1899-12-30T15:04:00"/>
    <x v="0"/>
    <s v="CBKNAQA-2991 Canada should be listed just under United States in country list"/>
    <s v="Christopher and Banks"/>
    <s v="Closed"/>
    <x v="0"/>
    <n v="14"/>
    <s v=""/>
    <s v=""/>
    <s v=""/>
    <s v=""/>
    <s v=""/>
    <s v=""/>
    <s v=""/>
    <s v="v11 CBK Launch Team"/>
    <s v="YES"/>
    <d v="2013-05-24T11:23:14"/>
    <s v="CBK.TAM"/>
    <s v=""/>
    <s v="v11.Storefront Related Issues.WebStore Display"/>
    <s v="v11.Storefront"/>
    <n v="0.10609953703533392"/>
  </r>
  <r>
    <s v="21956"/>
    <s v="Incident"/>
    <d v="2013-04-22T15:28:48"/>
    <d v="2013-04-22T00:00:00"/>
    <d v="1899-12-30T15:28:00"/>
    <x v="0"/>
    <s v="CBKNAQA-2993 &quot;Orders&quot; should be updated to &quot;Order History&quot;"/>
    <s v="Christopher and Banks"/>
    <s v="Closed"/>
    <x v="0"/>
    <n v="15"/>
    <s v=""/>
    <d v="2013-04-29T13:22:08"/>
    <s v=""/>
    <s v=""/>
    <s v=""/>
    <s v=""/>
    <d v="2013-05-20T13:22:02"/>
    <s v="v11 CBK Launch Team"/>
    <s v="YES"/>
    <d v="2013-05-29T14:30:54"/>
    <s v="CBK.TAM"/>
    <s v=""/>
    <s v="v11.Storefront Related Issues.WebStore Display"/>
    <s v="v11.Storefront"/>
    <n v="1.6863425924384501E-2"/>
  </r>
  <r>
    <s v="21957"/>
    <s v="Incident"/>
    <d v="2013-04-22T15:52:26"/>
    <d v="2013-04-22T00:00:00"/>
    <d v="1899-12-30T15:52:00"/>
    <x v="0"/>
    <s v="CBKNAQA-2994 Remove &quot;you save&quot; messaging from the product page"/>
    <s v="Christopher and Banks"/>
    <s v="Closed"/>
    <x v="0"/>
    <s v=""/>
    <s v=""/>
    <s v=""/>
    <s v=""/>
    <s v=""/>
    <s v=""/>
    <s v=""/>
    <s v=""/>
    <s v="v11 CBK Launch Team"/>
    <s v="YES"/>
    <d v="2013-05-16T14:47:19"/>
    <s v="CBK.TAM"/>
    <s v=""/>
    <s v="v11.Storefront Related Issues.WebStore Display"/>
    <s v="v11.Storefront"/>
    <n v="1.6412037039117422E-2"/>
  </r>
  <r>
    <s v="21959"/>
    <s v="Incident"/>
    <d v="2013-04-22T16:07:16"/>
    <d v="2013-04-22T00:00:00"/>
    <d v="1899-12-30T16:07:00"/>
    <x v="0"/>
    <s v="CBKNAQA-2995 CBKNA - Issue sending Credit emails for v9 migrated orders"/>
    <s v="Christopher and Banks"/>
    <s v="Closed"/>
    <x v="0"/>
    <s v=""/>
    <s v=""/>
    <s v=""/>
    <s v=""/>
    <s v=""/>
    <s v=""/>
    <s v=""/>
    <s v=""/>
    <s v="v11 CBK Launch Team"/>
    <s v="NO"/>
    <d v="2013-04-29T11:32:56"/>
    <s v="CBK.TAM"/>
    <s v=""/>
    <s v="v11.Email Related Issues.Transaction Emails"/>
    <s v="v11.Email"/>
    <n v="1.0300925925548654E-2"/>
  </r>
  <r>
    <s v="21962"/>
    <s v="Incident"/>
    <d v="2013-04-22T16:18:07"/>
    <d v="2013-04-22T00:00:00"/>
    <d v="1899-12-30T16:18:00"/>
    <x v="0"/>
    <s v="CBKNAQA-2996 Seeing Reg. price items in clearance category"/>
    <s v="Christopher and Banks"/>
    <s v="Closed"/>
    <x v="0"/>
    <n v="15"/>
    <s v=""/>
    <s v=""/>
    <s v=""/>
    <s v=""/>
    <s v=""/>
    <s v=""/>
    <s v=""/>
    <s v="v11 CBK Launch Team"/>
    <s v="YES"/>
    <d v="2013-06-14T15:06:58"/>
    <s v="CBK.TAM"/>
    <s v=""/>
    <s v="v11.Storefront Related Issues.Category"/>
    <s v="v11.Storefront"/>
    <n v="7.5347222227719612E-3"/>
  </r>
  <r>
    <s v="21967"/>
    <s v="Incident"/>
    <d v="2013-04-22T16:28:19"/>
    <d v="2013-04-22T00:00:00"/>
    <d v="1899-12-30T16:28:00"/>
    <x v="0"/>
    <s v="CBKNAQA-2997 Clocking on a product link in CB AOS goes to CJ Page not found "/>
    <s v="Christopher and Banks"/>
    <s v="Closed"/>
    <x v="0"/>
    <s v=""/>
    <s v=""/>
    <d v="2013-05-14T15:16:29"/>
    <s v=""/>
    <s v=""/>
    <s v=""/>
    <s v=""/>
    <s v=""/>
    <s v="v11 CBK Launch Team"/>
    <s v="YES"/>
    <d v="2013-05-16T14:53:13"/>
    <s v="CBK.TAM"/>
    <s v=""/>
    <s v="v11.Storefront Related Issues.WebStore Navigation"/>
    <s v="v11.Storefront"/>
    <n v="7.0833333375048824E-3"/>
  </r>
  <r>
    <s v="21970"/>
    <s v="Incident"/>
    <d v="2013-04-22T16:57:37"/>
    <d v="2013-04-22T00:00:00"/>
    <d v="1899-12-30T16:57:00"/>
    <x v="0"/>
    <s v="CBKNAQA-3007 CBKNA - Transactional Emails for v9 migrated orders refunded in v11 OMS contain invalid category links"/>
    <s v="Christopher and Banks"/>
    <s v="Closed"/>
    <x v="0"/>
    <s v=""/>
    <s v=""/>
    <s v=""/>
    <s v=""/>
    <s v=""/>
    <s v=""/>
    <s v=""/>
    <s v=""/>
    <s v="v11 CBK Launch Team"/>
    <s v="NO"/>
    <d v="2013-05-16T14:48:16"/>
    <s v="CBK.TAM"/>
    <s v=""/>
    <s v="v11.Email Related Issues.Transaction Emails"/>
    <s v="v11.Email"/>
    <n v="2.0347222220152617E-2"/>
  </r>
  <r>
    <s v="21980"/>
    <s v="Incident"/>
    <d v="2013-04-23T05:11:48"/>
    <d v="2013-04-23T00:00:00"/>
    <d v="1899-12-30T05:11:00"/>
    <x v="2"/>
    <s v="CBKNAQA-3002 replaced with a branded page"/>
    <s v="Christopher and Banks"/>
    <s v="Closed"/>
    <x v="0"/>
    <s v=""/>
    <s v=""/>
    <s v=""/>
    <s v=""/>
    <s v=""/>
    <s v=""/>
    <s v=""/>
    <s v=""/>
    <s v="v11 CBK Launch Team"/>
    <s v="NO"/>
    <d v="2013-05-17T15:14:33"/>
    <s v="CBK.TAM"/>
    <s v=""/>
    <s v="v11.Storefront Related Issues.Homepage"/>
    <s v="v11.Storefront"/>
    <n v="0.50984953703300562"/>
  </r>
  <r>
    <s v="21981"/>
    <s v="Incident"/>
    <d v="2013-04-23T05:16:26"/>
    <d v="2013-04-23T00:00:00"/>
    <d v="1899-12-30T05:16:00"/>
    <x v="2"/>
    <s v="CBKNAQA-3000 404 issue"/>
    <s v="Christopher and Banks"/>
    <s v="Closed"/>
    <x v="0"/>
    <s v=""/>
    <s v="Boyd, Colin "/>
    <s v=""/>
    <s v=""/>
    <s v=""/>
    <s v=""/>
    <s v=""/>
    <s v=""/>
    <s v="v11 CBK Launch Team"/>
    <s v="NO"/>
    <d v="2013-05-30T10:44:45"/>
    <s v="CBK.TAM"/>
    <s v=""/>
    <s v="v11.Storefront Related Issues.WebStore Display"/>
    <s v="v11.Storefront"/>
    <n v="3.2175925953197293E-3"/>
  </r>
  <r>
    <s v="21982"/>
    <s v="Incident"/>
    <d v="2013-04-23T05:22:23"/>
    <d v="2013-04-23T00:00:00"/>
    <d v="1899-12-30T05:22:00"/>
    <x v="2"/>
    <s v="CBKNAQA-3001 - search sort issue"/>
    <s v="Christopher and Banks"/>
    <s v="Closed"/>
    <x v="0"/>
    <s v=""/>
    <s v=""/>
    <d v="2013-05-14T15:39:08"/>
    <s v=""/>
    <s v=""/>
    <s v=""/>
    <s v=""/>
    <s v=""/>
    <s v="v11 CBK Launch Team"/>
    <s v="NO"/>
    <d v="2013-05-30T10:09:53"/>
    <s v="CBK.TAM"/>
    <s v=""/>
    <s v="v11.Storefront Related Issues.Performance"/>
    <s v="v11.Storefront"/>
    <n v="4.1319444426335394E-3"/>
  </r>
  <r>
    <s v="21990"/>
    <s v="Incident"/>
    <d v="2013-04-23T09:54:27"/>
    <d v="2013-04-23T00:00:00"/>
    <d v="1899-12-30T09:54:00"/>
    <x v="0"/>
    <s v="CBKNAQA-3008 CBKUS - Product field and category mismatch; product total differences by DC"/>
    <s v="SysOps"/>
    <s v="Closed"/>
    <x v="0"/>
    <s v=""/>
    <s v=""/>
    <d v="2013-04-26T15:44:44"/>
    <s v=""/>
    <s v=""/>
    <s v=""/>
    <s v=""/>
    <d v="2013-05-17T15:44:37"/>
    <s v="v11 CBK Launch Team"/>
    <s v="NO"/>
    <d v="2013-05-17T17:35:29"/>
    <s v=""/>
    <s v=""/>
    <s v="v11.Storefront Related Issues.WebStore Display"/>
    <s v="v11.Storefront"/>
    <n v="0.18893518518598285"/>
  </r>
  <r>
    <s v="21991"/>
    <s v="Incident"/>
    <d v="2013-04-23T09:58:50"/>
    <d v="2013-04-23T00:00:00"/>
    <d v="1899-12-30T09:58:00"/>
    <x v="0"/>
    <s v="CBKNAQA-3005 CBK Performance"/>
    <s v="Christopher and Banks"/>
    <s v="Closed"/>
    <x v="1"/>
    <s v=""/>
    <s v=""/>
    <s v=""/>
    <s v=""/>
    <s v=""/>
    <s v=""/>
    <s v=""/>
    <s v=""/>
    <s v="v11 CBK Launch Team"/>
    <s v="NO"/>
    <d v="2013-05-02T17:38:58"/>
    <s v="CBK.TAM"/>
    <s v=""/>
    <s v="v11.Performance Related Issues.Gomez"/>
    <s v="v11.Performance"/>
    <n v="3.0439814800047316E-3"/>
  </r>
  <r>
    <s v="21993"/>
    <s v="Incident"/>
    <d v="2013-04-23T10:12:55"/>
    <d v="2013-04-23T00:00:00"/>
    <d v="1899-12-30T10:12:00"/>
    <x v="0"/>
    <s v="CBKNAQA-3010 CJBUS - Category Mismatch for DC - Denim category"/>
    <s v="SysOps"/>
    <s v="Closed"/>
    <x v="0"/>
    <s v=""/>
    <s v=""/>
    <s v=""/>
    <s v=""/>
    <s v=""/>
    <s v=""/>
    <s v=""/>
    <s v=""/>
    <s v="v11 CBK Launch Team"/>
    <s v="NO"/>
    <d v="2013-05-07T12:34:31"/>
    <s v=""/>
    <s v=""/>
    <s v="v11.Storefront Related Issues.WebStore Display"/>
    <s v="v11.Storefront"/>
    <n v="9.7800925941555761E-3"/>
  </r>
  <r>
    <s v="21994"/>
    <s v="Incident"/>
    <d v="2013-04-23T10:27:07"/>
    <d v="2013-04-23T00:00:00"/>
    <d v="1899-12-30T10:27:00"/>
    <x v="0"/>
    <s v="CBKNAQA-3035 CBK - Refunds Not Posted"/>
    <s v="Christopher and Banks"/>
    <s v="Closed"/>
    <x v="0"/>
    <s v=""/>
    <s v=""/>
    <s v=""/>
    <s v=""/>
    <s v=""/>
    <s v=""/>
    <s v=""/>
    <s v=""/>
    <s v="v11 CBK Launch Team"/>
    <s v="YES"/>
    <d v="2013-05-17T18:18:18"/>
    <s v="CBK.TAM"/>
    <s v=""/>
    <s v="InternalClientServices_v9_v10.Payment Related Issues.Payment"/>
    <s v="V9, V10 Dependency"/>
    <n v="9.8611111097852699E-3"/>
  </r>
  <r>
    <s v="21995"/>
    <s v="Incident"/>
    <d v="2013-04-23T10:27:23"/>
    <d v="2013-04-23T00:00:00"/>
    <d v="1899-12-30T10:27:00"/>
    <x v="0"/>
    <s v="CBKNAQA-3011 CBKUS - Order Confirmation Email - Test link instead of PRD link"/>
    <s v="SysOps"/>
    <s v="Closed"/>
    <x v="0"/>
    <s v=""/>
    <s v=""/>
    <s v=""/>
    <s v=""/>
    <s v=""/>
    <s v=""/>
    <s v=""/>
    <s v=""/>
    <s v="v11 CBK Launch Team"/>
    <s v="NO"/>
    <d v="2013-05-16T14:48:55"/>
    <s v=""/>
    <s v=""/>
    <s v="v11.Storefront Related Issues.WebStore Display"/>
    <s v="v11.Storefront"/>
    <n v="1.8518518481869251E-4"/>
  </r>
  <r>
    <s v="22009"/>
    <s v="Incident"/>
    <d v="2013-04-23T13:18:21"/>
    <d v="2013-04-23T00:00:00"/>
    <d v="1899-12-30T13:18:00"/>
    <x v="0"/>
    <s v="CBKNAQA-3012 Default Sort order for categories should be Newest to Oldest"/>
    <s v="Christopher and Banks"/>
    <s v="Closed"/>
    <x v="0"/>
    <n v="37"/>
    <s v=""/>
    <d v="2013-04-29T13:24:53"/>
    <s v=""/>
    <s v=""/>
    <s v=""/>
    <s v=""/>
    <d v="2013-05-20T13:24:46"/>
    <s v="v11 CBK Launch Team"/>
    <s v="YES"/>
    <d v="2013-05-30T10:08:56"/>
    <s v="CBK.TAM"/>
    <s v=""/>
    <s v="v11.Storefront Related Issues.Category"/>
    <s v="v11.Storefront"/>
    <n v="0.11872685185517184"/>
  </r>
  <r>
    <s v="22011"/>
    <s v="Incident"/>
    <d v="2013-04-23T13:32:40"/>
    <d v="2013-04-23T00:00:00"/>
    <d v="1899-12-30T13:32:00"/>
    <x v="0"/>
    <s v="CBKNAQA-3013 Completeness is not turned on for CB &amp; CJ / 20% fewer products in V11 than V9"/>
    <s v="Christopher and Banks"/>
    <s v="Closed"/>
    <x v="0"/>
    <s v=""/>
    <s v=""/>
    <s v=""/>
    <s v=""/>
    <s v=""/>
    <s v=""/>
    <s v=""/>
    <s v=""/>
    <s v="v11 CBK Launch Team"/>
    <s v="YES"/>
    <d v="2013-05-16T14:49:30"/>
    <s v="CBK.TAM"/>
    <s v=""/>
    <s v="v11.GSI Manager.GSI Manager"/>
    <s v="v11.GSI Manager"/>
    <n v="9.9421296326909214E-3"/>
  </r>
  <r>
    <s v="22015"/>
    <s v="Incident"/>
    <d v="2013-04-23T14:33:20"/>
    <d v="2013-04-23T00:00:00"/>
    <d v="1899-12-30T14:33:00"/>
    <x v="0"/>
    <s v="CBKNAQA-3014 Images not displayed in GSI Manager Design View"/>
    <s v="Christopher and Banks"/>
    <s v="Closed"/>
    <x v="0"/>
    <s v=""/>
    <s v=""/>
    <s v=""/>
    <s v=""/>
    <s v=""/>
    <s v=""/>
    <s v=""/>
    <s v=""/>
    <s v="v11 CBK Launch Team"/>
    <s v="YES"/>
    <d v="2013-06-27T22:32:21"/>
    <s v="CBK.TAM"/>
    <s v=""/>
    <s v="v11.GSI Manager.GSI Manager"/>
    <s v="v11.GSI Manager"/>
    <n v="4.2129629626288079E-2"/>
  </r>
  <r>
    <s v="22044"/>
    <s v="Incident"/>
    <d v="2013-04-24T05:22:20"/>
    <d v="2013-04-24T00:00:00"/>
    <d v="1899-12-30T05:22:00"/>
    <x v="2"/>
    <s v="CBKNQQA-3084 CBKUS - Indicative Alert!!!  V11 Production:NA:Data_Monitoring:Edit:Stores:CBKNA-CBKUS:ProductCount - Critical"/>
    <s v="Christopher and Banks"/>
    <s v="Closed"/>
    <x v="0"/>
    <s v=""/>
    <s v=""/>
    <s v=""/>
    <s v=""/>
    <s v=""/>
    <s v=""/>
    <s v=""/>
    <s v=""/>
    <s v="v11 CBK Launch Team"/>
    <s v="NO"/>
    <d v="2013-05-17T17:11:32"/>
    <s v="CBK.TAM"/>
    <s v=""/>
    <s v="v11.Performance Related Issues.Indicative Alerts"/>
    <s v="v11.Performance"/>
    <n v="0.61736111110803904"/>
  </r>
  <r>
    <s v="22056"/>
    <s v="Incident"/>
    <d v="2013-04-24T10:45:10"/>
    <d v="2013-04-24T00:00:00"/>
    <d v="1899-12-30T10:45:00"/>
    <x v="0"/>
    <s v="CBKNAQA-3045 CBKUS - Promo Mismatch - Product promos inconsistent between DCs"/>
    <s v="SysOps"/>
    <s v="Closed"/>
    <x v="0"/>
    <s v=""/>
    <s v=""/>
    <s v=""/>
    <s v=""/>
    <s v=""/>
    <s v=""/>
    <s v=""/>
    <s v=""/>
    <s v="v11 CBK Launch Team"/>
    <s v="NO"/>
    <d v="2013-05-17T17:09:35"/>
    <s v=""/>
    <s v=""/>
    <s v="v11.Storefront Related Issues.WebStore Display"/>
    <s v="v11.Storefront"/>
    <n v="0.22418981482042"/>
  </r>
  <r>
    <s v="22063"/>
    <s v="Incident"/>
    <d v="2013-04-24T12:12:52"/>
    <d v="2013-04-24T00:00:00"/>
    <d v="1899-12-30T12:12:00"/>
    <x v="0"/>
    <s v="CBKNAQA-3036 Free shipping promotion enabled, free shipping not showing up in Shopping Bag"/>
    <s v="Christopher and Banks"/>
    <s v="Closed"/>
    <x v="0"/>
    <s v=""/>
    <s v=""/>
    <s v=""/>
    <s v=""/>
    <s v=""/>
    <s v=""/>
    <s v=""/>
    <s v=""/>
    <s v="v11 CBK Launch Team"/>
    <s v="YES"/>
    <d v="2013-05-16T14:52:17"/>
    <s v="CBK.TAM"/>
    <s v=""/>
    <s v="v11.Storefront Related Issues.Checkout"/>
    <s v="v11.Storefront"/>
    <n v="6.0902777775481809E-2"/>
  </r>
  <r>
    <s v="22069"/>
    <s v="Incident"/>
    <d v="2013-04-24T13:23:55"/>
    <d v="2013-04-24T00:00:00"/>
    <d v="1899-12-30T13:23:00"/>
    <x v="0"/>
    <s v="CBKNAQA-3018 When we attempt to collect a credit card number in OMS, we receive an error message"/>
    <s v="Christopher and Banks"/>
    <s v="Closed"/>
    <x v="0"/>
    <s v=""/>
    <s v=""/>
    <s v=""/>
    <s v=""/>
    <s v=""/>
    <s v=""/>
    <s v=""/>
    <s v=""/>
    <s v="v11 CBK Launch Team"/>
    <s v="NO"/>
    <d v="2013-05-17T17:14:49"/>
    <s v="CBK.TAM"/>
    <s v=""/>
    <s v="v11.Order Processing Related Issues.Order Flow"/>
    <s v="v11.Order Processing"/>
    <n v="4.9340277779265307E-2"/>
  </r>
  <r>
    <s v="22070"/>
    <s v="Incident"/>
    <d v="2013-04-24T13:39:57"/>
    <d v="2013-04-24T00:00:00"/>
    <d v="1899-12-30T13:39:00"/>
    <x v="0"/>
    <s v="CBKNAQA-3019 TST01 went down while processing returns"/>
    <s v="Christopher and Banks"/>
    <s v="Closed"/>
    <x v="0"/>
    <s v=""/>
    <s v=""/>
    <d v="2013-04-25T20:03:50"/>
    <s v=""/>
    <s v=""/>
    <s v=""/>
    <s v="Change is Live"/>
    <s v=""/>
    <s v="v11 CBK Launch Team"/>
    <s v="NO"/>
    <d v="2013-05-17T17:18:35"/>
    <s v="CBK.TAM"/>
    <s v=""/>
    <s v="v11.Order Processing Related Issues.Order Flow"/>
    <s v="v11.Order Processing"/>
    <n v="1.113425925723277E-2"/>
  </r>
  <r>
    <s v="22083"/>
    <s v="Incident"/>
    <d v="2013-04-24T16:38:51"/>
    <d v="2013-04-24T00:00:00"/>
    <d v="1899-12-30T16:38:00"/>
    <x v="0"/>
    <s v="CBKNAQA-3047 Product Level promotions are not pushing to the live site."/>
    <s v="Christopher and Banks"/>
    <s v="Closed"/>
    <x v="0"/>
    <s v=""/>
    <s v=""/>
    <s v=""/>
    <s v=""/>
    <s v=""/>
    <s v=""/>
    <s v=""/>
    <s v=""/>
    <s v="v11 CBK Launch Team"/>
    <s v="YES"/>
    <d v="2013-05-15T19:33:15"/>
    <s v="CBK.TAM"/>
    <s v=""/>
    <s v="v11.Storefront Related Issues.Checkout"/>
    <s v="v11.Storefront"/>
    <n v="0.12423611111444188"/>
  </r>
  <r>
    <s v="22085"/>
    <s v="Incident"/>
    <d v="2013-04-24T17:05:13"/>
    <d v="2013-04-24T00:00:00"/>
    <d v="1899-12-30T17:05:00"/>
    <x v="0"/>
    <s v="Orders are partially shipped and in multiple shipments"/>
    <s v="Christopher and Banks"/>
    <s v="Closed"/>
    <x v="0"/>
    <s v=""/>
    <s v=""/>
    <s v=""/>
    <s v=""/>
    <s v=""/>
    <s v=""/>
    <s v=""/>
    <s v=""/>
    <s v="v11 CBK Launch Team"/>
    <s v="YES"/>
    <d v="2013-04-25T20:03:24"/>
    <s v="CBK.TAM"/>
    <s v=""/>
    <s v="v11.Order Processing Related Issues.Orders Delayed/Missing"/>
    <s v="v11.Order Processing"/>
    <n v="1.8310185179871041E-2"/>
  </r>
  <r>
    <s v="22091"/>
    <s v="Incident"/>
    <d v="2013-04-24T19:10:32"/>
    <d v="2013-04-24T00:00:00"/>
    <d v="1899-12-30T19:10:00"/>
    <x v="1"/>
    <s v="CBKNAQA-3041 V11: CBK - Product showing duplicate swatch images and duplicate color in the drop-down"/>
    <s v="Christopher and Banks"/>
    <s v="Closed"/>
    <x v="0"/>
    <s v=""/>
    <s v="Yang, Jack "/>
    <s v=""/>
    <s v=""/>
    <s v=""/>
    <s v=""/>
    <s v=""/>
    <s v=""/>
    <s v="v11 CBK Launch Team"/>
    <s v="NO"/>
    <d v="2013-07-01T09:19:16"/>
    <s v=""/>
    <s v=""/>
    <s v="v11.Storefront Related Issues.WebStore Display"/>
    <s v="v11.Storefront"/>
    <n v="8.7025462962628808E-2"/>
  </r>
  <r>
    <s v="22093"/>
    <s v="Incident"/>
    <d v="2013-04-24T20:14:31"/>
    <d v="2013-04-24T00:00:00"/>
    <d v="1899-12-30T20:14:00"/>
    <x v="1"/>
    <s v="CBKNAQA-3006 Delta Jobs for DW Order data migration did not complete. The job has performance Issues. "/>
    <s v="Christopher and Banks"/>
    <s v="Closed"/>
    <x v="0"/>
    <s v=""/>
    <s v=""/>
    <s v=""/>
    <s v=""/>
    <s v=""/>
    <s v=""/>
    <s v=""/>
    <s v=""/>
    <s v="v11 CBK Launch Team"/>
    <s v="NO"/>
    <d v="2013-04-29T16:27:28"/>
    <s v="CBK.TAM"/>
    <s v=""/>
    <s v="v11.GSI Store Reporting.GSI Store Reporting"/>
    <s v="v11.GSI Store Reporting"/>
    <n v="4.4432870374293998E-2"/>
  </r>
  <r>
    <s v="22094"/>
    <s v="Incident"/>
    <d v="2013-04-24T20:17:48"/>
    <d v="2013-04-24T00:00:00"/>
    <d v="1899-12-30T20:17:00"/>
    <x v="1"/>
    <s v="CBKNAQA-2882 Can't select size in drop down"/>
    <s v="Christopher and Banks"/>
    <s v="Closed"/>
    <x v="0"/>
    <s v=""/>
    <s v=""/>
    <s v=""/>
    <s v=""/>
    <s v=""/>
    <s v=""/>
    <s v=""/>
    <s v=""/>
    <s v="v11 CBK Launch Team"/>
    <s v="NO"/>
    <d v="2013-05-17T15:25:03"/>
    <s v="CBK.TAM"/>
    <s v=""/>
    <s v="v11.Storefront Related Issues.WebStore Display"/>
    <s v="v11.Storefront"/>
    <n v="2.2800925944466144E-3"/>
  </r>
  <r>
    <s v="22095"/>
    <s v="Incident"/>
    <d v="2013-04-24T20:20:49"/>
    <d v="2013-04-24T00:00:00"/>
    <d v="1899-12-30T20:20:00"/>
    <x v="1"/>
    <s v="CBKNAQA-2904 Shipping Code/Mode New were identified in Production for which setup needs to be done in my OMSGCF FIle. "/>
    <s v="Christopher and Banks"/>
    <s v="Closed"/>
    <x v="0"/>
    <s v=""/>
    <s v=""/>
    <s v=""/>
    <s v=""/>
    <s v=""/>
    <s v=""/>
    <s v=""/>
    <s v=""/>
    <s v="v11 CBK Launch Team"/>
    <s v="NO"/>
    <d v="2013-04-29T16:26:06"/>
    <s v="CBK.TAM"/>
    <s v=""/>
    <s v="v11.Payment Related Issues.Payment"/>
    <s v="v11.Payment "/>
    <n v="2.0949074023519643E-3"/>
  </r>
  <r>
    <s v="22096"/>
    <s v="Incident"/>
    <d v="2013-04-24T20:25:06"/>
    <d v="2013-04-24T00:00:00"/>
    <d v="1899-12-30T20:25:00"/>
    <x v="1"/>
    <s v="CBKNAQA-2903 Bulk Load Errored out in a scenario when order with &lt;&gt; 'RS' was encountered and there was an entry in OMSERR File. "/>
    <s v="Christopher and Banks"/>
    <s v="Closed"/>
    <x v="0"/>
    <s v=""/>
    <s v=""/>
    <s v=""/>
    <s v=""/>
    <s v=""/>
    <s v=""/>
    <s v=""/>
    <s v=""/>
    <s v="v11 CBK Launch Team"/>
    <s v="NO"/>
    <d v="2013-04-29T16:17:25"/>
    <s v="CBK.TAM"/>
    <s v=""/>
    <s v="v11.Order Processing Related Issues.Order Flow"/>
    <s v="v11.Order Processing"/>
    <n v="2.9745370411546901E-3"/>
  </r>
  <r>
    <s v="22098"/>
    <s v="Incident"/>
    <d v="2013-04-24T20:37:10"/>
    <d v="2013-04-24T00:00:00"/>
    <d v="1899-12-30T20:37:00"/>
    <x v="1"/>
    <s v="CBKNQQA-2935 Tender type Gift card not active when free gift promo applied"/>
    <s v="Christopher and Banks"/>
    <s v="Closed"/>
    <x v="0"/>
    <s v=""/>
    <s v=""/>
    <d v="2013-05-14T15:42:26"/>
    <s v=""/>
    <s v=""/>
    <s v=""/>
    <s v=""/>
    <s v=""/>
    <s v="v11 CBK Launch Team"/>
    <s v="YES"/>
    <d v="2013-06-25T10:54:06"/>
    <s v="CBK.TAM"/>
    <s v=""/>
    <s v="v11.Storefront Related Issues.Checkout"/>
    <s v="v11.Storefront"/>
    <n v="8.3796296239597723E-3"/>
  </r>
  <r>
    <s v="22099"/>
    <s v="Incident"/>
    <d v="2013-04-24T20:42:59"/>
    <d v="2013-04-24T00:00:00"/>
    <d v="1899-12-30T20:42:00"/>
    <x v="1"/>
    <s v="CBKNAQA-3016 DW Order Stg2 to CORE job is running longer than usual"/>
    <s v="Christopher and Banks"/>
    <s v="Closed"/>
    <x v="0"/>
    <s v=""/>
    <s v=""/>
    <s v=""/>
    <s v=""/>
    <s v=""/>
    <s v=""/>
    <s v=""/>
    <s v=""/>
    <s v="v11 CBK Launch Team"/>
    <s v="NO"/>
    <d v="2013-04-29T16:05:38"/>
    <s v="CBK.TAM"/>
    <s v=""/>
    <s v="v11.Data Migration"/>
    <s v="v11.Data Migration"/>
    <n v="4.0393518575001508E-3"/>
  </r>
  <r>
    <s v="22102"/>
    <s v="Incident"/>
    <d v="2013-04-24T21:00:23"/>
    <d v="2013-04-24T00:00:00"/>
    <d v="1899-12-30T21:00:00"/>
    <x v="1"/>
    <s v="VPRS-14670 V11 Return Order in OMS does not tie back to Legacy Order in DW"/>
    <s v="Christopher and Banks"/>
    <s v="Closed"/>
    <x v="0"/>
    <s v=""/>
    <s v=""/>
    <s v=""/>
    <s v=""/>
    <s v=""/>
    <s v=""/>
    <s v=""/>
    <s v=""/>
    <s v="v11 CBK Launch Team"/>
    <s v="NO"/>
    <d v="2013-05-17T16:17:26"/>
    <s v="CBK.TAM"/>
    <s v=""/>
    <s v="v11.Data Migration"/>
    <s v="v11.Data Migration"/>
    <n v="1.208333332760958E-2"/>
  </r>
  <r>
    <s v="22103"/>
    <s v="Incident"/>
    <d v="2013-04-24T21:02:53"/>
    <d v="2013-04-24T00:00:00"/>
    <d v="1899-12-30T21:02:00"/>
    <x v="1"/>
    <s v="VPRS-14480 java.lang.ArithmeticException: / by zero in GSIHistoricalOrderLineItemBOImpl.getPrice(...)"/>
    <s v="Christopher and Banks"/>
    <s v="Closed"/>
    <x v="0"/>
    <s v=""/>
    <s v=""/>
    <s v=""/>
    <s v=""/>
    <s v=""/>
    <s v=""/>
    <s v=""/>
    <s v=""/>
    <s v="v11 CBK Launch Team"/>
    <s v="NO"/>
    <d v="2013-07-10T16:00:14"/>
    <s v="CBK.TAM"/>
    <s v=""/>
    <s v="v11.Payment Related Issues.Payment"/>
    <s v="v11.Payment "/>
    <n v="1.7361111167701893E-3"/>
  </r>
  <r>
    <s v="22105"/>
    <s v="Incident"/>
    <d v="2013-04-24T21:07:06"/>
    <d v="2013-04-24T00:00:00"/>
    <d v="1899-12-30T21:07:00"/>
    <x v="1"/>
    <s v="VPRS-14235 Getting General Error when I login with my account ( created in past builds), which has my wishlist. "/>
    <s v="Christopher and Banks"/>
    <s v="Closed"/>
    <x v="0"/>
    <s v=""/>
    <s v=""/>
    <s v=""/>
    <s v=""/>
    <s v=""/>
    <s v=""/>
    <s v=""/>
    <s v=""/>
    <s v="v11 CBK Launch Team"/>
    <s v="NO"/>
    <d v="2013-05-16T14:59:22"/>
    <s v="CBK.TAM"/>
    <s v=""/>
    <s v="v11.Storefront Related Issues.WebStore Display"/>
    <s v="v11.Storefront"/>
    <n v="2.9282407413120382E-3"/>
  </r>
  <r>
    <s v="22106"/>
    <s v="Incident"/>
    <d v="2013-04-24T21:10:45"/>
    <d v="2013-04-24T00:00:00"/>
    <d v="1899-12-30T21:10:00"/>
    <x v="1"/>
    <s v="GEM-609/RM-603 11.3.0.35: Store Reporting Release 11.3 "/>
    <s v="Christopher and Banks"/>
    <s v="Closed"/>
    <x v="0"/>
    <s v=""/>
    <s v="Sriram, Saradha "/>
    <s v=""/>
    <s v=""/>
    <s v=""/>
    <s v=""/>
    <s v=""/>
    <s v=""/>
    <s v="v11 CBK Launch Team"/>
    <s v="NO"/>
    <d v="2013-05-17T16:51:02"/>
    <s v="CBK.TAM"/>
    <s v=""/>
    <s v="v11.GSI Store Reporting.GSI Store Reporting"/>
    <s v="v11.GSI Store Reporting"/>
    <n v="2.5347222181153484E-3"/>
  </r>
  <r>
    <s v="22107"/>
    <s v="Incident"/>
    <d v="2013-04-24T21:14:28"/>
    <d v="2013-04-24T00:00:00"/>
    <d v="1899-12-30T21:14:00"/>
    <x v="1"/>
    <s v="CBKNAQA-3037 Filter Test Customer from DW load"/>
    <s v="Christopher and Banks"/>
    <s v="Closed"/>
    <x v="0"/>
    <s v=""/>
    <s v="Sriram, Saradha "/>
    <s v=""/>
    <s v=""/>
    <s v=""/>
    <s v=""/>
    <s v=""/>
    <s v=""/>
    <s v="v11 CBK Launch Team"/>
    <s v="NO"/>
    <d v="2013-06-13T14:26:26"/>
    <s v="CBK.TAM"/>
    <s v=""/>
    <s v="v11.GSI Store Reporting.GSI Store Reporting"/>
    <s v="v11.GSI Store Reporting"/>
    <n v="2.5810185179580003E-3"/>
  </r>
  <r>
    <s v="22110"/>
    <s v="Incident"/>
    <d v="2013-04-24T21:16:51"/>
    <d v="2013-04-24T00:00:00"/>
    <d v="1899-12-30T21:16:00"/>
    <x v="1"/>
    <s v="VPRS-14474 Customer Preference dates and history is not coming correct."/>
    <s v="Christopher and Banks"/>
    <s v="Closed"/>
    <x v="0"/>
    <s v=""/>
    <s v=""/>
    <s v=""/>
    <s v=""/>
    <s v=""/>
    <s v=""/>
    <s v=""/>
    <s v=""/>
    <s v="v11 CBK Launch Team"/>
    <s v="NO"/>
    <d v="2013-05-17T17:21:58"/>
    <s v="CBK.TAM"/>
    <s v=""/>
    <s v="v11.GSI Store Reporting.GSI Store Reporting"/>
    <s v="v11.GSI Store Reporting"/>
    <n v="1.6550925938645378E-3"/>
  </r>
  <r>
    <s v="22111"/>
    <s v="Incident"/>
    <d v="2013-04-24T21:20:34"/>
    <d v="2013-04-24T00:00:00"/>
    <d v="1899-12-30T21:20:00"/>
    <x v="1"/>
    <s v="INFRA-4077 robots.txt question WRT the Webstore installer "/>
    <s v="Christopher and Banks"/>
    <s v="Closed"/>
    <x v="0"/>
    <s v=""/>
    <s v=""/>
    <s v=""/>
    <s v=""/>
    <s v=""/>
    <s v=""/>
    <s v=""/>
    <s v=""/>
    <s v="v11 CBK Launch Team"/>
    <s v="NO"/>
    <d v="2013-05-15T13:50:32"/>
    <s v="CBK.TAM"/>
    <s v=""/>
    <s v="v11.Storefront Related Issues.WebStore Navigation"/>
    <s v="v11.Storefront"/>
    <n v="2.5810185179580003E-3"/>
  </r>
  <r>
    <s v="22133"/>
    <s v="Incident"/>
    <d v="2013-04-25T10:18:15"/>
    <d v="2013-04-25T00:00:00"/>
    <d v="1899-12-30T10:18:00"/>
    <x v="0"/>
    <s v="CBKNAQA-3026 AOS shipping promotion not working on CJ"/>
    <s v="Christopher and Banks"/>
    <s v="Closed"/>
    <x v="0"/>
    <s v=""/>
    <s v=""/>
    <d v="2013-04-26T17:11:17"/>
    <s v=""/>
    <s v=""/>
    <s v=""/>
    <s v=""/>
    <s v=""/>
    <s v="v11 CBK Launch Team"/>
    <s v="YES"/>
    <d v="2013-04-29T16:01:35"/>
    <s v="CBK.TAM"/>
    <s v=""/>
    <s v="v11.GSI Manager.Channel Cart &amp; Checkout"/>
    <s v="v11.GSI Manager"/>
    <n v="0.54005787037021946"/>
  </r>
  <r>
    <s v="22147"/>
    <s v="Incident"/>
    <d v="2013-04-25T11:08:56"/>
    <d v="2013-04-25T00:00:00"/>
    <d v="1899-12-30T11:08:00"/>
    <x v="0"/>
    <s v="CBKNAQA-3027 GSI Manager Design View performance"/>
    <s v="Christopher and Banks"/>
    <s v="Closed"/>
    <x v="0"/>
    <s v=""/>
    <s v=""/>
    <s v=""/>
    <s v=""/>
    <s v=""/>
    <s v=""/>
    <s v=""/>
    <s v=""/>
    <s v="v11 CBK Launch Team"/>
    <s v="NO"/>
    <d v="2013-04-26T15:58:57"/>
    <s v="CBK.TAM"/>
    <s v=""/>
    <s v="v11.Performance Related Issues.Gomez"/>
    <s v="v11.Performance"/>
    <n v="3.5196759257814847E-2"/>
  </r>
  <r>
    <s v="22155"/>
    <s v="Incident"/>
    <d v="2013-04-25T11:52:28"/>
    <d v="2013-04-25T00:00:00"/>
    <d v="1899-12-30T11:52:00"/>
    <x v="0"/>
    <s v="CBKNAQA-3086 CBKUS/CJBUS - Product counts inconsistent between DCs"/>
    <s v="SysOps"/>
    <s v="Closed"/>
    <x v="0"/>
    <s v=""/>
    <s v=""/>
    <s v=""/>
    <s v=""/>
    <s v=""/>
    <s v=""/>
    <s v=""/>
    <s v=""/>
    <s v="v11 CBK Launch Team"/>
    <s v="NO"/>
    <d v="2013-05-17T17:24:05"/>
    <s v=""/>
    <s v=""/>
    <s v="v11.Storefront Related Issues.Category"/>
    <s v="v11.Storefront"/>
    <n v="3.0231481483497191E-2"/>
  </r>
  <r>
    <s v="22156"/>
    <s v="Incident"/>
    <d v="2013-04-25T11:56:08"/>
    <d v="2013-04-25T00:00:00"/>
    <d v="1899-12-30T11:56:00"/>
    <x v="0"/>
    <s v="CBKNAQA-3032 V11 Products assigned to category and fulfill completeness but do not show in category in live or edit after replication"/>
    <s v="Christopher and Banks"/>
    <s v="Closed"/>
    <x v="0"/>
    <s v=""/>
    <s v=""/>
    <s v=""/>
    <s v=""/>
    <s v=""/>
    <s v=""/>
    <s v=""/>
    <s v=""/>
    <s v="v11 CBK Launch Team"/>
    <s v="YES"/>
    <d v="2013-05-16T14:50:28"/>
    <s v=""/>
    <s v=""/>
    <s v="v11.GSI Manager.Channel Catalog"/>
    <s v="v11.GSI Manager"/>
    <n v="2.5462962948950008E-3"/>
  </r>
  <r>
    <s v="22160"/>
    <s v="Incident"/>
    <d v="2013-04-25T12:08:17"/>
    <d v="2013-04-25T00:00:00"/>
    <d v="1899-12-30T12:08:00"/>
    <x v="0"/>
    <s v="CBKNAQA-3030 AOS – intermittent 404 errors"/>
    <s v="Christopher and Banks"/>
    <s v="Closed"/>
    <x v="0"/>
    <s v=""/>
    <s v=""/>
    <s v=""/>
    <s v=""/>
    <s v=""/>
    <s v=""/>
    <s v=""/>
    <s v=""/>
    <s v="v11 CBK Launch Team"/>
    <s v="NO"/>
    <d v="2013-04-29T11:05:32"/>
    <s v="CBK.TAM"/>
    <s v=""/>
    <s v="v11.Call Center Related Issues.AOS"/>
    <s v="v11.Call Center"/>
    <n v="8.4375000005820766E-3"/>
  </r>
  <r>
    <s v="22174"/>
    <s v="Incident"/>
    <d v="2013-04-25T14:07:25"/>
    <d v="2013-04-25T00:00:00"/>
    <d v="1899-12-30T14:07:00"/>
    <x v="0"/>
    <s v="CBKNAQA-3040 How colors and pricing appears in Clearance"/>
    <s v="Christopher and Banks"/>
    <s v="Closed"/>
    <x v="0"/>
    <n v="15"/>
    <s v=""/>
    <d v="2013-05-14T15:43:28"/>
    <s v=""/>
    <s v=""/>
    <s v=""/>
    <s v=""/>
    <d v="2013-06-04T15:42:56"/>
    <s v="v11 CBK Launch Team"/>
    <s v="YES"/>
    <d v="2013-06-05T10:27:58"/>
    <s v="CBK.TAM"/>
    <s v=""/>
    <s v="v11.Storefront Related Issues.Category"/>
    <s v="v11.Storefront"/>
    <n v="8.2731481481459923E-2"/>
  </r>
  <r>
    <s v="22176"/>
    <s v="Request"/>
    <d v="2013-04-25T14:41:40"/>
    <d v="2013-04-25T00:00:00"/>
    <d v="1899-12-30T14:41:00"/>
    <x v="0"/>
    <s v="CBK/CJB Run ProcessGSIDataLoadChainSchedule in EDIT PRD"/>
    <s v="Christopher and Banks"/>
    <s v="Closed"/>
    <x v="2"/>
    <s v=""/>
    <s v=""/>
    <s v=""/>
    <s v=""/>
    <s v=""/>
    <s v=""/>
    <s v="Change is Live"/>
    <s v=""/>
    <s v="v11 CBK Launch Team"/>
    <s v="NO"/>
    <d v="2013-04-26T10:44:36"/>
    <s v="CBK.TAM"/>
    <s v=""/>
    <s v="v11.GSI Manager.Mass Data Tasks"/>
    <s v="v11.GSI Manager"/>
    <n v="2.3784722223354038E-2"/>
  </r>
  <r>
    <s v="22180"/>
    <s v="Incident"/>
    <d v="2013-04-25T15:18:59"/>
    <d v="2013-04-25T00:00:00"/>
    <d v="1899-12-30T15:18:00"/>
    <x v="0"/>
    <s v="(OMS) CBKNAQA-3039 Error Message in OMS - &quot;Get CC Number&quot; Option"/>
    <s v="Christopher and Banks"/>
    <s v="Closed"/>
    <x v="0"/>
    <s v=""/>
    <s v=""/>
    <s v=""/>
    <s v=""/>
    <s v=""/>
    <s v=""/>
    <s v=""/>
    <s v=""/>
    <s v="v11 CBK Launch Team"/>
    <s v="NO"/>
    <d v="2013-05-07T12:19:48"/>
    <s v="CBK.TAM"/>
    <s v=""/>
    <s v="v11.Order Processing Related Issues.Order Flow"/>
    <s v="v11.Order Processing"/>
    <n v="2.5914351848769002E-2"/>
  </r>
  <r>
    <s v="22195"/>
    <s v="Incident"/>
    <d v="2013-04-25T19:32:57"/>
    <d v="2013-04-25T00:00:00"/>
    <d v="1899-12-30T19:32:00"/>
    <x v="1"/>
    <s v="CBKNAQA-3044 SI Prod to fix giftcertificateid issue in POS feed"/>
    <s v="Christopher and Banks"/>
    <s v="Closed"/>
    <x v="0"/>
    <s v=""/>
    <s v=""/>
    <s v=""/>
    <s v=""/>
    <s v=""/>
    <s v=""/>
    <s v=""/>
    <s v=""/>
    <s v="v11 CBK Launch Team"/>
    <s v="NO"/>
    <d v="2013-05-09T11:26:02"/>
    <s v="CBK.TAM"/>
    <s v=""/>
    <s v="v11.Feeds Related Issues.Outbound OMS"/>
    <s v="v11.Feeds"/>
    <n v="0.17636574074276723"/>
  </r>
  <r>
    <s v="22196"/>
    <s v="Incident"/>
    <d v="2013-04-25T19:48:57"/>
    <d v="2013-04-25T00:00:00"/>
    <d v="1899-12-30T19:48:00"/>
    <x v="1"/>
    <s v="CBKNAQA-3031 Container Item Qty Reported as Zero For All Orders"/>
    <s v="Christopher and Banks"/>
    <s v="Closed"/>
    <x v="0"/>
    <s v=""/>
    <s v="Olden, Rob "/>
    <d v="2013-05-14T15:46:23"/>
    <s v=""/>
    <s v=""/>
    <s v=""/>
    <s v=""/>
    <s v=""/>
    <s v="v11 CBK Launch Team"/>
    <s v="NO"/>
    <d v="2013-05-17T17:37:38"/>
    <s v="CBK.TAM"/>
    <s v=""/>
    <s v="v11.Order Processing Related Issues.Order Flow"/>
    <s v="v11.Order Processing"/>
    <n v="1.1111111110949423E-2"/>
  </r>
  <r>
    <s v="22235"/>
    <s v="Incident"/>
    <d v="2013-04-26T13:10:18"/>
    <d v="2013-04-26T00:00:00"/>
    <d v="1899-12-30T13:10:00"/>
    <x v="0"/>
    <s v="CBKNAQA-3085 SEC - Product Link and Content Display Issue – Bee Stripe 2-fer "/>
    <s v="SysOps"/>
    <s v="Closed"/>
    <x v="0"/>
    <s v=""/>
    <s v=""/>
    <s v=""/>
    <s v=""/>
    <s v=""/>
    <s v=""/>
    <s v=""/>
    <s v=""/>
    <s v="v11 CBK Launch Team"/>
    <s v="NO"/>
    <d v="2013-05-14T23:35:18"/>
    <s v=""/>
    <s v=""/>
    <s v="v11.Storefront Related Issues.WebStore Display"/>
    <s v="v11.Storefront"/>
    <n v="0.72315972222713754"/>
  </r>
  <r>
    <s v="22237"/>
    <s v="Incident"/>
    <d v="2013-04-26T13:39:32"/>
    <d v="2013-04-26T00:00:00"/>
    <d v="1899-12-30T13:39:00"/>
    <x v="0"/>
    <s v="CBKNAQA-3082 Both DCs - Alternate Color Swatches Duplicated for Multiple Products"/>
    <s v="SysOps"/>
    <s v="Closed"/>
    <x v="0"/>
    <s v=""/>
    <s v=""/>
    <s v=""/>
    <s v=""/>
    <s v=""/>
    <s v=""/>
    <s v=""/>
    <s v=""/>
    <s v="v11 CBK Launch Team"/>
    <s v="NO"/>
    <d v="2013-05-09T11:26:58"/>
    <s v=""/>
    <s v=""/>
    <s v="v11.Storefront Related Issues.WebStore Display"/>
    <s v="v11.Storefront"/>
    <n v="2.0300925920309965E-2"/>
  </r>
  <r>
    <s v="22238"/>
    <s v="Incident"/>
    <d v="2013-04-26T13:44:24"/>
    <d v="2013-04-26T00:00:00"/>
    <d v="1899-12-30T13:44:00"/>
    <x v="0"/>
    <s v="CBKNAQA-3053 ASH - Product Filtering Returns Results Beyond Selected Category "/>
    <s v="SysOps"/>
    <s v="Closed"/>
    <x v="0"/>
    <s v=""/>
    <s v=""/>
    <s v=""/>
    <s v=""/>
    <s v=""/>
    <s v=""/>
    <s v=""/>
    <s v=""/>
    <s v="v11 CBK Launch Team"/>
    <s v="NO"/>
    <d v="2013-05-17T16:49:07"/>
    <s v=""/>
    <s v=""/>
    <s v="v11.Storefront Related Issues.WebStore Display"/>
    <s v="v11.Storefront"/>
    <n v="3.3796296338550746E-3"/>
  </r>
  <r>
    <s v="22239"/>
    <s v="Incident"/>
    <d v="2013-04-26T13:45:43"/>
    <d v="2013-04-26T00:00:00"/>
    <d v="1899-12-30T13:45:00"/>
    <x v="0"/>
    <s v="(OMS) CBKNAQA-3048 VPRS-14718 OMS is generating duplicate LPN errors in production"/>
    <s v="Christopher and Banks"/>
    <s v="Closed"/>
    <x v="0"/>
    <s v=""/>
    <s v="Kawade, Sumit "/>
    <s v=""/>
    <s v=""/>
    <s v=""/>
    <s v=""/>
    <s v=""/>
    <s v=""/>
    <s v="v11 CBK Launch Team"/>
    <s v="NO"/>
    <d v="2013-05-17T17:26:12"/>
    <s v="CBK.TAM"/>
    <s v=""/>
    <s v="v11.Order Processing Related Issues.Order Flow"/>
    <s v="v11.Order Processing"/>
    <n v="9.1435184731381014E-4"/>
  </r>
  <r>
    <s v="22242"/>
    <s v="Incident"/>
    <d v="2013-04-26T14:06:29"/>
    <d v="2013-04-26T00:00:00"/>
    <d v="1899-12-30T14:06:00"/>
    <x v="0"/>
    <s v="CBKNAQA-3081 Both DCs - Inconsistent Search Results"/>
    <s v="SysOps"/>
    <s v="Closed"/>
    <x v="0"/>
    <s v=""/>
    <s v=""/>
    <s v=""/>
    <s v=""/>
    <s v=""/>
    <s v=""/>
    <s v=""/>
    <s v=""/>
    <s v="v11 CBK Launch Team"/>
    <s v="NO"/>
    <d v="2013-05-17T15:26:24"/>
    <s v=""/>
    <s v=""/>
    <s v="v11.Storefront Related Issues.WebStore Display"/>
    <s v="v11.Storefront"/>
    <n v="1.4421296298678499E-2"/>
  </r>
  <r>
    <s v="22255"/>
    <s v="Incident"/>
    <d v="2013-04-26T15:12:02"/>
    <d v="2013-04-26T00:00:00"/>
    <d v="1899-12-30T15:12:00"/>
    <x v="0"/>
    <s v="CBKNAQA-3050 Customer service has lost the capability to create a replacement orde"/>
    <s v="Christopher and Banks"/>
    <s v="Closed"/>
    <x v="0"/>
    <s v=""/>
    <s v="Freeze, Stephanie "/>
    <s v=""/>
    <s v=""/>
    <s v=""/>
    <s v=""/>
    <s v=""/>
    <s v=""/>
    <s v="v11 CBK Launch Team"/>
    <s v="NO"/>
    <d v="2013-05-17T17:33:16"/>
    <s v="CBK.TAM"/>
    <s v=""/>
    <s v="v11.Call Center Related Issues.GSI Customer Care"/>
    <s v="v11.Call Center"/>
    <n v="4.5520833336922806E-2"/>
  </r>
  <r>
    <s v="22262"/>
    <s v="Incident"/>
    <d v="2013-04-26T15:51:15"/>
    <d v="2013-04-26T00:00:00"/>
    <d v="1899-12-30T15:51:00"/>
    <x v="0"/>
    <s v="CBKNAQA-3061 Thumbnail Images are not displaying images of the product"/>
    <s v="Christopher and Banks"/>
    <s v="Closed"/>
    <x v="0"/>
    <s v=""/>
    <s v=""/>
    <s v=""/>
    <s v=""/>
    <s v=""/>
    <s v=""/>
    <s v=""/>
    <s v=""/>
    <s v="v11 CBK Launch Team"/>
    <s v="YES"/>
    <d v="2013-07-19T21:01:09"/>
    <s v="CBK.TAM"/>
    <s v=""/>
    <s v="v11.GSI Manager.GSI Manager"/>
    <s v="v11.GSI Manager"/>
    <n v="2.7233796296059154E-2"/>
  </r>
  <r>
    <s v="22263"/>
    <s v="Incident"/>
    <d v="2013-04-26T16:07:04"/>
    <d v="2013-04-26T00:00:00"/>
    <d v="1899-12-30T16:07:00"/>
    <x v="0"/>
    <s v="CBKNAQA-3070 nDuplicate Colors are showing for products"/>
    <s v="Christopher and Banks"/>
    <s v="Closed"/>
    <x v="0"/>
    <s v=""/>
    <s v=""/>
    <s v=""/>
    <s v=""/>
    <s v=""/>
    <s v=""/>
    <s v=""/>
    <s v=""/>
    <s v="v11 CBK Launch Team"/>
    <s v="YES"/>
    <d v="2013-05-24T12:11:48"/>
    <s v="CBK.TAM"/>
    <s v=""/>
    <s v="v11.Storefront Related Issues.Category"/>
    <s v="v11.Storefront"/>
    <n v="1.0983796295477077E-2"/>
  </r>
  <r>
    <s v="22269"/>
    <s v="Incident"/>
    <d v="2013-04-26T16:51:29"/>
    <d v="2013-04-26T00:00:00"/>
    <d v="1899-12-30T16:51:00"/>
    <x v="0"/>
    <s v="CBKNAQA-3069 Promo Details showing multiple times"/>
    <s v="Christopher and Banks"/>
    <s v="Closed"/>
    <x v="0"/>
    <s v=""/>
    <s v=""/>
    <s v=""/>
    <s v=""/>
    <s v=""/>
    <s v=""/>
    <s v=""/>
    <s v=""/>
    <s v="v11 CBK Launch Team"/>
    <s v="YES"/>
    <d v="2013-05-16T15:00:43"/>
    <s v="CBK.TAM"/>
    <s v=""/>
    <s v="v11.Storefront Related Issues.WebStore Display"/>
    <s v="v11.Storefront"/>
    <n v="3.0844907407299615E-2"/>
  </r>
  <r>
    <s v="22274"/>
    <s v="Incident"/>
    <d v="2013-04-26T19:14:52"/>
    <d v="2013-04-26T00:00:00"/>
    <d v="1899-12-30T19:14:00"/>
    <x v="1"/>
    <s v="(OMS) CBKNAQA-3051 OMS is not allowing updates the order release confirmation status if the update is received after the OMS has shipped or cancelled the order. "/>
    <s v="Christopher and Banks"/>
    <s v="Closed"/>
    <x v="0"/>
    <s v=""/>
    <s v=""/>
    <d v="2013-05-14T15:48:18"/>
    <s v=""/>
    <s v=""/>
    <s v=""/>
    <s v=""/>
    <s v=""/>
    <s v="v11 CBK Launch Team"/>
    <s v="NO"/>
    <d v="2013-05-17T17:41:14"/>
    <s v="CBK.TAM"/>
    <s v=""/>
    <s v="v11.Order Processing Related Issues.Order Flow"/>
    <s v="v11.Order Processing"/>
    <n v="9.9571759259561077E-2"/>
  </r>
  <r>
    <s v="22275"/>
    <s v="Incident"/>
    <d v="2013-04-26T19:20:28"/>
    <d v="2013-04-26T00:00:00"/>
    <d v="1899-12-30T19:20:00"/>
    <x v="1"/>
    <s v="CBKNAQA-3052 CBK Order Ack CR (commit delivery date to Sal is 5/30/13)"/>
    <s v="Christopher and Banks"/>
    <s v="Closed"/>
    <x v="0"/>
    <s v=""/>
    <s v=""/>
    <s v=""/>
    <s v=""/>
    <s v=""/>
    <s v=""/>
    <s v=""/>
    <s v=""/>
    <s v="v11 CBK Launch Team"/>
    <s v="YES"/>
    <d v="2013-07-24T11:32:09"/>
    <s v="CBK.TAM"/>
    <s v=""/>
    <s v="v11.Email Related Issues.Transaction Emails"/>
    <s v="v11.Email"/>
    <n v="3.8888888884685002E-3"/>
  </r>
  <r>
    <s v="22291"/>
    <s v="Incident"/>
    <d v="2013-04-27T17:16:58"/>
    <d v="2013-04-27T00:00:00"/>
    <d v="1899-12-30T17:16:00"/>
    <x v="0"/>
    <s v="CBKNAQA-3058   Channel Advisor - MerchantCategory is not populated for variation SKU"/>
    <s v="Christopher and Banks"/>
    <s v="Closed"/>
    <x v="2"/>
    <s v=""/>
    <s v=""/>
    <s v=""/>
    <s v=""/>
    <s v=""/>
    <s v=""/>
    <s v=""/>
    <s v=""/>
    <s v="v11 CBK Launch Team"/>
    <s v="NO"/>
    <d v="2013-04-29T17:16:51"/>
    <s v="CBK.TAM"/>
    <s v=""/>
    <s v="v11.Feeds Related Issues.Marketing Feeds"/>
    <s v="v11.Feeds"/>
    <n v="0.91423611110803904"/>
  </r>
  <r>
    <s v="22292"/>
    <s v="Incident"/>
    <d v="2013-04-27T18:08:40"/>
    <d v="2013-04-27T00:00:00"/>
    <d v="1899-12-30T18:08:00"/>
    <x v="1"/>
    <s v="(OMS) INFRA-5019  INFRA-5025 Running Database update scripts in ashprdomsdb01.us.gspt.net /ashprdomsdb02.us.gspt.net "/>
    <s v="Christopher and Banks"/>
    <s v="Closed"/>
    <x v="1"/>
    <s v=""/>
    <s v="Thota, Rajashekar "/>
    <s v=""/>
    <s v=""/>
    <s v=""/>
    <s v=""/>
    <s v=""/>
    <s v=""/>
    <s v="v11 CBK Launch Team"/>
    <s v="NO"/>
    <d v="2013-05-09T14:22:37"/>
    <s v="CBK.TAM"/>
    <s v=""/>
    <s v="v11.Order Processing Related Issues.Orders Delayed/Missing"/>
    <s v="v11.Order Processing"/>
    <n v="3.5902777781302575E-2"/>
  </r>
  <r>
    <s v="22306"/>
    <s v="Incident"/>
    <d v="2013-04-28T13:37:50"/>
    <d v="2013-04-28T00:00:00"/>
    <d v="1899-12-30T13:37:00"/>
    <x v="0"/>
    <s v="CBKNAQA-3068 Item in Clearance shows all color swatches when only one color is in stock"/>
    <s v="Christopher and Banks"/>
    <s v="Closed"/>
    <x v="0"/>
    <n v="15"/>
    <s v=""/>
    <s v=""/>
    <s v=""/>
    <s v=""/>
    <s v=""/>
    <s v=""/>
    <s v=""/>
    <s v="v11 CBK Launch Team"/>
    <s v="YES"/>
    <d v="2013-05-20T16:59:48"/>
    <s v="CBK.TAM"/>
    <s v=""/>
    <s v="v11.Storefront Related Issues.WebStore Display"/>
    <s v="v11.Storefront"/>
    <n v="0.81192129629198462"/>
  </r>
  <r>
    <s v="22307"/>
    <s v="Incident"/>
    <d v="2013-04-28T13:47:02"/>
    <d v="2013-04-28T00:00:00"/>
    <d v="1899-12-30T13:47:00"/>
    <x v="0"/>
    <s v="CBKNAQA-3067 Colors not showing correctly in Clearance"/>
    <s v="Christopher and Banks"/>
    <s v="Closed"/>
    <x v="0"/>
    <n v="15"/>
    <s v=""/>
    <s v=""/>
    <s v=""/>
    <s v=""/>
    <s v=""/>
    <s v=""/>
    <s v=""/>
    <s v="v11 CBK Launch Team"/>
    <s v="YES"/>
    <d v="2013-05-24T11:18:26"/>
    <s v="CBK.TAM"/>
    <s v=""/>
    <s v="v11.Storefront Related Issues.WebStore Display"/>
    <s v="v11.Storefront"/>
    <n v="6.3888888907968067E-3"/>
  </r>
  <r>
    <s v="22308"/>
    <s v="Incident"/>
    <d v="2013-04-28T14:00:17"/>
    <d v="2013-04-28T00:00:00"/>
    <d v="1899-12-30T14:00:00"/>
    <x v="0"/>
    <s v="CBKNAQA-3066 Gift cards should be listed under outfits and more and GSI manager would tell you they are but it is not visible on the site."/>
    <s v="Christopher and Banks"/>
    <s v="Closed"/>
    <x v="0"/>
    <s v=""/>
    <s v=""/>
    <s v=""/>
    <s v=""/>
    <s v=""/>
    <s v=""/>
    <s v=""/>
    <s v=""/>
    <s v="v11 CBK Launch Team"/>
    <s v="YES"/>
    <d v="2013-04-30T09:30:45"/>
    <s v="CBK.TAM"/>
    <s v=""/>
    <s v="v11.Storefront Related Issues.Category"/>
    <s v="v11.Storefront"/>
    <n v="9.2013888861401938E-3"/>
  </r>
  <r>
    <s v="22309"/>
    <s v="Incident"/>
    <d v="2013-04-28T14:06:23"/>
    <d v="2013-04-28T00:00:00"/>
    <d v="1899-12-30T14:06:00"/>
    <x v="0"/>
    <s v="CBKNAQA-3064 Alt-images missing from v11"/>
    <s v="Christopher and Banks"/>
    <s v="Closed"/>
    <x v="1"/>
    <s v=""/>
    <s v="Boyd, Colin "/>
    <d v="2013-05-06T19:28:13"/>
    <s v=""/>
    <s v=""/>
    <s v=""/>
    <s v=""/>
    <d v="2013-05-08T21:10:29"/>
    <s v="v11 CBK Launch Team"/>
    <s v="YES"/>
    <d v="2013-05-17T22:40:20"/>
    <s v="CBK.TAM"/>
    <s v=""/>
    <s v="v11.Storefront Related Issues.WebStore Display"/>
    <s v="v11.Storefront"/>
    <n v="4.2361111118225381E-3"/>
  </r>
  <r>
    <s v="22310"/>
    <s v="Incident"/>
    <d v="2013-04-28T14:55:41"/>
    <d v="2013-04-28T00:00:00"/>
    <d v="1899-12-30T14:55:00"/>
    <x v="0"/>
    <s v="CBKNAQA-3065 Pin-It images broken"/>
    <s v="Christopher and Banks"/>
    <s v="Closed"/>
    <x v="0"/>
    <n v="38"/>
    <s v="Golubev, Alexander "/>
    <d v="2013-07-11T11:20:29"/>
    <s v=""/>
    <s v=""/>
    <s v=""/>
    <s v=""/>
    <s v=""/>
    <s v="v11 CBK Launch Team"/>
    <s v="YES"/>
    <d v="2013-07-19T16:29:58"/>
    <s v="CBK.TAM"/>
    <s v=""/>
    <s v="v11.Storefront Related Issues.WebStore Display"/>
    <s v="v11.Storefront"/>
    <n v="3.4236111110658385E-2"/>
  </r>
  <r>
    <s v="22311"/>
    <s v="Incident"/>
    <d v="2013-04-28T15:32:49"/>
    <d v="2013-04-28T00:00:00"/>
    <d v="1899-12-30T15:32:00"/>
    <x v="0"/>
    <s v="CBKNAQA-3071 Stuck on shipping page."/>
    <s v="Christopher and Banks"/>
    <s v="Closed"/>
    <x v="0"/>
    <s v=""/>
    <s v=""/>
    <s v=""/>
    <s v=""/>
    <s v=""/>
    <s v=""/>
    <s v=""/>
    <s v=""/>
    <s v="v11 CBK Launch Team"/>
    <s v="YES"/>
    <d v="2013-05-16T14:58:09"/>
    <s v="CBK.TAM"/>
    <s v=""/>
    <s v="v11.Storefront Related Issues.Checkout"/>
    <s v="v11.Storefront"/>
    <n v="2.5787037040572613E-2"/>
  </r>
  <r>
    <s v="22313"/>
    <s v="Incident"/>
    <d v="2013-04-28T16:18:56"/>
    <d v="2013-04-28T00:00:00"/>
    <d v="1899-12-30T16:18:00"/>
    <x v="0"/>
    <s v="CBKNAQA-3073 Two of the items in my cart are out of stock"/>
    <s v="Christopher and Banks"/>
    <s v="Closed"/>
    <x v="1"/>
    <s v=""/>
    <s v=""/>
    <s v=""/>
    <s v=""/>
    <s v=""/>
    <s v=""/>
    <s v=""/>
    <s v=""/>
    <s v="v11 CBK Launch Team"/>
    <s v="YES"/>
    <d v="2013-05-29T14:15:13"/>
    <s v="CBK.TAM"/>
    <s v=""/>
    <s v="v11.Storefront Related Issues.Checkout"/>
    <s v="v11.Storefront"/>
    <n v="3.202546296233777E-2"/>
  </r>
  <r>
    <s v="22314"/>
    <s v="Incident"/>
    <d v="2013-04-28T16:20:45"/>
    <d v="2013-04-28T00:00:00"/>
    <d v="1899-12-30T16:20:00"/>
    <x v="0"/>
    <s v="CBKNAQA-3072 Order number doesn't appear on the receipt page"/>
    <s v="Christopher and Banks"/>
    <s v="Closed"/>
    <x v="0"/>
    <s v=""/>
    <s v=""/>
    <s v=""/>
    <s v=""/>
    <s v=""/>
    <s v=""/>
    <s v=""/>
    <s v=""/>
    <s v="v11 CBK Launch Team"/>
    <s v="YES"/>
    <d v="2013-04-30T09:29:38"/>
    <s v="CBK.TAM"/>
    <s v=""/>
    <s v="v11.Storefront Related Issues.Checkout"/>
    <s v="v11.Storefront"/>
    <n v="1.261574070667848E-3"/>
  </r>
  <r>
    <s v="22315"/>
    <s v="Incident"/>
    <d v="2013-04-28T16:24:17"/>
    <d v="2013-04-28T00:00:00"/>
    <d v="1899-12-30T16:24:00"/>
    <x v="0"/>
    <s v="CBKNAQA-3074 No e-mails received related to e-gift cards"/>
    <s v="Christopher and Banks"/>
    <s v="Closed"/>
    <x v="0"/>
    <s v=""/>
    <s v=""/>
    <s v=""/>
    <s v=""/>
    <s v=""/>
    <s v=""/>
    <s v=""/>
    <s v=""/>
    <s v="v11 CBK Launch Team"/>
    <s v="YES"/>
    <d v="2013-04-30T09:28:11"/>
    <s v="CBK.TAM"/>
    <s v=""/>
    <s v="v11.Storefront Related Issues.Checkout"/>
    <s v="v11.Storefront"/>
    <n v="2.4537037097616121E-3"/>
  </r>
  <r>
    <s v="22316"/>
    <s v="Incident"/>
    <d v="2013-04-28T16:39:26"/>
    <d v="2013-04-28T00:00:00"/>
    <d v="1899-12-30T16:39:00"/>
    <x v="0"/>
    <s v="CBKNAQA-3075 Color swatches on a product page, you see the color number, not the color name. We need to see the color name. "/>
    <s v="Christopher and Banks"/>
    <s v="Closed"/>
    <x v="0"/>
    <n v="15"/>
    <s v=""/>
    <s v=""/>
    <s v=""/>
    <s v=""/>
    <s v=""/>
    <s v=""/>
    <s v=""/>
    <s v="v11 CBK Launch Team"/>
    <s v="YES"/>
    <d v="2013-05-30T10:09:22"/>
    <s v="CBK.TAM"/>
    <s v=""/>
    <s v="v11.Storefront Related Issues.WebStore Display"/>
    <s v="v11.Storefront"/>
    <n v="1.0520833333430346E-2"/>
  </r>
  <r>
    <s v="22323"/>
    <s v="Incident"/>
    <d v="2013-04-29T08:57:15"/>
    <d v="2013-04-29T00:00:00"/>
    <d v="1899-12-30T08:57:00"/>
    <x v="2"/>
    <s v="CBKNAQA-3094 Images appearing as silhouette or with black boxes"/>
    <s v="Christopher and Banks"/>
    <s v="Closed"/>
    <x v="0"/>
    <s v=""/>
    <s v=""/>
    <s v=""/>
    <s v=""/>
    <s v=""/>
    <s v=""/>
    <s v=""/>
    <s v=""/>
    <s v="v11 CBK Launch Team"/>
    <s v="YES"/>
    <d v="2013-05-09T14:40:14"/>
    <s v="CBK.TAM"/>
    <s v=""/>
    <s v="v11.Storefront Related Issues.WebStore Display"/>
    <s v="v11.Storefront"/>
    <n v="0.67903935184585862"/>
  </r>
  <r>
    <s v="22326"/>
    <s v="Incident"/>
    <d v="2013-04-29T09:12:16"/>
    <d v="2013-04-29T00:00:00"/>
    <d v="1899-12-30T09:12:00"/>
    <x v="0"/>
    <s v="CBKNAQA-3092 recently viewed not showing the images"/>
    <s v="Christopher and Banks"/>
    <s v="Closed"/>
    <x v="0"/>
    <s v=""/>
    <s v=""/>
    <s v=""/>
    <s v=""/>
    <s v=""/>
    <s v=""/>
    <s v=""/>
    <s v=""/>
    <s v="v11 CBK Launch Team"/>
    <s v="YES"/>
    <d v="2013-05-09T14:43:35"/>
    <s v="CBK.TAM"/>
    <s v=""/>
    <s v="v11.Storefront Related Issues.WebStore Display"/>
    <s v="v11.Storefront"/>
    <n v="1.0428240741021E-2"/>
  </r>
  <r>
    <s v="22327"/>
    <s v="Incident"/>
    <d v="2013-04-29T09:22:31"/>
    <d v="2013-04-29T00:00:00"/>
    <d v="1899-12-30T09:22:00"/>
    <x v="0"/>
    <s v="CBKNAQA-3087 3087Performance in CSR Webstore is slow"/>
    <s v="Christopher and Banks"/>
    <s v="Closed"/>
    <x v="0"/>
    <s v=""/>
    <s v=""/>
    <s v=""/>
    <s v=""/>
    <s v=""/>
    <s v=""/>
    <s v=""/>
    <s v=""/>
    <s v="v11 CBK Launch Team"/>
    <s v="NO"/>
    <d v="2013-05-17T16:57:01"/>
    <s v="CBK.TAM"/>
    <s v=""/>
    <s v="v11.Performance Related Issues.Gomez"/>
    <s v="v11.Performance"/>
    <n v="7.1180555605678819E-3"/>
  </r>
  <r>
    <s v="22338"/>
    <s v="Incident"/>
    <d v="2013-04-29T10:46:31"/>
    <d v="2013-04-29T00:00:00"/>
    <d v="1899-12-30T10:46:00"/>
    <x v="0"/>
    <s v="CBKNAQA-3094 Duplicate colors appearing on product"/>
    <s v="Christopher and Banks"/>
    <s v="Closed"/>
    <x v="0"/>
    <s v=""/>
    <s v=""/>
    <s v=""/>
    <s v=""/>
    <s v=""/>
    <s v=""/>
    <s v=""/>
    <s v=""/>
    <s v="v11 CBK Launch Team"/>
    <s v="YES"/>
    <d v="2013-06-05T17:18:31"/>
    <s v="CBK.TAM"/>
    <s v=""/>
    <s v="v11.Storefront Related Issues.WebStore Display"/>
    <s v="v11.Storefront"/>
    <n v="5.8333333327027503E-2"/>
  </r>
  <r>
    <s v="22349"/>
    <s v="Incident"/>
    <d v="2013-04-29T13:16:36"/>
    <d v="2013-04-29T00:00:00"/>
    <d v="1899-12-30T13:16:00"/>
    <x v="0"/>
    <s v="CBKNAQA-3095 All of Return stations are locked up in the DC"/>
    <s v="Sheperdsville"/>
    <s v="Closed"/>
    <x v="2"/>
    <s v=""/>
    <s v="Thota, Rajashekar "/>
    <s v=""/>
    <s v=""/>
    <s v=""/>
    <s v=""/>
    <s v=""/>
    <s v=""/>
    <s v="v11 CBK Launch Team"/>
    <s v="NO"/>
    <d v="2013-05-03T10:32:36"/>
    <s v=""/>
    <s v=""/>
    <s v="v11.Fulfillment Related Issues.Operations"/>
    <s v="v11.Fulfillment "/>
    <n v="0.10422453704086365"/>
  </r>
  <r>
    <s v="22371"/>
    <s v="Incident"/>
    <d v="2013-04-29T16:49:50"/>
    <d v="2013-04-29T00:00:00"/>
    <d v="1899-12-30T16:49:00"/>
    <x v="0"/>
    <s v="CBKNAQA-3102 Cowl neck dress-cancelled for no inventory, but still up on site available to be ordered. "/>
    <s v="Christopher and Banks"/>
    <s v="Closed"/>
    <x v="0"/>
    <s v=""/>
    <s v=""/>
    <s v=""/>
    <s v=""/>
    <s v=""/>
    <s v=""/>
    <s v=""/>
    <s v=""/>
    <s v="v11 CBK Launch Team"/>
    <s v="YES"/>
    <d v="2013-05-16T14:56:05"/>
    <s v="CBK.TAM"/>
    <s v=""/>
    <s v="v11.Inventory Related Issues.IAS"/>
    <s v="v11.Inventory "/>
    <n v="0.14807870369986631"/>
  </r>
  <r>
    <s v="22373"/>
    <s v="Incident"/>
    <d v="2013-04-29T16:57:47"/>
    <d v="2013-04-29T00:00:00"/>
    <d v="1899-12-30T16:57:00"/>
    <x v="0"/>
    <s v="CBKNAQA-3101 Are abandoned cart e-mail reminders set up for v11? "/>
    <s v="Christopher and Banks"/>
    <s v="Closed"/>
    <x v="0"/>
    <s v=""/>
    <s v=""/>
    <s v=""/>
    <s v=""/>
    <s v=""/>
    <s v=""/>
    <s v=""/>
    <s v=""/>
    <s v="v11 CBK Launch Team"/>
    <s v="YES"/>
    <d v="2013-05-16T14:56:50"/>
    <s v="CBK.TAM"/>
    <s v=""/>
    <s v="v11.Email Related Issues.Transaction Emails"/>
    <s v="v11.Email"/>
    <n v="5.5208333360496908E-3"/>
  </r>
  <r>
    <s v="22374"/>
    <s v="Incident"/>
    <d v="2013-04-29T17:04:33"/>
    <d v="2013-04-29T00:00:00"/>
    <d v="1899-12-30T17:04:00"/>
    <x v="0"/>
    <s v="CBKNAQA-3099 Issues with Outfits"/>
    <s v="Christopher and Banks"/>
    <s v="Closed"/>
    <x v="0"/>
    <s v=""/>
    <s v=""/>
    <s v=""/>
    <s v=""/>
    <s v=""/>
    <s v=""/>
    <s v=""/>
    <s v=""/>
    <s v="v11 CBK Launch Team"/>
    <s v="YES"/>
    <d v="2013-05-16T14:57:25"/>
    <s v="CBK.TAM"/>
    <s v=""/>
    <s v="v11.Storefront Related Issues.Category"/>
    <s v="v11.Storefront"/>
    <n v="4.6990740738692693E-3"/>
  </r>
  <r>
    <s v="22376"/>
    <s v="Incident"/>
    <d v="2013-04-29T17:37:18"/>
    <d v="2013-04-29T00:00:00"/>
    <d v="1899-12-30T17:37:00"/>
    <x v="0"/>
    <s v="CBKNAQA-3097 Can't change payment type in the cart if saved default is PLCC"/>
    <s v="Christopher and Banks"/>
    <s v="Closed"/>
    <x v="0"/>
    <s v=""/>
    <s v=""/>
    <s v=""/>
    <s v=""/>
    <s v=""/>
    <s v=""/>
    <s v=""/>
    <s v=""/>
    <s v="v11 CBK Launch Team"/>
    <s v="YES"/>
    <d v="2013-05-16T15:07:45"/>
    <s v="CBK.TAM"/>
    <s v=""/>
    <s v="v11.Storefront Related Issues.Checkout"/>
    <s v="v11.Storefront"/>
    <n v="2.2743055553291924E-2"/>
  </r>
  <r>
    <s v="22379"/>
    <s v="Incident"/>
    <d v="2013-04-29T19:13:44"/>
    <d v="2013-04-29T00:00:00"/>
    <d v="1899-12-30T19:13:00"/>
    <x v="1"/>
    <s v="CBKNAQA-3096 No color-no size-no description-not cartable"/>
    <s v="Christopher and Banks"/>
    <s v="Closed"/>
    <x v="0"/>
    <s v=""/>
    <s v=""/>
    <s v=""/>
    <s v=""/>
    <s v=""/>
    <s v=""/>
    <s v=""/>
    <s v=""/>
    <s v="v11 CBK Launch Team"/>
    <s v="YES"/>
    <d v="2013-04-30T09:27:28"/>
    <s v="CBK.TAM"/>
    <s v=""/>
    <s v="v11.Storefront Related Issues.WebStore Display"/>
    <s v="v11.Storefront"/>
    <n v="6.6967592596483883E-2"/>
  </r>
  <r>
    <s v="22387"/>
    <s v="Incident"/>
    <d v="2013-04-29T23:56:52"/>
    <d v="2013-04-29T00:00:00"/>
    <d v="1899-12-30T23:56:00"/>
    <x v="1"/>
    <s v="CBKNAQA-3103 Text overflows text area"/>
    <s v="Christopher and Banks"/>
    <s v="Closed"/>
    <x v="0"/>
    <s v=""/>
    <s v=""/>
    <s v=""/>
    <s v=""/>
    <s v=""/>
    <s v=""/>
    <s v=""/>
    <s v=""/>
    <s v="v11 CBK Launch Team"/>
    <s v="NO"/>
    <d v="2013-05-09T14:55:24"/>
    <s v="CBK.TAM"/>
    <s v=""/>
    <s v="v11.Storefront Related Issues.WebStore Display"/>
    <s v="v11.Storefront"/>
    <n v="0.1966203703705105"/>
  </r>
  <r>
    <s v="22389"/>
    <s v="Incident"/>
    <d v="2013-04-30T01:40:48"/>
    <d v="2013-04-30T00:00:00"/>
    <d v="1899-12-30T01:40:00"/>
    <x v="2"/>
    <s v="CBKNAQA-3104 Bizrate is not set up in V11"/>
    <s v="Christopher and Banks"/>
    <s v="Closed"/>
    <x v="0"/>
    <s v=""/>
    <s v="Jadhav, Sameer "/>
    <s v=""/>
    <s v=""/>
    <s v=""/>
    <s v=""/>
    <s v=""/>
    <s v=""/>
    <s v="v11 CBK Launch Team"/>
    <s v="NO"/>
    <d v="2013-05-24T11:21:52"/>
    <s v="CBK.TAM"/>
    <s v=""/>
    <s v="v11.Storefront Related Issues.WebStore Display"/>
    <s v="v11.Storefront"/>
    <n v="7.2175925924966577E-2"/>
  </r>
  <r>
    <s v="22390"/>
    <s v="Incident"/>
    <d v="2013-04-30T02:15:12"/>
    <d v="2013-04-30T00:00:00"/>
    <d v="1899-12-30T02:15:00"/>
    <x v="2"/>
    <s v="CBKNAQA-3105 Recently viewed only displays image of first product"/>
    <s v="Christopher and Banks"/>
    <s v="Closed"/>
    <x v="0"/>
    <s v=""/>
    <s v=""/>
    <s v=""/>
    <s v=""/>
    <s v=""/>
    <s v=""/>
    <s v=""/>
    <s v=""/>
    <s v="v11 CBK Launch Team"/>
    <s v="NO"/>
    <d v="2013-05-09T14:54:54"/>
    <s v="CBK.TAM"/>
    <s v=""/>
    <s v="v11.Storefront Related Issues.WebStore Display"/>
    <s v="v11.Storefront"/>
    <n v="2.3888888892543036E-2"/>
  </r>
  <r>
    <s v="22393"/>
    <s v="Incident"/>
    <d v="2013-04-30T02:27:35"/>
    <d v="2013-04-30T00:00:00"/>
    <d v="1899-12-30T02:27:00"/>
    <x v="2"/>
    <s v="CBKNAQA-3106 Epicor User Preference “Profession” is not being saved"/>
    <s v="Christopher and Banks"/>
    <s v="Closed"/>
    <x v="0"/>
    <s v=""/>
    <s v=""/>
    <s v=""/>
    <s v=""/>
    <s v=""/>
    <s v=""/>
    <s v=""/>
    <s v=""/>
    <s v="v11 CBK Launch Team"/>
    <s v="NO"/>
    <d v="2013-05-16T17:11:03"/>
    <s v="CBK.TAM"/>
    <s v=""/>
    <s v="v11.Storefront Related Issues.WebStore Display"/>
    <s v="v11.Storefront"/>
    <n v="8.5995370318414643E-3"/>
  </r>
  <r>
    <s v="22395"/>
    <s v="Incident"/>
    <d v="2013-04-30T02:32:27"/>
    <d v="2013-04-30T00:00:00"/>
    <d v="1899-12-30T02:32:00"/>
    <x v="2"/>
    <s v="CBKNAQA-3115 Gift wrap image is not appearing on Shipping &amp; Gifting page"/>
    <s v="Christopher and Banks"/>
    <s v="Closed"/>
    <x v="0"/>
    <s v=""/>
    <s v=""/>
    <s v=""/>
    <s v=""/>
    <s v=""/>
    <s v=""/>
    <s v=""/>
    <s v=""/>
    <s v="v11 CBK Launch Team"/>
    <s v="NO"/>
    <d v="2013-04-30T14:18:17"/>
    <s v=""/>
    <s v=""/>
    <s v="v11.Storefront Related Issues.Checkout"/>
    <s v="v11.Storefront"/>
    <n v="3.3796296338550746E-3"/>
  </r>
  <r>
    <s v="22396"/>
    <s v="Incident"/>
    <d v="2013-04-30T02:44:39"/>
    <d v="2013-04-30T00:00:00"/>
    <d v="1899-12-30T02:44:00"/>
    <x v="2"/>
    <s v="CBKNAQA-3108 Periodic General Error when clicking on Order Details, under Order History "/>
    <s v="Christopher and Banks"/>
    <s v="Closed"/>
    <x v="0"/>
    <s v=""/>
    <s v=""/>
    <s v=""/>
    <s v=""/>
    <s v=""/>
    <s v=""/>
    <s v=""/>
    <s v=""/>
    <s v="v11 CBK Launch Team"/>
    <s v="NO"/>
    <d v="2013-05-16T14:41:39"/>
    <s v="CBK.TAM"/>
    <s v=""/>
    <s v="v11.Storefront Related Issues.WebStore Navigation"/>
    <s v="v11.Storefront"/>
    <n v="8.4722222163691185E-3"/>
  </r>
  <r>
    <s v="22397"/>
    <s v="Incident"/>
    <d v="2013-04-30T02:50:09"/>
    <d v="2013-04-30T00:00:00"/>
    <d v="1899-12-30T02:50:00"/>
    <x v="2"/>
    <s v="CBKNAQA-3107 CBK only: Parametric filter has some filters listed &quot;TWICE&quot;. For example in size, L is listed twice, when searched for skirts"/>
    <s v="Christopher and Banks"/>
    <s v="Closed"/>
    <x v="0"/>
    <s v=""/>
    <s v=""/>
    <s v=""/>
    <s v=""/>
    <s v=""/>
    <s v=""/>
    <s v=""/>
    <s v=""/>
    <s v="v11 CBK Launch Team"/>
    <s v="NO"/>
    <d v="2013-04-30T14:20:11"/>
    <s v="CBK.TAM"/>
    <s v=""/>
    <s v="v11.Storefront Related Issues.Search"/>
    <s v="v11.Storefront"/>
    <n v="3.8194444496184587E-3"/>
  </r>
  <r>
    <s v="22398"/>
    <s v="Incident"/>
    <d v="2013-04-30T02:54:23"/>
    <d v="2013-04-30T00:00:00"/>
    <d v="1899-12-30T02:54:00"/>
    <x v="2"/>
    <s v="CBKNAQA-3109 CBK only. Searched for &quot;help&quot; / &quot;customer service&quot; showed did u mean, instead of taking to help page"/>
    <s v="Christopher and Banks"/>
    <s v="Closed"/>
    <x v="0"/>
    <s v=""/>
    <s v=""/>
    <s v=""/>
    <s v=""/>
    <s v=""/>
    <s v=""/>
    <s v=""/>
    <s v=""/>
    <s v="v11 CBK Launch Team"/>
    <s v="NO"/>
    <d v="2013-05-16T15:03:43"/>
    <s v="CBK.TAM"/>
    <s v=""/>
    <s v="v11.Storefront Related Issues.WebStore Display"/>
    <s v="v11.Storefront"/>
    <n v="2.9398148108157329E-3"/>
  </r>
  <r>
    <s v="22400"/>
    <s v="Incident"/>
    <d v="2013-04-30T02:56:15"/>
    <d v="2013-04-30T00:00:00"/>
    <d v="1899-12-30T02:56:00"/>
    <x v="2"/>
    <s v="CBKNAQA-3116 Gift wrap fields labeled &quot;Gift Wrap Line 1&quot; and &quot;Gift Wrap Line 2&quot; instead of &quot;To:&quot; and &quot;From:&quot;"/>
    <s v="Christopher and Banks"/>
    <s v="Closed"/>
    <x v="0"/>
    <n v="14"/>
    <s v=""/>
    <s v=""/>
    <s v=""/>
    <s v=""/>
    <s v=""/>
    <s v=""/>
    <s v=""/>
    <s v="v11 CBK Launch Team"/>
    <s v="NO"/>
    <d v="2013-05-20T15:34:04"/>
    <s v=""/>
    <s v=""/>
    <s v="v11.Storefront Related Issues.Checkout"/>
    <s v="v11.Storefront"/>
    <n v="1.2962963010068052E-3"/>
  </r>
  <r>
    <s v="22401"/>
    <s v="Incident"/>
    <d v="2013-04-30T02:59:38"/>
    <d v="2013-04-30T00:00:00"/>
    <d v="1899-12-30T02:59:00"/>
    <x v="2"/>
    <s v="CBKNAQA-3110 On CJB search result page, promotion banner comes in chrome, not in IE. And promotion banner is not click-able."/>
    <s v="Christopher and Banks"/>
    <s v="Closed"/>
    <x v="0"/>
    <s v=""/>
    <s v=""/>
    <s v=""/>
    <s v=""/>
    <s v=""/>
    <s v=""/>
    <s v=""/>
    <s v=""/>
    <s v="v11 CBK Launch Team"/>
    <s v="NO"/>
    <d v="2013-05-16T15:07:07"/>
    <s v="CBK.TAM"/>
    <s v=""/>
    <s v="v11.Storefront Related Issues.Search"/>
    <s v="v11.Storefront"/>
    <n v="2.3495370332966559E-3"/>
  </r>
  <r>
    <s v="22402"/>
    <s v="Incident"/>
    <d v="2013-04-30T03:03:12"/>
    <d v="2013-04-30T00:00:00"/>
    <d v="1899-12-30T03:03:00"/>
    <x v="2"/>
    <s v="CBKNAQA-3111 On email signup popup, clicked on &quot;privacy policy&quot; link, but it showed &quot;customer service&quot; page. (There is separate page for privacy policy)"/>
    <s v="Christopher and Banks"/>
    <s v="Closed"/>
    <x v="0"/>
    <s v=""/>
    <s v=""/>
    <s v=""/>
    <s v=""/>
    <s v=""/>
    <s v=""/>
    <s v=""/>
    <s v=""/>
    <s v="v11 CBK Launch Team"/>
    <s v="NO"/>
    <d v="2013-07-19T21:00:21"/>
    <s v="CBK.TAM"/>
    <s v=""/>
    <s v="v11.Storefront Related Issues.WebStore Display"/>
    <s v="v11.Storefront"/>
    <n v="2.4768518560449593E-3"/>
  </r>
  <r>
    <s v="22403"/>
    <s v="Incident"/>
    <d v="2013-04-30T03:08:51"/>
    <d v="2013-04-30T00:00:00"/>
    <d v="1899-12-30T03:08:00"/>
    <x v="2"/>
    <s v="CBKNAQA-3112 - Favicon Browser top bar (tab) (fix dependant upon Build schedule)"/>
    <s v="Christopher and Banks"/>
    <s v="Closed"/>
    <x v="0"/>
    <s v=""/>
    <s v=""/>
    <s v=""/>
    <s v=""/>
    <s v=""/>
    <s v=""/>
    <s v=""/>
    <s v=""/>
    <s v="v11 CBK Launch Team"/>
    <s v="YES"/>
    <d v="2013-06-28T14:27:33"/>
    <s v="CBK.TAM"/>
    <s v=""/>
    <s v="v11.Storefront Related Issues.WebStore Display"/>
    <s v="v11.Storefront"/>
    <n v="3.9236111115314998E-3"/>
  </r>
  <r>
    <s v="22411"/>
    <s v="Incident"/>
    <d v="2013-04-30T04:16:23"/>
    <d v="2013-04-30T00:00:00"/>
    <d v="1899-12-30T04:16:00"/>
    <x v="2"/>
    <s v="CBKNAQA-3114 PowerReviews Icons not displaying on page 1 of reviews on Product Page"/>
    <s v="Christopher and Banks"/>
    <s v="Closed"/>
    <x v="0"/>
    <s v=""/>
    <s v=""/>
    <s v=""/>
    <s v=""/>
    <s v=""/>
    <s v=""/>
    <s v=""/>
    <s v=""/>
    <s v="v11 CBK Launch Team"/>
    <s v="NO"/>
    <d v="2013-05-16T15:02:27"/>
    <s v="CBK.TAM"/>
    <s v=""/>
    <s v="v11.Storefront Related Issues.WebStore Display"/>
    <s v="v11.Storefront"/>
    <n v="4.6898148146283347E-2"/>
  </r>
  <r>
    <s v="22416"/>
    <s v="Incident"/>
    <d v="2013-04-30T05:10:54"/>
    <d v="2013-04-30T00:00:00"/>
    <d v="1899-12-30T05:10:00"/>
    <x v="2"/>
    <s v="CBKNAQA-3118 No Email are sent from SEC DC - Email Servervice in SEC is pointing to TST Edialog. Needs to change to point to production E-Dialog"/>
    <s v="Christopher and Banks"/>
    <s v="Closed"/>
    <x v="1"/>
    <s v=""/>
    <s v=""/>
    <s v=""/>
    <s v=""/>
    <s v=""/>
    <s v=""/>
    <s v=""/>
    <s v=""/>
    <s v="v11 CBK Launch Team"/>
    <s v="NO"/>
    <d v="2013-05-02T17:27:22"/>
    <s v="CBK.TAM"/>
    <s v=""/>
    <s v="v11.Email Related Issues.Transaction Emails"/>
    <s v="v11.Email"/>
    <n v="3.7858796291402541E-2"/>
  </r>
  <r>
    <s v="22429"/>
    <s v="Incident"/>
    <d v="2013-04-30T09:21:47"/>
    <d v="2013-04-30T00:00:00"/>
    <d v="1899-12-30T09:21:00"/>
    <x v="0"/>
    <s v="CBKNAQA-3124 Certain links on CBK/CJB homepage drop out of CSR Contest"/>
    <s v="Christopher and Banks"/>
    <s v="Closed"/>
    <x v="0"/>
    <s v=""/>
    <s v="Jadhav, Sameer "/>
    <s v=""/>
    <s v=""/>
    <s v=""/>
    <s v=""/>
    <s v=""/>
    <s v=""/>
    <s v="v11 CBK Launch Team"/>
    <s v="NO"/>
    <d v="2013-06-27T15:48:29"/>
    <s v="CBK.TAM"/>
    <s v=""/>
    <s v="v11.Call Center Related Issues.CSR Webstore"/>
    <s v="v11.Call Center"/>
    <n v="0.17422453704057261"/>
  </r>
  <r>
    <s v="22435"/>
    <s v="Incident"/>
    <d v="2013-04-30T10:13:12"/>
    <d v="2013-04-30T00:00:00"/>
    <d v="1899-12-30T10:13:00"/>
    <x v="0"/>
    <s v="CBKNAQA-3138 - AOS links not redirecting to AOS v11 site"/>
    <s v="Christopher and Banks"/>
    <s v="Closed"/>
    <x v="1"/>
    <s v=""/>
    <s v="Jadhav, Sameer "/>
    <d v="2013-05-02T17:06:40"/>
    <s v=""/>
    <s v=""/>
    <s v=""/>
    <s v=""/>
    <s v=""/>
    <s v="v11 CBK Launch Team"/>
    <s v="YES"/>
    <d v="2013-05-06T10:19:58"/>
    <s v="CBK.TAM"/>
    <s v=""/>
    <s v="v11.GSI Manager.Channel Apps"/>
    <s v="v11.GSI Manager"/>
    <n v="3.570601851970423E-2"/>
  </r>
  <r>
    <s v="22436"/>
    <s v="Incident"/>
    <d v="2013-04-30T10:21:47"/>
    <d v="2013-04-30T00:00:00"/>
    <d v="1899-12-30T10:21:00"/>
    <x v="0"/>
    <s v="CBKNAQA-3122 On CBK or CJB home page, click on CMS spot. URL in lower left contains &quot;GSI&quot; in the string. This should not be there."/>
    <s v="Christopher and Banks"/>
    <s v="Closed"/>
    <x v="1"/>
    <s v=""/>
    <s v="Jadhav, Sameer "/>
    <d v="2013-05-01T12:56:04"/>
    <s v=""/>
    <s v=""/>
    <s v=""/>
    <s v=""/>
    <d v="2013-05-03T12:55:36"/>
    <s v="v11 CBK Launch Team"/>
    <s v="NO"/>
    <d v="2013-05-24T11:05:22"/>
    <s v="CBK.TAM"/>
    <s v=""/>
    <s v="v11.Storefront Related Issues.Homepage"/>
    <s v="v11.Storefront"/>
    <n v="5.9606481445371173E-3"/>
  </r>
  <r>
    <s v="22439"/>
    <s v="Incident"/>
    <d v="2013-04-30T10:31:57"/>
    <d v="2013-04-30T00:00:00"/>
    <d v="1899-12-30T10:31:00"/>
    <x v="0"/>
    <s v="CBKNAQA-3126 Customer reporting blue GSI branded error screen in checkout (CBK)"/>
    <s v="Christopher and Banks"/>
    <s v="Closed"/>
    <x v="1"/>
    <s v=""/>
    <s v="Jadhav, Sameer "/>
    <d v="2013-05-01T11:49:48"/>
    <s v=""/>
    <s v=""/>
    <s v=""/>
    <s v=""/>
    <s v=""/>
    <s v="v11 CBK Launch Team"/>
    <s v="NO"/>
    <d v="2013-05-02T17:02:47"/>
    <s v=""/>
    <s v=""/>
    <s v="v11.Storefront Related Issues.Checkout"/>
    <s v="v11.Storefront"/>
    <n v="7.0601851839455776E-3"/>
  </r>
  <r>
    <s v="22441"/>
    <s v="Incident"/>
    <d v="2013-04-30T10:33:27"/>
    <d v="2013-04-30T00:00:00"/>
    <d v="1899-12-30T10:33:00"/>
    <x v="0"/>
    <s v="(OMS) CBKNAQA-3128 &quot;Payment Type not set up for seller&quot; for VGC order placed to OMS "/>
    <s v="Christopher and Banks"/>
    <s v="Closed"/>
    <x v="0"/>
    <s v=""/>
    <s v="Soni, Uttam "/>
    <s v=""/>
    <s v=""/>
    <s v=""/>
    <s v=""/>
    <s v=""/>
    <s v=""/>
    <s v="v11 CBK Launch Team"/>
    <s v="NO"/>
    <d v="2013-05-24T13:11:35"/>
    <s v="CBK.TAM"/>
    <s v=""/>
    <s v="v11.Payment Related Issues.Gift Cards"/>
    <s v="v11.Payment "/>
    <n v="1.0416666700621136E-3"/>
  </r>
  <r>
    <s v="22442"/>
    <s v="Incident"/>
    <d v="2013-04-30T10:37:56"/>
    <d v="2013-04-30T00:00:00"/>
    <d v="1899-12-30T10:37:00"/>
    <x v="0"/>
    <s v="CBKNAQA-3127 Vanity URL issues"/>
    <s v="Christopher and Banks"/>
    <s v="Closed"/>
    <x v="0"/>
    <n v="14"/>
    <s v="Boyd, Colin "/>
    <s v=""/>
    <s v=""/>
    <s v=""/>
    <s v=""/>
    <s v=""/>
    <s v=""/>
    <s v="v11 CBK Launch Team"/>
    <s v="YES"/>
    <d v="2013-07-25T09:17:57"/>
    <s v="CBK.TAM"/>
    <s v=""/>
    <s v="v11.Storefront Related Issues.WebStore Navigation"/>
    <s v="v11.Storefront"/>
    <n v="3.1134259261307307E-3"/>
  </r>
  <r>
    <s v="22464"/>
    <s v="Incident"/>
    <d v="2013-04-30T12:25:35"/>
    <d v="2013-04-30T00:00:00"/>
    <d v="1899-12-30T12:25:00"/>
    <x v="0"/>
    <s v="CBKNAQA-3129 Checkout Error due to Arithmetic Exception "/>
    <s v="Christopher and Banks"/>
    <s v="Closed"/>
    <x v="2"/>
    <s v=""/>
    <s v="Jadhav, Sameer "/>
    <d v="2013-05-01T12:58:57"/>
    <s v=""/>
    <s v=""/>
    <s v=""/>
    <s v=""/>
    <d v="2013-05-02T12:58:50"/>
    <s v="v11 CBK Launch Team"/>
    <s v="NO"/>
    <d v="2013-05-02T15:22:34"/>
    <s v="CBK.TAM"/>
    <s v=""/>
    <s v="v11.Storefront Related Issues.Checkout"/>
    <s v="v11.Storefront"/>
    <n v="7.4756944442924578E-2"/>
  </r>
  <r>
    <s v="22470"/>
    <s v="Incident"/>
    <d v="2013-04-30T13:25:39"/>
    <d v="2013-04-30T00:00:00"/>
    <d v="1899-12-30T13:25:00"/>
    <x v="0"/>
    <s v="CBKNAQA-3134 Size issue in GSI Manager"/>
    <s v="Christopher and Banks"/>
    <s v="Closed"/>
    <x v="0"/>
    <s v=""/>
    <s v="Fulop, Alexander "/>
    <s v=""/>
    <s v=""/>
    <s v=""/>
    <s v=""/>
    <s v=""/>
    <s v=""/>
    <s v="v11 CBK Launch Team"/>
    <s v="YES"/>
    <d v="2013-05-03T16:33:00"/>
    <s v="CBK.TAM"/>
    <s v=""/>
    <s v="v11.GSI Manager.Channel Catalog"/>
    <s v="v11.GSI Manager"/>
    <n v="4.1712962964083999E-2"/>
  </r>
  <r>
    <s v="22475"/>
    <s v="Incident"/>
    <d v="2013-04-30T14:25:32"/>
    <d v="2013-04-30T00:00:00"/>
    <d v="1899-12-30T14:25:00"/>
    <x v="0"/>
    <s v="CBKNAQA-3146 Missing place to enter Friendship Rewards certificate for discount on payment page"/>
    <s v="Christopher and Banks"/>
    <s v="Closed"/>
    <x v="0"/>
    <n v="43"/>
    <s v="Jadhav, Sameer "/>
    <s v=""/>
    <s v=""/>
    <s v=""/>
    <s v=""/>
    <s v=""/>
    <s v=""/>
    <s v="v11 CBK Launch Team"/>
    <s v="YES"/>
    <d v="2013-05-30T09:39:10"/>
    <s v="CBK.TAM"/>
    <s v=""/>
    <s v="v11.Storefront Related Issues.Checkout"/>
    <s v="v11.Storefront"/>
    <n v="4.1585648148611654E-2"/>
  </r>
  <r>
    <s v="22495"/>
    <s v="Incident"/>
    <d v="2013-04-30T16:29:21"/>
    <d v="2013-04-30T00:00:00"/>
    <d v="1899-12-30T16:29:00"/>
    <x v="0"/>
    <s v="Expand Character Limit For Price Adjustment Reason Text in OMS"/>
    <s v="CS Clothing"/>
    <s v="Closed"/>
    <x v="0"/>
    <s v=""/>
    <s v=""/>
    <s v=""/>
    <s v=""/>
    <s v=""/>
    <s v=""/>
    <s v=""/>
    <s v=""/>
    <s v="v11 CBK Launch Team"/>
    <s v="NO"/>
    <d v="2013-05-15T12:18:11"/>
    <s v="Clothing.Client Services Ops"/>
    <s v=""/>
    <s v="v11.Call Center Related Issues.GSI Customer Care"/>
    <s v="v11.Call Center"/>
    <n v="8.5983796299842652E-2"/>
  </r>
  <r>
    <s v="22499"/>
    <s v="Incident"/>
    <d v="2013-04-30T17:11:41"/>
    <d v="2013-04-30T00:00:00"/>
    <d v="1899-12-30T17:11:00"/>
    <x v="0"/>
    <s v="CBKNAQA-3145 Product is not cartable"/>
    <s v="Christopher and Banks"/>
    <s v="Closed"/>
    <x v="0"/>
    <s v=""/>
    <s v=""/>
    <s v=""/>
    <s v=""/>
    <s v=""/>
    <s v=""/>
    <s v=""/>
    <s v=""/>
    <s v="v11 CBK Launch Team"/>
    <s v="YES"/>
    <d v="2013-05-07T12:09:29"/>
    <s v="CBK.TAM"/>
    <s v=""/>
    <s v="v11.Storefront Related Issues.WebStore Display"/>
    <s v="v11.Storefront"/>
    <n v="2.9398148144537117E-2"/>
  </r>
  <r>
    <s v="22504"/>
    <s v="Incident"/>
    <d v="2013-04-30T20:23:34"/>
    <d v="2013-04-30T00:00:00"/>
    <d v="1899-12-30T20:23:00"/>
    <x v="1"/>
    <s v="CBKNAQA-3144 CBK and Scanalert"/>
    <s v="Christopher and Banks"/>
    <s v="Closed"/>
    <x v="1"/>
    <s v=""/>
    <s v=""/>
    <s v=""/>
    <s v=""/>
    <s v=""/>
    <s v=""/>
    <s v=""/>
    <s v=""/>
    <s v="v11 CBK Launch Team"/>
    <s v="NO"/>
    <d v="2013-05-22T09:52:13"/>
    <s v="CBK.TAM"/>
    <s v=""/>
    <s v="v11.Operations Related Issues.Operations"/>
    <s v="v11.Operations"/>
    <n v="0.13325231481576338"/>
  </r>
  <r>
    <s v="22511"/>
    <s v="Incident"/>
    <d v="2013-05-01T05:57:27"/>
    <d v="2013-05-01T00:00:00"/>
    <d v="1899-12-30T05:57:00"/>
    <x v="2"/>
    <s v="CBKNAQA-3142 CBKNAQA-3139 Images wrong on all family pages"/>
    <s v="Christopher and Banks"/>
    <s v="Closed"/>
    <x v="2"/>
    <s v=""/>
    <s v="Jadhav, Sameer "/>
    <d v="2013-05-01T12:57:08"/>
    <s v=""/>
    <s v=""/>
    <s v=""/>
    <s v=""/>
    <s v=""/>
    <s v="v11 CBK Launch Team"/>
    <s v="NO"/>
    <d v="2013-05-02T10:27:22"/>
    <s v="CBK.TAM"/>
    <s v=""/>
    <s v="v11.Storefront Related Issues.Category"/>
    <s v="v11.Storefront"/>
    <n v="0.39853009259240935"/>
  </r>
  <r>
    <s v="22516"/>
    <s v="Incident"/>
    <d v="2013-05-01T08:30:15"/>
    <d v="2013-05-01T00:00:00"/>
    <d v="1899-12-30T08:30:00"/>
    <x v="2"/>
    <s v="CBKNAQA-3140 Webstore does not appear to always call the TenderTypeLookupRequest before calling PLCCAuthRequest; They Are calling PLCCAuthRequest with invlaid PANs which would be caught if the TTL request were being used"/>
    <s v="Christopher and Banks"/>
    <s v="Closed"/>
    <x v="1"/>
    <s v=""/>
    <s v=""/>
    <s v=""/>
    <s v=""/>
    <s v=""/>
    <s v=""/>
    <s v=""/>
    <s v=""/>
    <s v="v11 CBK Launch Team"/>
    <s v="NO"/>
    <d v="2013-06-24T10:46:07"/>
    <s v="CBK.TAM"/>
    <s v=""/>
    <s v="v11.Storefront Related Issues.Checkout"/>
    <s v="v11.Storefront"/>
    <n v="0.10611111111211358"/>
  </r>
  <r>
    <s v="22517"/>
    <s v="Incident"/>
    <d v="2013-05-01T08:55:32"/>
    <d v="2013-05-01T00:00:00"/>
    <d v="1899-12-30T08:55:00"/>
    <x v="2"/>
    <s v="(OMS) CBKNAQA-3151 GL out of Balance - Missing Master Invoices"/>
    <s v="Christopher and Banks"/>
    <s v="Closed"/>
    <x v="0"/>
    <s v=""/>
    <s v="Gelle, Sandeep "/>
    <d v="2013-05-01T09:54:07"/>
    <s v=""/>
    <s v=""/>
    <s v=""/>
    <s v=""/>
    <s v=""/>
    <s v="v11 CBK Launch Team"/>
    <s v="NO"/>
    <d v="2013-05-07T12:09:05"/>
    <s v="CBK.TAM"/>
    <s v=""/>
    <s v="v11.Finance Related Issues"/>
    <s v="v11.Finance"/>
    <n v="1.7557870371092577E-2"/>
  </r>
  <r>
    <s v="22518"/>
    <s v="Incident"/>
    <d v="2013-05-01T09:00:37"/>
    <d v="2013-05-01T00:00:00"/>
    <d v="1899-12-30T09:00:00"/>
    <x v="0"/>
    <s v="CBKNAQA-3157 Loyalty Promos are not loading properly"/>
    <s v="Christopher and Banks"/>
    <s v="Closed"/>
    <x v="0"/>
    <s v=""/>
    <s v=""/>
    <s v=""/>
    <s v=""/>
    <s v=""/>
    <s v=""/>
    <s v=""/>
    <s v=""/>
    <s v="v11 CBK Launch Team"/>
    <s v="NO"/>
    <d v="2013-05-24T13:21:33"/>
    <s v="CBK.TAM"/>
    <s v=""/>
    <s v="v11.Storefront Related Issues.WebStore Display"/>
    <s v="v11.Storefront"/>
    <n v="3.53009258833481E-3"/>
  </r>
  <r>
    <s v="22519"/>
    <s v="Incident"/>
    <d v="2013-05-01T09:05:58"/>
    <d v="2013-05-01T00:00:00"/>
    <d v="1899-12-30T09:05:00"/>
    <x v="0"/>
    <s v="CBKNAQA-3156 Webstore is sometimes sending payment tokens for credit cards as &quot;n/a&quot;.  These ordes will be cancelled as they can't be processed"/>
    <s v="Christopher and Banks"/>
    <s v="Closed"/>
    <x v="2"/>
    <s v=""/>
    <s v="Belz, Robert "/>
    <d v="2013-05-13T08:42:53"/>
    <s v=""/>
    <s v=""/>
    <s v=""/>
    <s v=""/>
    <s v=""/>
    <s v="v11 CBK Launch Team"/>
    <s v="NO"/>
    <d v="2013-06-24T10:37:51"/>
    <s v="CBK.TAM"/>
    <s v=""/>
    <s v="v11.Storefront Related Issues.Checkout"/>
    <s v="v11.Storefront"/>
    <n v="3.7152777804294601E-3"/>
  </r>
  <r>
    <s v="22522"/>
    <s v="Incident"/>
    <d v="2013-05-01T09:49:16"/>
    <d v="2013-05-01T00:00:00"/>
    <d v="1899-12-30T09:49:00"/>
    <x v="0"/>
    <s v="CBKNAQA-3155 There is no sales data in Pentaho for either CBK and CJB since 4/27/2013."/>
    <s v="Christopher and Banks"/>
    <s v="Closed"/>
    <x v="1"/>
    <s v=""/>
    <s v=""/>
    <s v=""/>
    <s v=""/>
    <s v=""/>
    <s v=""/>
    <s v=""/>
    <s v=""/>
    <s v="v11 CBK Launch Team"/>
    <s v="YES"/>
    <d v="2013-06-13T12:10:16"/>
    <s v="CBK.TAM"/>
    <s v=""/>
    <s v="v11.GSI Store Reporting.GSI Store Reporting"/>
    <s v="v11.GSI Store Reporting"/>
    <n v="3.0069444444961846E-2"/>
  </r>
  <r>
    <s v="22523"/>
    <s v="Incident"/>
    <d v="2013-05-01T10:02:34"/>
    <d v="2013-05-01T00:00:00"/>
    <d v="1899-12-30T10:02:00"/>
    <x v="0"/>
    <s v="CBKNAQA-3154 Shipment confirmation sent incorrectly to OMS for order# 100000090543 at 05/01/2013 01:32:30 GMT"/>
    <s v="Christopher and Banks"/>
    <s v="Closed"/>
    <x v="0"/>
    <s v=""/>
    <s v=""/>
    <s v=""/>
    <s v=""/>
    <s v=""/>
    <s v=""/>
    <s v="QA Passed"/>
    <s v=""/>
    <s v="v11 CBK Launch Team"/>
    <s v="NO"/>
    <d v="2013-05-18T15:39:22"/>
    <s v="CBK.TAM"/>
    <s v=""/>
    <s v="v11.Sterling Integrator Issues.Fufillment Hub"/>
    <s v="v11.Sterling Integrator"/>
    <n v="9.2361111092031933E-3"/>
  </r>
  <r>
    <s v="22527"/>
    <s v="Incident"/>
    <d v="2013-05-01T10:35:09"/>
    <d v="2013-05-01T00:00:00"/>
    <d v="1899-12-30T10:35:00"/>
    <x v="0"/>
    <s v="CBKNAQA-3153 V11 Store Reporting - Custom Report - Fulfiller Aging Not Updating"/>
    <s v="Christopher and Banks"/>
    <s v="Closed"/>
    <x v="0"/>
    <s v=""/>
    <s v=""/>
    <s v=""/>
    <s v=""/>
    <s v=""/>
    <s v=""/>
    <s v=""/>
    <s v=""/>
    <s v="v11 CBK Launch Team"/>
    <s v="NO"/>
    <d v="2013-05-24T13:22:22"/>
    <s v="CBK.TAM"/>
    <s v=""/>
    <s v="v11.GSI Store Reporting.GSI Store Reporting"/>
    <s v="v11.GSI Store Reporting"/>
    <n v="2.2627314814599231E-2"/>
  </r>
  <r>
    <s v="22528"/>
    <s v="Incident"/>
    <d v="2013-05-01T10:39:36"/>
    <d v="2013-05-01T00:00:00"/>
    <d v="1899-12-30T10:39:00"/>
    <x v="0"/>
    <s v="CBKNAQA-3150 Orders are stuck in scheduled in OMS"/>
    <s v="Christopher and Banks"/>
    <s v="Closed"/>
    <x v="2"/>
    <s v=""/>
    <s v=""/>
    <s v=""/>
    <s v=""/>
    <s v=""/>
    <s v=""/>
    <s v=""/>
    <s v=""/>
    <s v="v11 CBK Launch Team"/>
    <s v="NO"/>
    <d v="2013-05-02T15:21:31"/>
    <s v="CBK.TAM"/>
    <s v=""/>
    <s v="v11.Order Processing Related Issues.Order Flow"/>
    <s v="v11.Order Processing"/>
    <n v="3.0902777798473835E-3"/>
  </r>
  <r>
    <s v="22530"/>
    <s v="Incident"/>
    <d v="2013-05-01T10:44:49"/>
    <d v="2013-05-01T00:00:00"/>
    <d v="1899-12-30T10:44:00"/>
    <x v="0"/>
    <s v="RESOLVED - Opening for Traceability.   Paid Search 'Christopher and Banks' result"/>
    <s v="Christopher and Banks"/>
    <s v="Closed"/>
    <x v="0"/>
    <s v=""/>
    <s v=""/>
    <s v=""/>
    <s v=""/>
    <s v=""/>
    <s v=""/>
    <s v=""/>
    <s v=""/>
    <s v="v11 CBK Launch Team"/>
    <s v="NO"/>
    <d v="2013-05-18T15:43:11"/>
    <s v="CBK.TAM"/>
    <s v=""/>
    <s v="v11.Webanalytics.Referrals, Searches, Sessions and Visitors"/>
    <s v="v11.Webanalytics"/>
    <n v="3.6226851807441562E-3"/>
  </r>
  <r>
    <s v="22533"/>
    <s v="Incident"/>
    <d v="2013-05-01T10:54:15"/>
    <d v="2013-05-01T00:00:00"/>
    <d v="1899-12-30T10:54:00"/>
    <x v="0"/>
    <s v="(OMS) CBKNAQA-3186 CS cannot update the order header or order line level shipping address on reships."/>
    <s v="CS Clothing"/>
    <s v="Closed"/>
    <x v="0"/>
    <s v=""/>
    <s v="Felix, Chris "/>
    <d v="2013-05-04T13:40:24"/>
    <s v=""/>
    <s v=""/>
    <s v=""/>
    <s v=""/>
    <d v="2013-05-25T13:39:55"/>
    <s v="v11 CBK Launch Team"/>
    <s v="NO"/>
    <d v="2013-07-12T10:43:11"/>
    <s v="Clothing.Client Services Ops"/>
    <s v=""/>
    <s v="v11.Order Processing Related Issues.Order Flow"/>
    <s v="v11.Order Processing"/>
    <n v="6.550925929332152E-3"/>
  </r>
  <r>
    <s v="22540"/>
    <s v="Incident"/>
    <d v="2013-05-01T11:41:02"/>
    <d v="2013-05-01T00:00:00"/>
    <d v="1899-12-30T11:41:00"/>
    <x v="0"/>
    <s v="CBKNAQA-3161 Sitemap XML for CBK/CJB in production."/>
    <s v="Christopher and Banks"/>
    <s v="Closed"/>
    <x v="2"/>
    <s v=""/>
    <s v="Vibhuti, Surabhi "/>
    <d v="2013-05-01T13:00:21"/>
    <s v=""/>
    <s v=""/>
    <s v=""/>
    <s v=""/>
    <d v="2013-05-02T12:59:55"/>
    <s v="v11 CBK Launch Team"/>
    <s v="NO"/>
    <d v="2013-05-07T12:34:43"/>
    <s v="CBK.TAM"/>
    <s v=""/>
    <s v="v11.Webanalytics.Referrals, Searches, Sessions and Visitors"/>
    <s v="v11.Webanalytics"/>
    <n v="3.2488425924384501E-2"/>
  </r>
  <r>
    <s v="22551"/>
    <s v="Incident"/>
    <d v="2013-05-01T12:18:33"/>
    <d v="2013-05-01T00:00:00"/>
    <d v="1899-12-30T12:18:00"/>
    <x v="0"/>
    <s v="(OMS) CBKNAQA-3178 OMS Reship w/Return not Creating Return"/>
    <s v="Christopher and Banks"/>
    <s v="Closed"/>
    <x v="0"/>
    <s v=""/>
    <s v="Soni, Uttam "/>
    <d v="2013-05-04T13:41:00"/>
    <s v=""/>
    <s v=""/>
    <s v=""/>
    <s v=""/>
    <d v="2013-05-25T13:40:35"/>
    <s v="v11 CBK Launch Team"/>
    <s v="NO"/>
    <d v="2013-06-14T14:20:31"/>
    <s v="Clothing.Client Services Ops"/>
    <s v=""/>
    <s v="v11.Order Processing Related Issues.Order Flow"/>
    <s v="v11.Order Processing"/>
    <n v="2.6053240741021E-2"/>
  </r>
  <r>
    <s v="22552"/>
    <s v="Incident"/>
    <d v="2013-05-01T12:21:54"/>
    <d v="2013-05-01T00:00:00"/>
    <d v="1899-12-30T12:21:00"/>
    <x v="0"/>
    <s v="CBKNAQA-3149 DW Order Job  failed in Production today. This was due to a Talend Product bug."/>
    <s v="Christopher and Banks"/>
    <s v="Closed"/>
    <x v="0"/>
    <s v=""/>
    <s v=""/>
    <s v=""/>
    <s v=""/>
    <s v=""/>
    <s v=""/>
    <s v="Change is Live"/>
    <s v=""/>
    <s v="v11 CBK Launch Team"/>
    <s v="NO"/>
    <d v="2013-05-18T19:25:47"/>
    <s v="CBK.TAM"/>
    <s v=""/>
    <s v="v11.Feeds Related Issues.Data Warehouse"/>
    <s v="v11.Feeds"/>
    <n v="2.3263888870133087E-3"/>
  </r>
  <r>
    <s v="22555"/>
    <s v="Incident"/>
    <d v="2013-05-01T12:34:23"/>
    <d v="2013-05-01T00:00:00"/>
    <d v="1899-12-30T12:34:00"/>
    <x v="0"/>
    <s v="CBKNAQA-3160 Clearsaleing Pixel not firing"/>
    <s v="Christopher and Banks"/>
    <s v="Closed"/>
    <x v="0"/>
    <s v=""/>
    <s v="Pykhtin, Alexander "/>
    <s v=""/>
    <s v=""/>
    <s v=""/>
    <s v=""/>
    <s v=""/>
    <s v=""/>
    <s v="v11 CBK Launch Team"/>
    <s v="NO"/>
    <d v="2013-05-18T19:27:24"/>
    <s v="CBK.TAM"/>
    <s v=""/>
    <s v="v11.3rd Party Related Issues.ClearSaleing"/>
    <s v="v11.3rd Party"/>
    <n v="8.668981485243421E-3"/>
  </r>
  <r>
    <s v="22558"/>
    <s v="Incident"/>
    <d v="2013-05-01T12:41:23"/>
    <d v="2013-05-01T00:00:00"/>
    <d v="1899-12-30T12:41:00"/>
    <x v="0"/>
    <s v="CBKNAQA-3177 CBK/CJB  - Gift card issue for Clearsaleing"/>
    <s v="Christopher and Banks"/>
    <s v="Closed"/>
    <x v="1"/>
    <s v=""/>
    <s v="McLaughlin, Michael "/>
    <d v="2013-05-01T20:36:08"/>
    <s v=""/>
    <s v=""/>
    <s v=""/>
    <s v=""/>
    <d v="2013-05-03T20:34:44"/>
    <s v="v11 CBK Launch Team"/>
    <s v="NO"/>
    <d v="2013-05-07T11:01:51"/>
    <s v="CBK.TAM"/>
    <s v=""/>
    <s v="v11.3rd Party Related Issues.ClearSaleing"/>
    <s v="v11.3rd Party"/>
    <n v="4.8611111124046147E-3"/>
  </r>
  <r>
    <s v="22559"/>
    <s v="Incident"/>
    <d v="2013-05-01T12:46:18"/>
    <d v="2013-05-01T00:00:00"/>
    <d v="1899-12-30T12:46:00"/>
    <x v="0"/>
    <s v="CBKNAQA-3176 30% Off Skirts &amp; Cardigans not applying for CJB in Customer Care"/>
    <s v="CS Clothing"/>
    <s v="Closed"/>
    <x v="0"/>
    <s v=""/>
    <s v=""/>
    <s v=""/>
    <s v=""/>
    <s v=""/>
    <s v=""/>
    <s v=""/>
    <s v=""/>
    <s v="v11 CBK Launch Team"/>
    <s v="NO"/>
    <d v="2013-05-03T10:44:38"/>
    <s v="Clothing.Client Services Ops"/>
    <s v=""/>
    <s v="v11.Call Center Related Issues.CSR Webstore"/>
    <s v="v11.Call Center"/>
    <n v="3.4143518496421166E-3"/>
  </r>
  <r>
    <s v="22562"/>
    <s v="Incident"/>
    <d v="2013-05-01T13:01:56"/>
    <d v="2013-05-01T00:00:00"/>
    <d v="1899-12-30T13:01:00"/>
    <x v="0"/>
    <s v="CBKNAQA-3175 Internal Campaign Performance Report- CBK Analytics"/>
    <s v="Christopher and Banks"/>
    <s v="Closed"/>
    <x v="0"/>
    <s v=""/>
    <s v="Peri, Satish "/>
    <d v="2013-05-24T12:07:25"/>
    <s v=""/>
    <s v=""/>
    <s v=""/>
    <s v=""/>
    <d v="2013-06-14T12:06:58"/>
    <s v="v11 CBK Launch Team"/>
    <s v="NO"/>
    <d v="2013-07-12T10:24:33"/>
    <s v="CBK.TAM"/>
    <s v=""/>
    <s v="v11.Webanalytics.Geographic Performance"/>
    <s v="v11.Webanalytics"/>
    <n v="1.0856481480004732E-2"/>
  </r>
  <r>
    <s v="22563"/>
    <s v="Request"/>
    <d v="2013-05-01T13:01:59"/>
    <d v="2013-05-01T00:00:00"/>
    <d v="1899-12-30T13:01:00"/>
    <x v="0"/>
    <s v="Product coming to warehouse WMS as wrong intory type"/>
    <s v="Sheperdsville"/>
    <s v="Closed"/>
    <x v="0"/>
    <s v=""/>
    <s v=""/>
    <s v=""/>
    <s v=""/>
    <s v=""/>
    <s v=""/>
    <s v=""/>
    <s v=""/>
    <s v="v11 CBK Launch Team"/>
    <s v="NO"/>
    <d v="2013-05-03T17:18:41"/>
    <s v=""/>
    <s v=""/>
    <s v="v11.Fulfillment Related Issues.Reverse Logisitics"/>
    <s v="v11.Fulfillment "/>
    <n v="3.4722223062999547E-5"/>
  </r>
  <r>
    <s v="22565"/>
    <s v="Incident"/>
    <d v="2013-05-01T13:18:52"/>
    <d v="2013-05-01T00:00:00"/>
    <d v="1899-12-30T13:18:00"/>
    <x v="0"/>
    <s v="CBKNAQA-3149 DW Order Job failed in Production today. This was due to a Talend Product bug. Jira - Ref CIQ 22552"/>
    <s v="Christopher and Banks"/>
    <s v="Closed"/>
    <x v="0"/>
    <s v=""/>
    <s v=""/>
    <s v=""/>
    <s v=""/>
    <s v=""/>
    <s v=""/>
    <s v=""/>
    <s v=""/>
    <s v="v11 CBK Launch Team"/>
    <s v="NO"/>
    <d v="2013-05-18T19:33:19"/>
    <s v="CBK.TAM"/>
    <s v=""/>
    <s v="v11.Feeds Related Issues.Data Warehouse"/>
    <s v="v11.Feeds"/>
    <n v="1.1724537034751847E-2"/>
  </r>
  <r>
    <s v="22578"/>
    <s v="Incident"/>
    <d v="2013-05-01T14:14:41"/>
    <d v="2013-05-01T00:00:00"/>
    <d v="1899-12-30T14:14:00"/>
    <x v="0"/>
    <s v="CBKNAQA-3173 Kenshoo Pixel not firing correctly"/>
    <s v="Christopher and Banks"/>
    <s v="Closed"/>
    <x v="0"/>
    <s v=""/>
    <s v=""/>
    <s v=""/>
    <s v=""/>
    <s v=""/>
    <s v=""/>
    <s v=""/>
    <s v=""/>
    <s v="v11 CBK Launch Team"/>
    <s v="NO"/>
    <d v="2013-05-18T19:42:37"/>
    <s v="CBK.TAM"/>
    <s v=""/>
    <s v="v11.3rd Party Related Issues.Kenshoo"/>
    <s v="v11.3rd Party"/>
    <n v="3.8761574076488614E-2"/>
  </r>
  <r>
    <s v="22580"/>
    <s v="Incident"/>
    <d v="2013-05-01T14:34:47"/>
    <d v="2013-05-01T00:00:00"/>
    <d v="1899-12-30T14:34:00"/>
    <x v="0"/>
    <s v="CBKNAQA-3167 CBKNAQA-3164 Please trigger in-stock events for these skus"/>
    <s v="Christopher and Banks"/>
    <s v="Closed"/>
    <x v="0"/>
    <s v=""/>
    <s v=""/>
    <s v=""/>
    <s v=""/>
    <s v=""/>
    <s v=""/>
    <s v=""/>
    <s v=""/>
    <s v="v11 CBK Launch Team"/>
    <s v="YES"/>
    <d v="2013-05-02T16:07:59"/>
    <s v="CBK.TAM"/>
    <s v=""/>
    <s v="v11.Inventory Related Issues.IAS"/>
    <s v="v11.Inventory "/>
    <n v="1.3958333336631767E-2"/>
  </r>
  <r>
    <s v="22583"/>
    <s v="Incident"/>
    <d v="2013-05-01T15:10:36"/>
    <d v="2013-05-01T00:00:00"/>
    <d v="1899-12-30T15:10:00"/>
    <x v="0"/>
    <s v="CBKNAQA-3172 Friendship rewards errror - Same customer shows up for all accounts"/>
    <s v="Christopher and Banks"/>
    <s v="Closed"/>
    <x v="2"/>
    <s v=""/>
    <s v="Jadhav, Sameer "/>
    <d v="2013-05-01T16:31:53"/>
    <s v=""/>
    <s v=""/>
    <s v=""/>
    <s v=""/>
    <d v="2013-05-02T16:31:15"/>
    <s v="v11 CBK Launch Team"/>
    <s v="NO"/>
    <d v="2013-05-03T09:26:53"/>
    <s v="CBK.TAM"/>
    <s v=""/>
    <s v="v11.Storefront Related Issues.MyAccount"/>
    <s v="v11.Storefront"/>
    <n v="2.4872685185982846E-2"/>
  </r>
  <r>
    <s v="22586"/>
    <s v="Incident"/>
    <d v="2013-05-01T15:26:01"/>
    <d v="2013-05-01T00:00:00"/>
    <d v="1899-12-30T15:26:00"/>
    <x v="0"/>
    <s v="CBKNAQA-3171 Trueffect JSPath is incorrect in GSI Manager"/>
    <s v="Christopher and Banks"/>
    <s v="Closed"/>
    <x v="0"/>
    <s v=""/>
    <s v=""/>
    <s v=""/>
    <s v=""/>
    <s v=""/>
    <s v=""/>
    <s v=""/>
    <s v=""/>
    <s v="v11 CBK Launch Team"/>
    <s v="NO"/>
    <d v="2013-05-18T19:55:09"/>
    <s v="CBK.TAM"/>
    <s v=""/>
    <s v="v11.GSI Manager.GSI Manager"/>
    <s v="v11.GSI Manager"/>
    <n v="1.0706018518249039E-2"/>
  </r>
  <r>
    <s v="22593"/>
    <s v="Incident"/>
    <d v="2013-05-01T15:39:59"/>
    <d v="2013-05-01T00:00:00"/>
    <d v="1899-12-30T15:39:00"/>
    <x v="0"/>
    <s v="(OMS) CBKNAQA-3170 Fraud response failing with DB lock timeout errors"/>
    <s v="Christopher and Banks"/>
    <s v="Closed"/>
    <x v="0"/>
    <s v=""/>
    <s v="Soni, Uttam "/>
    <s v=""/>
    <s v=""/>
    <s v=""/>
    <s v=""/>
    <s v=""/>
    <s v=""/>
    <s v="v11 CBK Launch Team"/>
    <s v="NO"/>
    <d v="2013-05-07T12:08:45"/>
    <s v="CBK.TAM"/>
    <s v=""/>
    <s v="v11.Order Processing Related Issues.Order Flow"/>
    <s v="v11.Order Processing"/>
    <n v="9.6990740712499246E-3"/>
  </r>
  <r>
    <s v="22597"/>
    <s v="Incident"/>
    <d v="2013-05-01T15:45:41"/>
    <d v="2013-05-01T00:00:00"/>
    <d v="1899-12-30T15:45:00"/>
    <x v="0"/>
    <s v="CBKNAQA-3186 Item unable to add to cart on webstore (Every Occasion Dress Dot print CBK)"/>
    <s v="Christopher and Banks"/>
    <s v="Closed"/>
    <x v="0"/>
    <s v=""/>
    <s v=""/>
    <s v=""/>
    <s v=""/>
    <s v=""/>
    <s v=""/>
    <s v=""/>
    <s v=""/>
    <s v="v11 CBK Launch Team"/>
    <s v="NO"/>
    <d v="2013-05-24T13:24:51"/>
    <s v="CBK.TAM"/>
    <s v=""/>
    <s v="v11.Storefront Related Issues.WebStore Navigation"/>
    <s v="v11.Storefront"/>
    <n v="3.9583333345944993E-3"/>
  </r>
  <r>
    <s v="22610"/>
    <s v="Request"/>
    <d v="2013-05-01T16:50:59"/>
    <d v="2013-05-01T00:00:00"/>
    <d v="1899-12-30T16:50:00"/>
    <x v="0"/>
    <s v="CBKNAQA-3166  - Inbound Epicor Feed to the DW has performance issues causing failure"/>
    <s v="Christopher and Banks"/>
    <s v="Closed"/>
    <x v="2"/>
    <s v=""/>
    <s v=""/>
    <s v=""/>
    <s v=""/>
    <s v=""/>
    <s v=""/>
    <s v=""/>
    <s v=""/>
    <s v="v11 CBK Launch Team"/>
    <s v="NO"/>
    <d v="2013-05-03T10:38:14"/>
    <s v="CBK.TAM"/>
    <s v=""/>
    <s v="v11.Data Migration"/>
    <s v="v11.Data Migration"/>
    <n v="4.5347222221607808E-2"/>
  </r>
  <r>
    <s v="22612"/>
    <s v="Incident"/>
    <d v="2013-05-01T17:00:20"/>
    <d v="2013-05-01T00:00:00"/>
    <d v="1899-12-30T17:00:00"/>
    <x v="0"/>
    <s v="CBKNAQA-3168 - Talend Custom code to populate CUST_EXT_DIM from V9 is pussing duplicates"/>
    <s v="Christopher and Banks"/>
    <s v="Closed"/>
    <x v="0"/>
    <s v=""/>
    <s v=""/>
    <s v=""/>
    <s v=""/>
    <s v=""/>
    <s v=""/>
    <s v=""/>
    <s v=""/>
    <s v="v11 CBK Launch Team"/>
    <s v="NO"/>
    <d v="2013-05-07T12:49:20"/>
    <s v="CBK.TAM"/>
    <s v=""/>
    <s v="v11.Data Migration"/>
    <s v="v11.Data Migration"/>
    <n v="6.4930555527098477E-3"/>
  </r>
  <r>
    <s v="22613"/>
    <s v="Incident"/>
    <d v="2013-05-01T17:05:37"/>
    <d v="2013-05-01T00:00:00"/>
    <d v="1899-12-30T17:05:00"/>
    <x v="0"/>
    <s v="CBKNAQA-3169 CJB: Visual Merchandising no longer working"/>
    <s v="Christopher and Banks"/>
    <s v="Closed"/>
    <x v="1"/>
    <s v=""/>
    <s v="Chaddha, Sanjeev "/>
    <d v="2013-05-06T13:39:59"/>
    <s v=""/>
    <s v=""/>
    <s v=""/>
    <s v=""/>
    <d v="2013-05-08T13:39:20"/>
    <s v="v11 CBK Launch Team"/>
    <s v="NO"/>
    <d v="2013-06-24T10:46:26"/>
    <s v="CBK.TAM"/>
    <s v=""/>
    <s v="v11.Storefront Related Issues.WebStore Display"/>
    <s v="v11.Storefront"/>
    <n v="3.6689814805868082E-3"/>
  </r>
  <r>
    <s v="22614"/>
    <s v="Incident"/>
    <d v="2013-05-01T17:10:32"/>
    <d v="2013-05-01T00:00:00"/>
    <d v="1899-12-30T17:10:00"/>
    <x v="0"/>
    <s v="CBKNAQA-3377 Stuck Threads Consuming pinning one of the CPU cores"/>
    <s v="Christopher and Banks"/>
    <s v="Closed"/>
    <x v="0"/>
    <s v=""/>
    <s v="Sokolov, Stanislav "/>
    <s v=""/>
    <s v=""/>
    <s v=""/>
    <s v=""/>
    <s v=""/>
    <s v=""/>
    <s v="v11 CBK Launch Team"/>
    <s v="NO"/>
    <d v="2013-06-14T13:30:00"/>
    <s v=""/>
    <s v=""/>
    <s v="v11.Performance Related Issues.Indicative Alerts"/>
    <s v="v11.Performance"/>
    <n v="3.4143518569180742E-3"/>
  </r>
  <r>
    <s v="22618"/>
    <s v="Incident"/>
    <d v="2013-05-01T19:01:49"/>
    <d v="2013-05-01T00:00:00"/>
    <d v="1899-12-30T19:01:00"/>
    <x v="1"/>
    <s v="(OMS) CBKNAQA-3179 Warehouse cancellation process getting timedout at DB level"/>
    <s v="Christopher and Banks"/>
    <s v="Closed"/>
    <x v="0"/>
    <s v=""/>
    <s v="Gurram, Vinay "/>
    <s v=""/>
    <s v=""/>
    <s v=""/>
    <s v=""/>
    <s v=""/>
    <s v=""/>
    <s v="v11 CBK Launch Team"/>
    <s v="NO"/>
    <d v="2013-06-27T15:31:00"/>
    <s v="CBK.TAM"/>
    <s v=""/>
    <s v="v11.Order Processing Related Issues.Order Flow"/>
    <s v="v11.Order Processing"/>
    <n v="7.7280092591536231E-2"/>
  </r>
  <r>
    <s v="22619"/>
    <s v="Incident"/>
    <d v="2013-05-01T20:02:54"/>
    <d v="2013-05-01T00:00:00"/>
    <d v="1899-12-30T20:02:00"/>
    <x v="1"/>
    <s v="(OMS) CBKNAQA-3185 VPRS-15035 Resend Fraud UI action is not working"/>
    <s v="Christopher and Banks"/>
    <s v="Closed"/>
    <x v="0"/>
    <s v=""/>
    <s v="Soni, Uttam "/>
    <s v=""/>
    <s v=""/>
    <s v=""/>
    <s v=""/>
    <s v=""/>
    <s v=""/>
    <s v="v11 CBK Launch Team"/>
    <s v="NO"/>
    <d v="2013-06-27T15:35:38"/>
    <s v="CBK.TAM"/>
    <s v=""/>
    <s v="v11.Order Processing Related Issues.Order Flow"/>
    <s v="v11.Order Processing"/>
    <n v="4.241898148029577E-2"/>
  </r>
  <r>
    <s v="22620"/>
    <s v="Incident"/>
    <d v="2013-05-01T21:05:46"/>
    <d v="2013-05-01T00:00:00"/>
    <d v="1899-12-30T21:05:00"/>
    <x v="1"/>
    <s v="CBKNAQA-3184 Excessive logging on production agent boxes"/>
    <s v="Christopher and Banks"/>
    <s v="Closed"/>
    <x v="0"/>
    <s v=""/>
    <s v="Gurram, Vinay "/>
    <s v=""/>
    <s v=""/>
    <s v=""/>
    <s v=""/>
    <s v=""/>
    <s v=""/>
    <s v="v11 CBK Launch Team"/>
    <s v="NO"/>
    <d v="2013-07-20T20:11:37"/>
    <s v="CBK.TAM"/>
    <s v=""/>
    <s v="v11.Order Processing Related Issues.Order Flow"/>
    <s v="v11.Order Processing"/>
    <n v="4.3657407404680271E-2"/>
  </r>
  <r>
    <s v="22623"/>
    <s v="Incident"/>
    <d v="2013-05-02T00:48:46"/>
    <d v="2013-05-02T00:00:00"/>
    <d v="1899-12-30T00:48:00"/>
    <x v="2"/>
    <s v="CBKNAQA-3183 Error in Customer Care after choosing Interaction reason"/>
    <s v="Christopher and Banks"/>
    <s v="Closed"/>
    <x v="0"/>
    <s v=""/>
    <s v=""/>
    <s v=""/>
    <s v=""/>
    <s v=""/>
    <s v=""/>
    <s v=""/>
    <s v=""/>
    <s v="v11 CBK Launch Team"/>
    <s v="NO"/>
    <d v="2013-05-03T16:04:07"/>
    <s v="CBK.TAM"/>
    <s v=""/>
    <s v="v11.Call Center Related Issues.GSI Customer Care"/>
    <s v="v11.Call Center"/>
    <n v="0.15486111111385981"/>
  </r>
  <r>
    <s v="22629"/>
    <s v="Incident"/>
    <d v="2013-05-02T07:54:25"/>
    <d v="2013-05-02T00:00:00"/>
    <d v="1899-12-30T07:54:00"/>
    <x v="2"/>
    <s v="CBKNAQA-3182 v11 cache clear/push live causing gomez hits"/>
    <s v="Christopher and Banks"/>
    <s v="Closed"/>
    <x v="1"/>
    <s v=""/>
    <s v="Boyd, Colin "/>
    <d v="2013-05-17T14:58:19"/>
    <s v=""/>
    <s v=""/>
    <s v=""/>
    <s v=""/>
    <d v="2013-05-21T14:57:40"/>
    <s v="v11 CBK Launch Team"/>
    <s v="NO"/>
    <d v="2013-05-24T11:05:57"/>
    <s v="CBK.TAM"/>
    <s v=""/>
    <s v="v11.Performance Related Issues.Gomez"/>
    <s v="v11.Performance"/>
    <n v="0.29559027777577285"/>
  </r>
  <r>
    <s v="22652"/>
    <s v="Incident"/>
    <d v="2013-05-02T10:16:10"/>
    <d v="2013-05-02T00:00:00"/>
    <d v="1899-12-30T10:16:00"/>
    <x v="0"/>
    <s v="(OMS) Failed settlements causing discrepancy between the Shipped Order and Partner Tender Reports"/>
    <s v="Christopher and Banks"/>
    <s v="Closed"/>
    <x v="1"/>
    <s v=""/>
    <s v="Gelle, Sandeep "/>
    <s v=""/>
    <s v=""/>
    <s v=""/>
    <s v=""/>
    <s v=""/>
    <s v=""/>
    <s v="v11 CBK Launch Team"/>
    <s v="NO"/>
    <d v="2013-05-20T14:48:16"/>
    <s v="CBK.TAM"/>
    <s v=""/>
    <s v="v11.Finance Related Issues"/>
    <s v="v11.Finance"/>
    <n v="9.8437500004365575E-2"/>
  </r>
  <r>
    <s v="22653"/>
    <s v="Incident"/>
    <d v="2013-05-02T10:34:04"/>
    <d v="2013-05-02T00:00:00"/>
    <d v="1899-12-30T10:34:00"/>
    <x v="0"/>
    <s v="(OMS) VPRS-14982 Shipping Confirmation EMail has the State Incorrectly Mapped in the Bill To Section of the Email"/>
    <s v="Christopher and Banks"/>
    <s v="Closed"/>
    <x v="0"/>
    <s v=""/>
    <s v="Gurram, Vinay "/>
    <d v="2013-05-20T14:53:50"/>
    <s v=""/>
    <s v=""/>
    <s v=""/>
    <s v=""/>
    <s v=""/>
    <s v="v11 CBK Launch Team"/>
    <s v="NO"/>
    <d v="2013-06-17T12:49:38"/>
    <s v="CBK.TAM"/>
    <s v=""/>
    <s v="v11.Email Related Issues.Transaction Emails"/>
    <s v="v11.Email"/>
    <n v="1.2430555550963618E-2"/>
  </r>
  <r>
    <s v="22658"/>
    <s v="Incident"/>
    <d v="2013-05-02T11:11:37"/>
    <d v="2013-05-02T00:00:00"/>
    <d v="1899-12-30T11:11:00"/>
    <x v="0"/>
    <s v="Outfits displaying without image"/>
    <s v="Christopher and Banks"/>
    <s v="Closed"/>
    <x v="0"/>
    <s v=""/>
    <s v=""/>
    <s v=""/>
    <s v=""/>
    <s v=""/>
    <s v=""/>
    <s v=""/>
    <s v=""/>
    <s v="v11 CBK Launch Team"/>
    <s v="YES"/>
    <d v="2013-05-17T18:16:10"/>
    <s v="CBK.TAM"/>
    <s v=""/>
    <s v="v11.Storefront Related Issues.WebStore Display"/>
    <s v="v11.Storefront"/>
    <n v="2.6076388887304347E-2"/>
  </r>
  <r>
    <s v="22660"/>
    <s v="Incident"/>
    <d v="2013-05-02T11:20:20"/>
    <d v="2013-05-02T00:00:00"/>
    <d v="1899-12-30T11:20:00"/>
    <x v="0"/>
    <s v="Deleting old products from Webstore - this data is going to DW and is increasing ingestion time - impacting outbound feeds schedule.  "/>
    <s v="Christopher and Banks"/>
    <s v="Closed"/>
    <x v="1"/>
    <s v=""/>
    <s v="Jadhav, Sameer "/>
    <s v=""/>
    <s v=""/>
    <s v=""/>
    <s v=""/>
    <s v=""/>
    <s v=""/>
    <s v="v11 CBK Launch Team"/>
    <s v="NO"/>
    <d v="2013-07-24T11:47:01"/>
    <s v="CBK.TAM"/>
    <s v=""/>
    <s v="v11.Feeds Related Issues.Data Warehouse"/>
    <s v="v11.Feeds"/>
    <n v="6.0532407442224212E-3"/>
  </r>
  <r>
    <s v="22671"/>
    <s v="Incident"/>
    <d v="2013-05-02T13:07:38"/>
    <d v="2013-05-02T00:00:00"/>
    <d v="1899-12-30T13:07:00"/>
    <x v="0"/>
    <s v="CBK/CJB Omniture `defect: Style code/Product title report"/>
    <s v="Christopher and Banks"/>
    <s v="Closed"/>
    <x v="1"/>
    <n v="14"/>
    <s v="McLaughlin, Michael "/>
    <d v="2013-07-02T16:39:41"/>
    <s v=""/>
    <s v=""/>
    <s v=""/>
    <s v=""/>
    <s v=""/>
    <s v="v11 CBK Launch Team"/>
    <s v="YES"/>
    <d v="2013-07-03T18:14:12"/>
    <s v="CBK.TAM"/>
    <s v=""/>
    <s v="v11.Reporting Related Issues.Omniture"/>
    <s v="v11.Reporting"/>
    <n v="7.4513888888759539E-2"/>
  </r>
  <r>
    <s v="22672"/>
    <s v="Incident"/>
    <d v="2013-05-02T13:09:33"/>
    <d v="2013-05-02T00:00:00"/>
    <d v="1899-12-30T13:09:00"/>
    <x v="0"/>
    <s v="AOS Register Screenshots/Issues"/>
    <s v="Christopher and Banks"/>
    <s v="Closed"/>
    <x v="0"/>
    <s v=""/>
    <s v=""/>
    <s v=""/>
    <s v=""/>
    <s v=""/>
    <s v=""/>
    <s v=""/>
    <s v=""/>
    <s v="v11 CBK Launch Team"/>
    <s v="YES"/>
    <d v="2013-05-17T18:14:48"/>
    <s v="CBK.TAM"/>
    <s v=""/>
    <s v="v11.Storefront Related Issues.WebStore Display"/>
    <s v="v11.Storefront"/>
    <n v="1.3310185167938471E-3"/>
  </r>
  <r>
    <s v="22673"/>
    <s v="Incident"/>
    <d v="2013-05-02T13:11:17"/>
    <d v="2013-05-02T00:00:00"/>
    <d v="1899-12-30T13:11:00"/>
    <x v="0"/>
    <s v="CBK and CJB Order Analysis - odd line item"/>
    <s v="Christopher and Banks"/>
    <s v="Closed"/>
    <x v="0"/>
    <n v="14"/>
    <s v=""/>
    <s v=""/>
    <s v=""/>
    <s v=""/>
    <s v=""/>
    <s v=""/>
    <s v=""/>
    <s v="v11 CBK Launch Team"/>
    <s v="YES"/>
    <d v="2013-06-21T15:04:04"/>
    <s v="CBK.TAM"/>
    <s v=""/>
    <s v="v11.Reporting Related Issues.Finance"/>
    <s v="v11.Reporting"/>
    <n v="1.2037037085974589E-3"/>
  </r>
  <r>
    <s v="22676"/>
    <s v="Incident"/>
    <d v="2013-05-02T13:20:59"/>
    <d v="2013-05-02T00:00:00"/>
    <d v="1899-12-30T13:20:00"/>
    <x v="0"/>
    <s v="Replication Query forcing Full Tablescan"/>
    <s v="Christopher and Banks"/>
    <s v="Closed"/>
    <x v="0"/>
    <s v=""/>
    <s v="Jain, Ashish "/>
    <d v="2013-05-15T17:28:30"/>
    <s v=""/>
    <s v=""/>
    <s v=""/>
    <s v=""/>
    <s v=""/>
    <s v="v11 CBK Launch Team"/>
    <s v="NO"/>
    <d v="2013-05-31T09:57:51"/>
    <s v=""/>
    <s v=""/>
    <s v="v11.GSI Manager.Mass Data Tasks"/>
    <s v="v11.GSI Manager"/>
    <n v="6.7361111068748869E-3"/>
  </r>
  <r>
    <s v="22677"/>
    <s v="Incident"/>
    <d v="2013-05-02T13:21:20"/>
    <d v="2013-05-02T00:00:00"/>
    <d v="1899-12-30T13:21:00"/>
    <x v="0"/>
    <s v="CBKNAQA-3189 Popup on home page needs to be disabled on AOS sites"/>
    <s v="Christopher and Banks"/>
    <s v="Closed"/>
    <x v="0"/>
    <s v=""/>
    <s v=""/>
    <s v=""/>
    <s v=""/>
    <s v=""/>
    <s v=""/>
    <s v=""/>
    <s v=""/>
    <s v="v11 CBK Launch Team"/>
    <s v="NO"/>
    <d v="2013-05-07T12:49:52"/>
    <s v="CBK.TAM"/>
    <s v=""/>
    <s v="v11.Call Center Related Issues.AOS"/>
    <s v="v11.Call Center"/>
    <n v="2.4305555416503921E-4"/>
  </r>
  <r>
    <s v="22680"/>
    <s v="Incident"/>
    <d v="2013-05-02T13:33:25"/>
    <d v="2013-05-02T00:00:00"/>
    <d v="1899-12-30T13:33:00"/>
    <x v="0"/>
    <s v="Two similar queries from the /*marketing/GetApplicablePromotionsByUser (Cartridge gsi_cbk_na_sf)*/ need to be reviewed"/>
    <s v="Christopher and Banks"/>
    <s v="Closed"/>
    <x v="0"/>
    <s v=""/>
    <s v="Greco, Thomas "/>
    <d v="2013-05-06T13:35:40"/>
    <s v=""/>
    <s v=""/>
    <s v=""/>
    <s v=""/>
    <s v=""/>
    <s v="v11 CBK Launch Team"/>
    <s v="NO"/>
    <d v="2013-06-27T15:42:44"/>
    <s v=""/>
    <s v=""/>
    <s v="v11.Storefront Related Issues.Client Cartridge"/>
    <s v="v11.Storefront"/>
    <n v="8.3912037080153823E-3"/>
  </r>
  <r>
    <s v="22681"/>
    <s v="Incident"/>
    <d v="2013-05-02T13:34:30"/>
    <d v="2013-05-02T00:00:00"/>
    <d v="1899-12-30T13:34:00"/>
    <x v="0"/>
    <s v="CBKNAQA-3190 AOS site is not adjusting properly to the 800x600 screen resolution causing the stores to scroll left to right. "/>
    <s v="Christopher and Banks"/>
    <s v="Closed"/>
    <x v="0"/>
    <s v=""/>
    <s v=""/>
    <s v=""/>
    <s v=""/>
    <s v=""/>
    <s v=""/>
    <s v=""/>
    <s v=""/>
    <s v="v11 CBK Launch Team"/>
    <s v="NO"/>
    <d v="2013-05-15T13:40:15"/>
    <s v="CBK.TAM"/>
    <s v=""/>
    <s v="v11.Call Center Related Issues.AOS"/>
    <s v="v11.Call Center"/>
    <n v="7.5231481605442241E-4"/>
  </r>
  <r>
    <s v="22689"/>
    <s v="Request"/>
    <d v="2013-05-02T14:38:24"/>
    <d v="2013-05-02T00:00:00"/>
    <d v="1899-12-30T14:38:00"/>
    <x v="0"/>
    <s v="Clearsaleing naming convention on ftp needs to change so that they can pick the file up   Jira - 3192"/>
    <s v="Christopher and Banks"/>
    <s v="Closed"/>
    <x v="2"/>
    <s v=""/>
    <s v="Sell, Stephanie "/>
    <s v=""/>
    <s v=""/>
    <s v=""/>
    <s v=""/>
    <s v="QA Passed"/>
    <s v=""/>
    <s v="v11 CBK Launch Team"/>
    <s v="NO"/>
    <d v="2013-05-03T09:37:19"/>
    <s v="CBK.TAM"/>
    <s v=""/>
    <s v="v11.Feeds Related Issues.Data Warehouse"/>
    <s v="v11.Feeds"/>
    <n v="4.4374999997671694E-2"/>
  </r>
  <r>
    <s v="22697"/>
    <s v="Incident"/>
    <d v="2013-05-02T14:56:32"/>
    <d v="2013-05-02T00:00:00"/>
    <d v="1899-12-30T14:56:00"/>
    <x v="0"/>
    <s v="CBKNAQA-3232 ConsumerGroup Lookup SQL Executing excessive number of times"/>
    <s v="Christopher and Banks"/>
    <s v="Closed"/>
    <x v="0"/>
    <s v=""/>
    <s v="Murack, David "/>
    <d v="2013-05-06T13:34:06"/>
    <s v=""/>
    <s v=""/>
    <s v=""/>
    <s v=""/>
    <s v=""/>
    <s v="v11 CBK Launch Team"/>
    <s v="NO"/>
    <d v="2013-05-25T16:39:22"/>
    <s v=""/>
    <s v=""/>
    <s v="v11.GSI Manager.Mass Data Tasks"/>
    <s v="v11.GSI Manager"/>
    <n v="1.2592592589498963E-2"/>
  </r>
  <r>
    <s v="22707"/>
    <s v="Incident"/>
    <d v="2013-05-02T15:43:45"/>
    <d v="2013-05-02T00:00:00"/>
    <d v="1899-12-30T15:43:00"/>
    <x v="0"/>
    <s v="(JDA) CBKNAQA-3202 / VPRS-14718 Inventory in JDA is doubled for return putaway transactions on v11 returns"/>
    <s v="Christopher and Banks"/>
    <s v="Closed"/>
    <x v="0"/>
    <s v=""/>
    <s v=""/>
    <s v=""/>
    <s v=""/>
    <s v=""/>
    <s v=""/>
    <s v=""/>
    <s v=""/>
    <s v="v11 CBK Launch Team"/>
    <s v="NO"/>
    <d v="2013-05-07T12:08:26"/>
    <s v="CBK.TAM"/>
    <s v=""/>
    <s v="v11.Order Processing Related Issues.Order Flow"/>
    <s v="v11.Order Processing"/>
    <n v="3.2789351855171844E-2"/>
  </r>
  <r>
    <s v="22708"/>
    <s v="Incident"/>
    <d v="2013-05-02T15:49:10"/>
    <d v="2013-05-02T00:00:00"/>
    <d v="1899-12-30T15:49:00"/>
    <x v="0"/>
    <s v="CBKNAQA-3299 CBKUS/CJBUS - &quot;contact us&quot; webforms"/>
    <s v="CS Clothing"/>
    <s v="Closed"/>
    <x v="1"/>
    <s v=""/>
    <s v="Jadhav, Sameer "/>
    <s v=""/>
    <s v=""/>
    <s v=""/>
    <s v=""/>
    <s v="Change is Live"/>
    <s v=""/>
    <s v="v11 CBK Launch Team"/>
    <s v="NO"/>
    <d v="2013-05-18T21:05:13"/>
    <s v="Clothing.Client Services Ops"/>
    <s v=""/>
    <s v="v11.Storefront Related Issues.WebStore Navigation"/>
    <s v="v11.Storefront"/>
    <n v="3.7615740729961544E-3"/>
  </r>
  <r>
    <s v="22715"/>
    <s v="Incident"/>
    <d v="2013-05-02T16:14:29"/>
    <d v="2013-05-02T00:00:00"/>
    <d v="1899-12-30T16:14:00"/>
    <x v="0"/>
    <s v="(OMS) OMS is sending multiple returns that total more than the amount authed/settled for the order.  VPRS-14781."/>
    <s v="Christopher and Banks"/>
    <s v="Closed"/>
    <x v="2"/>
    <s v=""/>
    <s v="Thota, Rajashekar "/>
    <s v=""/>
    <s v=""/>
    <s v=""/>
    <s v=""/>
    <s v="Change is Live"/>
    <s v=""/>
    <s v="v11 CBK Launch Team"/>
    <s v="NO"/>
    <d v="2013-05-07T09:49:43"/>
    <s v="CBK.TAM"/>
    <s v=""/>
    <s v="v11.Order Processing Related Issues.Order Flow"/>
    <s v="v11.Order Processing"/>
    <n v="1.7581018517375924E-2"/>
  </r>
  <r>
    <s v="22718"/>
    <s v="Incident"/>
    <d v="2013-05-02T16:27:50"/>
    <d v="2013-05-02T00:00:00"/>
    <d v="1899-12-30T16:27:00"/>
    <x v="0"/>
    <s v="(JDA) CBKNAQA-3194  christopherandbanks.com Important notice about your order # 0003600003580601"/>
    <s v="Christopher and Banks"/>
    <s v="Closed"/>
    <x v="0"/>
    <s v=""/>
    <s v="Felix, Chris "/>
    <s v=""/>
    <s v=""/>
    <s v=""/>
    <s v=""/>
    <s v=""/>
    <s v=""/>
    <s v="v11 CBK Launch Team"/>
    <s v="NO"/>
    <d v="2013-06-24T10:57:18"/>
    <s v="CBK.TAM"/>
    <s v=""/>
    <s v="v11.Order Processing Related Issues.Order Flow"/>
    <s v="v11.Order Processing"/>
    <n v="9.2708333322661929E-3"/>
  </r>
  <r>
    <s v="22729"/>
    <s v="Incident"/>
    <d v="2013-05-02T19:39:16"/>
    <d v="2013-05-02T00:00:00"/>
    <d v="1899-12-30T19:39:00"/>
    <x v="1"/>
    <s v="DW Data Clean up in Production"/>
    <s v="Christopher and Banks"/>
    <s v="Closed"/>
    <x v="0"/>
    <s v=""/>
    <s v=""/>
    <s v=""/>
    <s v=""/>
    <s v=""/>
    <s v=""/>
    <s v=""/>
    <s v=""/>
    <s v="v11 CBK Launch Team"/>
    <s v="NO"/>
    <d v="2013-06-27T16:08:54"/>
    <s v="CBK.TAM"/>
    <s v=""/>
    <s v="v11.Feeds Related Issues.Data Warehouse"/>
    <s v="v11.Feeds"/>
    <n v="0.13293981481547235"/>
  </r>
  <r>
    <s v="22757"/>
    <s v="Incident"/>
    <d v="2013-05-03T07:11:40"/>
    <d v="2013-05-03T00:00:00"/>
    <d v="1899-12-30T07:11:00"/>
    <x v="2"/>
    <s v="CJBUS/CBKUS - Socket Connection Resets Causing Gomez Hits"/>
    <s v="SysOps"/>
    <s v="Closed"/>
    <x v="1"/>
    <s v=""/>
    <s v="Jadhav, Sameer "/>
    <d v="2013-05-06T00:00:00"/>
    <s v=""/>
    <s v=""/>
    <s v=""/>
    <s v=""/>
    <s v=""/>
    <s v="v11 CBK Launch Team"/>
    <s v="NO"/>
    <d v="2013-05-06T11:41:55"/>
    <s v=""/>
    <s v=""/>
    <s v="v11.Storefront Related Issues.WebStore Display"/>
    <s v="v11.Storefront"/>
    <n v="0.48083333333488554"/>
  </r>
  <r>
    <s v="22771"/>
    <s v="Incident"/>
    <d v="2013-05-03T09:53:22"/>
    <d v="2013-05-03T00:00:00"/>
    <d v="1899-12-30T09:53:00"/>
    <x v="0"/>
    <s v="When you do a search for CBK items, the standard URL comes up in Google but so does the hidden ashprd url."/>
    <s v="Curry, Mike "/>
    <s v="Closed"/>
    <x v="0"/>
    <s v=""/>
    <s v="Murack, David "/>
    <d v="2013-05-14T12:56:18"/>
    <s v=""/>
    <s v=""/>
    <s v=""/>
    <s v=""/>
    <s v=""/>
    <s v="v11 CBK Launch Team"/>
    <s v="NO"/>
    <d v="2013-07-22T15:46:37"/>
    <s v="CBK.TAM"/>
    <s v=""/>
    <s v="v11.Webanalytics.Referrals, Searches, Sessions and Visitors"/>
    <s v="v11.Webanalytics"/>
    <n v="0.11229166666453239"/>
  </r>
  <r>
    <s v="22778"/>
    <s v="Incident"/>
    <d v="2013-05-03T10:36:14"/>
    <d v="2013-05-03T00:00:00"/>
    <d v="1899-12-30T10:36:00"/>
    <x v="0"/>
    <s v="Gomez agent failing to fill out billing address on cbk/cjb"/>
    <s v="SysOps"/>
    <s v="Closed"/>
    <x v="1"/>
    <s v=""/>
    <s v="Snyder, Dave "/>
    <s v=""/>
    <s v=""/>
    <s v=""/>
    <s v=""/>
    <s v=""/>
    <s v=""/>
    <s v="v11 CBK Launch Team"/>
    <s v="NO"/>
    <d v="2013-05-13T14:45:12"/>
    <s v=""/>
    <s v=""/>
    <s v="v11.Storefront Related Issues.WebStore Navigation"/>
    <s v="v11.Storefront"/>
    <n v="2.976851852145046E-2"/>
  </r>
  <r>
    <s v="22782"/>
    <s v="Incident"/>
    <d v="2013-05-03T10:42:41"/>
    <d v="2013-05-03T00:00:00"/>
    <d v="1899-12-30T10:42:00"/>
    <x v="0"/>
    <s v="CBK/CJB - Inability to remove promotions after being added to an order, before complete processing of order. "/>
    <s v="Christopher and Banks"/>
    <s v="Closed Unresolved"/>
    <x v="0"/>
    <s v=""/>
    <s v="Murack, David "/>
    <d v="2013-05-03T15:14:19"/>
    <s v=""/>
    <s v=""/>
    <s v=""/>
    <s v=""/>
    <d v="2013-05-24T15:13:39"/>
    <s v="v11 CBK Launch Team"/>
    <s v="NO"/>
    <d v="2013-07-12T13:39:54"/>
    <s v="Clothing.Client Services Ops"/>
    <s v=""/>
    <s v="v11.Call Center Related Issues.CSR Webstore"/>
    <s v="v11.Call Center"/>
    <n v="4.4791666659875773E-3"/>
  </r>
  <r>
    <s v="22789"/>
    <s v="Incident"/>
    <d v="2013-05-03T11:10:07"/>
    <d v="2013-05-03T00:00:00"/>
    <d v="1899-12-30T11:10:00"/>
    <x v="0"/>
    <s v="CBKNAQA-3216 - Webstore is allowing failed gift card redemptions to pass through and submitting orders to OMS"/>
    <s v="Christopher and Banks"/>
    <s v="Closed"/>
    <x v="1"/>
    <s v=""/>
    <s v="Boyd, Colin "/>
    <d v="2013-05-03T15:07:53"/>
    <s v=""/>
    <s v=""/>
    <s v=""/>
    <s v=""/>
    <d v="2013-05-07T15:07:25"/>
    <s v="v11 CBK Launch Team"/>
    <s v="NO"/>
    <d v="2013-05-24T11:03:31"/>
    <s v="CBK.TAM"/>
    <s v=""/>
    <s v="v11.Storefront Related Issues.Checkout"/>
    <s v="v11.Storefront"/>
    <n v="1.9050925926421769E-2"/>
  </r>
  <r>
    <s v="22792"/>
    <s v="Incident"/>
    <d v="2013-05-03T11:20:33"/>
    <d v="2013-05-03T00:00:00"/>
    <d v="1899-12-30T11:20:00"/>
    <x v="0"/>
    <s v="TDF-597 TDF/Vertex returning net negative taxes for a sales order"/>
    <s v="Christopher and Banks"/>
    <s v="Closed"/>
    <x v="0"/>
    <s v=""/>
    <s v="Sheth, Vaishal "/>
    <s v=""/>
    <s v=""/>
    <s v=""/>
    <s v=""/>
    <s v=""/>
    <s v=""/>
    <s v="v11 CBK Launch Team"/>
    <s v="NO"/>
    <d v="2013-07-12T13:41:52"/>
    <s v="CBK.TAM"/>
    <s v=""/>
    <s v="v11.Integration Related Issues.Taxes,Duties,Fees Svc"/>
    <s v="v11.Integration"/>
    <n v="7.2453703687642701E-3"/>
  </r>
  <r>
    <s v="22795"/>
    <s v="Incident"/>
    <d v="2013-05-03T11:24:25"/>
    <d v="2013-05-03T00:00:00"/>
    <d v="1899-12-30T11:24:00"/>
    <x v="0"/>
    <s v="Epiphany can't load CSR Web Store in SEC DC."/>
    <s v="Christopher and Banks"/>
    <s v="Closed"/>
    <x v="1"/>
    <s v=""/>
    <s v="Jadhav, Sameer "/>
    <s v=""/>
    <s v=""/>
    <s v=""/>
    <s v=""/>
    <s v=""/>
    <s v=""/>
    <s v="v11 CBK Launch Team"/>
    <s v="NO"/>
    <d v="2013-05-06T11:00:16"/>
    <s v="CBK.TAM"/>
    <s v=""/>
    <s v="v11.Call Center Related Issues.GSI Customer Care"/>
    <s v="v11.Call Center"/>
    <n v="2.6851851871469989E-3"/>
  </r>
  <r>
    <s v="22797"/>
    <s v="Incident"/>
    <d v="2013-05-03T11:51:35"/>
    <d v="2013-05-03T00:00:00"/>
    <d v="1899-12-30T11:51:00"/>
    <x v="0"/>
    <s v="CBKNAQA-3199 In addition to the issue we fixed with the data fix last night we discovered another issue. The description of that issue is below."/>
    <s v="Christopher and Banks"/>
    <s v="Closed"/>
    <x v="0"/>
    <s v=""/>
    <s v="Thota, Rajashekar "/>
    <s v=""/>
    <s v=""/>
    <s v=""/>
    <s v=""/>
    <s v=""/>
    <s v=""/>
    <s v="v11 CBK Launch Team"/>
    <s v="NO"/>
    <d v="2013-05-18T21:36:25"/>
    <s v="CBK.TAM"/>
    <s v=""/>
    <s v="v11.Feeds Related Issues.Data Warehouse"/>
    <s v="v11.Feeds"/>
    <n v="1.8865740741603076E-2"/>
  </r>
  <r>
    <s v="22805"/>
    <s v="Incident"/>
    <d v="2013-05-03T12:44:54"/>
    <d v="2013-05-03T00:00:00"/>
    <d v="1899-12-30T12:44:00"/>
    <x v="0"/>
    <s v="CBKNAQA-3200 AOS Free Shipping promos not able to be pushed live."/>
    <s v="Christopher and Banks"/>
    <s v="Closed"/>
    <x v="1"/>
    <s v=""/>
    <s v="Jadhav, Sameer "/>
    <d v="2013-05-04T16:04:24"/>
    <s v=""/>
    <s v=""/>
    <s v=""/>
    <s v=""/>
    <s v=""/>
    <s v="v11 CBK Launch Team"/>
    <s v="YES"/>
    <d v="2013-05-17T22:39:25"/>
    <s v="CBK.TAM"/>
    <s v=""/>
    <s v="v11.Call Center Related Issues.AOS"/>
    <s v="v11.Call Center"/>
    <n v="3.7025462959718425E-2"/>
  </r>
  <r>
    <s v="22807"/>
    <s v="Incident"/>
    <d v="2013-05-03T12:58:19"/>
    <d v="2013-05-03T00:00:00"/>
    <d v="1899-12-30T12:58:00"/>
    <x v="0"/>
    <s v="replication queries taking longer that 10000ms"/>
    <s v="Christopher and Banks"/>
    <s v="Closed"/>
    <x v="0"/>
    <s v=""/>
    <s v="Jain, Ashish "/>
    <s v=""/>
    <s v=""/>
    <s v=""/>
    <s v=""/>
    <s v=""/>
    <s v=""/>
    <s v="v11 CBK Launch Team"/>
    <s v="NO"/>
    <d v="2013-07-23T16:26:29"/>
    <s v=""/>
    <s v=""/>
    <s v="v11.GSI Manager.Mass Data Tasks"/>
    <s v="v11.GSI Manager"/>
    <n v="9.3171296321088448E-3"/>
  </r>
  <r>
    <s v="22808"/>
    <s v="Incident"/>
    <d v="2013-05-03T13:07:32"/>
    <d v="2013-05-03T00:00:00"/>
    <d v="1899-12-30T13:07:00"/>
    <x v="0"/>
    <s v="CSR webstore cannot be moved to secprd data center"/>
    <s v="SysOps"/>
    <s v="Closed"/>
    <x v="0"/>
    <s v=""/>
    <s v=""/>
    <s v=""/>
    <s v=""/>
    <s v=""/>
    <s v=""/>
    <s v=""/>
    <s v=""/>
    <s v="v11 CBK Launch Team"/>
    <s v="NO"/>
    <d v="2013-05-03T16:01:23"/>
    <s v=""/>
    <s v=""/>
    <s v="v11.Call Center Related Issues.CSR Webstore"/>
    <s v="v11.Call Center"/>
    <n v="6.4004629603005014E-3"/>
  </r>
  <r>
    <s v="22809"/>
    <s v="Incident"/>
    <d v="2013-05-03T13:12:38"/>
    <d v="2013-05-03T00:00:00"/>
    <d v="1899-12-30T13:12:00"/>
    <x v="0"/>
    <s v="The links in the current Pepperjam affiliate feed have reverted back to v9 links. "/>
    <s v="Christopher and Banks"/>
    <s v="Closed"/>
    <x v="0"/>
    <s v=""/>
    <s v="Sriram, Saradha "/>
    <s v=""/>
    <s v=""/>
    <s v=""/>
    <s v=""/>
    <s v=""/>
    <s v=""/>
    <s v="v11 CBK Launch Team"/>
    <s v="NO"/>
    <d v="2013-07-12T13:43:54"/>
    <s v="CBK.TAM"/>
    <s v=""/>
    <s v="v11.Feeds Related Issues.Data Warehouse"/>
    <s v="v11.Feeds"/>
    <n v="3.5416666651144624E-3"/>
  </r>
  <r>
    <s v="22812"/>
    <s v="Incident"/>
    <d v="2013-05-03T13:40:21"/>
    <d v="2013-05-03T00:00:00"/>
    <d v="1899-12-30T13:40:00"/>
    <x v="0"/>
    <s v="(JDA) Items not available in Logpro for CBK V11"/>
    <s v="Sheperdsville"/>
    <s v="Closed"/>
    <x v="0"/>
    <s v=""/>
    <s v="Felix, Chris "/>
    <s v=""/>
    <s v=""/>
    <s v=""/>
    <s v=""/>
    <s v=""/>
    <s v=""/>
    <s v="v11 CBK Launch Team"/>
    <s v="YES"/>
    <d v="2013-05-16T09:42:59"/>
    <s v=""/>
    <s v=""/>
    <s v="v11.Fulfillment Related Issues.Operations"/>
    <s v="v11.Fulfillment "/>
    <n v="1.9247685188020114E-2"/>
  </r>
  <r>
    <s v="22815"/>
    <s v="Incident"/>
    <d v="2013-05-03T14:38:27"/>
    <d v="2013-05-03T00:00:00"/>
    <d v="1899-12-30T14:38:00"/>
    <x v="0"/>
    <s v="CBKNAQA-3525  CBKUS - Store Locator Service - Unavailable in Firefox, Degraded in IE, Chrome"/>
    <s v="Christopher and Banks"/>
    <s v="Closed"/>
    <x v="0"/>
    <n v="0"/>
    <s v="Jadhav, Sameer "/>
    <s v=""/>
    <s v=""/>
    <s v=""/>
    <s v=""/>
    <s v=""/>
    <s v=""/>
    <s v="v11 CBK Launch Team"/>
    <s v="NO"/>
    <d v="2013-07-19T20:59:06"/>
    <s v=""/>
    <s v=""/>
    <s v="v11.Storefront Related Issues.WebStore Display"/>
    <s v="v11.Storefront"/>
    <n v="4.0347222224227153E-2"/>
  </r>
  <r>
    <s v="22816"/>
    <s v="Incident"/>
    <d v="2013-05-03T15:05:24"/>
    <d v="2013-05-03T00:00:00"/>
    <d v="1899-12-30T15:05:00"/>
    <x v="0"/>
    <s v="CBK - Duplicate color options showing for same product in both DCs"/>
    <s v="Christopher and Banks"/>
    <s v="Closed"/>
    <x v="0"/>
    <s v=""/>
    <s v="Yang, Jack "/>
    <s v=""/>
    <s v=""/>
    <s v=""/>
    <s v=""/>
    <s v=""/>
    <s v=""/>
    <s v="v11 CBK Launch Team"/>
    <s v="NO"/>
    <d v="2013-06-05T17:19:06"/>
    <s v=""/>
    <s v=""/>
    <s v="v11.Storefront Related Issues.WebStore Display"/>
    <s v="v11.Storefront"/>
    <n v="1.8715277779847383E-2"/>
  </r>
  <r>
    <s v="22817"/>
    <s v="Incident"/>
    <d v="2013-05-03T15:16:15"/>
    <d v="2013-05-03T00:00:00"/>
    <d v="1899-12-30T15:16:00"/>
    <x v="0"/>
    <s v="CBKNAQA-3222 Promotional Code is &quot;Stacking&quot; with other promotions"/>
    <s v="CS Clothing"/>
    <s v="Closed"/>
    <x v="0"/>
    <s v=""/>
    <s v="Breslin, Kerri "/>
    <s v=""/>
    <s v=""/>
    <s v=""/>
    <s v=""/>
    <s v=""/>
    <s v=""/>
    <s v="v11 CBK Launch Team"/>
    <s v="YES"/>
    <d v="2013-05-07T18:25:34"/>
    <s v="Clothing.Client Services Ops"/>
    <s v=""/>
    <s v="v11.Call Center Related Issues.CSR Webstore"/>
    <s v="v11.Call Center"/>
    <n v="7.5347222154960036E-3"/>
  </r>
  <r>
    <s v="22824"/>
    <s v="Incident"/>
    <d v="2013-05-03T16:20:14"/>
    <d v="2013-05-03T00:00:00"/>
    <d v="1899-12-30T16:20:00"/>
    <x v="0"/>
    <s v="CBK/CJB - V11 GSI Manager  - Issue with Size Domains"/>
    <s v="Central Tools Support User"/>
    <s v="Closed"/>
    <x v="0"/>
    <s v=""/>
    <s v=""/>
    <s v=""/>
    <s v=""/>
    <s v=""/>
    <s v=""/>
    <s v=""/>
    <s v=""/>
    <s v="v11 CBK Launch Team"/>
    <s v="YES"/>
    <d v="2013-05-20T11:04:08"/>
    <s v=""/>
    <s v=""/>
    <s v="v11.GSI Manager.Master Catalogs"/>
    <s v="v11.GSI Manager"/>
    <n v="4.4432870374293998E-2"/>
  </r>
  <r>
    <s v="22825"/>
    <s v="Incident"/>
    <d v="2013-05-03T16:55:45"/>
    <d v="2013-05-03T00:00:00"/>
    <d v="1899-12-30T16:55:00"/>
    <x v="0"/>
    <s v="CJB Promotional Code is not applying"/>
    <s v="Christopher and Banks"/>
    <s v="Closed"/>
    <x v="0"/>
    <s v=""/>
    <s v=""/>
    <s v=""/>
    <s v=""/>
    <s v=""/>
    <s v=""/>
    <s v=""/>
    <s v=""/>
    <s v="v11 CBK Launch Team"/>
    <s v="NO"/>
    <d v="2013-05-18T22:01:13"/>
    <s v="Clothing.Client Services Ops"/>
    <s v=""/>
    <s v="v11.Call Center Related Issues.CSR Webstore"/>
    <s v="v11.Call Center"/>
    <n v="2.4664351847604848E-2"/>
  </r>
  <r>
    <s v="22827"/>
    <s v="Incident"/>
    <d v="2013-05-03T17:01:12"/>
    <d v="2013-05-03T00:00:00"/>
    <d v="1899-12-30T17:01:00"/>
    <x v="0"/>
    <s v="CBK - Product Coming to warehouse WMS as wrong inventory type"/>
    <s v="Christopher and Banks"/>
    <s v="Closed"/>
    <x v="0"/>
    <s v=""/>
    <s v=""/>
    <s v=""/>
    <s v=""/>
    <s v=""/>
    <s v=""/>
    <s v=""/>
    <s v=""/>
    <s v="v11 CBK Launch Team"/>
    <s v="NO"/>
    <d v="2013-05-09T09:50:54"/>
    <s v=""/>
    <s v=""/>
    <s v="v11.Fulfillment Related Issues.Reverse Logisitics"/>
    <s v="v11.Fulfillment "/>
    <n v="3.7847222265554592E-3"/>
  </r>
  <r>
    <s v="22832"/>
    <s v="Incident"/>
    <d v="2013-05-03T17:48:54"/>
    <d v="2013-05-03T00:00:00"/>
    <d v="1899-12-30T17:48:00"/>
    <x v="0"/>
    <s v="CBKNAQA-3219 In AOS CB free shipping promo doesn't work in cart"/>
    <s v="Christopher and Banks"/>
    <s v="Closed"/>
    <x v="0"/>
    <s v=""/>
    <s v=""/>
    <s v=""/>
    <s v=""/>
    <s v=""/>
    <s v=""/>
    <s v=""/>
    <s v=""/>
    <s v="v11 CBK Launch Team"/>
    <s v="YES"/>
    <d v="2013-05-17T18:13:51"/>
    <s v="CBK.TAM"/>
    <s v=""/>
    <s v="v11.Storefront Related Issues.Checkout"/>
    <s v="v11.Storefront"/>
    <n v="3.312500000174623E-2"/>
  </r>
  <r>
    <s v="22833"/>
    <s v="Incident"/>
    <d v="2013-05-03T18:27:10"/>
    <d v="2013-05-03T00:00:00"/>
    <d v="1899-12-30T18:27:00"/>
    <x v="1"/>
    <s v="Promo for CB working in Edit, not Live"/>
    <s v="Central Tools Support User"/>
    <s v="Closed"/>
    <x v="0"/>
    <s v=""/>
    <s v=""/>
    <s v=""/>
    <s v=""/>
    <s v=""/>
    <s v=""/>
    <s v=""/>
    <s v=""/>
    <s v="v11 CBK Launch Team"/>
    <s v="NO"/>
    <d v="2013-05-06T12:52:28"/>
    <s v=""/>
    <s v=""/>
    <s v="v11.Storefront Related Issues.WebStore Display"/>
    <s v="v11.Storefront"/>
    <n v="2.6574074072414078E-2"/>
  </r>
  <r>
    <s v="22835"/>
    <s v="Incident"/>
    <d v="2013-05-04T08:07:30"/>
    <d v="2013-05-04T00:00:00"/>
    <d v="1899-12-30T08:07:00"/>
    <x v="2"/>
    <s v="CBKNAQA-3208 AOS Performance is slow"/>
    <s v="Christopher and Banks"/>
    <s v="Closed"/>
    <x v="2"/>
    <s v=""/>
    <s v="Jadhav, Sameer "/>
    <s v=""/>
    <s v=""/>
    <s v=""/>
    <s v=""/>
    <s v=""/>
    <s v=""/>
    <s v="v11 CBK Launch Team"/>
    <s v="NO"/>
    <d v="2013-05-23T16:16:04"/>
    <s v="CBK.TAM"/>
    <s v=""/>
    <s v="v11.Performance Related Issues.Gomez"/>
    <s v="v11.Performance"/>
    <n v="0.56967592592263827"/>
  </r>
  <r>
    <s v="22842"/>
    <s v="Incident"/>
    <d v="2013-05-04T14:44:07"/>
    <d v="2013-05-04T00:00:00"/>
    <d v="1899-12-30T14:44:00"/>
    <x v="0"/>
    <s v="CBKNAQA-3220 AOS sales not being tagged as AOS sales"/>
    <s v="Christopher and Banks"/>
    <s v="Closed"/>
    <x v="1"/>
    <s v=""/>
    <s v="Boyd, Colin "/>
    <s v=""/>
    <s v=""/>
    <s v=""/>
    <s v=""/>
    <s v=""/>
    <s v=""/>
    <s v="v11 CBK Launch Team"/>
    <s v="YES"/>
    <d v="2013-05-09T14:39:36"/>
    <s v="CBK.TAM"/>
    <s v=""/>
    <s v="v11.Reporting Related Issues.Finance"/>
    <s v="v11.Reporting"/>
    <n v="0.27542824074043892"/>
  </r>
  <r>
    <s v="22851"/>
    <s v="Incident"/>
    <d v="2013-05-05T06:02:46"/>
    <d v="2013-05-05T00:00:00"/>
    <d v="1899-12-30T06:02:00"/>
    <x v="2"/>
    <s v="[CBKNAQA-3212] CBK - Order Job for the DW  failed due to the extn_reason_code being too long"/>
    <s v="Sriram, Saradha "/>
    <s v="Closed"/>
    <x v="2"/>
    <s v=""/>
    <s v=""/>
    <s v=""/>
    <s v=""/>
    <s v=""/>
    <s v=""/>
    <s v=""/>
    <s v=""/>
    <s v="v11 CBK Launch Team"/>
    <s v="NO"/>
    <d v="2013-05-06T01:41:57"/>
    <s v=""/>
    <s v=""/>
    <s v="v11.Order Processing Related Issues.Order Flow"/>
    <s v="v11.Order Processing"/>
    <n v="0.63795138888963265"/>
  </r>
  <r>
    <s v="22852"/>
    <s v="Incident"/>
    <d v="2013-05-05T07:41:52"/>
    <d v="2013-05-05T00:00:00"/>
    <d v="1899-12-30T07:41:00"/>
    <x v="2"/>
    <s v="CBKNAQA-3211 Automate the DW load process. The process to set up run the datawarehouse using Talend Scheduler"/>
    <s v="Christopher and Banks"/>
    <s v="Closed"/>
    <x v="0"/>
    <s v=""/>
    <s v=""/>
    <s v=""/>
    <s v=""/>
    <s v=""/>
    <s v=""/>
    <s v=""/>
    <s v=""/>
    <s v="v11 CBK Launch Team"/>
    <s v="NO"/>
    <d v="2013-05-18T22:05:19"/>
    <s v="CBK.TAM"/>
    <s v=""/>
    <s v="v11.GSI Store Reporting.GSI Store Reporting"/>
    <s v="v11.GSI Store Reporting"/>
    <n v="6.8819444444670808E-2"/>
  </r>
  <r>
    <s v="22853"/>
    <s v="Incident"/>
    <d v="2013-05-05T08:13:05"/>
    <d v="2013-05-05T00:00:00"/>
    <d v="1899-12-30T08:13:00"/>
    <x v="2"/>
    <s v="(OMS) CBKNAQA-3213 VPRS-15026 OMS allowing cancel of released orders"/>
    <s v="Christopher and Banks"/>
    <s v="Closed"/>
    <x v="0"/>
    <s v=""/>
    <s v="Gelle, Sandeep "/>
    <s v=""/>
    <s v=""/>
    <s v=""/>
    <s v=""/>
    <s v=""/>
    <s v=""/>
    <s v="v11 CBK Launch Team"/>
    <s v="NO"/>
    <d v="2013-07-20T20:31:55"/>
    <s v="CBK.TAM"/>
    <s v=""/>
    <s v="v11.Order Processing Related Issues.Order Flow"/>
    <s v="v11.Order Processing"/>
    <n v="2.1678240744222421E-2"/>
  </r>
  <r>
    <s v="22854"/>
    <s v="Incident"/>
    <d v="2013-05-05T08:17:25"/>
    <d v="2013-05-05T00:00:00"/>
    <d v="1899-12-30T08:17:00"/>
    <x v="2"/>
    <s v="CBKNAQA-3313 - Webstore sending PLCC auth requests for negative amounts"/>
    <s v="Christopher and Banks"/>
    <s v="Closed"/>
    <x v="1"/>
    <s v=""/>
    <s v="Sheth, Vaishal "/>
    <s v=""/>
    <s v=""/>
    <s v=""/>
    <s v=""/>
    <s v=""/>
    <s v=""/>
    <s v="v11 CBK Launch Team"/>
    <s v="NO"/>
    <d v="2013-06-24T10:45:40"/>
    <s v="CBK.TAM"/>
    <s v=""/>
    <s v="v11.Storefront Related Issues.Checkout"/>
    <s v="v11.Storefront"/>
    <n v="3.009259256941732E-3"/>
  </r>
  <r>
    <s v="22867"/>
    <s v="Incident"/>
    <d v="2013-05-06T00:07:03"/>
    <d v="2013-05-06T00:00:00"/>
    <d v="1899-12-30T00:07:00"/>
    <x v="2"/>
    <s v="CJB/CBK - Unable to add to cart and checkout"/>
    <s v="Christopher and Banks"/>
    <s v="Closed"/>
    <x v="2"/>
    <s v=""/>
    <s v=""/>
    <s v=""/>
    <s v=""/>
    <s v=""/>
    <s v=""/>
    <s v=""/>
    <s v=""/>
    <s v="v11 CBK Launch Team"/>
    <s v="NO"/>
    <d v="2013-05-06T01:19:37"/>
    <s v="CBK.TAM"/>
    <s v=""/>
    <s v="v11.Storefront Related Issues.Checkout"/>
    <s v="v11.Storefront"/>
    <n v="0.65946759259531973"/>
  </r>
  <r>
    <s v="22871"/>
    <s v="Incident"/>
    <d v="2013-05-06T06:42:31"/>
    <d v="2013-05-06T00:00:00"/>
    <d v="1899-12-30T06:42:00"/>
    <x v="2"/>
    <s v="CBKNAQA-3254 Pepperjam and Clearasaleing clean up"/>
    <s v="Christopher and Banks"/>
    <s v="Closed"/>
    <x v="0"/>
    <s v=""/>
    <s v="Tamburrino, Veronica "/>
    <s v=""/>
    <s v=""/>
    <s v=""/>
    <s v=""/>
    <s v="Change is Live"/>
    <s v=""/>
    <s v="v11 CBK Launch Team"/>
    <s v="NO"/>
    <d v="2013-06-24T10:56:53"/>
    <s v="CBK.TAM"/>
    <s v=""/>
    <s v="v11.Feeds Related Issues.Data Warehouse"/>
    <s v="v11.Feeds"/>
    <n v="0.27462962962454185"/>
  </r>
  <r>
    <s v="22876"/>
    <s v="Incident"/>
    <d v="2013-05-06T09:17:09"/>
    <d v="2013-05-06T00:00:00"/>
    <d v="1899-12-30T09:17:00"/>
    <x v="0"/>
    <s v="Order jobs failed - duplicate records in the geogrpahy dimension appeared because jobs were run in parallel."/>
    <s v="Christopher and Banks"/>
    <s v="Closed"/>
    <x v="0"/>
    <s v=""/>
    <s v=""/>
    <s v=""/>
    <s v=""/>
    <s v=""/>
    <s v=""/>
    <s v="Change is Live"/>
    <s v=""/>
    <s v="v11 CBK Launch Team"/>
    <s v="NO"/>
    <d v="2013-05-07T15:12:06"/>
    <s v="CBK.TAM"/>
    <s v=""/>
    <s v="v11.Feeds Related Issues.Data Warehouse"/>
    <s v="v11.Feeds"/>
    <n v="0.10738425925956108"/>
  </r>
  <r>
    <s v="22881"/>
    <s v="Incident"/>
    <d v="2013-05-06T09:39:32"/>
    <d v="2013-05-06T00:00:00"/>
    <d v="1899-12-30T09:39:00"/>
    <x v="0"/>
    <s v="CBKNAQA-3253 (OMS) Out of Balance Sterling GL Files Sent to SAP"/>
    <s v="Christopher and Banks"/>
    <s v="Closed"/>
    <x v="0"/>
    <s v=""/>
    <s v=""/>
    <s v=""/>
    <s v=""/>
    <s v=""/>
    <s v=""/>
    <s v=""/>
    <s v=""/>
    <s v="v11 CBK Launch Team"/>
    <s v="NO"/>
    <d v="2013-05-09T14:22:15"/>
    <s v="CBK.TAM"/>
    <s v=""/>
    <s v="v11.Finance Related Issues"/>
    <s v="v11.Finance"/>
    <n v="1.5543981484370306E-2"/>
  </r>
  <r>
    <s v="22882"/>
    <s v="Incident"/>
    <d v="2013-05-06T09:39:45"/>
    <d v="2013-05-06T00:00:00"/>
    <d v="1899-12-30T09:39:00"/>
    <x v="0"/>
    <s v="CBKNAQA-3218 Friendship Rewards field needs to be added to the address page ASAP"/>
    <s v="Christopher and Banks"/>
    <s v="Closed"/>
    <x v="0"/>
    <n v="42"/>
    <s v=""/>
    <s v=""/>
    <s v=""/>
    <s v=""/>
    <s v=""/>
    <s v=""/>
    <s v=""/>
    <s v="v11 CBK Launch Team"/>
    <s v="YES"/>
    <d v="2013-05-24T13:25:18"/>
    <s v="CBK.TAM"/>
    <s v=""/>
    <s v="v11.Storefront Related Issues.Checkout"/>
    <s v="v11.Storefront"/>
    <n v="1.5046296175569296E-4"/>
  </r>
  <r>
    <s v="22884"/>
    <s v="Incident"/>
    <d v="2013-05-06T09:47:38"/>
    <d v="2013-05-06T00:00:00"/>
    <d v="1899-12-30T09:47:00"/>
    <x v="0"/>
    <s v="CBKNAQA-3221 Orphan products in Off DC"/>
    <s v="Christopher and Banks"/>
    <s v="Closed"/>
    <x v="0"/>
    <s v=""/>
    <s v="Murack, David "/>
    <s v=""/>
    <s v=""/>
    <s v=""/>
    <s v=""/>
    <s v=""/>
    <s v=""/>
    <s v="v11 CBK Launch Team"/>
    <s v="YES"/>
    <d v="2013-05-20T17:12:43"/>
    <s v="CBK.TAM"/>
    <s v=""/>
    <s v="v11.Storefront Related Issues.Category"/>
    <s v="v11.Storefront"/>
    <n v="5.4745370362070389E-3"/>
  </r>
  <r>
    <s v="22891"/>
    <s v="Incident"/>
    <d v="2013-05-06T10:48:28"/>
    <d v="2013-05-06T00:00:00"/>
    <d v="1899-12-30T10:48:00"/>
    <x v="0"/>
    <s v="CBKNAQA-3326 Missing images on site that were pushed"/>
    <s v="Christopher and Banks"/>
    <s v="Closed"/>
    <x v="0"/>
    <s v=""/>
    <s v=""/>
    <s v=""/>
    <s v=""/>
    <s v=""/>
    <s v=""/>
    <s v=""/>
    <s v=""/>
    <s v="v11 CBK Launch Team"/>
    <s v="YES"/>
    <d v="2013-05-20T11:58:53"/>
    <s v="CBK.TAM"/>
    <s v=""/>
    <s v="v11.Storefront Related Issues.WebStore Display"/>
    <s v="v11.Storefront"/>
    <n v="4.224537037225673E-2"/>
  </r>
  <r>
    <s v="22895"/>
    <s v="Incident"/>
    <d v="2013-05-06T11:08:05"/>
    <d v="2013-05-06T00:00:00"/>
    <d v="1899-12-30T11:08:00"/>
    <x v="0"/>
    <s v="CBKNAQA-3250 Notifications of emails-Canada requires unchecked"/>
    <s v="Christopher and Banks"/>
    <s v="Closed"/>
    <x v="0"/>
    <n v="14"/>
    <s v=""/>
    <s v=""/>
    <s v=""/>
    <s v=""/>
    <s v=""/>
    <s v=""/>
    <s v=""/>
    <s v="v11 CBK Launch Team"/>
    <s v="YES"/>
    <d v="2013-06-05T11:50:04"/>
    <s v="CBK.TAM"/>
    <s v=""/>
    <s v="v11.Storefront Related Issues.Checkout"/>
    <s v="v11.Storefront"/>
    <n v="1.3622685182781424E-2"/>
  </r>
  <r>
    <s v="22897"/>
    <s v="Incident"/>
    <d v="2013-05-06T11:23:48"/>
    <d v="2013-05-06T00:00:00"/>
    <d v="1899-12-30T11:23:00"/>
    <x v="0"/>
    <s v="A Sunday Treat banner is still left over from yesterday - needs to be replaced - this did not get pushed when rep ran last night.   "/>
    <s v="Christopher and Banks"/>
    <s v="Closed"/>
    <x v="0"/>
    <s v=""/>
    <s v=""/>
    <s v=""/>
    <s v=""/>
    <s v=""/>
    <s v=""/>
    <s v=""/>
    <s v=""/>
    <s v="v11 CBK Launch Team"/>
    <s v="YES"/>
    <d v="2013-05-07T12:08:04"/>
    <s v="CBK.TAM"/>
    <s v=""/>
    <s v="v11.Storefront Related Issues.WebStore Display"/>
    <s v="v11.Storefront"/>
    <n v="1.0914351856627036E-2"/>
  </r>
  <r>
    <s v="22899"/>
    <s v="Incident"/>
    <d v="2013-05-06T11:29:37"/>
    <d v="2013-05-06T00:00:00"/>
    <d v="1899-12-30T11:29:00"/>
    <x v="0"/>
    <s v="Generate Site map in ASH to reproduce errors"/>
    <s v="Christopher and Banks"/>
    <s v="Closed"/>
    <x v="0"/>
    <s v=""/>
    <s v="Jadhav, Sameer "/>
    <s v=""/>
    <s v=""/>
    <s v=""/>
    <s v=""/>
    <s v=""/>
    <s v=""/>
    <s v="v11 CBK Launch Team"/>
    <s v="NO"/>
    <d v="2013-05-24T13:25:40"/>
    <s v="CBK.TAM"/>
    <s v=""/>
    <s v="v11.Webanalytics.Referrals, Searches, Sessions and Visitors"/>
    <s v="v11.Webanalytics"/>
    <n v="4.0393518502241932E-3"/>
  </r>
  <r>
    <s v="22901"/>
    <s v="Incident"/>
    <d v="2013-05-06T11:50:20"/>
    <d v="2013-05-06T00:00:00"/>
    <d v="1899-12-30T11:50:00"/>
    <x v="0"/>
    <s v="CBKNAQA-3255 Possible cached pipelines that should not be"/>
    <s v="Christopher and Banks"/>
    <s v="Closed Unresolved"/>
    <x v="0"/>
    <s v=""/>
    <s v="Murack, David "/>
    <s v=""/>
    <s v=""/>
    <s v=""/>
    <s v=""/>
    <s v=""/>
    <s v=""/>
    <s v="v11 CBK Launch Team"/>
    <s v="NO"/>
    <d v="2013-06-07T21:02:18"/>
    <s v="CBK.TAM"/>
    <s v=""/>
    <s v="v11.Storefront Related Issues.Store Cartridge"/>
    <s v="v11.Storefront"/>
    <n v="1.4386574075615499E-2"/>
  </r>
  <r>
    <s v="22902"/>
    <s v="Incident"/>
    <d v="2013-05-06T11:55:55"/>
    <d v="2013-05-06T00:00:00"/>
    <d v="1899-12-30T11:55:00"/>
    <x v="0"/>
    <s v="CBKNAQA-3236 - CBK/CJB Performance - Pipeline caching "/>
    <s v="Christopher and Banks"/>
    <s v="Closed"/>
    <x v="1"/>
    <s v=""/>
    <s v="Boyd, Colin "/>
    <s v=""/>
    <s v=""/>
    <s v=""/>
    <s v=""/>
    <s v=""/>
    <s v=""/>
    <s v="v11 CBK Launch Team"/>
    <s v="NO"/>
    <d v="2013-06-24T10:45:16"/>
    <s v="CBK.TAM"/>
    <s v=""/>
    <s v="v11.Performance Related Issues.Gomez"/>
    <s v="v11.Performance"/>
    <n v="3.8773148116888478E-3"/>
  </r>
  <r>
    <s v="22912"/>
    <s v="Incident"/>
    <d v="2013-05-06T13:30:34"/>
    <d v="2013-05-06T00:00:00"/>
    <d v="1899-12-30T13:30:00"/>
    <x v="0"/>
    <s v="CBKNAQA-3231 Checkouts Where UserRegistrationNew Event Message was not Pubished"/>
    <s v="Christopher and Banks"/>
    <s v="Closed"/>
    <x v="0"/>
    <s v=""/>
    <s v="Golubev, Alexander "/>
    <s v=""/>
    <s v=""/>
    <s v=""/>
    <s v=""/>
    <s v=""/>
    <s v=""/>
    <s v="v11 CBK Launch Team"/>
    <s v="NO"/>
    <d v="2013-07-20T20:51:05"/>
    <s v="CBK.TAM"/>
    <s v=""/>
    <s v="v11.Storefront Related Issues.Checkout"/>
    <s v="v11.Storefront"/>
    <n v="6.5729166664823424E-2"/>
  </r>
  <r>
    <s v="22915"/>
    <s v="Incident"/>
    <d v="2013-05-06T14:14:12"/>
    <d v="2013-05-06T00:00:00"/>
    <d v="1899-12-30T14:14:00"/>
    <x v="0"/>
    <s v="CBKNAQA-3248 Buttons that can be clicked should not be gray"/>
    <s v="Christopher and Banks"/>
    <s v="Closed"/>
    <x v="0"/>
    <n v="15"/>
    <s v=""/>
    <s v=""/>
    <s v=""/>
    <s v=""/>
    <s v=""/>
    <s v=""/>
    <s v=""/>
    <s v="v11 CBK Launch Team"/>
    <s v="YES"/>
    <d v="2013-05-20T13:37:04"/>
    <s v="CBK.TAM"/>
    <s v=""/>
    <s v="v11.Storefront Related Issues.WebStore Display"/>
    <s v="v11.Storefront"/>
    <n v="3.030092592962319E-2"/>
  </r>
  <r>
    <s v="22916"/>
    <s v="Incident"/>
    <d v="2013-05-06T14:15:01"/>
    <d v="2013-05-06T00:00:00"/>
    <d v="1899-12-30T14:15:00"/>
    <x v="0"/>
    <s v="CBKNAQA-2810 Promotion messaging display on Family and Product page is not ranked ordered "/>
    <s v="Christopher and Banks"/>
    <s v="Closed"/>
    <x v="1"/>
    <s v=""/>
    <s v=""/>
    <s v=""/>
    <s v=""/>
    <s v=""/>
    <s v=""/>
    <s v=""/>
    <s v=""/>
    <s v="v11 CBK Launch Team"/>
    <s v="YES"/>
    <d v="2013-06-24T10:45:00"/>
    <s v="CBK.TAM"/>
    <s v=""/>
    <s v="v11.Storefront Related Issues.Category"/>
    <s v="v11.Storefront"/>
    <n v="5.671296312357299E-4"/>
  </r>
  <r>
    <s v="22918"/>
    <s v="Incident"/>
    <d v="2013-05-06T14:20:47"/>
    <d v="2013-05-06T00:00:00"/>
    <d v="1899-12-30T14:20:00"/>
    <x v="0"/>
    <s v="CBKNAQA-3230 Incorrect and missing properties for Page Cacheing"/>
    <s v="Christopher and Banks"/>
    <s v="Closed"/>
    <x v="0"/>
    <s v=""/>
    <s v=""/>
    <s v=""/>
    <s v=""/>
    <s v=""/>
    <s v=""/>
    <s v=""/>
    <s v=""/>
    <s v="v11 CBK Launch Team"/>
    <s v="NO"/>
    <d v="2013-05-18T22:25:20"/>
    <s v="CBK.TAM"/>
    <s v=""/>
    <s v="v11.Storefront Related Issues.Client Cartridge"/>
    <s v="v11.Storefront"/>
    <n v="4.0046296271611936E-3"/>
  </r>
  <r>
    <s v="22926"/>
    <s v="Incident"/>
    <d v="2013-05-06T14:47:28"/>
    <d v="2013-05-06T00:00:00"/>
    <d v="1899-12-30T14:47:00"/>
    <x v="0"/>
    <s v="CBKNAQA-3229 VPRS-15153 webstore is not charging duty on Canadian orders "/>
    <s v="Christopher and Banks"/>
    <s v="Closed"/>
    <x v="1"/>
    <s v=""/>
    <s v="Jadhav, Sameer "/>
    <d v="2013-05-28T13:45:43"/>
    <s v=""/>
    <s v=""/>
    <s v=""/>
    <s v=""/>
    <d v="2013-06-19T14:57:03"/>
    <s v="v11 CBK Launch Team"/>
    <s v="NO"/>
    <d v="2013-07-20T20:52:48"/>
    <s v="CBK.TAM"/>
    <s v=""/>
    <s v="v11.Storefront Related Issues.Checkout"/>
    <s v="v11.Storefront"/>
    <n v="1.8530092595028691E-2"/>
  </r>
  <r>
    <s v="22929"/>
    <s v="Incident"/>
    <d v="2013-05-06T14:52:46"/>
    <d v="2013-05-06T00:00:00"/>
    <d v="1899-12-30T14:52:00"/>
    <x v="0"/>
    <s v="CBKNAQA-3223 item search does not work."/>
    <s v="Christopher and Banks"/>
    <s v="Closed"/>
    <x v="0"/>
    <s v=""/>
    <s v=""/>
    <s v=""/>
    <s v=""/>
    <s v=""/>
    <s v=""/>
    <s v=""/>
    <s v=""/>
    <s v="v11 CBK Launch Team"/>
    <s v="NO"/>
    <d v="2013-05-24T13:26:00"/>
    <s v="CBK.TAM"/>
    <s v=""/>
    <s v="v11.Storefront Related Issues.Search"/>
    <s v="v11.Storefront"/>
    <n v="3.6805555500905029E-3"/>
  </r>
  <r>
    <s v="22944"/>
    <s v="Incident"/>
    <d v="2013-05-06T16:27:31"/>
    <d v="2013-05-06T00:00:00"/>
    <d v="1899-12-30T16:27:00"/>
    <x v="0"/>
    <s v="CBKNAQA-3226 AOS URLs"/>
    <s v="Christopher and Banks"/>
    <s v="Closed"/>
    <x v="0"/>
    <s v=""/>
    <s v=""/>
    <s v=""/>
    <s v=""/>
    <s v=""/>
    <s v=""/>
    <s v=""/>
    <s v=""/>
    <s v="v11 CBK Launch Team"/>
    <s v="NO"/>
    <d v="2013-05-24T13:26:20"/>
    <s v="CBK.TAM"/>
    <s v=""/>
    <s v="v11.Call Center Related Issues.AOS"/>
    <s v="v11.Call Center"/>
    <n v="6.5798611110949423E-2"/>
  </r>
  <r>
    <s v="22948"/>
    <s v="Incident"/>
    <d v="2013-05-06T17:29:22"/>
    <d v="2013-05-06T00:00:00"/>
    <d v="1899-12-30T17:29:00"/>
    <x v="0"/>
    <s v="CBKNAQA-3251 DW - Promo data cleanup for 5/7 - approval needed"/>
    <s v="Christopher and Banks"/>
    <s v="Closed"/>
    <x v="0"/>
    <s v=""/>
    <s v=""/>
    <s v=""/>
    <s v=""/>
    <s v=""/>
    <s v=""/>
    <s v="Change is Live"/>
    <s v=""/>
    <s v="v11 CBK Launch Team"/>
    <s v="NO"/>
    <d v="2013-05-14T15:18:22"/>
    <s v="CBK.TAM"/>
    <s v=""/>
    <s v="v11.Feeds Related Issues.Data Warehouse"/>
    <s v="v11.Feeds"/>
    <n v="4.29513888884685E-2"/>
  </r>
  <r>
    <s v="22953"/>
    <s v="Incident"/>
    <d v="2013-05-06T21:37:07"/>
    <d v="2013-05-06T00:00:00"/>
    <d v="1899-12-30T21:37:00"/>
    <x v="1"/>
    <s v="CBKNAQA-3252 CBK - Error trying to approve promo"/>
    <s v="Christopher and Banks"/>
    <s v="Closed"/>
    <x v="1"/>
    <s v=""/>
    <s v=""/>
    <d v="2013-05-24T14:25:27"/>
    <s v=""/>
    <s v=""/>
    <s v=""/>
    <s v=""/>
    <d v="2013-05-28T14:25:41"/>
    <s v="v11 CBK Launch Team"/>
    <s v="NO"/>
    <d v="2013-06-24T10:42:05"/>
    <s v="CBK.TAM"/>
    <s v=""/>
    <s v="v11.GSI Manager.GSI Manager"/>
    <s v="v11.GSI Manager"/>
    <n v="0.172048611115315"/>
  </r>
  <r>
    <s v="22963"/>
    <s v="Incident"/>
    <d v="2013-05-07T08:29:46"/>
    <d v="2013-05-07T00:00:00"/>
    <d v="1899-12-30T08:29:00"/>
    <x v="2"/>
    <s v="CBKSNAQA-3234 GetGSIPromotionProductMapping pipelet is overly slow"/>
    <s v="Christopher and Banks"/>
    <s v="Closed"/>
    <x v="1"/>
    <s v=""/>
    <s v=""/>
    <s v=""/>
    <s v=""/>
    <s v=""/>
    <s v=""/>
    <s v=""/>
    <s v=""/>
    <s v="v11 CBK Launch Team"/>
    <s v="NO"/>
    <d v="2013-07-20T20:55:32"/>
    <s v="CBK.TAM"/>
    <s v=""/>
    <s v="v11.Storefront Related Issues.Client Cartridge"/>
    <s v="v11.Storefront"/>
    <n v="0.453229166669189"/>
  </r>
  <r>
    <s v="22964"/>
    <s v="Incident"/>
    <d v="2013-05-07T08:36:32"/>
    <d v="2013-05-07T00:00:00"/>
    <d v="1899-12-30T08:36:00"/>
    <x v="2"/>
    <s v="CBKNAQA-3247 Rebate Filter performance does not meet expectations"/>
    <s v="Christopher and Banks"/>
    <s v="Closed"/>
    <x v="0"/>
    <s v=""/>
    <s v="Greco, Thomas "/>
    <s v=""/>
    <s v=""/>
    <s v=""/>
    <s v=""/>
    <s v=""/>
    <s v=""/>
    <s v="v11 CBK Launch Team"/>
    <s v="NO"/>
    <d v="2013-05-09T14:08:34"/>
    <s v="CBK.TAM"/>
    <s v=""/>
    <s v="v11.Storefront Related Issues.WebStore Display"/>
    <s v="v11.Storefront"/>
    <n v="4.6990740738692693E-3"/>
  </r>
  <r>
    <s v="22965"/>
    <s v="Incident"/>
    <d v="2013-05-07T08:47:24"/>
    <d v="2013-05-07T00:00:00"/>
    <d v="1899-12-30T08:47:00"/>
    <x v="2"/>
    <s v="VPRS-14835 GetPromotionRelativeCacheTime performance is slow"/>
    <s v="Christopher and Banks"/>
    <s v="Closed"/>
    <x v="0"/>
    <s v=""/>
    <s v="Greco, Thomas "/>
    <d v="2013-05-15T10:40:25"/>
    <s v=""/>
    <s v=""/>
    <s v=""/>
    <s v=""/>
    <s v=""/>
    <s v="v11 CBK Launch Team"/>
    <s v="NO"/>
    <d v="2013-05-18T22:44:37"/>
    <s v="CBK.TAM"/>
    <s v=""/>
    <s v="v11.Storefront Related Issues.WebStore Display"/>
    <s v="v11.Storefront"/>
    <n v="7.546296292275656E-3"/>
  </r>
  <r>
    <s v="22966"/>
    <s v="Incident"/>
    <d v="2013-05-07T08:50:15"/>
    <d v="2013-05-07T00:00:00"/>
    <d v="1899-12-30T08:50:00"/>
    <x v="2"/>
    <s v="CBKNAQA-3246 FilterObjectType Query Execution"/>
    <s v="Christopher and Banks"/>
    <s v="Closed"/>
    <x v="0"/>
    <s v=""/>
    <s v="Greco, Thomas "/>
    <s v=""/>
    <s v=""/>
    <s v=""/>
    <s v=""/>
    <s v=""/>
    <s v=""/>
    <s v="v11 CBK Launch Team"/>
    <s v="NO"/>
    <d v="2013-05-09T14:08:09"/>
    <s v="CBK.TAM"/>
    <s v=""/>
    <s v="v11.Storefront Related Issues.WebStore Navigation"/>
    <s v="v11.Storefront"/>
    <n v="1.9791666709352285E-3"/>
  </r>
  <r>
    <s v="22968"/>
    <s v="Incident"/>
    <d v="2013-05-07T09:12:53"/>
    <d v="2013-05-07T00:00:00"/>
    <d v="1899-12-30T09:12:00"/>
    <x v="0"/>
    <s v="CBKNAQA-3242 Performance Issue With CJBUS and CBKUS Checkout Pages"/>
    <s v="Christopher and Banks"/>
    <s v="Closed"/>
    <x v="1"/>
    <s v=""/>
    <s v="Yang, Jack "/>
    <s v=""/>
    <s v=""/>
    <s v=""/>
    <s v=""/>
    <s v=""/>
    <s v=""/>
    <s v="v11 CBK Launch Team"/>
    <s v="NO"/>
    <d v="2013-07-12T13:58:33"/>
    <s v="CBK.TAM"/>
    <s v=""/>
    <s v="v11.Performance Related Issues.Gomez"/>
    <s v="v11.Performance"/>
    <n v="1.5717592592409346E-2"/>
  </r>
  <r>
    <s v="22969"/>
    <s v="Incident"/>
    <d v="2013-05-07T09:14:34"/>
    <d v="2013-05-07T00:00:00"/>
    <d v="1899-12-30T09:14:00"/>
    <x v="0"/>
    <s v="CBKNAQA-3244 Error Occurs when attempting to log on to GSI Store Reporting"/>
    <s v="Christopher and Banks"/>
    <s v="Closed"/>
    <x v="0"/>
    <s v=""/>
    <s v=""/>
    <s v=""/>
    <s v=""/>
    <s v=""/>
    <s v=""/>
    <s v=""/>
    <s v=""/>
    <s v="v11 CBK Launch Team"/>
    <s v="YES"/>
    <d v="2013-05-17T18:13:04"/>
    <s v="CBK.TAM"/>
    <s v=""/>
    <s v="v11.GSI Store Reporting.GSI Store Reporting"/>
    <s v="v11.GSI Store Reporting"/>
    <n v="1.1689814782585017E-3"/>
  </r>
  <r>
    <s v="22971"/>
    <s v="Incident"/>
    <d v="2013-05-07T09:43:44"/>
    <d v="2013-05-07T00:00:00"/>
    <d v="1899-12-30T09:43:00"/>
    <x v="0"/>
    <s v="CBKNAQA-3235 Custom Fixes CF-238 and CF-239 are ready to be ingested"/>
    <s v="Christopher and Banks"/>
    <s v="Closed"/>
    <x v="0"/>
    <s v=""/>
    <s v=""/>
    <s v=""/>
    <s v=""/>
    <s v=""/>
    <s v=""/>
    <s v=""/>
    <s v=""/>
    <s v="v11 CBK Launch Team"/>
    <s v="NO"/>
    <d v="2013-05-14T14:53:53"/>
    <s v="CBK.TAM"/>
    <s v=""/>
    <s v="v11.Performance Related Issues.Gomez"/>
    <s v="v11.Performance"/>
    <n v="2.025462962774327E-2"/>
  </r>
  <r>
    <s v="22973"/>
    <s v="Incident"/>
    <d v="2013-05-07T09:48:17"/>
    <d v="2013-05-07T00:00:00"/>
    <d v="1899-12-30T09:48:00"/>
    <x v="0"/>
    <s v="CBKNAQA-3243 Gomez Hits - Checkout General Errors"/>
    <s v="SysOps"/>
    <s v="Closed"/>
    <x v="0"/>
    <s v=""/>
    <s v=""/>
    <s v=""/>
    <s v=""/>
    <s v=""/>
    <s v=""/>
    <s v=""/>
    <s v=""/>
    <s v="v11 CBK Launch Team"/>
    <s v="NO"/>
    <d v="2013-05-14T13:28:02"/>
    <s v=""/>
    <s v=""/>
    <s v="v11.Storefront Related Issues.Checkout"/>
    <s v="v11.Storefront"/>
    <n v="3.1597222259733826E-3"/>
  </r>
  <r>
    <s v="22977"/>
    <s v="Incident"/>
    <d v="2013-05-07T10:12:20"/>
    <d v="2013-05-07T00:00:00"/>
    <d v="1899-12-30T10:12:00"/>
    <x v="0"/>
    <s v="CBKNAQA-3241 Completeness checks"/>
    <s v="Christopher and Banks"/>
    <s v="Closed"/>
    <x v="1"/>
    <n v="33"/>
    <s v="Chaddha, Sanjeev "/>
    <d v="2013-07-09T15:59:45"/>
    <s v=""/>
    <s v=""/>
    <s v=""/>
    <s v=""/>
    <d v="2013-07-11T15:59:05"/>
    <s v="v11 CBK Launch Team"/>
    <s v="YES"/>
    <d v="2013-07-16T17:05:41"/>
    <s v="CBK.TAM"/>
    <s v=""/>
    <s v="v11.GSI Manager.GSI Manager"/>
    <s v="v11.GSI Manager"/>
    <n v="1.6701388885849155E-2"/>
  </r>
  <r>
    <s v="22979"/>
    <s v="Incident"/>
    <d v="2013-05-07T10:16:00"/>
    <d v="2013-05-07T00:00:00"/>
    <d v="1899-12-30T10:16:00"/>
    <x v="0"/>
    <s v="CBKNAQA-3240 50% of the logged invalid URLs are from the McAfee Scans"/>
    <s v="Christopher and Banks"/>
    <s v="Closed"/>
    <x v="0"/>
    <s v=""/>
    <s v=""/>
    <s v=""/>
    <s v=""/>
    <s v=""/>
    <s v=""/>
    <s v=""/>
    <s v=""/>
    <s v="v11 CBK Launch Team"/>
    <s v="NO"/>
    <d v="2013-05-16T10:57:17"/>
    <s v="CBK.TAM"/>
    <s v=""/>
    <s v="v11.Storefront Related Issues.Client Cartridge"/>
    <s v="v11.Storefront"/>
    <n v="2.5462962948950008E-3"/>
  </r>
  <r>
    <s v="22980"/>
    <s v="Incident"/>
    <d v="2013-05-07T10:18:56"/>
    <d v="2013-05-07T00:00:00"/>
    <d v="1899-12-30T10:18:00"/>
    <x v="0"/>
    <s v="CBKNAQA-3239 Copying images from gsi manager into a word document"/>
    <s v="Christopher and Banks"/>
    <s v="Closed"/>
    <x v="0"/>
    <s v=""/>
    <s v=""/>
    <s v=""/>
    <s v=""/>
    <s v=""/>
    <s v=""/>
    <s v=""/>
    <s v=""/>
    <s v="v11 CBK Launch Team"/>
    <s v="YES"/>
    <d v="2013-05-14T14:01:34"/>
    <s v="CBK.TAM"/>
    <s v=""/>
    <s v="v11.GSI Manager.GSI Manager"/>
    <s v="v11.GSI Manager"/>
    <n v="2.0370370402815752E-3"/>
  </r>
  <r>
    <s v="22983"/>
    <s v="Incident"/>
    <d v="2013-05-07T10:25:20"/>
    <d v="2013-05-07T00:00:00"/>
    <d v="1899-12-30T10:25:00"/>
    <x v="0"/>
    <s v="CBKNAQA-3294-McAfee image at bottom of page is static and not a remote include"/>
    <s v="Christopher and Banks"/>
    <s v="Closed"/>
    <x v="0"/>
    <s v=""/>
    <s v=""/>
    <s v=""/>
    <s v=""/>
    <s v=""/>
    <s v=""/>
    <s v=""/>
    <s v=""/>
    <s v="v11 CBK Launch Team"/>
    <s v="NO"/>
    <d v="2013-05-24T13:26:43"/>
    <s v="CBK.TAM"/>
    <s v=""/>
    <s v="v11.Storefront Related Issues.Client Cartridge"/>
    <s v="v11.Storefront"/>
    <n v="4.4444444429245777E-3"/>
  </r>
  <r>
    <s v="22985"/>
    <s v="Incident"/>
    <d v="2013-05-07T10:30:02"/>
    <d v="2013-05-07T00:00:00"/>
    <d v="1899-12-30T10:30:00"/>
    <x v="0"/>
    <s v="CBKNAQA-3359 Customers are unable to process an order with a @q.com email address"/>
    <s v="Christopher and Banks"/>
    <s v="Closed"/>
    <x v="0"/>
    <s v=""/>
    <s v=""/>
    <s v=""/>
    <s v=""/>
    <s v=""/>
    <s v=""/>
    <s v=""/>
    <s v=""/>
    <s v="v11 CBK Launch Team"/>
    <s v="NO"/>
    <d v="2013-06-18T13:25:52"/>
    <s v="CBK.Client Services Ops"/>
    <s v=""/>
    <s v="v11.Order Processing Related Issues.Order Flow"/>
    <s v="v11.Order Processing"/>
    <n v="3.2638888878864236E-3"/>
  </r>
  <r>
    <s v="22986"/>
    <s v="Incident"/>
    <d v="2013-05-07T10:36:09"/>
    <d v="2013-05-07T00:00:00"/>
    <d v="1899-12-30T10:36:00"/>
    <x v="0"/>
    <s v="CBKNAQA-3238 XML Sitemap generation in SEC/ASH and disabling of job"/>
    <s v="Christopher and Banks"/>
    <s v="Closed"/>
    <x v="0"/>
    <s v=""/>
    <s v=""/>
    <d v="2013-05-25T16:36:57"/>
    <s v=""/>
    <s v=""/>
    <s v=""/>
    <s v=""/>
    <s v=""/>
    <s v="v11 CBK Launch Team"/>
    <s v="NO"/>
    <d v="2013-05-29T13:34:26"/>
    <s v="CBK.TAM"/>
    <s v=""/>
    <s v="v11.Webanalytics.Referrals, Searches, Sessions and Visitors"/>
    <s v="v11.Webanalytics"/>
    <n v="4.2476851886021905E-3"/>
  </r>
  <r>
    <s v="22998"/>
    <s v="Incident"/>
    <d v="2013-05-07T12:35:47"/>
    <d v="2013-05-07T00:00:00"/>
    <d v="1899-12-30T12:35:00"/>
    <x v="0"/>
    <s v="CBKNAQA-3264 Reporting being unavailable or inaccurate is resulting in us not knowing our sales or what is left to ship."/>
    <s v="Christopher and Banks"/>
    <s v="Closed"/>
    <x v="1"/>
    <s v=""/>
    <s v=""/>
    <s v=""/>
    <s v=""/>
    <s v=""/>
    <s v=""/>
    <s v=""/>
    <s v=""/>
    <s v="v11 CBK Launch Team"/>
    <s v="YES"/>
    <d v="2013-07-12T14:37:06"/>
    <s v="CBK.TAM"/>
    <s v=""/>
    <s v="v11.GSI Store Reporting.GSI Store Reporting"/>
    <s v="v11.GSI Store Reporting"/>
    <n v="8.3078703704813961E-2"/>
  </r>
  <r>
    <s v="23007"/>
    <s v="Incident"/>
    <d v="2013-05-07T14:13:27"/>
    <d v="2013-05-07T00:00:00"/>
    <d v="1899-12-30T14:13:00"/>
    <x v="0"/>
    <s v="CBKNAQA-3261 Products are staying in &quot;new&quot; categories after sending product content change records that remove the &quot;new&quot; category"/>
    <s v="Christopher and Banks"/>
    <s v="Closed"/>
    <x v="1"/>
    <n v="34"/>
    <s v=""/>
    <d v="2013-05-25T16:35:27"/>
    <s v=""/>
    <s v=""/>
    <s v=""/>
    <s v="Change is Live"/>
    <d v="2013-06-28T16:10:50"/>
    <s v="v11 CBK Launch Team"/>
    <s v="YES"/>
    <d v="2013-07-23T14:01:15"/>
    <s v="CBK.TAM"/>
    <s v=""/>
    <s v="v11.Storefront Related Issues.Category"/>
    <s v="v11.Storefront"/>
    <n v="6.7824074074451346E-2"/>
  </r>
  <r>
    <s v="23009"/>
    <s v="Incident"/>
    <d v="2013-05-07T14:23:31"/>
    <d v="2013-05-07T00:00:00"/>
    <d v="1899-12-30T14:23:00"/>
    <x v="0"/>
    <s v="CBKNAQA-3276 Tab logo should be a CBK logo, not a GSI logo"/>
    <s v="Christopher and Banks"/>
    <s v="Closed"/>
    <x v="0"/>
    <n v="15"/>
    <s v="Nezgoda, Vladimir "/>
    <d v="2013-05-30T09:24:14"/>
    <s v=""/>
    <s v=""/>
    <s v=""/>
    <s v=""/>
    <d v="2013-06-20T09:24:09"/>
    <s v="v11 CBK Launch Team"/>
    <s v="YES"/>
    <d v="2013-07-23T14:34:01"/>
    <s v="CBK.TAM"/>
    <s v=""/>
    <s v="v11.Storefront Related Issues.WebStore Display"/>
    <s v="v11.Storefront"/>
    <n v="6.9907407378195785E-3"/>
  </r>
  <r>
    <s v="23011"/>
    <s v="Incident"/>
    <d v="2013-05-07T14:32:05"/>
    <d v="2013-05-07T00:00:00"/>
    <d v="1899-12-30T14:32:00"/>
    <x v="0"/>
    <s v="CBKNAQA-3260 Please remove the gray stars when a product hasn't been reviewed"/>
    <s v="Christopher and Banks"/>
    <s v="Closed"/>
    <x v="0"/>
    <n v="15"/>
    <s v="Degnan, William "/>
    <s v=""/>
    <s v=""/>
    <s v=""/>
    <s v=""/>
    <s v=""/>
    <s v=""/>
    <s v="v11 CBK Launch Team"/>
    <s v="YES"/>
    <d v="2013-05-24T13:27:04"/>
    <s v="CBK.TAM"/>
    <s v=""/>
    <s v="v11.3rd Party Related Issues.PowerReviews"/>
    <s v="v11.3rd Party"/>
    <n v="5.9490740750334226E-3"/>
  </r>
  <r>
    <s v="23013"/>
    <s v="Incident"/>
    <d v="2013-05-07T14:37:01"/>
    <d v="2013-05-07T00:00:00"/>
    <d v="1899-12-30T14:37:00"/>
    <x v="0"/>
    <s v="CBKNAQA-3258 Are Power Reviews trigger emails enabled in v11?"/>
    <s v="Christopher and Banks"/>
    <s v="Closed"/>
    <x v="0"/>
    <s v=""/>
    <s v=""/>
    <s v=""/>
    <s v=""/>
    <s v=""/>
    <s v=""/>
    <s v=""/>
    <s v=""/>
    <s v="v11 CBK Launch Team"/>
    <s v="YES"/>
    <d v="2013-05-17T18:12:21"/>
    <s v="CBK.TAM"/>
    <s v=""/>
    <s v="v11.3rd Party Related Issues.PowerReviews"/>
    <s v="v11.3rd Party"/>
    <n v="3.425925926421769E-3"/>
  </r>
  <r>
    <s v="23017"/>
    <s v="Incident"/>
    <d v="2013-05-07T14:58:50"/>
    <d v="2013-05-07T00:00:00"/>
    <d v="1899-12-30T14:58:00"/>
    <x v="0"/>
    <s v="CBKNAQA-3257 Gift Cards Discounted via Promo when Appropriate Merchandise Amount has been reached or exceeded"/>
    <s v="Christopher and Banks"/>
    <s v="Closed"/>
    <x v="0"/>
    <s v=""/>
    <s v=""/>
    <d v="2013-05-25T16:35:11"/>
    <s v=""/>
    <s v=""/>
    <s v=""/>
    <s v=""/>
    <d v="2013-06-15T16:34:31"/>
    <s v="v11 CBK Launch Team"/>
    <s v="NO"/>
    <d v="2013-07-25T10:14:17"/>
    <s v="CBK.TAM"/>
    <s v=""/>
    <s v="v11.Finance Related Issues"/>
    <s v="v11.Finance"/>
    <n v="1.5150462961173616E-2"/>
  </r>
  <r>
    <s v="23019"/>
    <s v="Incident"/>
    <d v="2013-05-07T15:00:54"/>
    <d v="2013-05-07T00:00:00"/>
    <d v="1899-12-30T15:00:00"/>
    <x v="0"/>
    <s v="CBKNAQA-3256 SQL &quot;GetRebateFilterObjectIDs&quot; owned by &quot;bc_marketing&quot; cartridge with excessive executions"/>
    <s v="Christopher and Banks"/>
    <s v="Closed"/>
    <x v="0"/>
    <s v=""/>
    <s v=""/>
    <s v=""/>
    <s v=""/>
    <s v=""/>
    <s v=""/>
    <s v=""/>
    <s v=""/>
    <s v="v11 CBK Launch Team"/>
    <s v="NO"/>
    <d v="2013-07-20T21:12:02"/>
    <s v=""/>
    <s v=""/>
    <s v="v11.Storefront Related Issues.Checkout"/>
    <s v="v11.Storefront"/>
    <n v="1.4351851859828457E-3"/>
  </r>
  <r>
    <s v="23030"/>
    <s v="Incident"/>
    <d v="2013-05-07T17:10:48"/>
    <d v="2013-05-07T00:00:00"/>
    <d v="1899-12-30T17:10:00"/>
    <x v="0"/>
    <s v="csOrderType is not firing in the pixel consistenlty in IE8"/>
    <s v="Christopher and Banks"/>
    <s v="Closed Unresolved"/>
    <x v="0"/>
    <s v=""/>
    <s v="McLaughlin, Michael "/>
    <d v="2013-05-08T09:12:39"/>
    <s v=""/>
    <s v=""/>
    <s v=""/>
    <s v=""/>
    <d v="2013-05-29T09:12:34"/>
    <s v="v11 CBK Launch Team"/>
    <s v="NO"/>
    <d v="2013-07-08T14:54:15"/>
    <s v="CBK.TAM"/>
    <s v=""/>
    <s v="v11.3rd Party Related Issues.ClearSaleing"/>
    <s v="v11.3rd Party"/>
    <n v="9.0208333334885538E-2"/>
  </r>
  <r>
    <s v="23031"/>
    <s v="Incident"/>
    <d v="2013-05-07T17:14:35"/>
    <d v="2013-05-07T00:00:00"/>
    <d v="1899-12-30T17:14:00"/>
    <x v="0"/>
    <s v="(OMS) CBKNAQA-3271 VPRS-14876 Processed Return refunded item amount greater than price paid"/>
    <s v="CS Clothing"/>
    <s v="Closed"/>
    <x v="1"/>
    <s v=""/>
    <s v="Felix, Chris "/>
    <s v=""/>
    <s v=""/>
    <s v=""/>
    <s v=""/>
    <s v=""/>
    <s v=""/>
    <s v="v11 CBK Launch Team"/>
    <s v="NO"/>
    <d v="2013-05-13T10:35:54"/>
    <s v="Clothing.Client Services Ops"/>
    <s v=""/>
    <s v="v11.Integration Related Issues.Payment Hub"/>
    <s v="v11.Integration"/>
    <n v="2.6273148105246946E-3"/>
  </r>
  <r>
    <s v="23034"/>
    <s v="Incident"/>
    <d v="2013-05-07T17:25:10"/>
    <d v="2013-05-07T00:00:00"/>
    <d v="1899-12-30T17:25:00"/>
    <x v="0"/>
    <s v="Free gift promotion is preventing the pixel from firing on the conversion page"/>
    <s v="Christopher and Banks"/>
    <s v="Closed Unresolved"/>
    <x v="0"/>
    <s v=""/>
    <s v="McLaughlin, Michael "/>
    <s v=""/>
    <s v=""/>
    <s v=""/>
    <s v=""/>
    <s v=""/>
    <s v=""/>
    <s v="v11 CBK Launch Team"/>
    <s v="NO"/>
    <d v="2013-07-08T14:54:28"/>
    <s v="CBK.TAM"/>
    <s v=""/>
    <s v="v11.3rd Party Related Issues.ClearSaleing"/>
    <s v="v11.3rd Party"/>
    <n v="7.3495370379532687E-3"/>
  </r>
  <r>
    <s v="23035"/>
    <s v="Incident"/>
    <d v="2013-05-07T18:27:30"/>
    <d v="2013-05-07T00:00:00"/>
    <d v="1899-12-30T18:27:00"/>
    <x v="1"/>
    <s v="Links in Survey email aren't working"/>
    <s v="Christopher and Banks"/>
    <s v="Closed"/>
    <x v="0"/>
    <s v=""/>
    <s v="Bondugula, Suresh "/>
    <s v=""/>
    <s v=""/>
    <s v=""/>
    <s v=""/>
    <s v=""/>
    <s v=""/>
    <s v="v11 CBK Launch Team"/>
    <s v="NO"/>
    <d v="2013-07-02T16:14:53"/>
    <s v="CBK.TAM"/>
    <s v=""/>
    <s v="v11.Webanalytics.Email and Sweepstakes"/>
    <s v="v11.Webanalytics"/>
    <n v="4.3287037035042886E-2"/>
  </r>
  <r>
    <s v="23047"/>
    <s v="Incident"/>
    <d v="2013-05-08T06:27:08"/>
    <d v="2013-05-08T00:00:00"/>
    <d v="1899-12-30T06:27:00"/>
    <x v="2"/>
    <s v="Epiphany ECM - Gomez Hits"/>
    <s v="Christopher and Banks"/>
    <s v="Closed"/>
    <x v="0"/>
    <s v=""/>
    <s v=""/>
    <s v=""/>
    <s v=""/>
    <s v=""/>
    <s v=""/>
    <s v=""/>
    <s v=""/>
    <s v="v11 CBK Launch Team"/>
    <s v="NO"/>
    <d v="2013-06-17T15:00:59"/>
    <s v=""/>
    <s v=""/>
    <s v="v11.Call Center Related Issues.GSI Customer Care"/>
    <s v="v11.Call Center"/>
    <n v="0.49974537037633127"/>
  </r>
  <r>
    <s v="23058"/>
    <s v="Incident"/>
    <d v="2013-05-08T09:48:31"/>
    <d v="2013-05-08T00:00:00"/>
    <d v="1899-12-30T09:48:00"/>
    <x v="0"/>
    <s v="CBKNAQA-3335 Error Page when Checking out in CJ AOS"/>
    <s v="Christopher and Banks"/>
    <s v="Closed"/>
    <x v="1"/>
    <s v=""/>
    <s v=""/>
    <s v=""/>
    <s v=""/>
    <s v=""/>
    <s v=""/>
    <s v=""/>
    <s v=""/>
    <s v="v11 CBK Launch Team"/>
    <s v="YES"/>
    <d v="2013-05-29T11:30:21"/>
    <s v="CBK.TAM"/>
    <s v=""/>
    <s v="v11.Storefront Related Issues.Checkout"/>
    <s v="v11.Storefront"/>
    <n v="0.13984953703766223"/>
  </r>
  <r>
    <s v="23059"/>
    <s v="Incident"/>
    <d v="2013-05-08T09:52:18"/>
    <d v="2013-05-08T00:00:00"/>
    <d v="1899-12-30T09:52:00"/>
    <x v="0"/>
    <s v="VPRS 14826- All order payment app IDs for CBK/CJB orders using &quot;webstore&quot;"/>
    <s v="Christopher and Banks"/>
    <s v="Closed"/>
    <x v="0"/>
    <s v=""/>
    <s v=""/>
    <s v=""/>
    <s v=""/>
    <s v=""/>
    <s v=""/>
    <s v=""/>
    <s v=""/>
    <s v="v11 CBK Launch Team"/>
    <s v="NO"/>
    <d v="2013-07-20T21:27:23"/>
    <s v="CBK.TAM"/>
    <s v=""/>
    <s v="v11.Integration Related Issues.ICS Service"/>
    <s v="v11.Integration"/>
    <n v="2.6273148105246946E-3"/>
  </r>
  <r>
    <s v="23062"/>
    <s v="Incident"/>
    <d v="2013-05-08T10:13:39"/>
    <d v="2013-05-08T00:00:00"/>
    <d v="1899-12-30T10:13:00"/>
    <x v="0"/>
    <s v="Store: CBK and CJB - Issue: Shipping Promotions Not Applying At Checkout"/>
    <s v="Christopher and Banks"/>
    <s v="Closed"/>
    <x v="0"/>
    <s v=""/>
    <s v=""/>
    <s v=""/>
    <s v=""/>
    <s v=""/>
    <s v=""/>
    <s v=""/>
    <s v=""/>
    <s v="v11 CBK Launch Team"/>
    <s v="NO"/>
    <d v="2013-07-24T15:15:54"/>
    <s v="Clothing.Client Services Ops"/>
    <s v=""/>
    <s v="v11.Call Center Related Issues.CSR Webstore"/>
    <s v="v11.Call Center"/>
    <n v="1.4826388891378883E-2"/>
  </r>
  <r>
    <s v="23065"/>
    <s v="Incident"/>
    <d v="2013-05-08T10:34:54"/>
    <d v="2013-05-08T00:00:00"/>
    <d v="1899-12-30T10:34:00"/>
    <x v="0"/>
    <s v="CBKNAQA-3265 Work arounds for CBK AOS performance issue"/>
    <s v="Christopher and Banks"/>
    <s v="Closed"/>
    <x v="0"/>
    <s v=""/>
    <s v=""/>
    <s v=""/>
    <s v=""/>
    <s v=""/>
    <s v=""/>
    <s v=""/>
    <s v=""/>
    <s v="v11 CBK Launch Team"/>
    <s v="NO"/>
    <d v="2013-05-17T16:54:44"/>
    <s v="CBK.TAM"/>
    <s v=""/>
    <s v="v11.Call Center Related Issues.AOS"/>
    <s v="v11.Call Center"/>
    <n v="1.4756944445252884E-2"/>
  </r>
  <r>
    <s v="23068"/>
    <s v="Incident"/>
    <d v="2013-05-08T10:48:22"/>
    <d v="2013-05-08T00:00:00"/>
    <d v="1899-12-30T10:48:00"/>
    <x v="0"/>
    <s v="Demand and fulfillment number incorrect on Daily Marketing Report"/>
    <s v="Christopher and Banks"/>
    <s v="Closed"/>
    <x v="0"/>
    <s v=""/>
    <s v="Verma, Anchal "/>
    <s v=""/>
    <s v=""/>
    <s v=""/>
    <s v=""/>
    <s v="Change is Live"/>
    <s v=""/>
    <s v="v11 CBK Launch Team"/>
    <s v="NO"/>
    <d v="2013-05-24T13:27:24"/>
    <s v="CBK.TAM"/>
    <s v=""/>
    <s v="v11.GSI Store Reporting.GSI Store Reporting"/>
    <s v="v11.GSI Store Reporting"/>
    <n v="9.3518518478958867E-3"/>
  </r>
  <r>
    <s v="23071"/>
    <s v="Incident"/>
    <d v="2013-05-08T11:25:52"/>
    <d v="2013-05-08T00:00:00"/>
    <d v="1899-12-30T11:25:00"/>
    <x v="0"/>
    <s v="CBKNAQA-3385 Store: CBK/CJB - Issue: Customer Account Password Reset Issue"/>
    <s v="Christopher and Banks"/>
    <s v="Closed"/>
    <x v="0"/>
    <s v=""/>
    <s v=""/>
    <s v=""/>
    <s v=""/>
    <s v=""/>
    <s v=""/>
    <s v=""/>
    <s v=""/>
    <s v="v11 CBK Launch Team"/>
    <s v="NO"/>
    <d v="2013-07-24T15:15:16"/>
    <s v="Clothing.Client Services Ops"/>
    <s v=""/>
    <s v="v11.Call Center Related Issues.CSR Webstore"/>
    <s v="v11.Call Center"/>
    <n v="2.6041666671517305E-2"/>
  </r>
  <r>
    <s v="23089"/>
    <s v="Incident"/>
    <d v="2013-05-08T14:23:13"/>
    <d v="2013-05-08T00:00:00"/>
    <d v="1899-12-30T14:23:00"/>
    <x v="0"/>
    <s v="CBKNAQA-3266 Preselect United States so a customer doesn't have to select United States in a separate step. "/>
    <s v="Christopher and Banks"/>
    <s v="Closed"/>
    <x v="0"/>
    <n v="15"/>
    <s v=""/>
    <s v=""/>
    <s v=""/>
    <s v=""/>
    <s v=""/>
    <s v=""/>
    <s v=""/>
    <s v="v11 CBK Launch Team"/>
    <s v="YES"/>
    <d v="2013-05-24T11:21:26"/>
    <s v="CBK.TAM"/>
    <s v=""/>
    <s v="v11.Storefront Related Issues.Checkout"/>
    <s v="v11.Storefront"/>
    <n v="0.12315972222131677"/>
  </r>
  <r>
    <s v="23104"/>
    <s v="Incident"/>
    <d v="2013-05-08T17:01:38"/>
    <d v="2013-05-08T00:00:00"/>
    <d v="1899-12-30T17:01:00"/>
    <x v="0"/>
    <s v="CBKNAQA-3270 Promotions Show Applied at Checkout and Are Removed After Submitting Order"/>
    <s v="Christopher and Banks"/>
    <s v="Closed"/>
    <x v="2"/>
    <s v=""/>
    <s v="Vibhuti, Surabhi "/>
    <s v=""/>
    <s v=""/>
    <s v=""/>
    <s v=""/>
    <s v=""/>
    <s v=""/>
    <s v="v11 CBK Launch Team"/>
    <s v="NO"/>
    <d v="2013-07-19T20:58:19"/>
    <s v="Clothing.Client Services Ops"/>
    <s v=""/>
    <s v="v11.Storefront Related Issues.Checkout"/>
    <s v="v11.Storefront"/>
    <n v="0.11001157407008577"/>
  </r>
  <r>
    <s v="23108"/>
    <s v="Incident"/>
    <d v="2013-05-08T17:51:05"/>
    <d v="2013-05-08T00:00:00"/>
    <d v="1899-12-30T17:51:00"/>
    <x v="0"/>
    <s v="V11 Return Processing Error (ref CiQ #23031)"/>
    <s v="CS Clothing"/>
    <s v="Closed"/>
    <x v="0"/>
    <s v=""/>
    <s v=""/>
    <s v=""/>
    <s v=""/>
    <s v=""/>
    <s v=""/>
    <s v=""/>
    <s v=""/>
    <s v="v11 CBK Launch Team"/>
    <s v="NO"/>
    <d v="2013-05-09T10:10:46"/>
    <s v="Clothing.Client Services Ops"/>
    <s v=""/>
    <s v="v11.Call Center Related Issues.GSI Customer Care"/>
    <s v="v11.Call Center"/>
    <n v="3.4340277779847383E-2"/>
  </r>
  <r>
    <s v="23109"/>
    <s v="Incident"/>
    <d v="2013-05-08T18:06:55"/>
    <d v="2013-05-08T00:00:00"/>
    <d v="1899-12-30T18:06:00"/>
    <x v="1"/>
    <s v="Tracking Ticket - Gomez General Error Page - Generic error received during checkout process"/>
    <s v="Christopher and Banks"/>
    <s v="Closed"/>
    <x v="0"/>
    <s v=""/>
    <s v=""/>
    <s v=""/>
    <s v=""/>
    <s v=""/>
    <s v=""/>
    <s v=""/>
    <s v=""/>
    <s v="v11 CBK Launch Team"/>
    <s v="NO"/>
    <d v="2013-07-26T13:17:42"/>
    <s v=""/>
    <s v=""/>
    <s v="v11.Storefront Related Issues.WebStore Display"/>
    <s v="v11.Storefront"/>
    <n v="1.099537037225673E-2"/>
  </r>
  <r>
    <s v="23110"/>
    <s v="Incident"/>
    <d v="2013-05-08T18:14:12"/>
    <d v="2013-05-08T00:00:00"/>
    <d v="1899-12-30T18:14:00"/>
    <x v="1"/>
    <s v="Gomez Hits - Redirect to shopping cart after order submission"/>
    <s v="Christopher and Banks"/>
    <s v="Closed"/>
    <x v="0"/>
    <s v=""/>
    <s v=""/>
    <s v=""/>
    <s v=""/>
    <s v=""/>
    <s v=""/>
    <s v=""/>
    <s v=""/>
    <s v="v11 CBK Launch Team"/>
    <s v="NO"/>
    <d v="2013-07-26T13:18:23"/>
    <s v=""/>
    <s v=""/>
    <s v="v11.Storefront Related Issues.WebStore Display"/>
    <s v="v11.Storefront"/>
    <n v="5.057870366727002E-3"/>
  </r>
  <r>
    <s v="23111"/>
    <s v="Incident"/>
    <d v="2013-05-08T18:23:49"/>
    <d v="2013-05-08T00:00:00"/>
    <d v="1899-12-30T18:23:00"/>
    <x v="1"/>
    <s v="CBKNA-3286 Gomez Alerts - Redirect to beginning of checkout process on submission"/>
    <s v="Christopher and Banks"/>
    <s v="Closed"/>
    <x v="0"/>
    <s v=""/>
    <s v=""/>
    <s v=""/>
    <s v=""/>
    <s v=""/>
    <s v=""/>
    <s v=""/>
    <s v=""/>
    <s v="v11 CBK Launch Team"/>
    <s v="NO"/>
    <d v="2013-06-27T16:30:24"/>
    <s v=""/>
    <s v=""/>
    <s v="v11.Storefront Related Issues.WebStore Display"/>
    <s v="v11.Storefront"/>
    <n v="6.6782407448044978E-3"/>
  </r>
  <r>
    <s v="23116"/>
    <s v="Incident"/>
    <d v="2013-05-08T20:09:01"/>
    <d v="2013-05-08T00:00:00"/>
    <d v="1899-12-30T20:09:00"/>
    <x v="1"/>
    <s v="CBKNAQA-3269 Customers Statement Shows &quot;GSI Commerce - King of Prussia&quot; Instead of CBK"/>
    <s v="CS Clothing"/>
    <s v="Closed"/>
    <x v="0"/>
    <s v=""/>
    <s v=""/>
    <s v=""/>
    <s v=""/>
    <s v=""/>
    <s v=""/>
    <s v=""/>
    <s v=""/>
    <s v="v11 CBK Launch Team"/>
    <s v="NO"/>
    <d v="2013-05-11T14:54:45"/>
    <s v="Clothing.Client Services Ops"/>
    <s v=""/>
    <s v="v11.Payment Related Issues.Payment"/>
    <s v="v11.Payment "/>
    <n v="7.3055555549217388E-2"/>
  </r>
  <r>
    <s v="23117"/>
    <s v="Incident"/>
    <d v="2013-05-08T23:38:38"/>
    <d v="2013-05-08T00:00:00"/>
    <d v="1899-12-30T23:38:00"/>
    <x v="1"/>
    <s v="(JDA) CBKNAQA-3284 Webstore Special Characters Causing Orders to Not Reach Logpro WMS"/>
    <s v="Christopher and Banks"/>
    <s v="Closed"/>
    <x v="0"/>
    <s v=""/>
    <s v="Felix, Chris "/>
    <s v=""/>
    <s v=""/>
    <s v=""/>
    <s v=""/>
    <s v=""/>
    <s v=""/>
    <s v="v11 CBK Launch Team"/>
    <s v="NO"/>
    <d v="2013-07-29T11:43:15"/>
    <s v="CBK.TAM"/>
    <s v=""/>
    <s v="v11.Order Processing Related Issues.Order Flow"/>
    <s v="v11.Order Processing"/>
    <n v="0.14556712963531027"/>
  </r>
  <r>
    <s v="23118"/>
    <s v="Incident"/>
    <d v="2013-05-08T23:44:37"/>
    <d v="2013-05-08T00:00:00"/>
    <d v="1899-12-30T23:44:00"/>
    <x v="1"/>
    <s v="(JDA) CBKNAQA-3285 OTF Failures from Logpro Not Being Sent (Related to Special Characters Incident 23117)"/>
    <s v="Christopher and Banks"/>
    <s v="Closed"/>
    <x v="0"/>
    <s v=""/>
    <s v="Felix, Chris "/>
    <s v=""/>
    <s v=""/>
    <s v=""/>
    <s v=""/>
    <s v=""/>
    <s v=""/>
    <s v="v11 CBK Launch Team"/>
    <s v="NO"/>
    <d v="2013-07-29T11:34:07"/>
    <s v="CBK.TAM"/>
    <s v=""/>
    <s v="v11.Warehouse Related Issues.LogPro"/>
    <s v="v11.Warehouse"/>
    <n v="4.1550925889168866E-3"/>
  </r>
  <r>
    <s v="23124"/>
    <s v="Incident"/>
    <d v="2013-05-09T09:26:21"/>
    <d v="2013-05-09T00:00:00"/>
    <d v="1899-12-30T09:26:00"/>
    <x v="0"/>
    <s v="(JDA) CIQ-23124 Orders receive against skus we donot have in Logpro. CBK"/>
    <s v="Christopher and Banks"/>
    <s v="Closed"/>
    <x v="2"/>
    <s v=""/>
    <s v="Felix, Chris "/>
    <s v=""/>
    <s v=""/>
    <s v=""/>
    <s v=""/>
    <s v=""/>
    <s v=""/>
    <s v="v11 CBK Launch Team"/>
    <s v="NO"/>
    <d v="2013-07-23T13:40:52"/>
    <s v=""/>
    <s v=""/>
    <s v="v11.Order Processing Related Issues.Order Flow"/>
    <s v="v11.Order Processing"/>
    <n v="0.40398148148233304"/>
  </r>
  <r>
    <s v="23125"/>
    <s v="Incident"/>
    <d v="2013-05-09T09:37:40"/>
    <d v="2013-05-09T00:00:00"/>
    <d v="1899-12-30T09:37:00"/>
    <x v="0"/>
    <s v="CBKNAQA-3283 CBK/CJB Store Reporting - Custom Fulfiller Aging Report Exceeding Maximum Records"/>
    <s v="Christopher and Banks"/>
    <s v="Closed"/>
    <x v="0"/>
    <s v=""/>
    <s v=""/>
    <s v=""/>
    <s v=""/>
    <s v=""/>
    <s v=""/>
    <s v=""/>
    <s v=""/>
    <s v="v11 CBK Launch Team"/>
    <s v="NO"/>
    <d v="2013-07-25T10:41:44"/>
    <s v="CBK.TAM"/>
    <s v=""/>
    <s v="v11.GSI Store Reporting.GSI Store Reporting"/>
    <s v="v11.GSI Store Reporting"/>
    <n v="7.8587962998426519E-3"/>
  </r>
  <r>
    <s v="23136"/>
    <s v="Incident"/>
    <d v="2013-05-09T11:12:20"/>
    <d v="2013-05-09T00:00:00"/>
    <d v="1899-12-30T11:12:00"/>
    <x v="0"/>
    <s v="CBKNAQA-3282 (JDA) Reprocess ASN feeds for CBK to attach ASNs to items not processed through soft launch period"/>
    <s v="Christopher and Banks"/>
    <s v="Closed"/>
    <x v="0"/>
    <s v=""/>
    <s v=""/>
    <s v=""/>
    <s v=""/>
    <s v=""/>
    <s v=""/>
    <s v=""/>
    <s v=""/>
    <s v="v11 CBK Launch Team"/>
    <s v="NO"/>
    <d v="2013-06-14T11:40:48"/>
    <s v="CBK.TAM"/>
    <s v=""/>
    <s v="v11.Order Processing Related Issues.Order Flow"/>
    <s v="v11.Order Processing"/>
    <n v="6.5740740734327119E-2"/>
  </r>
  <r>
    <s v="23140"/>
    <s v="Incident"/>
    <d v="2013-05-09T12:38:21"/>
    <d v="2013-05-09T00:00:00"/>
    <d v="1899-12-30T12:38:00"/>
    <x v="0"/>
    <s v="CBKNAQA-3278 CBK Performance Issue with Submit Billing Address"/>
    <s v="Christopher and Banks"/>
    <s v="Closed"/>
    <x v="0"/>
    <s v=""/>
    <s v=""/>
    <s v=""/>
    <s v=""/>
    <s v=""/>
    <s v=""/>
    <s v=""/>
    <s v=""/>
    <s v="v11 CBK Launch Team"/>
    <s v="NO"/>
    <d v="2013-05-30T09:16:54"/>
    <s v="CBK.TAM"/>
    <s v=""/>
    <s v="v11.Storefront Related Issues.Checkout"/>
    <s v="v11.Storefront"/>
    <n v="5.9733796297223307E-2"/>
  </r>
  <r>
    <s v="23141"/>
    <s v="Incident"/>
    <d v="2013-05-09T12:47:11"/>
    <d v="2013-05-09T00:00:00"/>
    <d v="1899-12-30T12:47:00"/>
    <x v="0"/>
    <s v="(OMS) CBKNAQA-3281 Price Adjustment XML file received in Production does not match what was provided during PVIT or soft launch"/>
    <s v="Christopher and Banks"/>
    <s v="Closed"/>
    <x v="0"/>
    <n v="32"/>
    <s v=""/>
    <s v=""/>
    <s v=""/>
    <s v=""/>
    <s v=""/>
    <s v=""/>
    <s v=""/>
    <s v="v11 CBK Launch Team"/>
    <s v="YES"/>
    <d v="2013-05-21T13:09:02"/>
    <s v="CBK.TAM"/>
    <s v=""/>
    <s v="v11.Feeds Related Issues.Outbound OMS"/>
    <s v="v11.Feeds"/>
    <n v="6.1342592598521151E-3"/>
  </r>
  <r>
    <s v="23165"/>
    <s v="Incident"/>
    <d v="2013-05-09T15:59:26"/>
    <d v="2013-05-09T00:00:00"/>
    <d v="1899-12-30T15:59:00"/>
    <x v="0"/>
    <s v="CBK Gomez Hits - AOS Slowness "/>
    <s v="Christopher and Banks"/>
    <s v="Closed"/>
    <x v="0"/>
    <s v=""/>
    <s v=""/>
    <s v=""/>
    <s v=""/>
    <s v=""/>
    <s v=""/>
    <s v=""/>
    <s v=""/>
    <s v="v11 CBK Launch Team"/>
    <s v="NO"/>
    <d v="2013-07-24T16:21:46"/>
    <s v=""/>
    <s v=""/>
    <s v="v11.Storefront Related Issues.WebStore Display"/>
    <s v="v11.Storefront"/>
    <n v="0.13350694444670808"/>
  </r>
  <r>
    <s v="23177"/>
    <s v="Incident"/>
    <d v="2013-05-09T18:32:47"/>
    <d v="2013-05-09T00:00:00"/>
    <d v="1899-12-30T18:32:00"/>
    <x v="1"/>
    <s v="High P3: OMS sending in stock/out of stock events that are not getting picked up by WS"/>
    <s v="Christopher and Banks"/>
    <s v="Closed"/>
    <x v="0"/>
    <s v=""/>
    <s v="Chaddha, Sanjeev "/>
    <s v=""/>
    <s v=""/>
    <s v=""/>
    <s v=""/>
    <s v=""/>
    <s v=""/>
    <s v="v11 CBK Launch Team"/>
    <s v="NO"/>
    <d v="2013-05-24T15:08:48"/>
    <s v="CBK.TAM"/>
    <s v=""/>
    <s v="v11.Inventory Related Issues.IAS"/>
    <s v="v11.Inventory "/>
    <n v="0.10649305555853061"/>
  </r>
  <r>
    <s v="23183"/>
    <s v="Incident"/>
    <d v="2013-05-10T06:26:23"/>
    <d v="2013-05-10T00:00:00"/>
    <d v="1899-12-30T06:26:00"/>
    <x v="2"/>
    <s v="Issue with CBK load"/>
    <s v="Christopher and Banks"/>
    <s v="Closed"/>
    <x v="2"/>
    <s v=""/>
    <s v=""/>
    <s v=""/>
    <s v=""/>
    <s v=""/>
    <s v=""/>
    <s v=""/>
    <s v=""/>
    <s v="v11 CBK Launch Team"/>
    <s v="NO"/>
    <d v="2013-05-10T09:07:34"/>
    <s v=""/>
    <s v=""/>
    <s v="v11.Order Processing Related Issues.Order Flow"/>
    <s v="v11.Order Processing"/>
    <n v="0.49555555554979946"/>
  </r>
  <r>
    <s v="23184"/>
    <s v="Incident"/>
    <d v="2013-05-10T07:25:25"/>
    <d v="2013-05-10T00:00:00"/>
    <d v="1899-12-30T07:25:00"/>
    <x v="2"/>
    <s v="CBKNAQA-3324 CBK broken page"/>
    <s v="Christopher and Banks"/>
    <s v="Closed"/>
    <x v="0"/>
    <s v=""/>
    <s v=""/>
    <s v=""/>
    <s v=""/>
    <s v=""/>
    <s v=""/>
    <s v=""/>
    <s v=""/>
    <s v="v11 CBK Launch Team"/>
    <s v="NO"/>
    <d v="2013-05-24T12:05:02"/>
    <s v="CBK.TAM"/>
    <s v=""/>
    <s v="v11.Webanalytics.Pages and Products"/>
    <s v="v11.Webanalytics"/>
    <n v="4.0995370371092577E-2"/>
  </r>
  <r>
    <s v="23195"/>
    <s v="Incident"/>
    <d v="2013-05-10T09:32:13"/>
    <d v="2013-05-10T00:00:00"/>
    <d v="1899-12-30T09:32:00"/>
    <x v="0"/>
    <s v="CBKNAQA-3290 New Certificates not loaded yet"/>
    <s v="Christopher and Banks"/>
    <s v="Closed"/>
    <x v="2"/>
    <s v=""/>
    <s v="Jadhav, Sameer "/>
    <s v=""/>
    <s v=""/>
    <s v=""/>
    <s v=""/>
    <s v=""/>
    <s v=""/>
    <s v="v11 CBK Launch Team"/>
    <s v="YES"/>
    <d v="2013-05-10T16:17:55"/>
    <s v="CBK.TAM"/>
    <s v=""/>
    <s v="v11.Feeds Related Issues.Inbound"/>
    <s v="v11.Feeds"/>
    <n v="8.8055555555911269E-2"/>
  </r>
  <r>
    <s v="23209"/>
    <s v="Incident"/>
    <d v="2013-05-10T11:13:08"/>
    <d v="2013-05-10T00:00:00"/>
    <d v="1899-12-30T11:13:00"/>
    <x v="0"/>
    <s v="(OMS) Order Line receives both Cancel and Ship Confirm from Logpro causing other order lines to remain unshipped."/>
    <s v="Christopher and Banks"/>
    <s v="Closed"/>
    <x v="0"/>
    <s v=""/>
    <s v=""/>
    <d v="2013-05-16T03:28:00"/>
    <s v=""/>
    <s v=""/>
    <s v=""/>
    <s v="Change is Live"/>
    <s v=""/>
    <s v="v11 CBK Launch Team"/>
    <s v="NO"/>
    <d v="2013-06-28T15:18:37"/>
    <s v="CBK.TAM"/>
    <s v=""/>
    <s v="v11.Warehouse Related Issues.LogPro"/>
    <s v="v11.Warehouse"/>
    <n v="7.0081018522614613E-2"/>
  </r>
  <r>
    <s v="23222"/>
    <s v="Incident"/>
    <d v="2013-05-10T13:31:56"/>
    <d v="2013-05-10T00:00:00"/>
    <d v="1899-12-30T13:31:00"/>
    <x v="0"/>
    <s v="Transaction failure alert from GOMEZ"/>
    <s v="Christopher and Banks"/>
    <s v="Closed"/>
    <x v="0"/>
    <s v=""/>
    <s v=""/>
    <d v="2013-05-10T19:04:31"/>
    <s v=""/>
    <s v=""/>
    <s v=""/>
    <s v=""/>
    <d v="2013-05-31T19:03:59"/>
    <s v="v11 CBK Launch Team"/>
    <s v="NO"/>
    <d v="2013-07-25T10:44:39"/>
    <s v="CBK.TAM"/>
    <s v=""/>
    <s v="v11.Operations Related Issues.Server Issue"/>
    <s v="v11.Operations"/>
    <n v="9.6388888887304347E-2"/>
  </r>
  <r>
    <s v="23234"/>
    <s v="Incident"/>
    <d v="2013-05-10T15:11:38"/>
    <d v="2013-05-10T00:00:00"/>
    <d v="1899-12-30T15:11:00"/>
    <x v="0"/>
    <s v="CBKNAQA-3305 Webstore is not processing OMS inventory events consistently"/>
    <s v="Christopher and Banks"/>
    <s v="Closed"/>
    <x v="2"/>
    <s v=""/>
    <s v="Jadhav, Sameer "/>
    <d v="2013-05-10T19:27:29"/>
    <s v=""/>
    <s v=""/>
    <s v=""/>
    <s v=""/>
    <d v="2013-05-14T15:24:31"/>
    <s v="v11 CBK Launch Team"/>
    <s v="YES"/>
    <d v="2013-06-24T10:37:25"/>
    <s v="CBK.TAM"/>
    <s v=""/>
    <s v="v11.Storefront Related Issues.Checkout"/>
    <s v="v11.Storefront"/>
    <n v="6.9236111106874887E-2"/>
  </r>
  <r>
    <s v="23237"/>
    <s v="Incident"/>
    <d v="2013-05-10T15:36:13"/>
    <d v="2013-05-10T00:00:00"/>
    <d v="1899-12-30T15:36:00"/>
    <x v="0"/>
    <s v="(JDA) CBKNAQA-3302 Update packing slip to show correct information"/>
    <s v="Christopher and Banks"/>
    <s v="Closed"/>
    <x v="1"/>
    <n v="39"/>
    <s v="Felix, Chris "/>
    <s v=""/>
    <s v=""/>
    <s v=""/>
    <s v=""/>
    <s v="Change is Live"/>
    <s v=""/>
    <s v="v11 CBK Launch Team"/>
    <s v="YES"/>
    <d v="2013-07-24T15:45:41"/>
    <s v="CBK.TAM"/>
    <s v=""/>
    <s v="v11.Fulfillment Related Issues.Packslip"/>
    <s v="v11.Fulfillment "/>
    <n v="1.7071759262762498E-2"/>
  </r>
  <r>
    <s v="23239"/>
    <s v="Incident"/>
    <d v="2013-05-10T16:01:16"/>
    <d v="2013-05-10T00:00:00"/>
    <d v="1899-12-30T16:01:00"/>
    <x v="0"/>
    <s v="Contact Us Page not sending any emails"/>
    <s v="Christopher and Banks"/>
    <s v="Closed"/>
    <x v="2"/>
    <s v=""/>
    <s v=""/>
    <s v=""/>
    <s v=""/>
    <s v=""/>
    <s v=""/>
    <s v=""/>
    <s v=""/>
    <s v="v11 CBK Launch Team"/>
    <s v="YES"/>
    <d v="2013-05-16T14:06:21"/>
    <s v="CBK.TAM"/>
    <s v=""/>
    <s v="v11.Storefront Related Issues.GSI Customer Care"/>
    <s v="v11.Storefront"/>
    <n v="1.7395833332557231E-2"/>
  </r>
  <r>
    <s v="23247"/>
    <s v="Incident"/>
    <d v="2013-05-10T18:15:38"/>
    <d v="2013-05-10T00:00:00"/>
    <d v="1899-12-30T18:15:00"/>
    <x v="1"/>
    <s v="CBKNAQA-3304 - Fetchback Image URLs not working"/>
    <s v="Christopher and Banks"/>
    <s v="Closed"/>
    <x v="1"/>
    <s v=""/>
    <s v="Chaddha, Sanjeev "/>
    <s v=""/>
    <s v=""/>
    <s v=""/>
    <s v=""/>
    <s v=""/>
    <s v=""/>
    <s v="v11 CBK Launch Team"/>
    <s v="NO"/>
    <d v="2013-05-24T11:02:43"/>
    <s v="CBK.TAM"/>
    <s v=""/>
    <s v="v11.Feeds Related Issues.Data Warehouse"/>
    <s v="v11.Feeds"/>
    <n v="9.3310185184236616E-2"/>
  </r>
  <r>
    <s v="23252"/>
    <s v="Incident"/>
    <d v="2013-05-11T06:33:47"/>
    <d v="2013-05-11T00:00:00"/>
    <d v="1899-12-30T06:33:00"/>
    <x v="2"/>
    <s v="CBKNAQA-3307 CBK - DW product export from enfinity hasn't arrived yet"/>
    <s v="Christopher and Banks"/>
    <s v="Closed"/>
    <x v="0"/>
    <s v=""/>
    <s v=""/>
    <s v=""/>
    <s v=""/>
    <s v=""/>
    <s v=""/>
    <s v=""/>
    <s v=""/>
    <s v="v11 CBK Launch Team"/>
    <s v="NO"/>
    <d v="2013-05-24T11:20:32"/>
    <s v="CBK.TAM"/>
    <s v=""/>
    <s v="v11.Feeds Related Issues.Data Warehouse"/>
    <s v="v11.Feeds"/>
    <n v="0.51260416666627862"/>
  </r>
  <r>
    <s v="23255"/>
    <s v="Request"/>
    <d v="2013-05-11T08:36:08"/>
    <d v="2013-05-11T00:00:00"/>
    <d v="1899-12-30T08:36:00"/>
    <x v="2"/>
    <s v="Request Monitor of 1st Intra Day Homepage/Promo change in V11"/>
    <s v="Christopher and Banks"/>
    <s v="Closed"/>
    <x v="0"/>
    <s v=""/>
    <s v=""/>
    <s v=""/>
    <s v=""/>
    <s v=""/>
    <s v=""/>
    <s v=""/>
    <s v=""/>
    <s v="v11 CBK Launch Team"/>
    <s v="YES"/>
    <d v="2013-06-03T15:43:57"/>
    <s v="CBK.TAM"/>
    <s v=""/>
    <s v="v11.GSI Manager.GSI Manager"/>
    <s v="v11.GSI Manager"/>
    <n v="8.4965277776063886E-2"/>
  </r>
  <r>
    <s v="23269"/>
    <s v="Incident"/>
    <d v="2013-05-11T19:05:33"/>
    <d v="2013-05-11T00:00:00"/>
    <d v="1899-12-30T19:05:00"/>
    <x v="1"/>
    <s v="OMS Alerts related to Fraud suspend are not getting resolved even after Fraud approval has been received."/>
    <s v="Christopher and Banks"/>
    <s v="Closed"/>
    <x v="0"/>
    <s v=""/>
    <s v="Soni, Uttam "/>
    <d v="2013-05-30T23:20:22"/>
    <s v=""/>
    <s v=""/>
    <s v=""/>
    <s v=""/>
    <d v="2013-06-20T23:18:55"/>
    <s v="v11 CBK Launch Team"/>
    <s v="NO"/>
    <d v="2013-07-20T22:49:12"/>
    <s v=""/>
    <s v=""/>
    <s v="v11.Order Processing Related Issues.Fraudnet"/>
    <s v="v11.Order Processing"/>
    <n v="0.43709490741457557"/>
  </r>
  <r>
    <s v="23270"/>
    <s v="Incident"/>
    <d v="2013-05-11T19:42:37"/>
    <d v="2013-05-11T00:00:00"/>
    <d v="1899-12-30T19:42:00"/>
    <x v="1"/>
    <s v="(OMS) Order which fail authourization are stuck in created status.( 100000125349; 100000104612;100000116126)"/>
    <s v="Christopher and Banks"/>
    <s v="Closed"/>
    <x v="0"/>
    <s v=""/>
    <s v="Tarnoff, Lauren "/>
    <s v=""/>
    <s v=""/>
    <s v=""/>
    <s v=""/>
    <s v=""/>
    <s v=""/>
    <s v="v11 CBK Launch Team"/>
    <s v="NO"/>
    <d v="2013-07-19T20:57:19"/>
    <s v=""/>
    <s v=""/>
    <s v="v11.Order Processing Related Issues.Order Flow"/>
    <s v="v11.Order Processing"/>
    <n v="2.5740740740729962E-2"/>
  </r>
  <r>
    <s v="23272"/>
    <s v="Incident"/>
    <d v="2013-05-12T06:34:41"/>
    <d v="2013-05-12T00:00:00"/>
    <d v="1899-12-30T06:34:00"/>
    <x v="2"/>
    <s v="CBK/CJB - DW Order Job Failed for CJB"/>
    <s v="Christopher and Banks"/>
    <s v="Closed"/>
    <x v="2"/>
    <s v=""/>
    <s v="Sriram, Saradha "/>
    <s v=""/>
    <s v=""/>
    <s v=""/>
    <s v=""/>
    <s v=""/>
    <s v=""/>
    <s v="v11 CBK Launch Team"/>
    <s v="NO"/>
    <d v="2013-05-14T12:01:14"/>
    <s v="CBK.TAM"/>
    <s v=""/>
    <s v="v11.Feeds Related Issues.Data Warehouse"/>
    <s v="v11.Feeds"/>
    <n v="0.45282407406921266"/>
  </r>
  <r>
    <s v="23278"/>
    <s v="Request"/>
    <d v="2013-05-12T14:10:48"/>
    <d v="2013-05-12T00:00:00"/>
    <d v="1899-12-30T14:10:00"/>
    <x v="0"/>
    <s v="Help with changing a name on a existing subcategory"/>
    <s v="Christopher and Banks"/>
    <s v="Closed"/>
    <x v="0"/>
    <s v=""/>
    <s v=""/>
    <s v=""/>
    <s v=""/>
    <s v=""/>
    <s v=""/>
    <s v=""/>
    <s v=""/>
    <s v="v11 CBK Launch Team"/>
    <s v="YES"/>
    <d v="2013-07-19T20:56:27"/>
    <s v="CBK.TAM"/>
    <s v=""/>
    <s v="v11.GSI Store Reporting.GSI Store Reporting"/>
    <s v="v11.GSI Store Reporting"/>
    <n v="0.31674768518860219"/>
  </r>
  <r>
    <s v="23279"/>
    <s v="Incident"/>
    <d v="2013-05-12T20:01:27"/>
    <d v="2013-05-12T00:00:00"/>
    <d v="1899-12-30T20:01:00"/>
    <x v="1"/>
    <s v="CBKNAQA-3295-CBK: Clicking on sub-categories from top nav is giving a 404 error - URGENT"/>
    <s v="Central Tools Support User"/>
    <s v="Closed"/>
    <x v="1"/>
    <s v=""/>
    <s v="Jadhav, Sameer "/>
    <s v=""/>
    <s v=""/>
    <s v=""/>
    <s v=""/>
    <s v=""/>
    <s v=""/>
    <s v="v11 CBK Launch Team"/>
    <s v="NO"/>
    <d v="2013-05-13T10:14:25"/>
    <s v=""/>
    <s v=""/>
    <s v="v11.Storefront Related Issues.WebStore Navigation"/>
    <s v="v11.Storefront"/>
    <n v="0.24350694444001419"/>
  </r>
  <r>
    <s v="23315"/>
    <s v="Incident"/>
    <d v="2013-05-13T10:19:10"/>
    <d v="2013-05-13T00:00:00"/>
    <d v="1899-12-30T10:19:00"/>
    <x v="0"/>
    <s v="CBKNAQA-3300 - CBK - Ghost products appear on family pages"/>
    <s v="Christopher and Banks"/>
    <s v="Closed"/>
    <x v="0"/>
    <s v=""/>
    <s v="Murack, David "/>
    <s v=""/>
    <s v=""/>
    <s v=""/>
    <s v=""/>
    <s v=""/>
    <s v=""/>
    <s v="v11 CBK Launch Team"/>
    <s v="NO"/>
    <d v="2013-05-31T16:06:46"/>
    <s v="CBK.TAM"/>
    <s v=""/>
    <s v="v11.Storefront Related Issues.Homepage"/>
    <s v="v11.Storefront"/>
    <n v="0.59563657407852588"/>
  </r>
  <r>
    <s v="23316"/>
    <s v="Incident"/>
    <d v="2013-05-13T10:33:04"/>
    <d v="2013-05-13T00:00:00"/>
    <d v="1899-12-30T10:33:00"/>
    <x v="0"/>
    <s v="CBKNAQA-3303 CJ duplicate images for products not cartable appearing on site"/>
    <s v="Christopher and Banks"/>
    <s v="Closed"/>
    <x v="0"/>
    <s v=""/>
    <s v=""/>
    <s v=""/>
    <s v=""/>
    <s v=""/>
    <s v=""/>
    <s v=""/>
    <s v=""/>
    <s v="v11 CBK Launch Team"/>
    <s v="YES"/>
    <d v="2013-06-06T11:29:12"/>
    <s v="CBK.TAM"/>
    <s v=""/>
    <s v="v11.Storefront Related Issues.WebStore Display"/>
    <s v="v11.Storefront"/>
    <n v="9.6527777786832303E-3"/>
  </r>
  <r>
    <s v="23322"/>
    <s v="Incident"/>
    <d v="2013-05-13T10:56:47"/>
    <d v="2013-05-13T00:00:00"/>
    <d v="1899-12-30T10:56:00"/>
    <x v="0"/>
    <s v="CBKNAQA-3318 Alt images don't appear until you interact with the image, hover over it, or select a size"/>
    <s v="Christopher and Banks"/>
    <s v="Closed"/>
    <x v="0"/>
    <s v=""/>
    <s v=""/>
    <s v=""/>
    <s v=""/>
    <s v=""/>
    <s v=""/>
    <s v=""/>
    <s v=""/>
    <s v="v11 CBK Launch Team"/>
    <s v="YES"/>
    <d v="2013-05-17T18:11:16"/>
    <s v="CBK.TAM"/>
    <s v=""/>
    <s v="v11.Storefront Related Issues.WebStore Display"/>
    <s v="v11.Storefront"/>
    <n v="1.6469907401187811E-2"/>
  </r>
  <r>
    <s v="23331"/>
    <s v="Incident"/>
    <d v="2013-05-13T12:13:51"/>
    <d v="2013-05-13T00:00:00"/>
    <d v="1899-12-30T12:13:00"/>
    <x v="0"/>
    <s v="CBKNAQA-3306 Script error after choosing color and size"/>
    <s v="Christopher and Banks"/>
    <s v="Closed"/>
    <x v="0"/>
    <s v=""/>
    <s v=""/>
    <s v=""/>
    <s v=""/>
    <s v=""/>
    <s v=""/>
    <s v=""/>
    <s v=""/>
    <s v="v11 CBK Launch Team"/>
    <s v="YES"/>
    <d v="2013-07-19T20:55:24"/>
    <s v="CBK.TAM"/>
    <s v=""/>
    <s v="v11.Storefront Related Issues.WebStore Display"/>
    <s v="v11.Storefront"/>
    <n v="5.3518518521741498E-2"/>
  </r>
  <r>
    <s v="23342"/>
    <s v="Incident"/>
    <d v="2013-05-13T13:10:26"/>
    <d v="2013-05-13T00:00:00"/>
    <d v="1899-12-30T13:10:00"/>
    <x v="0"/>
    <s v="(OMS) CBKNAQA-3323 Orders remain open in V11 but have shipped in Logpro"/>
    <s v="Christopher and Banks"/>
    <s v="Closed"/>
    <x v="0"/>
    <s v=""/>
    <s v=""/>
    <d v="2013-05-16T10:08:51"/>
    <s v=""/>
    <s v=""/>
    <s v=""/>
    <s v="Change is Live"/>
    <s v=""/>
    <s v="v11 CBK Launch Team"/>
    <s v="NO"/>
    <d v="2013-06-10T15:46:06"/>
    <s v=""/>
    <s v=""/>
    <s v="v11.Warehouse Related Issues.LogPro"/>
    <s v="v11.Warehouse"/>
    <n v="3.9293981484661344E-2"/>
  </r>
  <r>
    <s v="23347"/>
    <s v="Incident"/>
    <d v="2013-05-13T13:23:08"/>
    <d v="2013-05-13T00:00:00"/>
    <d v="1899-12-30T13:23:00"/>
    <x v="0"/>
    <s v="CBKNAQA-3322 In AOS, logged in to webstore, bill/ship address was still required to be entered. Strange e-mail address included on order confirmation page.  "/>
    <s v="Christopher and Banks"/>
    <s v="Closed"/>
    <x v="0"/>
    <n v="14"/>
    <s v=""/>
    <s v=""/>
    <s v=""/>
    <s v=""/>
    <s v=""/>
    <s v=""/>
    <s v=""/>
    <s v="v11 CBK Launch Team"/>
    <s v="YES"/>
    <d v="2013-06-05T10:24:43"/>
    <s v="CBK.TAM"/>
    <s v=""/>
    <s v="v11.Storefront Related Issues.Checkout"/>
    <s v="v11.Storefront"/>
    <n v="8.8194444397231564E-3"/>
  </r>
  <r>
    <s v="23350"/>
    <s v="Incident"/>
    <d v="2013-05-13T13:30:06"/>
    <d v="2013-05-13T00:00:00"/>
    <d v="1899-12-30T13:30:00"/>
    <x v="0"/>
    <s v="CBKNAQA-3317 Intermittantly the select country dropdown does not work"/>
    <s v="Christopher and Banks"/>
    <s v="Closed"/>
    <x v="0"/>
    <s v=""/>
    <s v=""/>
    <s v=""/>
    <s v=""/>
    <s v=""/>
    <s v=""/>
    <s v=""/>
    <s v=""/>
    <s v="v11 CBK Launch Team"/>
    <s v="YES"/>
    <d v="2013-06-24T10:52:51"/>
    <s v="CBK.TAM"/>
    <s v=""/>
    <s v="v11.Storefront Related Issues.Checkout"/>
    <s v="v11.Storefront"/>
    <n v="4.8379629661212675E-3"/>
  </r>
  <r>
    <s v="23351"/>
    <s v="Incident"/>
    <d v="2013-05-13T13:35:27"/>
    <d v="2013-05-13T00:00:00"/>
    <d v="1899-12-30T13:35:00"/>
    <x v="0"/>
    <s v="CBKNAQA-3310 AOS enter card information and can't complete transaction after &quot;continue checkout&quot; is pressed. "/>
    <s v="Christopher and Banks"/>
    <s v="Closed"/>
    <x v="1"/>
    <s v=""/>
    <s v=""/>
    <s v=""/>
    <s v=""/>
    <s v=""/>
    <s v=""/>
    <s v=""/>
    <s v=""/>
    <s v="v11 CBK Launch Team"/>
    <s v="YES"/>
    <d v="2013-07-24T16:13:42"/>
    <s v="CBK.TAM"/>
    <s v=""/>
    <s v="v11.Storefront Related Issues.Checkout"/>
    <s v="v11.Storefront"/>
    <n v="3.7152777731535025E-3"/>
  </r>
  <r>
    <s v="23352"/>
    <s v="Incident"/>
    <d v="2013-05-13T13:45:24"/>
    <d v="2013-05-13T00:00:00"/>
    <d v="1899-12-30T13:45:00"/>
    <x v="0"/>
    <s v="CBKNAQA-3308 No Data Prior to 5/3 in Store Reporting Need ASAP"/>
    <s v="Christopher and Banks"/>
    <s v="Closed"/>
    <x v="2"/>
    <s v=""/>
    <s v="Sriram, Saradha "/>
    <s v=""/>
    <s v=""/>
    <s v=""/>
    <s v=""/>
    <s v="Change is Live"/>
    <s v=""/>
    <s v="v11 CBK Launch Team"/>
    <s v="YES"/>
    <d v="2013-05-20T13:43:04"/>
    <s v="CBK.TAM"/>
    <s v=""/>
    <s v="v11.GSI Store Reporting.GSI Store Reporting"/>
    <s v="v11.GSI Store Reporting"/>
    <n v="6.9097222221898846E-3"/>
  </r>
  <r>
    <s v="23364"/>
    <s v="Incident"/>
    <d v="2013-05-13T15:29:54"/>
    <d v="2013-05-13T00:00:00"/>
    <d v="1899-12-30T15:29:00"/>
    <x v="0"/>
    <s v="CBKNAQA-3312 Item with no color and no size is not cartable"/>
    <s v="Christopher and Banks"/>
    <s v="Closed"/>
    <x v="0"/>
    <s v=""/>
    <s v=""/>
    <s v=""/>
    <s v=""/>
    <s v=""/>
    <s v=""/>
    <s v=""/>
    <s v=""/>
    <s v="v11 CBK Launch Team"/>
    <s v="YES"/>
    <d v="2013-05-24T12:05:48"/>
    <s v="CBK.TAM"/>
    <s v=""/>
    <s v="v11.Storefront Related Issues.WebStore Display"/>
    <s v="v11.Storefront"/>
    <n v="7.2569444448163267E-2"/>
  </r>
  <r>
    <s v="23365"/>
    <s v="Incident"/>
    <d v="2013-05-13T15:31:22"/>
    <d v="2013-05-13T00:00:00"/>
    <d v="1899-12-30T15:31:00"/>
    <x v="0"/>
    <s v="(JDA) CBKNAQA-3321 Shipment confirmation records failed to process into JDA. Potential inventory impact"/>
    <s v="Christopher and Banks"/>
    <s v="Closed"/>
    <x v="0"/>
    <s v=""/>
    <s v=""/>
    <s v=""/>
    <s v=""/>
    <s v=""/>
    <s v=""/>
    <s v=""/>
    <s v=""/>
    <s v="v11 CBK Launch Team"/>
    <s v="NO"/>
    <d v="2013-05-16T16:42:11"/>
    <s v="CBK.TAM"/>
    <s v=""/>
    <s v="v11.Order Processing Related Issues.Order Flow"/>
    <s v="v11.Order Processing"/>
    <n v="1.0185185165028088E-3"/>
  </r>
  <r>
    <s v="23380"/>
    <s v="Incident"/>
    <d v="2013-05-13T18:13:27"/>
    <d v="2013-05-13T00:00:00"/>
    <d v="1899-12-30T18:13:00"/>
    <x v="1"/>
    <s v="Subcategory changes are not previewing "/>
    <s v="Christopher and Banks"/>
    <s v="Closed"/>
    <x v="0"/>
    <n v="14"/>
    <s v=""/>
    <s v=""/>
    <s v=""/>
    <s v=""/>
    <s v=""/>
    <s v=""/>
    <s v=""/>
    <s v="v11 CBK Launch Team"/>
    <s v="YES"/>
    <d v="2013-05-24T13:27:43"/>
    <s v="CBK.TAM"/>
    <s v=""/>
    <s v="v11.GSI Manager.GSI Manager"/>
    <s v="v11.GSI Manager"/>
    <n v="0.11255787037225673"/>
  </r>
  <r>
    <s v="23383"/>
    <s v="Incident"/>
    <d v="2013-05-14T03:49:06"/>
    <d v="2013-05-14T00:00:00"/>
    <d v="1899-12-30T03:49:00"/>
    <x v="2"/>
    <s v="CJB - Batch process failed loading into the data warehouse last night."/>
    <s v="Partica, Frank "/>
    <s v="Closed"/>
    <x v="2"/>
    <s v=""/>
    <s v="Sriram, Saradha "/>
    <s v=""/>
    <s v=""/>
    <s v=""/>
    <s v=""/>
    <s v="Change is Live"/>
    <s v=""/>
    <s v="v11 CBK Launch Team"/>
    <s v="NO"/>
    <d v="2013-05-20T13:41:33"/>
    <s v=""/>
    <s v=""/>
    <s v="v11.Feeds Related Issues.Data Warehouse"/>
    <s v="v11.Feeds"/>
    <n v="0.39975694444729015"/>
  </r>
  <r>
    <s v="23384"/>
    <s v="Incident"/>
    <d v="2013-05-14T04:43:48"/>
    <d v="2013-05-14T00:00:00"/>
    <d v="1899-12-30T04:43:00"/>
    <x v="2"/>
    <s v="CBKNAQA-3320 CJB - SQL to load order header table appears to be incorrect"/>
    <s v="Partica, Frank "/>
    <s v="Closed"/>
    <x v="1"/>
    <s v=""/>
    <s v="Sriram, Saradha "/>
    <s v=""/>
    <s v=""/>
    <s v=""/>
    <s v=""/>
    <s v=""/>
    <s v=""/>
    <s v="v11 CBK Launch Team"/>
    <s v="NO"/>
    <d v="2013-05-15T13:42:51"/>
    <s v=""/>
    <s v=""/>
    <s v="v11.Feeds Related Issues.Data Warehouse"/>
    <s v="v11.Feeds"/>
    <n v="3.7986111106874887E-2"/>
  </r>
  <r>
    <s v="23394"/>
    <s v="Incident"/>
    <d v="2013-05-14T09:16:29"/>
    <d v="2013-05-14T00:00:00"/>
    <d v="1899-12-30T09:16:00"/>
    <x v="0"/>
    <s v="(OMS) CBKNAQA-3403 Viewing  Tender Transaction Details from Payment Inquiry Screen"/>
    <s v="Christopher and Banks"/>
    <s v="Closed"/>
    <x v="0"/>
    <s v=""/>
    <s v="Soni, Uttam "/>
    <s v=""/>
    <s v=""/>
    <s v=""/>
    <s v=""/>
    <s v=""/>
    <s v=""/>
    <s v="v11 CBK Launch Team"/>
    <s v="NO"/>
    <d v="2013-06-28T11:07:28"/>
    <s v="Clothing.Client Services Ops"/>
    <s v=""/>
    <s v="v11.Sterling Integrator Issues.Restricted Party Screening"/>
    <s v="v11.Sterling Integrator"/>
    <n v="0.18936342592496658"/>
  </r>
  <r>
    <s v="23396"/>
    <s v="Incident"/>
    <d v="2013-05-14T09:51:13"/>
    <d v="2013-05-14T00:00:00"/>
    <d v="1899-12-30T09:51:00"/>
    <x v="0"/>
    <s v="Pentaho is down on 07/02 Servers for Store Reporting"/>
    <s v="Christopher and Banks"/>
    <s v="Closed"/>
    <x v="0"/>
    <s v=""/>
    <s v=""/>
    <s v=""/>
    <s v=""/>
    <s v=""/>
    <s v=""/>
    <s v=""/>
    <s v=""/>
    <s v="v11 CBK Launch Team"/>
    <s v="NO"/>
    <d v="2013-05-30T19:33:29"/>
    <s v="CBK.TAM"/>
    <s v=""/>
    <s v="v11.GSI Store Reporting.GSI Store Reporting"/>
    <s v="v11.GSI Store Reporting"/>
    <n v="2.4120370369928423E-2"/>
  </r>
  <r>
    <s v="23440"/>
    <s v="Incident"/>
    <d v="2013-05-14T13:51:44"/>
    <d v="2013-05-14T00:00:00"/>
    <d v="1899-12-30T13:51:00"/>
    <x v="0"/>
    <s v="CBK/CJB Gomez Alerts"/>
    <s v="Christopher and Banks"/>
    <s v="Closed"/>
    <x v="0"/>
    <s v=""/>
    <s v=""/>
    <d v="2013-07-20T23:14:11"/>
    <s v=""/>
    <s v=""/>
    <s v=""/>
    <s v=""/>
    <s v=""/>
    <s v="v11 CBK Launch Team"/>
    <s v="NO"/>
    <d v="2013-07-25T14:31:35"/>
    <s v=""/>
    <s v=""/>
    <s v="v11.Performance Related Issues.Gomez"/>
    <s v="v11.Performance"/>
    <n v="0.16702546296437504"/>
  </r>
  <r>
    <s v="23443"/>
    <s v="Incident"/>
    <d v="2013-05-14T14:02:26"/>
    <d v="2013-05-14T00:00:00"/>
    <d v="1899-12-30T14:02:00"/>
    <x v="0"/>
    <s v="(OMS) CBKNAQA-3342 - Credit was created but is stuck in Open Status"/>
    <s v="Christopher and Banks"/>
    <s v="Closed"/>
    <x v="0"/>
    <s v=""/>
    <s v="Alexander, John "/>
    <d v="2013-05-15T02:48:26"/>
    <s v=""/>
    <s v=""/>
    <s v=""/>
    <s v=""/>
    <d v="2013-06-05T17:59:55"/>
    <s v="v11 CBK Launch Team"/>
    <s v="NO"/>
    <d v="2013-07-21T15:45:24"/>
    <s v="Clothing.Client Services Ops"/>
    <s v=""/>
    <s v="v11.Order Processing Related Issues.Orders Delayed/Missing"/>
    <s v="v11.Order Processing"/>
    <n v="7.4305555535829626E-3"/>
  </r>
  <r>
    <s v="23446"/>
    <s v="Incident"/>
    <d v="2013-05-14T14:10:48"/>
    <d v="2013-05-14T00:00:00"/>
    <d v="1899-12-30T14:10:00"/>
    <x v="0"/>
    <s v="Clearsaleing data is inaccurate"/>
    <s v="Christopher and Banks"/>
    <s v="Closed"/>
    <x v="0"/>
    <s v=""/>
    <s v=""/>
    <s v=""/>
    <s v=""/>
    <s v=""/>
    <s v=""/>
    <s v="Change is Live"/>
    <s v=""/>
    <s v="v11 CBK Launch Team"/>
    <s v="NO"/>
    <d v="2013-06-24T10:52:55"/>
    <s v="CBK.TAM"/>
    <s v=""/>
    <s v="v11.Feeds Related Issues.Data Warehouse"/>
    <s v="v11.Feeds"/>
    <n v="5.810185190057382E-3"/>
  </r>
  <r>
    <s v="23448"/>
    <s v="Incident"/>
    <d v="2013-05-14T14:17:54"/>
    <d v="2013-05-14T00:00:00"/>
    <d v="1899-12-30T14:17:00"/>
    <x v="0"/>
    <s v="Click on box for order status in Order Received e-mail results in DNS error"/>
    <s v="Christopher and Banks"/>
    <s v="Closed"/>
    <x v="0"/>
    <n v="14"/>
    <s v=""/>
    <s v=""/>
    <s v=""/>
    <s v=""/>
    <s v=""/>
    <s v=""/>
    <s v=""/>
    <s v="v11 CBK Launch Team"/>
    <s v="YES"/>
    <d v="2013-06-27T22:27:46"/>
    <s v="CBK.TAM"/>
    <s v=""/>
    <s v="v11.Email Related Issues.Transaction Emails"/>
    <s v="v11.Email"/>
    <n v="4.9305555512546562E-3"/>
  </r>
  <r>
    <s v="23451"/>
    <s v="Incident"/>
    <d v="2013-05-14T14:22:15"/>
    <d v="2013-05-14T00:00:00"/>
    <d v="1899-12-30T14:22:00"/>
    <x v="0"/>
    <s v="CBKNAQA-3334 AOS-&quot;General error&quot; when item in card was being removed"/>
    <s v="Christopher and Banks"/>
    <s v="Closed"/>
    <x v="0"/>
    <s v=""/>
    <s v=""/>
    <s v=""/>
    <s v=""/>
    <s v=""/>
    <s v=""/>
    <s v=""/>
    <s v=""/>
    <s v="v11 CBK Launch Team"/>
    <s v="YES"/>
    <d v="2013-05-21T13:16:04"/>
    <s v="CBK.TAM"/>
    <s v=""/>
    <s v="v11.Storefront Related Issues.Checkout"/>
    <s v="v11.Storefront"/>
    <n v="3.0208333337213844E-3"/>
  </r>
  <r>
    <s v="23479"/>
    <s v="Incident"/>
    <d v="2013-05-14T18:19:31"/>
    <d v="2013-05-14T00:00:00"/>
    <d v="1899-12-30T18:19:00"/>
    <x v="1"/>
    <s v="CBK/CJB Packing Slips - Providing Incorrect Pricing Information"/>
    <s v="Christopher and Banks"/>
    <s v="Closed"/>
    <x v="0"/>
    <s v=""/>
    <s v=""/>
    <s v=""/>
    <s v=""/>
    <s v=""/>
    <s v=""/>
    <s v=""/>
    <s v=""/>
    <s v="v11 CBK Launch Team"/>
    <s v="NO"/>
    <d v="2013-05-22T10:57:01"/>
    <s v="Clothing.Client Services Ops"/>
    <s v=""/>
    <s v="v11.Fulfillment Related Issues.Invoice"/>
    <s v="v11.Fulfillment "/>
    <n v="0.16476851852348773"/>
  </r>
  <r>
    <s v="23484"/>
    <s v="Incident"/>
    <d v="2013-05-14T21:10:31"/>
    <d v="2013-05-14T00:00:00"/>
    <d v="1899-12-30T21:10:00"/>
    <x v="1"/>
    <s v="(OMS) CBKNAQA-3369 (OMS) CBK - Orders shipment records are intermitently missing to be processed into JDA inventory transcational file. "/>
    <s v="Christopher and Banks"/>
    <s v="Closed"/>
    <x v="1"/>
    <s v=""/>
    <s v="Felix, Chris "/>
    <d v="2013-05-28T12:06:20"/>
    <s v=""/>
    <s v=""/>
    <s v=""/>
    <s v=""/>
    <s v=""/>
    <s v="v11 CBK Launch Team"/>
    <s v="NO"/>
    <d v="2013-06-24T10:39:28"/>
    <s v="CBK.TAM"/>
    <s v=""/>
    <s v="v11.Order Processing Related Issues.Orders Delayed/Missing"/>
    <s v="v11.Order Processing"/>
    <n v="0.11874999999417923"/>
  </r>
  <r>
    <s v="23520"/>
    <s v="Incident"/>
    <d v="2013-05-15T09:46:26"/>
    <d v="2013-05-15T00:00:00"/>
    <d v="1899-12-30T09:46:00"/>
    <x v="0"/>
    <s v="CBKNQA - 3330 Product Demand is the same as Gross Product Demand for CB in Store Reporting"/>
    <s v="Christopher and Banks"/>
    <s v="Closed"/>
    <x v="1"/>
    <s v=""/>
    <s v="Suresh, Radhika "/>
    <d v="2013-05-17T14:09:20"/>
    <s v=""/>
    <s v=""/>
    <s v=""/>
    <s v="Change is Live"/>
    <d v="2013-05-21T14:09:13"/>
    <s v="v11 CBK Launch Team"/>
    <s v="YES"/>
    <d v="2013-05-23T16:17:12"/>
    <s v="CBK.TAM"/>
    <s v=""/>
    <s v="v11.GSI Store Reporting.GSI Store Reporting"/>
    <s v="v11.GSI Store Reporting"/>
    <n v="0.52494212963210884"/>
  </r>
  <r>
    <s v="23529"/>
    <s v="Incident"/>
    <d v="2013-05-15T10:30:52"/>
    <d v="2013-05-15T00:00:00"/>
    <d v="1899-12-30T10:30:00"/>
    <x v="0"/>
    <s v="CBKNAQA-3328 Contact us by e-mail is going to the contact us by mail/phone page"/>
    <s v="Christopher and Banks"/>
    <s v="Closed"/>
    <x v="2"/>
    <s v=""/>
    <s v="Jadhav, Sameer "/>
    <s v=""/>
    <s v=""/>
    <s v=""/>
    <s v=""/>
    <s v=""/>
    <s v=""/>
    <s v="v11 CBK Launch Team"/>
    <s v="YES"/>
    <d v="2013-05-16T14:05:47"/>
    <s v="CBK.TAM"/>
    <s v=""/>
    <s v="v11.Email Related Issues.Transaction Emails"/>
    <s v="v11.Email"/>
    <n v="3.0856481484079268E-2"/>
  </r>
  <r>
    <s v="23554"/>
    <s v="Incident"/>
    <d v="2013-05-15T12:36:33"/>
    <d v="2013-05-15T00:00:00"/>
    <d v="1899-12-30T12:36:00"/>
    <x v="0"/>
    <s v="CBKNAQA-3333 Routing of Friendship Rewards Program emails"/>
    <s v="Christopher and Banks"/>
    <s v="Closed"/>
    <x v="1"/>
    <s v=""/>
    <s v="Golubev, Alexander "/>
    <s v=""/>
    <s v=""/>
    <s v=""/>
    <s v=""/>
    <s v=""/>
    <s v=""/>
    <s v="v11 CBK Launch Team"/>
    <s v="NO"/>
    <d v="2013-06-06T14:23:49"/>
    <s v="CBK.TAM"/>
    <s v=""/>
    <s v="v11.Email Related Issues.Marketing Emails"/>
    <s v="v11.Email"/>
    <n v="8.7280092593573499E-2"/>
  </r>
  <r>
    <s v="23565"/>
    <s v="Incident"/>
    <d v="2013-05-15T14:16:05"/>
    <d v="2013-05-15T00:00:00"/>
    <d v="1899-12-30T14:16:00"/>
    <x v="0"/>
    <s v="CBKNAQA-3362 Promo Code is showing as &quot;invalid&quot; in preview"/>
    <s v="Christopher and Banks"/>
    <s v="Closed"/>
    <x v="0"/>
    <s v=""/>
    <s v="Sokolov, Stanislav "/>
    <s v=""/>
    <s v=""/>
    <s v=""/>
    <s v=""/>
    <s v=""/>
    <s v=""/>
    <s v="v11 CBK Launch Team"/>
    <s v="YES"/>
    <d v="2013-06-11T11:33:39"/>
    <s v="CBK.TAM"/>
    <s v=""/>
    <s v="v11.GSI Manager.GSI Manager"/>
    <s v="v11.GSI Manager"/>
    <n v="6.9120370368182193E-2"/>
  </r>
  <r>
    <s v="23584"/>
    <s v="Incident"/>
    <d v="2013-05-15T17:00:03"/>
    <d v="2013-05-15T00:00:00"/>
    <d v="1899-12-30T17:00:00"/>
    <x v="0"/>
    <s v="CBKNAQA-3337 CBK charges are not loaded into DW"/>
    <s v="Christopher and Banks"/>
    <s v="Closed"/>
    <x v="0"/>
    <s v=""/>
    <s v=""/>
    <s v=""/>
    <s v=""/>
    <s v=""/>
    <s v=""/>
    <s v=""/>
    <s v=""/>
    <s v="v11 CBK Launch Team"/>
    <s v="NO"/>
    <d v="2013-06-11T14:37:39"/>
    <s v="CBK.TAM"/>
    <s v=""/>
    <s v="v11.GSI Store Reporting.GSI Store Reporting"/>
    <s v="v11.GSI Store Reporting"/>
    <n v="0.11386574074276723"/>
  </r>
  <r>
    <s v="23604"/>
    <s v="Incident"/>
    <d v="2013-05-16T07:18:21"/>
    <d v="2013-05-16T00:00:00"/>
    <d v="1899-12-30T07:18:00"/>
    <x v="2"/>
    <s v="CBK/CJB Indicative alerts and Product count drop"/>
    <s v="Christopher and Banks"/>
    <s v="Closed"/>
    <x v="2"/>
    <s v=""/>
    <s v=""/>
    <d v="2013-05-16T11:30:56"/>
    <s v=""/>
    <s v=""/>
    <s v=""/>
    <s v="Change Canceled"/>
    <s v=""/>
    <s v="v11 CBK Launch Team"/>
    <s v="NO"/>
    <d v="2013-05-16T17:17:39"/>
    <s v="CBK.TAM"/>
    <s v=""/>
    <s v="v11.Performance Related Issues.Indicative Alerts"/>
    <s v="v11.Performance"/>
    <n v="0.59604166666395031"/>
  </r>
  <r>
    <s v="23622"/>
    <s v="Incident"/>
    <d v="2013-05-16T09:54:23"/>
    <d v="2013-05-16T00:00:00"/>
    <d v="1899-12-30T09:54:00"/>
    <x v="0"/>
    <s v="CBKNAQA-3341 Site map links do work but they are the wrong format"/>
    <s v="Christopher and Banks"/>
    <s v="Closed"/>
    <x v="0"/>
    <s v=""/>
    <s v="Boyd, Colin "/>
    <s v=""/>
    <s v=""/>
    <s v=""/>
    <s v=""/>
    <s v=""/>
    <s v=""/>
    <s v="v11 CBK Launch Team"/>
    <s v="NO"/>
    <d v="2013-07-24T15:48:38"/>
    <s v="CBK.TAM"/>
    <s v=""/>
    <s v="v11.Storefront Related Issues.WebStore Navigation"/>
    <s v="v11.Storefront"/>
    <n v="0.10835648148349719"/>
  </r>
  <r>
    <s v="23627"/>
    <s v="Incident"/>
    <d v="2013-05-16T10:14:19"/>
    <d v="2013-05-16T00:00:00"/>
    <d v="1899-12-30T10:14:00"/>
    <x v="0"/>
    <s v="CBKNAQA-3375 Require Three Store Reporting Production Configuration and Code Changes to Support Production Stores"/>
    <s v="Christopher and Banks"/>
    <s v="Closed"/>
    <x v="0"/>
    <s v=""/>
    <s v=""/>
    <s v=""/>
    <s v=""/>
    <s v=""/>
    <s v=""/>
    <s v="Change is Live"/>
    <s v=""/>
    <s v="v11 CBK Launch Team"/>
    <s v="NO"/>
    <d v="2013-05-30T19:04:16"/>
    <s v="CBK.TAM"/>
    <s v=""/>
    <s v="v11.GSI Store Reporting.GSI Store Reporting"/>
    <s v="v11.GSI Store Reporting"/>
    <n v="1.3842592590663116E-2"/>
  </r>
  <r>
    <s v="23628"/>
    <s v="Incident"/>
    <d v="2013-05-16T10:27:18"/>
    <d v="2013-05-16T00:00:00"/>
    <d v="1899-12-30T10:27:00"/>
    <x v="0"/>
    <s v="CBKNAQA-3374 ECP - Need to be able to run Data Warehouse feeds mutliple times without resending duplicate files"/>
    <s v="SysOps"/>
    <s v="Closed"/>
    <x v="0"/>
    <s v=""/>
    <s v="Jadhav, Sameer "/>
    <s v=""/>
    <s v=""/>
    <s v=""/>
    <s v=""/>
    <s v=""/>
    <s v=""/>
    <s v="v11 CBK Launch Team"/>
    <s v="NO"/>
    <d v="2013-07-21T17:01:33"/>
    <s v=""/>
    <s v=""/>
    <s v="v11.Feeds Related Issues.Data Warehouse"/>
    <s v="v11.Feeds"/>
    <n v="9.0162037013215013E-3"/>
  </r>
  <r>
    <s v="23634"/>
    <s v="Incident"/>
    <d v="2013-05-16T11:21:04"/>
    <d v="2013-05-16T00:00:00"/>
    <d v="1899-12-30T11:21:00"/>
    <x v="0"/>
    <s v="CBKNAQA-3361 Gift wrap messaging is missing in CJbanks.com"/>
    <s v="Christopher and Banks"/>
    <s v="Closed"/>
    <x v="0"/>
    <n v="14"/>
    <s v=""/>
    <s v=""/>
    <s v=""/>
    <s v=""/>
    <s v=""/>
    <s v=""/>
    <s v=""/>
    <s v="v11 CBK Launch Team"/>
    <s v="YES"/>
    <d v="2013-05-24T13:28:03"/>
    <s v="CBK.TAM"/>
    <s v=""/>
    <s v="v11.Storefront Related Issues.Checkout"/>
    <s v="v11.Storefront"/>
    <n v="3.7337962967285421E-2"/>
  </r>
  <r>
    <s v="23654"/>
    <s v="Request"/>
    <d v="2013-05-16T14:00:10"/>
    <d v="2013-05-16T00:00:00"/>
    <d v="1899-12-30T14:00:00"/>
    <x v="0"/>
    <s v="One of my W@H agents is receiving the attached error when she attempts to open the CSR Webstore. Can you please look into this issue and advise?"/>
    <s v="Christopher and Banks"/>
    <s v="Closed"/>
    <x v="0"/>
    <s v=""/>
    <s v=""/>
    <s v=""/>
    <s v=""/>
    <s v=""/>
    <s v=""/>
    <s v=""/>
    <s v=""/>
    <s v="v11 CBK Launch Team"/>
    <s v="NO"/>
    <d v="2013-07-24T16:18:23"/>
    <s v="Clothing.Client Services Ops"/>
    <s v=""/>
    <s v="v11.Call Center Related Issues.CSR Webstore"/>
    <s v="v11.Call Center"/>
    <n v="0.11048611110891216"/>
  </r>
  <r>
    <s v="23673"/>
    <s v="Incident"/>
    <d v="2013-05-16T15:10:08"/>
    <d v="2013-05-16T00:00:00"/>
    <d v="1899-12-30T15:10:00"/>
    <x v="0"/>
    <s v="CBKNAQA-3345 CF Request: promo combinability"/>
    <s v="Christopher and Banks"/>
    <s v="Closed"/>
    <x v="0"/>
    <s v=""/>
    <s v=""/>
    <s v=""/>
    <s v=""/>
    <s v=""/>
    <s v=""/>
    <s v=""/>
    <s v=""/>
    <s v="v11 CBK Launch Team"/>
    <s v="NO"/>
    <d v="2013-05-22T10:31:40"/>
    <s v="CBK.TAM"/>
    <s v=""/>
    <s v="v11.Order Processing Related Issues.Order Flow"/>
    <s v="v11.Order Processing"/>
    <n v="4.8587962963210884E-2"/>
  </r>
  <r>
    <s v="23688"/>
    <s v="Incident"/>
    <d v="2013-05-17T06:01:10"/>
    <d v="2013-05-17T00:00:00"/>
    <d v="1899-12-30T06:01:00"/>
    <x v="2"/>
    <s v="CBKNA - Replication failures affecting product promotions."/>
    <s v="SysOps"/>
    <s v="Closed"/>
    <x v="2"/>
    <s v=""/>
    <s v=""/>
    <s v=""/>
    <s v=""/>
    <s v=""/>
    <s v=""/>
    <s v=""/>
    <s v=""/>
    <s v="v11 CBK Launch Team"/>
    <s v="NO"/>
    <d v="2013-05-17T15:13:47"/>
    <s v=""/>
    <s v=""/>
    <s v="v11.Data Migration"/>
    <s v="v11.Data Migration"/>
    <n v="0.61877314814773854"/>
  </r>
  <r>
    <s v="23704"/>
    <s v="Request"/>
    <d v="2013-05-17T10:59:13"/>
    <d v="2013-05-17T00:00:00"/>
    <d v="1899-12-30T10:59:00"/>
    <x v="0"/>
    <s v="Customer service requires additional user authority to support addition of payment information to reprocess orders"/>
    <s v="Christopher and Banks"/>
    <s v="Closed"/>
    <x v="0"/>
    <s v=""/>
    <s v="Soni, Uttam "/>
    <s v=""/>
    <s v=""/>
    <s v=""/>
    <s v=""/>
    <s v=""/>
    <s v=""/>
    <s v="v11 CBK Launch Team"/>
    <s v="NO"/>
    <d v="2013-07-25T10:50:50"/>
    <s v="CBK.TAM"/>
    <s v=""/>
    <s v="v11.Finance Related Issues"/>
    <s v="v11.Finance"/>
    <n v="0.2069791666654055"/>
  </r>
  <r>
    <s v="23707"/>
    <s v="Incident"/>
    <d v="2013-05-17T11:09:54"/>
    <d v="2013-05-17T00:00:00"/>
    <d v="1899-12-30T11:09:00"/>
    <x v="0"/>
    <s v="CBKNAQA-3365 CBK- Skus are not valid in JDA to be able to receive against"/>
    <s v="Christopher and Banks"/>
    <s v="Closed"/>
    <x v="0"/>
    <s v=""/>
    <s v=""/>
    <s v=""/>
    <s v=""/>
    <s v=""/>
    <s v=""/>
    <s v=""/>
    <s v=""/>
    <s v="v11 CBK Launch Team"/>
    <s v="NO"/>
    <d v="2013-06-10T15:45:51"/>
    <s v=""/>
    <s v=""/>
    <s v="v11.Feeds Related Issues.Fufillment"/>
    <s v="v11.Feeds"/>
    <n v="7.4189814840792678E-3"/>
  </r>
  <r>
    <s v="23725"/>
    <s v="Incident"/>
    <d v="2013-05-17T16:57:42"/>
    <d v="2013-05-17T00:00:00"/>
    <d v="1899-12-30T16:57:00"/>
    <x v="0"/>
    <s v="CBKNAQA-3347 - CBK/CJB Replication and Cache Clear"/>
    <s v="Christopher and Banks"/>
    <s v="Closed"/>
    <x v="0"/>
    <s v=""/>
    <s v=""/>
    <s v=""/>
    <s v=""/>
    <s v=""/>
    <s v=""/>
    <s v=""/>
    <s v=""/>
    <s v="v11 CBK Launch Team"/>
    <s v="NO"/>
    <d v="2013-05-24T11:30:20"/>
    <s v="CBK.TAM"/>
    <s v=""/>
    <s v="v11.GSI Manager.Organizations"/>
    <s v="v11.GSI Manager"/>
    <n v="0.24152777777635492"/>
  </r>
  <r>
    <s v="23726"/>
    <s v="Incident"/>
    <d v="2013-05-17T19:03:07"/>
    <d v="2013-05-17T00:00:00"/>
    <d v="1899-12-30T19:03:00"/>
    <x v="1"/>
    <s v="Misconfigured Listners caused TST01 Environment consume and send data to PRD systems"/>
    <s v="Christopher and Banks"/>
    <s v="Closed"/>
    <x v="0"/>
    <s v=""/>
    <s v=""/>
    <s v=""/>
    <s v=""/>
    <s v=""/>
    <s v=""/>
    <s v=""/>
    <s v=""/>
    <s v="v11 CBK Launch Team"/>
    <s v="NO"/>
    <d v="2013-07-19T20:54:43"/>
    <s v=""/>
    <s v=""/>
    <s v="v11.Order Processing Related Issues.Order Flow"/>
    <s v="v11.Order Processing"/>
    <n v="8.7094907408754807E-2"/>
  </r>
  <r>
    <s v="23732"/>
    <s v="Incident"/>
    <d v="2013-05-18T12:50:10"/>
    <d v="2013-05-18T00:00:00"/>
    <d v="1899-12-30T12:50:00"/>
    <x v="0"/>
    <s v="CBKNAQA-3368 hristopher and Banks - ECP Test Product Purchase - GSI FF Agent"/>
    <s v="Christopher and Banks"/>
    <s v="Closed"/>
    <x v="1"/>
    <s v=""/>
    <s v=""/>
    <s v=""/>
    <s v=""/>
    <s v=""/>
    <s v=""/>
    <s v=""/>
    <s v=""/>
    <s v="v11 CBK Launch Team"/>
    <s v="NO"/>
    <d v="2013-06-05T08:38:30"/>
    <s v=""/>
    <s v=""/>
    <s v="v11.Order Processing Related Issues.Order Flow"/>
    <s v="v11.Order Processing"/>
    <n v="0.74100694444496185"/>
  </r>
  <r>
    <s v="23742"/>
    <s v="Incident"/>
    <d v="2013-05-19T07:16:17"/>
    <d v="2013-05-19T00:00:00"/>
    <d v="1899-12-30T07:16:00"/>
    <x v="2"/>
    <s v="CBK/CJB order job delay"/>
    <s v="Christopher and Banks"/>
    <s v="Closed"/>
    <x v="2"/>
    <s v=""/>
    <s v=""/>
    <s v=""/>
    <s v=""/>
    <s v=""/>
    <s v=""/>
    <s v=""/>
    <s v=""/>
    <s v="v11 CBK Launch Team"/>
    <s v="NO"/>
    <d v="2013-05-24T10:50:20"/>
    <s v="CBK.TAM"/>
    <s v=""/>
    <s v="v11.Order Processing Related Issues.Orders Delayed/Missing"/>
    <s v="v11.Order Processing"/>
    <n v="0.768136574071832"/>
  </r>
  <r>
    <s v="23749"/>
    <s v="Incident"/>
    <d v="2013-05-19T20:05:15"/>
    <d v="2013-05-19T00:00:00"/>
    <d v="1899-12-30T20:05:00"/>
    <x v="1"/>
    <s v="CBKNAQA-3364 CJB - No orders flowing into LogPro since 05/19/2013 @ 13:00"/>
    <s v="Christopher and Banks"/>
    <s v="Closed"/>
    <x v="0"/>
    <s v=""/>
    <s v=""/>
    <s v=""/>
    <s v=""/>
    <s v=""/>
    <s v=""/>
    <s v=""/>
    <s v=""/>
    <s v="v11 CBK Launch Team"/>
    <s v="NO"/>
    <d v="2013-06-10T15:45:33"/>
    <s v=""/>
    <s v=""/>
    <s v="v11.Warehouse Related Issues.LogPro"/>
    <s v="v11.Warehouse"/>
    <n v="0.534004629633273"/>
  </r>
  <r>
    <s v="23754"/>
    <s v="Incident"/>
    <d v="2013-05-20T05:17:11"/>
    <d v="2013-05-20T00:00:00"/>
    <d v="1899-12-30T05:17:00"/>
    <x v="2"/>
    <s v="CJB - V11 DW load failed due to duplicates in the order_line_status_br_fact table"/>
    <s v="Christopher and Banks"/>
    <s v="Closed"/>
    <x v="2"/>
    <s v=""/>
    <s v=""/>
    <s v=""/>
    <s v=""/>
    <s v=""/>
    <s v=""/>
    <s v=""/>
    <s v=""/>
    <s v="v11 CBK Launch Team"/>
    <s v="NO"/>
    <d v="2013-05-20T17:47:20"/>
    <s v=""/>
    <s v=""/>
    <s v="v11.Feeds Related Issues.Data Warehouse"/>
    <s v="v11.Feeds"/>
    <n v="0.38328703703155043"/>
  </r>
  <r>
    <s v="23765"/>
    <s v="Incident"/>
    <d v="2013-05-20T10:06:13"/>
    <d v="2013-05-20T00:00:00"/>
    <d v="1899-12-30T10:06:00"/>
    <x v="0"/>
    <s v="CBKNAQA-3355 Fulfiller Aging Report Update Delay + Negative Aging"/>
    <s v="Christopher and Banks"/>
    <s v="Closed"/>
    <x v="0"/>
    <s v=""/>
    <s v="Suresh, Radhika "/>
    <d v="2013-05-20T12:31:59"/>
    <s v=""/>
    <s v=""/>
    <s v=""/>
    <s v="Change is Live"/>
    <s v=""/>
    <s v="v11 CBK Launch Team"/>
    <s v="NO"/>
    <d v="2013-06-24T10:48:09"/>
    <s v="CBK.TAM"/>
    <s v=""/>
    <s v="v11.GSI Store Reporting.GSI Store Reporting"/>
    <s v="v11.GSI Store Reporting"/>
    <n v="0.200717592597357"/>
  </r>
  <r>
    <s v="23787"/>
    <s v="Incident"/>
    <d v="2013-05-20T12:36:24"/>
    <d v="2013-05-20T00:00:00"/>
    <d v="1899-12-30T12:36:00"/>
    <x v="0"/>
    <s v="CBKNAQA-3357 Customer places an order but is charged 3 times and receives 3 shipments"/>
    <s v="Christopher and Banks"/>
    <s v="Closed"/>
    <x v="1"/>
    <s v=""/>
    <s v=""/>
    <s v=""/>
    <s v=""/>
    <s v=""/>
    <s v=""/>
    <s v=""/>
    <s v=""/>
    <s v="v11 CBK Launch Team"/>
    <s v="YES"/>
    <d v="2013-06-24T10:39:32"/>
    <s v="CBK.TAM"/>
    <s v=""/>
    <s v="v11.Fulfillment Related Issues.Shipping"/>
    <s v="v11.Fulfillment "/>
    <n v="0.10429398147971369"/>
  </r>
  <r>
    <s v="23799"/>
    <s v="Incident"/>
    <d v="2013-05-20T15:20:59"/>
    <d v="2013-05-20T00:00:00"/>
    <d v="1899-12-30T15:20:00"/>
    <x v="0"/>
    <s v="CBKNAQA-3367 Customer adds 2 items to cart. The quantity randomly changes once it is in the cart"/>
    <s v="Christopher and Banks"/>
    <s v="Closed"/>
    <x v="0"/>
    <s v=""/>
    <s v=""/>
    <s v=""/>
    <s v=""/>
    <s v=""/>
    <s v=""/>
    <s v=""/>
    <s v=""/>
    <s v="v11 CBK Launch Team"/>
    <s v="YES"/>
    <d v="2013-06-26T13:54:35"/>
    <s v="CBK.TAM"/>
    <s v=""/>
    <s v="v11.Storefront Related Issues.Checkout"/>
    <s v="v11.Storefront"/>
    <n v="0.11429398148175096"/>
  </r>
  <r>
    <s v="23805"/>
    <s v="Incident"/>
    <d v="2013-05-20T15:48:00"/>
    <d v="2013-05-20T00:00:00"/>
    <d v="1899-12-30T15:48:00"/>
    <x v="0"/>
    <s v="CBKNAQA-3363-Bizrate Implementation for CBK/CJB"/>
    <s v="Christopher and Banks"/>
    <s v="Closed"/>
    <x v="0"/>
    <s v=""/>
    <s v="Jadhav, Sameer "/>
    <s v=""/>
    <s v=""/>
    <s v=""/>
    <s v=""/>
    <s v=""/>
    <s v=""/>
    <s v="v11 CBK Launch Team"/>
    <s v="NO"/>
    <d v="2013-07-21T16:59:39"/>
    <s v="CBK.TAM"/>
    <s v=""/>
    <s v="v11.Storefront Related Issues.WebStore Navigation"/>
    <s v="v11.Storefront"/>
    <n v="1.8761574072414078E-2"/>
  </r>
  <r>
    <s v="23812"/>
    <s v="Incident"/>
    <d v="2013-05-20T17:11:47"/>
    <d v="2013-05-20T00:00:00"/>
    <d v="1899-12-30T17:11:00"/>
    <x v="0"/>
    <s v="CBKNAQA-3371 Webpage Analytics Errors; details attached"/>
    <s v="Christopher and Banks"/>
    <s v="Closed"/>
    <x v="0"/>
    <s v=""/>
    <s v=""/>
    <s v=""/>
    <s v=""/>
    <s v=""/>
    <s v=""/>
    <s v=""/>
    <s v=""/>
    <s v="v11 CBK Launch Team"/>
    <s v="NO"/>
    <d v="2013-07-21T17:01:35"/>
    <s v="CBK.TAM"/>
    <s v=""/>
    <s v="v11.Webanalytics.Pages and Products"/>
    <s v="v11.Webanalytics"/>
    <n v="5.8182870372547768E-2"/>
  </r>
  <r>
    <s v="23831"/>
    <s v="Request"/>
    <d v="2013-05-21T09:35:57"/>
    <d v="2013-05-21T00:00:00"/>
    <d v="1899-12-30T09:35:00"/>
    <x v="0"/>
    <s v="CBKNAQA-3381 The links on the Shipping and Order Confirmation Emails are incorrect"/>
    <s v="Christopher and Banks"/>
    <s v="Closed"/>
    <x v="0"/>
    <s v=""/>
    <s v=""/>
    <s v=""/>
    <s v=""/>
    <s v=""/>
    <s v=""/>
    <s v=""/>
    <s v=""/>
    <s v="v11 CBK Launch Team"/>
    <s v="YES"/>
    <d v="2013-07-25T10:49:51"/>
    <s v="CBK.TAM"/>
    <s v=""/>
    <s v="v11.Email Related Issues.Transaction Emails"/>
    <s v="v11.Email"/>
    <n v="0.68344907407299615"/>
  </r>
  <r>
    <s v="23844"/>
    <s v="Incident"/>
    <d v="2013-05-21T11:01:06"/>
    <d v="2013-05-21T00:00:00"/>
    <d v="1899-12-30T11:01:00"/>
    <x v="0"/>
    <s v="(OMS) CBKNAQA-3370 Aging Orders for Christopher &amp; Banks"/>
    <s v="Sheperdsville"/>
    <s v="Closed"/>
    <x v="0"/>
    <s v=""/>
    <s v="Felix, Chris "/>
    <s v=""/>
    <s v=""/>
    <s v=""/>
    <s v=""/>
    <s v=""/>
    <s v=""/>
    <s v="v11 CBK Launch Team"/>
    <s v="NO"/>
    <d v="2013-06-27T11:58:22"/>
    <s v=""/>
    <s v=""/>
    <s v="v11.Fulfillment Related Issues.Shipping"/>
    <s v="v11.Fulfillment "/>
    <n v="5.9131944442924578E-2"/>
  </r>
  <r>
    <s v="23848"/>
    <s v="Incident"/>
    <d v="2013-05-21T11:12:47"/>
    <d v="2013-05-21T00:00:00"/>
    <d v="1899-12-30T11:12:00"/>
    <x v="0"/>
    <s v="CBKNAQA-3373 Order Tender report does not reconcile with Partner Tender report for the month of May"/>
    <s v="Christopher and Banks"/>
    <s v="Closed"/>
    <x v="0"/>
    <s v=""/>
    <s v="Akuthota, Siva "/>
    <s v=""/>
    <s v=""/>
    <s v=""/>
    <s v=""/>
    <s v="Change is Live"/>
    <s v=""/>
    <s v="v11 CBK Launch Team"/>
    <s v="NO"/>
    <d v="2013-07-31T14:39:57"/>
    <s v="CBK.TAM"/>
    <s v=""/>
    <s v="v11.Finance Related Issues"/>
    <s v="v11.Finance"/>
    <n v="8.1134259235113859E-3"/>
  </r>
  <r>
    <s v="23850"/>
    <s v="Request"/>
    <d v="2013-05-21T11:30:52"/>
    <d v="2013-05-21T00:00:00"/>
    <d v="1899-12-30T11:30:00"/>
    <x v="0"/>
    <s v="Credit was entered but not processed through"/>
    <s v="CS Clothing"/>
    <s v="Closed"/>
    <x v="0"/>
    <s v=""/>
    <s v=""/>
    <s v=""/>
    <s v=""/>
    <s v=""/>
    <s v=""/>
    <s v=""/>
    <s v=""/>
    <s v="v11 CBK Launch Team"/>
    <s v="NO"/>
    <d v="2013-06-10T11:31:06"/>
    <s v="Clothing.Client Services Ops"/>
    <s v=""/>
    <s v="GSIS COPS System Request.Client support request"/>
    <s v="GSIS COPS System"/>
    <n v="1.2557870373711921E-2"/>
  </r>
  <r>
    <s v="23851"/>
    <s v="Incident"/>
    <d v="2013-05-21T11:31:16"/>
    <d v="2013-05-21T00:00:00"/>
    <d v="1899-12-30T11:31:00"/>
    <x v="0"/>
    <s v="CBKNAQA-3372 CBK/CJB: Unable to access the design view in GSI Manager"/>
    <s v="Central Tools Support User"/>
    <s v="Closed"/>
    <x v="1"/>
    <s v=""/>
    <s v=""/>
    <s v=""/>
    <s v=""/>
    <s v=""/>
    <s v=""/>
    <s v=""/>
    <s v=""/>
    <s v="v11 CBK Launch Team"/>
    <s v="YES"/>
    <d v="2013-06-03T14:11:34"/>
    <s v=""/>
    <s v=""/>
    <s v="v11.GSI Manager.Master Content"/>
    <s v="v11.GSI Manager"/>
    <n v="2.7777777722803876E-4"/>
  </r>
  <r>
    <s v="23877"/>
    <s v="Incident"/>
    <d v="2013-05-21T15:14:31"/>
    <d v="2013-05-21T00:00:00"/>
    <d v="1899-12-30T15:14:00"/>
    <x v="0"/>
    <s v="CBKNAQA-3380 Shipment Tracking ICS Mapping change for Production "/>
    <s v="Christopher and Banks"/>
    <s v="Closed"/>
    <x v="0"/>
    <s v=""/>
    <s v=""/>
    <s v=""/>
    <s v=""/>
    <s v=""/>
    <s v=""/>
    <s v=""/>
    <s v=""/>
    <s v="v11 CBK Launch Team"/>
    <s v="NO"/>
    <d v="2013-07-25T10:50:12"/>
    <s v="CBK.TAM"/>
    <s v=""/>
    <s v="v11.Storefront Related Issues.Store Cartridge"/>
    <s v="v11.Storefront"/>
    <n v="0.15503472222189885"/>
  </r>
  <r>
    <s v="23883"/>
    <s v="Incident"/>
    <d v="2013-05-21T17:13:32"/>
    <d v="2013-05-21T00:00:00"/>
    <d v="1899-12-30T17:13:00"/>
    <x v="0"/>
    <s v="CBKNAQA-3386  The customer is added to Epicor correctly.  However the membership date is wrong in CRM systems for CBK and CJB."/>
    <s v="Christopher and Banks"/>
    <s v="Closed"/>
    <x v="1"/>
    <s v=""/>
    <s v=""/>
    <s v=""/>
    <s v=""/>
    <s v=""/>
    <s v=""/>
    <s v=""/>
    <s v=""/>
    <s v="v11 CBK Launch Team"/>
    <s v="NO"/>
    <d v="2013-06-24T10:41:35"/>
    <s v="CBK.TAM"/>
    <s v=""/>
    <s v="v11.Storefront Related Issues.MyAccount"/>
    <s v="v11.Storefront"/>
    <n v="8.2650462965830229E-2"/>
  </r>
  <r>
    <s v="23884"/>
    <s v="Incident"/>
    <d v="2013-05-21T17:27:36"/>
    <d v="2013-05-21T00:00:00"/>
    <d v="1899-12-30T17:27:00"/>
    <x v="0"/>
    <s v="Customer's gift card still shows as created. "/>
    <s v="CS Clothing"/>
    <s v="Closed"/>
    <x v="0"/>
    <s v=""/>
    <s v=""/>
    <d v="2013-05-31T15:16:42"/>
    <s v=""/>
    <s v=""/>
    <s v=""/>
    <s v=""/>
    <s v=""/>
    <s v="v11 CBK Launch Team"/>
    <s v="NO"/>
    <d v="2013-06-21T13:36:52"/>
    <s v="Clothing.Client Services Ops"/>
    <s v=""/>
    <s v="CustomerService_v9_v10.Order Processing Related Issues.Gift card related issue"/>
    <s v="V9, V10 Dependency"/>
    <n v="9.7685185173759237E-3"/>
  </r>
  <r>
    <s v="23915"/>
    <s v="Incident"/>
    <d v="2013-05-22T11:29:55"/>
    <d v="2013-05-22T00:00:00"/>
    <d v="1899-12-30T11:29:00"/>
    <x v="0"/>
    <s v="(OMS) CBKNAQA-3389 Amount invoiced in master invoice 201000014111 does not match amount posted to GL "/>
    <s v="Christopher and Banks"/>
    <s v="Closed"/>
    <x v="0"/>
    <s v=""/>
    <s v="Gurram, Vinay "/>
    <s v=""/>
    <s v=""/>
    <s v=""/>
    <s v=""/>
    <s v=""/>
    <s v=""/>
    <s v="v11 CBK Launch Team"/>
    <s v="NO"/>
    <d v="2013-06-14T16:33:47"/>
    <s v="CBK.TAM"/>
    <s v=""/>
    <s v="v11.Finance Related Issues"/>
    <s v="V9, V10 Dependency"/>
    <n v="0.75160879629402189"/>
  </r>
  <r>
    <s v="23939"/>
    <s v="Incident"/>
    <d v="2013-05-22T17:10:09"/>
    <d v="2013-05-22T00:00:00"/>
    <d v="1899-12-30T17:10:00"/>
    <x v="0"/>
    <s v="Incorrectly charging tax for MT zipcode 59221"/>
    <s v="Christopher and Banks"/>
    <s v="Closed"/>
    <x v="1"/>
    <s v=""/>
    <s v=""/>
    <s v=""/>
    <s v=""/>
    <s v=""/>
    <s v=""/>
    <s v=""/>
    <s v=""/>
    <s v="v11 CBK Launch Team"/>
    <s v="YES"/>
    <d v="2013-05-24T10:47:45"/>
    <s v="CBK.TAM"/>
    <s v=""/>
    <s v="v11.Storefront Related Issues.Tax"/>
    <s v="v11.Storefront"/>
    <n v="0.23627314814802958"/>
  </r>
  <r>
    <s v="23949"/>
    <s v="Incident"/>
    <d v="2013-05-23T08:50:07"/>
    <d v="2013-05-23T00:00:00"/>
    <d v="1899-12-30T08:50:00"/>
    <x v="2"/>
    <s v="CBKNAQA-3390 CBK/CJB: Text and pricing display not centered on family pages - Urgent"/>
    <s v="Central Tools Support User"/>
    <s v="Closed"/>
    <x v="1"/>
    <s v=""/>
    <s v=""/>
    <d v="2013-05-24T12:18:41"/>
    <s v=""/>
    <s v=""/>
    <s v=""/>
    <s v=""/>
    <d v="2013-05-28T12:18:10"/>
    <s v="v11 CBK Launch Team"/>
    <s v="NO"/>
    <d v="2013-05-29T09:34:33"/>
    <s v=""/>
    <s v=""/>
    <s v="v11.Storefront Related Issues.WebStore Display"/>
    <s v="v11.Storefront"/>
    <n v="0.65275462963472819"/>
  </r>
  <r>
    <s v="23952"/>
    <s v="Request"/>
    <d v="2013-05-23T09:02:23"/>
    <d v="2013-05-23T00:00:00"/>
    <d v="1899-12-30T09:02:00"/>
    <x v="0"/>
    <s v="Banner on their home page are going to blank pages "/>
    <s v="Christopher and Banks"/>
    <s v="Closed"/>
    <x v="2"/>
    <s v=""/>
    <s v=""/>
    <s v=""/>
    <s v=""/>
    <s v=""/>
    <s v=""/>
    <s v=""/>
    <s v=""/>
    <s v="v11 CBK Launch Team"/>
    <s v="NO"/>
    <d v="2013-05-24T12:30:43"/>
    <s v="CBK.TAM"/>
    <s v=""/>
    <s v="v11.Storefront Related Issues.Performance"/>
    <s v="v11.Storefront"/>
    <n v="8.5185185162117705E-3"/>
  </r>
  <r>
    <s v="23978"/>
    <s v="Incident"/>
    <d v="2013-05-23T12:04:12"/>
    <d v="2013-05-23T00:00:00"/>
    <d v="1899-12-30T12:04:00"/>
    <x v="0"/>
    <s v="CBKNA - Off-DC inventory count dropoff after intraday replication job ran"/>
    <s v="SysOps"/>
    <s v="Closed"/>
    <x v="0"/>
    <s v=""/>
    <s v="Murack, David "/>
    <d v="2013-07-23T18:36:54"/>
    <s v=""/>
    <s v=""/>
    <s v=""/>
    <s v=""/>
    <s v=""/>
    <s v="v11 CBK Launch Team"/>
    <s v="NO"/>
    <d v="2013-07-31T14:09:14"/>
    <s v=""/>
    <s v=""/>
    <s v="v11.Storefront Related Issues.WebStore Display"/>
    <s v="v11.Storefront"/>
    <n v="0.12626157407066785"/>
  </r>
  <r>
    <s v="23992"/>
    <s v="Incident"/>
    <d v="2013-05-23T13:40:22"/>
    <d v="2013-05-23T00:00:00"/>
    <d v="1899-12-30T13:40:00"/>
    <x v="0"/>
    <s v="CBKNAQA-3414 CBK/CJB Refunds - Processing for incorrect amounts due to inconsistent Vertex tax jurisdiction returned "/>
    <s v="CS Clothing"/>
    <s v="Closed"/>
    <x v="1"/>
    <s v=""/>
    <s v="Rajan, Alex "/>
    <s v=""/>
    <s v=""/>
    <s v=""/>
    <s v=""/>
    <s v=""/>
    <s v=""/>
    <s v="v11 CBK Launch Team"/>
    <s v="NO"/>
    <d v="2013-07-21T17:15:48"/>
    <s v="Clothing.Client Services Ops"/>
    <s v=""/>
    <s v="v11.Call Center Related Issues.GSI Customer Care"/>
    <s v="v11.Call Center"/>
    <n v="6.678240741166519E-2"/>
  </r>
  <r>
    <s v="23996"/>
    <s v="Incident"/>
    <d v="2013-05-23T13:55:14"/>
    <d v="2013-05-23T00:00:00"/>
    <d v="1899-12-30T13:55:00"/>
    <x v="0"/>
    <s v="Page cache preferences are replicated"/>
    <s v="Christopher and Banks"/>
    <s v="Closed"/>
    <x v="0"/>
    <s v=""/>
    <s v=""/>
    <s v=""/>
    <s v=""/>
    <s v=""/>
    <s v=""/>
    <s v=""/>
    <s v=""/>
    <s v="v11 CBK Launch Team"/>
    <s v="NO"/>
    <d v="2013-07-21T17:19:32"/>
    <s v="CBK.TAM"/>
    <s v=""/>
    <s v="v11.GSI Manager.GSI Manager"/>
    <s v="v11.GSI Manager"/>
    <n v="1.0324074071832001E-2"/>
  </r>
  <r>
    <s v="23998"/>
    <s v="Incident"/>
    <d v="2013-05-23T14:04:32"/>
    <d v="2013-05-23T00:00:00"/>
    <d v="1899-12-30T14:04:00"/>
    <x v="0"/>
    <s v="CBKNAQA-3347 CBK/CJB Replication and Cache Clear"/>
    <s v="Christopher and Banks"/>
    <s v="Closed"/>
    <x v="0"/>
    <s v=""/>
    <s v=""/>
    <s v=""/>
    <s v=""/>
    <s v=""/>
    <s v=""/>
    <s v=""/>
    <s v=""/>
    <s v="v11 CBK Launch Team"/>
    <s v="NO"/>
    <d v="2013-06-10T10:51:39"/>
    <s v="CBK.TAM"/>
    <s v=""/>
    <s v="v11.GSI Manager.GSI Manager"/>
    <s v="v11.GSI Manager"/>
    <n v="6.4583333369228058E-3"/>
  </r>
  <r>
    <s v="24003"/>
    <s v="Incident"/>
    <d v="2013-05-23T14:22:49"/>
    <d v="2013-05-23T00:00:00"/>
    <d v="1899-12-30T14:22:00"/>
    <x v="0"/>
    <s v="CBK Production Issue - Two CBK Jobs that run in parallel have conflicts and error out"/>
    <s v="Christopher and Banks"/>
    <s v="Closed"/>
    <x v="0"/>
    <s v=""/>
    <s v=""/>
    <s v=""/>
    <s v=""/>
    <s v=""/>
    <s v=""/>
    <s v=""/>
    <s v=""/>
    <s v="v11 CBK Launch Team"/>
    <s v="NO"/>
    <d v="2013-07-21T17:30:10"/>
    <s v="CBK.TAM"/>
    <s v=""/>
    <s v="v11.GSI Manager.GSI Manager"/>
    <s v="v11.GSI Manager"/>
    <n v="1.2696759258687962E-2"/>
  </r>
  <r>
    <s v="24007"/>
    <s v="Incident"/>
    <d v="2013-05-23T15:03:28"/>
    <d v="2013-05-23T00:00:00"/>
    <d v="1899-12-30T15:03:00"/>
    <x v="0"/>
    <s v="CBKNAQA-3395 Drop in outgoing CBK marketing emails."/>
    <s v="Christopher and Banks"/>
    <s v="Closed"/>
    <x v="1"/>
    <s v=""/>
    <s v=""/>
    <s v=""/>
    <s v=""/>
    <s v=""/>
    <s v=""/>
    <s v=""/>
    <s v=""/>
    <s v="v11 CBK Launch Team"/>
    <s v="NO"/>
    <d v="2013-05-28T13:39:48"/>
    <s v="CBK.TAM"/>
    <s v=""/>
    <s v="v11.Email Related Issues.Marketing Emails"/>
    <s v="v11.Email"/>
    <n v="2.8229166666278616E-2"/>
  </r>
  <r>
    <s v="24021"/>
    <s v="Incident"/>
    <d v="2013-05-23T16:12:25"/>
    <d v="2013-05-23T00:00:00"/>
    <d v="1899-12-30T16:12:00"/>
    <x v="0"/>
    <s v="CBKNAQA-3397 CBK Production Issue - Two CBK Jobs that run in parallel have conflicts and error out"/>
    <s v="Christopher and Banks"/>
    <s v="Closed"/>
    <x v="0"/>
    <s v=""/>
    <s v=""/>
    <s v=""/>
    <s v=""/>
    <s v=""/>
    <s v=""/>
    <s v=""/>
    <s v=""/>
    <s v="v11 CBK Launch Team"/>
    <s v="NO"/>
    <d v="2013-05-24T09:57:33"/>
    <s v="CBK.TAM"/>
    <s v=""/>
    <s v="v11.Operations Related Issues.Operations"/>
    <s v="v11.Operations"/>
    <n v="4.7881944439723156E-2"/>
  </r>
  <r>
    <s v="24031"/>
    <s v="Incident"/>
    <d v="2013-05-23T17:46:44"/>
    <d v="2013-05-23T00:00:00"/>
    <d v="1899-12-30T17:46:00"/>
    <x v="0"/>
    <s v="Online Exclusive and Available bubbles are appearing under every product in the category page. Please turn off the bubbles!"/>
    <s v="Christopher and Banks"/>
    <s v="Closed"/>
    <x v="0"/>
    <s v=""/>
    <s v=""/>
    <s v=""/>
    <s v=""/>
    <s v=""/>
    <s v=""/>
    <s v=""/>
    <s v=""/>
    <s v="v11 CBK Launch Team"/>
    <s v="YES"/>
    <d v="2013-05-24T10:04:32"/>
    <s v="CBK.TAM"/>
    <s v=""/>
    <s v="v11.Storefront Related Issues.WebStore Display"/>
    <s v="v11.Storefront"/>
    <n v="6.5497685187438037E-2"/>
  </r>
  <r>
    <s v="24053"/>
    <s v="Incident"/>
    <d v="2013-05-24T08:19:49"/>
    <d v="2013-05-24T00:00:00"/>
    <d v="1899-12-30T08:19:00"/>
    <x v="2"/>
    <s v="(OMS) VPRS-14685 OMS is calling PaymentService RevealPan in production with empty Token value, triggering e-mail alerts"/>
    <s v="Christopher and Banks"/>
    <s v="Closed"/>
    <x v="0"/>
    <s v=""/>
    <s v=""/>
    <s v=""/>
    <s v=""/>
    <s v=""/>
    <s v=""/>
    <s v=""/>
    <s v=""/>
    <s v="v11 CBK Launch Team"/>
    <s v="NO"/>
    <d v="2013-06-24T10:48:30"/>
    <s v="CBK.TAM"/>
    <s v=""/>
    <s v="v11.Storefront Related Issues.Checkout"/>
    <s v="v11.Storefront"/>
    <n v="0.60630787037371192"/>
  </r>
  <r>
    <s v="24062"/>
    <s v="Incident"/>
    <d v="2013-05-24T10:31:13"/>
    <d v="2013-05-24T00:00:00"/>
    <d v="1899-12-30T10:31:00"/>
    <x v="0"/>
    <s v="CBKNAQA-3025 Duty calculation for promotion part is not included in order create request; thus duty transferred to backend is based on product original price"/>
    <s v="Christopher and Banks"/>
    <s v="Closed"/>
    <x v="0"/>
    <s v=""/>
    <s v="Belz, Robert "/>
    <s v=""/>
    <s v=""/>
    <s v=""/>
    <s v=""/>
    <s v=""/>
    <s v=""/>
    <s v="v11 CBK Launch Team"/>
    <s v="NO"/>
    <d v="2013-07-21T17:39:23"/>
    <s v="CBK.TAM"/>
    <s v=""/>
    <s v="v11.Storefront Related Issues.Checkout"/>
    <s v="v11.Storefront"/>
    <n v="9.1249999997671694E-2"/>
  </r>
  <r>
    <s v="24063"/>
    <s v="Incident"/>
    <d v="2013-05-24T10:34:05"/>
    <d v="2013-05-24T00:00:00"/>
    <d v="1899-12-30T10:34:00"/>
    <x v="0"/>
    <s v="CBKNAQA-2750 CLONE - Exceptions print personal information"/>
    <s v="Christopher and Banks"/>
    <s v="Closed"/>
    <x v="0"/>
    <s v=""/>
    <s v=""/>
    <s v=""/>
    <s v=""/>
    <s v=""/>
    <s v=""/>
    <s v=""/>
    <s v=""/>
    <s v="v11 CBK Launch Team"/>
    <s v="NO"/>
    <d v="2013-07-12T15:22:59"/>
    <s v="CBK.TAM"/>
    <s v=""/>
    <s v="v11.Storefront Related Issues.MyAccount"/>
    <s v="v11.Storefront"/>
    <n v="1.9907407404389232E-3"/>
  </r>
  <r>
    <s v="24066"/>
    <s v="Incident"/>
    <d v="2013-05-24T11:05:29"/>
    <d v="2013-05-24T00:00:00"/>
    <d v="1899-12-30T11:05:00"/>
    <x v="0"/>
    <s v="CBKNAQA-3357 Partner: CBK &amp; CJB - Issue: Duplicate Orders/Duplicate Items Being Ordered"/>
    <s v="CS Clothing"/>
    <s v="Closed"/>
    <x v="0"/>
    <s v=""/>
    <s v=""/>
    <s v=""/>
    <s v=""/>
    <s v=""/>
    <s v=""/>
    <s v=""/>
    <s v=""/>
    <s v="v11 CBK Launch Team"/>
    <s v="NO"/>
    <d v="2013-05-31T11:11:02"/>
    <s v="Clothing.Client Services Ops"/>
    <s v=""/>
    <s v="v11.Storefront Related Issues.Checkout"/>
    <s v="v11.Storefront"/>
    <n v="2.1805555552418809E-2"/>
  </r>
  <r>
    <s v="24148"/>
    <s v="Incident"/>
    <d v="2013-05-28T10:13:46"/>
    <d v="2013-05-28T00:00:00"/>
    <d v="1899-12-30T10:13:00"/>
    <x v="0"/>
    <s v="CBKNAQA-3405 Image not appearing for Belted Linen Skirt 9-00808816606"/>
    <s v="Christopher and Banks"/>
    <s v="Closed"/>
    <x v="1"/>
    <s v=""/>
    <s v="Flieck, Brian "/>
    <s v=""/>
    <s v=""/>
    <s v=""/>
    <s v=""/>
    <s v=""/>
    <s v=""/>
    <s v="v11 CBK Launch Team"/>
    <s v="YES"/>
    <d v="2013-05-30T16:14:55"/>
    <s v="CBK.TAM"/>
    <s v=""/>
    <s v="v11.Storefront Related Issues.WebStore Display"/>
    <s v="v11.Storefront"/>
    <n v="3.9640856481491937"/>
  </r>
  <r>
    <s v="24168"/>
    <s v="Incident"/>
    <d v="2013-05-28T11:56:21"/>
    <d v="2013-05-28T00:00:00"/>
    <d v="1899-12-30T11:56:00"/>
    <x v="0"/>
    <s v="CBKNAQA-3411 Please turn off AutoComplete for all textboxes during AOS Checkout"/>
    <s v="Christopher and Banks"/>
    <s v="Closed"/>
    <x v="1"/>
    <s v=""/>
    <s v=""/>
    <d v="2013-06-17T17:00:37"/>
    <s v=""/>
    <s v=""/>
    <s v=""/>
    <s v=""/>
    <d v="2013-06-19T17:00:10"/>
    <s v="v11 CBK Launch Team"/>
    <s v="YES"/>
    <d v="2013-06-24T10:39:03"/>
    <s v="CBK.TAM"/>
    <s v=""/>
    <s v="v11.Storefront Related Issues.Checkout"/>
    <s v="v11.Storefront"/>
    <n v="7.1238425924093463E-2"/>
  </r>
  <r>
    <s v="24170"/>
    <s v="Incident"/>
    <d v="2013-05-28T12:01:37"/>
    <d v="2013-05-28T00:00:00"/>
    <d v="1899-12-30T12:01:00"/>
    <x v="0"/>
    <s v="CBKNAQA-3409 Online Exclusive and Available bubbles are appearing under every product in the category page. Please turn off the bubbles!"/>
    <s v="Christopher and Banks"/>
    <s v="Closed"/>
    <x v="0"/>
    <s v=""/>
    <s v=""/>
    <s v=""/>
    <s v=""/>
    <s v=""/>
    <s v=""/>
    <s v=""/>
    <s v=""/>
    <s v="v11 CBK Launch Team"/>
    <s v="YES"/>
    <d v="2013-05-30T16:10:06"/>
    <s v="CBK.TAM"/>
    <s v=""/>
    <s v="v11.Storefront Related Issues.Category"/>
    <s v="v11.Storefront"/>
    <n v="3.6574074110831134E-3"/>
  </r>
  <r>
    <s v="24193"/>
    <s v="Request"/>
    <d v="2013-05-28T15:18:57"/>
    <d v="2013-05-28T00:00:00"/>
    <d v="1899-12-30T15:18:00"/>
    <x v="0"/>
    <s v="V11 Order - CBK OMS Order #100000562531, Request ID 004107"/>
    <s v="CS Clothing"/>
    <s v="Closed"/>
    <x v="0"/>
    <s v=""/>
    <s v=""/>
    <s v=""/>
    <s v=""/>
    <s v=""/>
    <s v=""/>
    <s v=""/>
    <s v=""/>
    <s v="v11 CBK Launch Team"/>
    <s v="NO"/>
    <d v="2013-05-28T15:26:44"/>
    <s v="Clothing.Client Services Ops"/>
    <s v=""/>
    <s v="v11.Call Center Related Issues.GSI Customer Care"/>
    <s v="v11.Call Center"/>
    <n v="0.13703703703504289"/>
  </r>
  <r>
    <s v="24216"/>
    <s v="Incident"/>
    <d v="2013-05-28T20:31:49"/>
    <d v="2013-05-28T00:00:00"/>
    <d v="1899-12-30T20:31:00"/>
    <x v="1"/>
    <s v="CBKNAQA-3418 When a user selects a size and add to bag you get a security warning: "/>
    <s v="Christopher and Banks"/>
    <s v="Closed"/>
    <x v="0"/>
    <s v=""/>
    <s v=""/>
    <s v=""/>
    <s v=""/>
    <s v=""/>
    <s v=""/>
    <s v=""/>
    <s v=""/>
    <s v="v11 CBK Launch Team"/>
    <s v="NO"/>
    <d v="2013-06-05T10:00:01"/>
    <s v="CBK.TAM"/>
    <s v=""/>
    <s v="v11.Feeds Related Issues.Data Warehouse"/>
    <s v="v11.Feeds"/>
    <n v="0.21726851852145046"/>
  </r>
  <r>
    <s v="24224"/>
    <s v="Incident"/>
    <d v="2013-05-29T05:27:39"/>
    <d v="2013-05-29T00:00:00"/>
    <d v="1899-12-30T05:27:00"/>
    <x v="2"/>
    <s v="V11 DW load failed for CBK due to object no longer exists"/>
    <s v="Christopher and Banks"/>
    <s v="Closed"/>
    <x v="2"/>
    <s v=""/>
    <s v=""/>
    <s v=""/>
    <s v=""/>
    <s v=""/>
    <s v=""/>
    <s v=""/>
    <s v=""/>
    <s v="v11 CBK Launch Team"/>
    <s v="NO"/>
    <d v="2013-06-24T10:36:07"/>
    <s v="CBK.TAM"/>
    <s v=""/>
    <s v="v11.Data Migration"/>
    <s v="v11.Data Migration"/>
    <n v="0.37210648148175096"/>
  </r>
  <r>
    <s v="24293"/>
    <s v="Incident"/>
    <d v="2013-05-30T03:44:19"/>
    <d v="2013-05-30T00:00:00"/>
    <d v="1899-12-30T03:44:00"/>
    <x v="2"/>
    <s v="The CBKNA EDIT jobs have finished with exception at 3:20 AM. "/>
    <s v="Christopher and Banks"/>
    <s v="Closed"/>
    <x v="2"/>
    <s v=""/>
    <s v=""/>
    <s v=""/>
    <s v=""/>
    <s v=""/>
    <s v=""/>
    <s v=""/>
    <s v=""/>
    <s v="v11 CBK Launch Team"/>
    <s v="NO"/>
    <d v="2013-06-24T10:36:34"/>
    <s v="CBK.TAM"/>
    <s v=""/>
    <s v="v11.Data Migration"/>
    <s v="v11.Data Migration"/>
    <n v="0.9282407407372375"/>
  </r>
  <r>
    <s v="24328"/>
    <s v="Incident"/>
    <d v="2013-05-30T13:36:19"/>
    <d v="2013-05-30T00:00:00"/>
    <d v="1899-12-30T13:36:00"/>
    <x v="0"/>
    <s v="INFRA-5318  Notifications of emails-Canada requires unchecked "/>
    <s v="Christopher and Banks"/>
    <s v="Closed"/>
    <x v="0"/>
    <s v=""/>
    <s v=""/>
    <s v=""/>
    <s v=""/>
    <s v=""/>
    <s v=""/>
    <s v=""/>
    <s v=""/>
    <s v="v11 CBK Launch Team"/>
    <s v="NO"/>
    <d v="2013-06-05T11:50:53"/>
    <s v="CBK.TAM"/>
    <s v=""/>
    <s v="v11.Storefront Related Issues.MyAccount"/>
    <s v="v11.Storefront"/>
    <n v="0.41111111111240461"/>
  </r>
  <r>
    <s v="24331"/>
    <s v="Incident"/>
    <d v="2013-05-30T13:39:33"/>
    <d v="2013-05-30T00:00:00"/>
    <d v="1899-12-30T13:39:00"/>
    <x v="0"/>
    <s v="INFRA-5447 We need solr configuration"/>
    <s v="Christopher and Banks"/>
    <s v="Closed"/>
    <x v="0"/>
    <s v=""/>
    <s v=""/>
    <s v=""/>
    <s v=""/>
    <s v=""/>
    <s v=""/>
    <s v=""/>
    <s v=""/>
    <s v="v11 CBK Launch Team"/>
    <s v="NO"/>
    <d v="2013-06-28T10:08:10"/>
    <s v="CBK.TAM"/>
    <s v=""/>
    <s v="v11.Operations Related Issues.Operations"/>
    <s v="v11.Operations"/>
    <n v="2.2453703713836148E-3"/>
  </r>
  <r>
    <s v="24334"/>
    <s v="Incident"/>
    <d v="2013-05-30T13:52:43"/>
    <d v="2013-05-30T00:00:00"/>
    <d v="1899-12-30T13:52:00"/>
    <x v="0"/>
    <s v="INFRA-5449 External IP's for WS,AOS and CSR on TST02 "/>
    <s v="Christopher and Banks"/>
    <s v="Closed"/>
    <x v="0"/>
    <s v=""/>
    <s v=""/>
    <s v=""/>
    <s v=""/>
    <s v=""/>
    <s v=""/>
    <s v=""/>
    <s v=""/>
    <s v="v11 CBK Launch Team"/>
    <s v="NO"/>
    <d v="2013-06-28T10:32:26"/>
    <s v="CBK.TAM"/>
    <s v=""/>
    <s v="v11.Call Center Related Issues.AOS"/>
    <s v="v11.Call Center"/>
    <n v="9.1435185167938471E-3"/>
  </r>
  <r>
    <s v="24385"/>
    <s v="Incident"/>
    <d v="2013-05-31T10:34:17"/>
    <d v="2013-05-31T00:00:00"/>
    <d v="1899-12-30T10:34:00"/>
    <x v="0"/>
    <s v="CBKNAQA-3409 Online Exclusive and Available bubbles are appearing under every product in the category page. Please turn off the bubbles!"/>
    <s v="Christopher and Banks"/>
    <s v="Closed"/>
    <x v="0"/>
    <s v=""/>
    <s v=""/>
    <s v=""/>
    <s v=""/>
    <s v=""/>
    <s v=""/>
    <s v=""/>
    <s v=""/>
    <s v="v11 CBK Launch Team"/>
    <s v="NO"/>
    <d v="2013-06-05T10:02:17"/>
    <s v="CBK.TAM"/>
    <s v=""/>
    <s v="v11.Storefront Related Issues.WebStore Display"/>
    <s v="v11.Storefront"/>
    <n v="0.86219907407212304"/>
  </r>
  <r>
    <s v="24393"/>
    <s v="Incident"/>
    <d v="2013-05-31T11:57:17"/>
    <d v="2013-05-31T00:00:00"/>
    <d v="1899-12-30T11:57:00"/>
    <x v="0"/>
    <s v="CBKNAQA-3438 Customer not getting Free shipping and discounts"/>
    <s v="Christopher and Banks"/>
    <s v="Closed"/>
    <x v="1"/>
    <s v=""/>
    <s v=""/>
    <s v=""/>
    <s v=""/>
    <s v=""/>
    <s v=""/>
    <s v=""/>
    <s v=""/>
    <s v="v11 CBK Launch Team"/>
    <s v="YES"/>
    <d v="2013-07-15T15:28:46"/>
    <s v="CBK.TAM"/>
    <s v=""/>
    <s v="v11.Storefront Related Issues.Checkout"/>
    <s v="v11.Storefront"/>
    <n v="5.7638888894871343E-2"/>
  </r>
  <r>
    <s v="24411"/>
    <s v="Incident"/>
    <d v="2013-05-31T14:12:26"/>
    <d v="2013-05-31T00:00:00"/>
    <d v="1899-12-30T14:12:00"/>
    <x v="0"/>
    <s v="Cleanup of OMS CBK orders for CIQ 22519 - nubridges timeouts"/>
    <s v="Christopher and Banks"/>
    <s v="Closed"/>
    <x v="0"/>
    <s v=""/>
    <s v=""/>
    <s v=""/>
    <s v=""/>
    <s v=""/>
    <s v=""/>
    <s v=""/>
    <s v=""/>
    <s v="v11 CBK Launch Team"/>
    <s v="NO"/>
    <d v="2013-06-24T10:48:49"/>
    <s v="CBK.TAM"/>
    <s v=""/>
    <s v="v11.Order Processing Related Issues.Orders Delayed/Missing"/>
    <s v="v11.Order Processing"/>
    <n v="9.3854166661913041E-2"/>
  </r>
  <r>
    <s v="24417"/>
    <s v="Incident"/>
    <d v="2013-05-31T16:00:14"/>
    <d v="2013-05-31T00:00:00"/>
    <d v="1899-12-30T16:00:00"/>
    <x v="0"/>
    <s v="CBKNAQA-3424 CBK No Orders Received since 1pm"/>
    <s v="Sheperdsville"/>
    <s v="Closed"/>
    <x v="2"/>
    <s v=""/>
    <s v=""/>
    <s v=""/>
    <s v=""/>
    <s v=""/>
    <s v=""/>
    <s v=""/>
    <s v=""/>
    <s v="v11 CBK Launch Team"/>
    <s v="NO"/>
    <d v="2013-06-03T09:11:01"/>
    <s v=""/>
    <s v=""/>
    <s v="v11.Order Processing Related Issues.Orders Delayed/Missing"/>
    <s v="v11.Order Processing"/>
    <n v="7.4861111112113576E-2"/>
  </r>
  <r>
    <s v="24484"/>
    <s v="Incident"/>
    <d v="2013-06-03T10:19:48"/>
    <d v="2013-06-03T00:00:00"/>
    <d v="1899-12-30T10:19:00"/>
    <x v="0"/>
    <s v="CBKNAQA-3456 URL Tagging / Reporting"/>
    <s v="Christopher and Banks"/>
    <s v="Closed"/>
    <x v="1"/>
    <s v=""/>
    <s v=""/>
    <s v=""/>
    <s v=""/>
    <s v=""/>
    <s v=""/>
    <s v=""/>
    <s v=""/>
    <s v="v11 CBK Launch Team"/>
    <s v="YES"/>
    <d v="2013-06-28T08:57:54"/>
    <s v="CBK.TAM"/>
    <s v=""/>
    <s v="v11.Reporting Related Issues.Omniture"/>
    <s v="v11.Reporting"/>
    <n v="2.7635879629669944"/>
  </r>
  <r>
    <s v="24531"/>
    <s v="Incident"/>
    <d v="2013-06-03T15:37:50"/>
    <d v="2013-06-03T00:00:00"/>
    <d v="1899-12-30T15:37:00"/>
    <x v="0"/>
    <s v="CBKNAQA-3439 Customers with free product promo code is being charged -$0.01"/>
    <s v="Christopher and Banks"/>
    <s v="Closed"/>
    <x v="0"/>
    <s v=""/>
    <s v=""/>
    <s v=""/>
    <s v=""/>
    <s v=""/>
    <s v=""/>
    <s v=""/>
    <s v=""/>
    <s v="v11 CBK Launch Team"/>
    <s v="YES"/>
    <d v="2013-06-05T17:11:26"/>
    <s v="CBK.TAM"/>
    <s v=""/>
    <s v="v11.Storefront Related Issues.Tax"/>
    <s v="v11.Storefront"/>
    <n v="0.22085648147913162"/>
  </r>
  <r>
    <s v="24538"/>
    <s v="Incident"/>
    <d v="2013-06-03T16:11:36"/>
    <d v="2013-06-03T00:00:00"/>
    <d v="1899-12-30T16:11:00"/>
    <x v="0"/>
    <s v="CBKNAQA-3427 Customer uses free promo code but unable to checkout because credit card is not accepted"/>
    <s v="Christopher and Banks"/>
    <s v="Closed"/>
    <x v="2"/>
    <s v=""/>
    <s v=""/>
    <s v=""/>
    <s v=""/>
    <s v=""/>
    <s v=""/>
    <s v=""/>
    <s v=""/>
    <s v="v11 CBK Launch Team"/>
    <s v="YES"/>
    <d v="2013-06-12T09:49:27"/>
    <s v="CBK.TAM"/>
    <s v=""/>
    <s v="v11.Storefront Related Issues.Checkout"/>
    <s v="v11.Storefront"/>
    <n v="2.3449074076779652E-2"/>
  </r>
  <r>
    <s v="24545"/>
    <s v="Incident"/>
    <d v="2013-06-03T17:13:02"/>
    <d v="2013-06-03T00:00:00"/>
    <d v="1899-12-30T17:13:00"/>
    <x v="0"/>
    <s v="(OMS) CBK invoiced data is missing master invoice &amp; GL posting on 5/17 &amp; 5/20 totaling $1804.31"/>
    <s v="Christopher and Banks"/>
    <s v="Closed"/>
    <x v="0"/>
    <s v=""/>
    <s v="Gurram, Vinay "/>
    <s v=""/>
    <s v=""/>
    <s v=""/>
    <s v=""/>
    <s v=""/>
    <s v=""/>
    <s v="v11 CBK Launch Team"/>
    <s v="NO"/>
    <d v="2013-06-28T13:20:48"/>
    <s v="CBK.TAM"/>
    <s v=""/>
    <s v="v11.Finance Related Issues"/>
    <s v="v11.Finance"/>
    <n v="4.2662037034460809E-2"/>
  </r>
  <r>
    <s v="24565"/>
    <s v="Incident"/>
    <d v="2013-06-04T08:22:43"/>
    <d v="2013-06-04T00:00:00"/>
    <d v="1899-12-30T08:22:00"/>
    <x v="2"/>
    <s v="CBK - Error appearing on homepage"/>
    <s v="SysOps"/>
    <s v="Closed"/>
    <x v="0"/>
    <s v=""/>
    <s v=""/>
    <s v=""/>
    <s v=""/>
    <s v=""/>
    <s v=""/>
    <s v=""/>
    <s v=""/>
    <s v="v11 CBK Launch Team"/>
    <s v="NO"/>
    <d v="2013-06-05T11:06:10"/>
    <s v=""/>
    <s v=""/>
    <s v="v11.Storefront Related Issues.WebStore Display"/>
    <s v="v11.Storefront"/>
    <n v="0.63172453703737119"/>
  </r>
  <r>
    <s v="24577"/>
    <s v="Incident"/>
    <d v="2013-06-04T10:29:09"/>
    <d v="2013-06-04T00:00:00"/>
    <d v="1899-12-30T10:29:00"/>
    <x v="0"/>
    <s v="duplicate tables in Product flatten dimension table"/>
    <s v="Christopher and Banks"/>
    <s v="Closed"/>
    <x v="0"/>
    <s v=""/>
    <s v="Srivastava, Ashish "/>
    <s v=""/>
    <s v=""/>
    <s v=""/>
    <s v=""/>
    <s v="Deploy Scheduled"/>
    <s v=""/>
    <s v="v11 CBK Launch Team"/>
    <s v="NO"/>
    <d v="2013-06-13T12:11:01"/>
    <s v="CBK.TAM"/>
    <s v=""/>
    <s v="v11.GSI Store Reporting.Partner Facing Reports"/>
    <s v="v11.GSI Store Reporting"/>
    <n v="8.7800925924966577E-2"/>
  </r>
  <r>
    <s v="24643"/>
    <s v="Incident"/>
    <d v="2013-06-05T09:54:08"/>
    <d v="2013-06-05T00:00:00"/>
    <d v="1899-12-30T09:54:00"/>
    <x v="0"/>
    <s v="CBK - Switching over to SEC Datacenter caused certain cart event messages to not be received by the DW."/>
    <s v="Partica, Frank "/>
    <s v="Closed"/>
    <x v="0"/>
    <s v=""/>
    <s v=""/>
    <s v=""/>
    <s v=""/>
    <s v=""/>
    <s v=""/>
    <s v=""/>
    <s v=""/>
    <s v="v11 CBK Launch Team"/>
    <s v="NO"/>
    <d v="2013-06-13T11:59:09"/>
    <s v="CBK.TAM"/>
    <s v=""/>
    <s v="v11.Feeds Related Issues.Data Warehouse"/>
    <s v="v11.Feeds"/>
    <n v="0.97568287036847323"/>
  </r>
  <r>
    <s v="24669"/>
    <s v="Incident"/>
    <d v="2013-06-05T11:35:53"/>
    <d v="2013-06-05T00:00:00"/>
    <d v="1899-12-30T11:35:00"/>
    <x v="0"/>
    <s v="CBKNAQA-3473 Images of recently view items not displaying"/>
    <s v="Christopher and Banks"/>
    <s v="Closed"/>
    <x v="0"/>
    <s v=""/>
    <s v=""/>
    <s v=""/>
    <s v=""/>
    <s v=""/>
    <s v=""/>
    <s v=""/>
    <s v=""/>
    <s v="v11 CBK Launch Team"/>
    <s v="YES"/>
    <d v="2013-06-28T10:39:19"/>
    <s v="CBK.TAM"/>
    <s v=""/>
    <s v="v11.Storefront Related Issues.WebStore Display"/>
    <s v="v11.Storefront"/>
    <n v="7.0659722223354038E-2"/>
  </r>
  <r>
    <s v="24679"/>
    <s v="Incident"/>
    <d v="2013-06-05T12:27:10"/>
    <d v="2013-06-05T00:00:00"/>
    <d v="1899-12-30T12:27:00"/>
    <x v="0"/>
    <s v="Incorrect Mapping for the Channel Advisor Product Feed"/>
    <s v="Christopher and Banks"/>
    <s v="Closed"/>
    <x v="0"/>
    <s v=""/>
    <s v=""/>
    <s v=""/>
    <s v=""/>
    <s v=""/>
    <s v=""/>
    <s v=""/>
    <s v=""/>
    <s v="v11 CBK Launch Team"/>
    <s v="NO"/>
    <d v="2013-07-19T11:10:26"/>
    <s v="CBK.TAM"/>
    <s v=""/>
    <s v="v11.Email Related Issues.Marketing Emails"/>
    <s v="v11.Email"/>
    <n v="3.5613425927294884E-2"/>
  </r>
  <r>
    <s v="24702"/>
    <s v="Incident"/>
    <d v="2013-06-05T17:06:02"/>
    <d v="2013-06-05T00:00:00"/>
    <d v="1899-12-30T17:06:00"/>
    <x v="0"/>
    <s v="CBK/CJB: Issue with the Sale category"/>
    <s v="Central Tools Support User"/>
    <s v="Closed"/>
    <x v="0"/>
    <s v=""/>
    <s v=""/>
    <s v=""/>
    <s v=""/>
    <s v=""/>
    <s v=""/>
    <s v=""/>
    <s v=""/>
    <s v="v11 CBK Launch Team"/>
    <s v="NO"/>
    <d v="2013-07-08T10:03:41"/>
    <s v=""/>
    <s v=""/>
    <s v="v11.Storefront Related Issues.Category"/>
    <s v="v11.Storefront"/>
    <n v="0.19365740740613546"/>
  </r>
  <r>
    <s v="24707"/>
    <s v="Incident"/>
    <d v="2013-06-05T18:45:08"/>
    <d v="2013-06-05T00:00:00"/>
    <d v="1899-12-30T18:45:00"/>
    <x v="1"/>
    <s v="CBKNAQA-3457 Edit Job &quot;Catalog&quot; Failed for CBKNA"/>
    <s v="SysOps"/>
    <s v="Closed"/>
    <x v="1"/>
    <s v=""/>
    <s v=""/>
    <s v=""/>
    <s v=""/>
    <s v=""/>
    <s v=""/>
    <s v=""/>
    <s v=""/>
    <s v="v11 CBK Launch Team"/>
    <s v="NO"/>
    <d v="2013-06-10T13:06:06"/>
    <s v=""/>
    <s v=""/>
    <s v="v11.Data Migration"/>
    <s v="v11.Data Migration"/>
    <n v="6.8819444444670808E-2"/>
  </r>
  <r>
    <s v="24731"/>
    <s v="Incident"/>
    <d v="2013-06-06T09:51:38"/>
    <d v="2013-06-06T00:00:00"/>
    <d v="1899-12-30T09:51:00"/>
    <x v="0"/>
    <s v="CBKNAQA-3448 - Offline products appear on the LIVE Webstores (CBK &amp; CJB) today and the off-DC"/>
    <s v="Christopher and Banks"/>
    <s v="Closed"/>
    <x v="1"/>
    <s v=""/>
    <s v="Murack, David "/>
    <s v=""/>
    <s v=""/>
    <s v=""/>
    <s v=""/>
    <s v=""/>
    <s v=""/>
    <s v="v11 CBK Launch Team"/>
    <s v="NO"/>
    <d v="2013-07-24T16:14:21"/>
    <s v="CBK.TAM"/>
    <s v=""/>
    <s v="v11.Storefront Related Issues.Category"/>
    <s v="v11.Storefront"/>
    <n v="0.62951388888905058"/>
  </r>
  <r>
    <s v="24751"/>
    <s v="Incident"/>
    <d v="2013-06-06T13:03:09"/>
    <d v="2013-06-06T00:00:00"/>
    <d v="1899-12-30T13:03:00"/>
    <x v="0"/>
    <s v="The unsubscribe feed has not been processing for CBK or CJB for the last few days"/>
    <s v="Christopher and Banks"/>
    <s v="Closed"/>
    <x v="0"/>
    <s v=""/>
    <s v=""/>
    <s v=""/>
    <s v=""/>
    <s v=""/>
    <s v=""/>
    <s v=""/>
    <s v=""/>
    <s v="v11 CBK Launch Team"/>
    <s v="NO"/>
    <d v="2013-06-29T20:17:07"/>
    <s v="CBK.TAM"/>
    <s v=""/>
    <s v="v11.Email Related Issues.Marketing Emails"/>
    <s v="v11.Email"/>
    <n v="0.13299768518481869"/>
  </r>
  <r>
    <s v="24754"/>
    <s v="Incident"/>
    <d v="2013-06-06T13:48:20"/>
    <d v="2013-06-06T00:00:00"/>
    <d v="1899-12-30T13:48:00"/>
    <x v="0"/>
    <s v="CBKNAQA-3453 Store/Partner: CBK and CJB - Issue: Orders placed on 4/30, shipped and received by customers are now receiving Delay/Cancellation Emails"/>
    <s v="CS Clothing"/>
    <s v="Closed"/>
    <x v="2"/>
    <s v=""/>
    <s v="Soni, Uttam "/>
    <d v="2013-06-06T23:35:20"/>
    <s v=""/>
    <s v=""/>
    <s v=""/>
    <s v=""/>
    <d v="2013-06-10T21:06:08"/>
    <s v="v11 CBK Launch Team"/>
    <s v="NO"/>
    <d v="2013-06-17T12:29:40"/>
    <s v="Clothing.Client Services Ops"/>
    <s v=""/>
    <s v="v11.Email Related Issues.Transaction Emails"/>
    <s v="v11.Email"/>
    <n v="3.1377314815472346E-2"/>
  </r>
  <r>
    <s v="24777"/>
    <s v="Incident"/>
    <d v="2013-06-06T15:07:22"/>
    <d v="2013-06-06T00:00:00"/>
    <d v="1899-12-30T15:07:00"/>
    <x v="0"/>
    <s v="Store/Partner: CBK and CJB - Issue: Customers are unable to reply to order operational emails"/>
    <s v="CS Clothing"/>
    <s v="Closed"/>
    <x v="0"/>
    <s v=""/>
    <s v=""/>
    <s v=""/>
    <s v=""/>
    <s v=""/>
    <s v=""/>
    <s v=""/>
    <s v=""/>
    <s v="v11 CBK Launch Team"/>
    <s v="NO"/>
    <d v="2013-06-27T14:37:51"/>
    <s v="Clothing.Client Services Ops"/>
    <s v=""/>
    <s v="v11.Email Related Issues.Transaction Emails"/>
    <s v="v11.Email"/>
    <n v="5.4884259261598345E-2"/>
  </r>
  <r>
    <s v="24837"/>
    <s v="Incident"/>
    <d v="2013-06-07T12:58:01"/>
    <d v="2013-06-07T00:00:00"/>
    <d v="1899-12-30T12:58:00"/>
    <x v="0"/>
    <s v="Partner/Client/Store: CBK and CJB - Issue: Free Shipping Promo Not Applying Correctly"/>
    <s v="CS Clothing"/>
    <s v="Closed"/>
    <x v="0"/>
    <s v=""/>
    <s v="Gupta, Bipin "/>
    <s v=""/>
    <s v=""/>
    <s v=""/>
    <s v=""/>
    <s v=""/>
    <s v=""/>
    <s v="v11 CBK Launch Team"/>
    <s v="NO"/>
    <d v="2013-07-23T18:29:21"/>
    <s v="Clothing.Client Services Ops"/>
    <s v=""/>
    <s v="v11.Storefront Related Issues.Checkout"/>
    <s v="v11.Storefront"/>
    <n v="0.9101736111115315"/>
  </r>
  <r>
    <s v="24839"/>
    <s v="Incident"/>
    <d v="2013-06-07T13:11:34"/>
    <d v="2013-06-07T00:00:00"/>
    <d v="1899-12-30T13:11:00"/>
    <x v="0"/>
    <s v="CBKNAQA-3453 'Delay/Cancellation' Email Being Sent in Error"/>
    <s v="Christopher and Banks"/>
    <s v="Closed"/>
    <x v="0"/>
    <s v=""/>
    <s v="Gurram, Vinay "/>
    <s v=""/>
    <s v=""/>
    <s v=""/>
    <s v=""/>
    <s v=""/>
    <s v=""/>
    <s v="v11 CBK Launch Team"/>
    <s v="NO"/>
    <d v="2013-06-07T13:54:52"/>
    <s v="CBK.TAM"/>
    <s v=""/>
    <s v="v11.Email Related Issues.Transaction Emails"/>
    <s v="v11.Email"/>
    <n v="9.4097222172422335E-3"/>
  </r>
  <r>
    <s v="24843"/>
    <s v="Incident"/>
    <d v="2013-06-07T13:30:30"/>
    <d v="2013-06-07T00:00:00"/>
    <d v="1899-12-30T13:30:00"/>
    <x v="0"/>
    <s v="Customers are getting 30 day Order Cancellation emails for orders that were previously cancelled or completed"/>
    <s v="Christopher and Banks"/>
    <s v="Closed"/>
    <x v="1"/>
    <s v=""/>
    <s v=""/>
    <s v=""/>
    <s v=""/>
    <s v=""/>
    <s v=""/>
    <s v=""/>
    <s v=""/>
    <s v="v11 CBK Launch Team"/>
    <s v="YES"/>
    <d v="2013-07-25T11:44:51"/>
    <s v="CBK.TAM"/>
    <s v=""/>
    <s v="v11.Email Related Issues.Transaction Emails"/>
    <s v="v11.Email"/>
    <n v="1.3148148151230998E-2"/>
  </r>
  <r>
    <s v="24844"/>
    <s v="Incident"/>
    <d v="2013-06-07T13:36:17"/>
    <d v="2013-06-07T00:00:00"/>
    <d v="1899-12-30T13:36:00"/>
    <x v="0"/>
    <s v="CBKNAQA-3458 Print Receipt at the order Confirmation page does not work"/>
    <s v="Christopher and Banks"/>
    <s v="Closed"/>
    <x v="1"/>
    <s v=""/>
    <s v=""/>
    <s v=""/>
    <s v=""/>
    <s v=""/>
    <s v=""/>
    <s v=""/>
    <s v=""/>
    <s v="v11 CBK Launch Team"/>
    <s v="YES"/>
    <d v="2013-06-14T14:49:55"/>
    <s v="CBK.TAM"/>
    <s v=""/>
    <s v="v11.Storefront Related Issues.Checkout"/>
    <s v="v11.Storefront"/>
    <n v="4.016203703940846E-3"/>
  </r>
  <r>
    <s v="24906"/>
    <s v="Incident"/>
    <d v="2013-06-10T03:22:52"/>
    <d v="2013-06-10T00:00:00"/>
    <d v="1899-12-30T03:22:00"/>
    <x v="2"/>
    <s v="CBKNA - ProcessActivePromotionProducts job finished with exception"/>
    <s v="Christopher and Banks"/>
    <s v="Closed"/>
    <x v="2"/>
    <s v=""/>
    <s v=""/>
    <s v=""/>
    <s v=""/>
    <s v=""/>
    <s v=""/>
    <s v=""/>
    <s v=""/>
    <s v="v11 CBK Launch Team"/>
    <s v="NO"/>
    <d v="2013-06-24T10:35:41"/>
    <s v="CBK.TAM"/>
    <s v=""/>
    <s v="v11.Performance Related Issues.Indicative Alerts"/>
    <s v="v11.Performance"/>
    <n v="2.5740162037036498"/>
  </r>
  <r>
    <s v="24911"/>
    <s v="Incident"/>
    <d v="2013-06-10T07:13:06"/>
    <d v="2013-06-10T00:00:00"/>
    <d v="1899-12-30T07:13:00"/>
    <x v="2"/>
    <s v="No merchandise showing from drop down search on CBKUS NJ"/>
    <s v="SysOps"/>
    <s v="Closed"/>
    <x v="2"/>
    <s v=""/>
    <s v=""/>
    <s v=""/>
    <s v=""/>
    <s v=""/>
    <s v=""/>
    <s v=""/>
    <s v=""/>
    <s v="v11 CBK Launch Team"/>
    <s v="NO"/>
    <d v="2013-06-11T06:07:58"/>
    <s v=""/>
    <s v=""/>
    <s v="v11.Storefront Related Issues.Search"/>
    <s v="v11.Storefront"/>
    <n v="0.15988425925752381"/>
  </r>
  <r>
    <s v="24933"/>
    <s v="Request"/>
    <d v="2013-06-10T12:23:04"/>
    <d v="2013-06-10T00:00:00"/>
    <d v="1899-12-30T12:23:00"/>
    <x v="0"/>
    <s v="No Operational Email available for OGC (CBK V11 Order 100001165624)"/>
    <s v="CS Clothing"/>
    <s v="Closed"/>
    <x v="0"/>
    <s v=""/>
    <s v=""/>
    <s v=""/>
    <s v=""/>
    <s v=""/>
    <s v=""/>
    <s v=""/>
    <s v=""/>
    <s v="v11 CBK Launch Team"/>
    <s v="NO"/>
    <d v="2013-06-27T14:36:14"/>
    <s v="Clothing.Client Services Ops"/>
    <s v=""/>
    <s v="v11.Call Center Related Issues.GSI Customer Care"/>
    <s v="v11.Call Center"/>
    <n v="0.21525462962745223"/>
  </r>
  <r>
    <s v="24969"/>
    <s v="Request"/>
    <d v="2013-06-10T15:51:39"/>
    <d v="2013-06-10T00:00:00"/>
    <d v="1899-12-30T15:51:00"/>
    <x v="0"/>
    <s v="Adjustment / Credit are not procseeing and are stuck in open status. "/>
    <s v="CS Clothing"/>
    <s v="Closed"/>
    <x v="0"/>
    <s v=""/>
    <s v=""/>
    <s v=""/>
    <s v=""/>
    <s v=""/>
    <s v=""/>
    <s v=""/>
    <s v=""/>
    <s v="v11 CBK Launch Team"/>
    <s v="NO"/>
    <d v="2013-06-27T11:13:24"/>
    <s v="Clothing.Client Services Ops"/>
    <s v=""/>
    <s v="v11.Call Center Related Issues.GSI Customer Care"/>
    <s v="v11.Call Center"/>
    <n v="0.14484953704231884"/>
  </r>
  <r>
    <s v="24986"/>
    <s v="Incident"/>
    <d v="2013-06-10T17:25:25"/>
    <d v="2013-06-10T00:00:00"/>
    <d v="1899-12-30T17:25:00"/>
    <x v="0"/>
    <s v="AOS Checkout screen: Clicking on Proceed to Secure Checkout is Very Slow at Shopping Bag page"/>
    <s v="Christopher and Banks"/>
    <s v="Closed"/>
    <x v="0"/>
    <s v=""/>
    <s v=""/>
    <s v=""/>
    <s v=""/>
    <s v=""/>
    <s v=""/>
    <s v=""/>
    <s v=""/>
    <s v="v11 CBK Launch Team"/>
    <s v="YES"/>
    <d v="2013-06-11T09:06:58"/>
    <s v="CBK.TAM"/>
    <s v=""/>
    <s v="v11.Storefront Related Issues.Checkout"/>
    <s v="v11.Storefront"/>
    <n v="6.5115740741021E-2"/>
  </r>
  <r>
    <s v="24987"/>
    <s v="Request"/>
    <d v="2013-06-10T17:26:56"/>
    <d v="2013-06-10T00:00:00"/>
    <d v="1899-12-30T17:26:00"/>
    <x v="0"/>
    <s v="Resend OGC email"/>
    <s v="CS Clothing"/>
    <s v="Closed"/>
    <x v="0"/>
    <s v=""/>
    <s v=""/>
    <s v=""/>
    <s v=""/>
    <s v=""/>
    <s v=""/>
    <s v=""/>
    <s v=""/>
    <s v="v11 CBK Launch Team"/>
    <s v="NO"/>
    <d v="2013-06-27T14:35:33"/>
    <s v="Clothing.Client Services Ops"/>
    <s v=""/>
    <s v="v11.Call Center Related Issues.GSI Customer Care"/>
    <s v="v11.Call Center"/>
    <n v="1.0532407395658083E-3"/>
  </r>
  <r>
    <s v="24988"/>
    <s v="Incident"/>
    <d v="2013-06-10T17:29:32"/>
    <d v="2013-06-10T00:00:00"/>
    <d v="1899-12-30T17:29:00"/>
    <x v="0"/>
    <s v="AOS Checkout: Entering address is very slow"/>
    <s v="Christopher and Banks"/>
    <s v="Closed"/>
    <x v="0"/>
    <s v=""/>
    <s v=""/>
    <s v=""/>
    <s v=""/>
    <s v=""/>
    <s v=""/>
    <s v=""/>
    <s v=""/>
    <s v="v11 CBK Launch Team"/>
    <s v="YES"/>
    <d v="2013-06-11T09:06:39"/>
    <s v="CBK.TAM"/>
    <s v=""/>
    <s v="v11.Storefront Related Issues.Checkout"/>
    <s v="v11.Storefront"/>
    <n v="1.8055555556202307E-3"/>
  </r>
  <r>
    <s v="24990"/>
    <s v="Incident"/>
    <d v="2013-06-10T17:33:58"/>
    <d v="2013-06-10T00:00:00"/>
    <d v="1899-12-30T17:33:00"/>
    <x v="0"/>
    <s v="AOS Checkout: Address verification is SLOW"/>
    <s v="Christopher and Banks"/>
    <s v="Closed"/>
    <x v="0"/>
    <s v=""/>
    <s v=""/>
    <s v=""/>
    <s v=""/>
    <s v=""/>
    <s v=""/>
    <s v=""/>
    <s v=""/>
    <s v="v11 CBK Launch Team"/>
    <s v="YES"/>
    <d v="2013-06-11T09:06:19"/>
    <s v="CBK.TAM"/>
    <s v=""/>
    <s v="v11.Storefront Related Issues.Checkout"/>
    <s v="v11.Storefront"/>
    <n v="3.0787037030677311E-3"/>
  </r>
  <r>
    <s v="24991"/>
    <s v="Incident"/>
    <d v="2013-06-10T17:36:12"/>
    <d v="2013-06-10T00:00:00"/>
    <d v="1899-12-30T17:36:00"/>
    <x v="0"/>
    <s v="AOS Checkout: Shipping method is slow"/>
    <s v="Christopher and Banks"/>
    <s v="Closed"/>
    <x v="0"/>
    <s v=""/>
    <s v=""/>
    <s v=""/>
    <s v=""/>
    <s v=""/>
    <s v=""/>
    <s v=""/>
    <s v=""/>
    <s v="v11 CBK Launch Team"/>
    <s v="YES"/>
    <d v="2013-06-11T09:06:01"/>
    <s v="CBK.TAM"/>
    <s v=""/>
    <s v="v11.Storefront Related Issues.Checkout"/>
    <s v="v11.Storefront"/>
    <n v="1.5509259246755391E-3"/>
  </r>
  <r>
    <s v="24992"/>
    <s v="Incident"/>
    <d v="2013-06-10T17:38:31"/>
    <d v="2013-06-10T00:00:00"/>
    <d v="1899-12-30T17:38:00"/>
    <x v="0"/>
    <s v="AOS Checkout: Payment Method is slow"/>
    <s v="Christopher and Banks"/>
    <s v="Closed"/>
    <x v="0"/>
    <s v=""/>
    <s v=""/>
    <s v=""/>
    <s v=""/>
    <s v=""/>
    <s v=""/>
    <s v=""/>
    <s v=""/>
    <s v="v11 CBK Launch Team"/>
    <s v="YES"/>
    <d v="2013-06-11T10:56:02"/>
    <s v="CBK.TAM"/>
    <s v=""/>
    <s v="v11.Storefront Related Issues.Checkout"/>
    <s v="v11.Storefront"/>
    <n v="1.6087962940218858E-3"/>
  </r>
  <r>
    <s v="24993"/>
    <s v="Incident"/>
    <d v="2013-06-10T17:43:34"/>
    <d v="2013-06-10T00:00:00"/>
    <d v="1899-12-30T17:43:00"/>
    <x v="0"/>
    <s v="AOS Checkout: Review Order Information is slow / freezes"/>
    <s v="Christopher and Banks"/>
    <s v="Closed"/>
    <x v="0"/>
    <s v=""/>
    <s v=""/>
    <s v=""/>
    <s v=""/>
    <s v=""/>
    <s v=""/>
    <s v=""/>
    <s v=""/>
    <s v="v11 CBK Launch Team"/>
    <s v="YES"/>
    <d v="2013-06-11T09:05:39"/>
    <s v="CBK.TAM"/>
    <s v=""/>
    <s v="v11.Storefront Related Issues.Checkout"/>
    <s v="v11.Storefront"/>
    <n v="3.5069444493274204E-3"/>
  </r>
  <r>
    <s v="24994"/>
    <s v="Incident"/>
    <d v="2013-06-10T17:48:06"/>
    <d v="2013-06-10T00:00:00"/>
    <d v="1899-12-30T17:48:00"/>
    <x v="0"/>
    <s v="AOS CHeckout: Order COnfirmation page does not load or is VERY slow"/>
    <s v="Christopher and Banks"/>
    <s v="Closed"/>
    <x v="0"/>
    <s v=""/>
    <s v=""/>
    <s v=""/>
    <s v=""/>
    <s v=""/>
    <s v=""/>
    <s v=""/>
    <s v=""/>
    <s v="v11 CBK Launch Team"/>
    <s v="YES"/>
    <d v="2013-06-11T10:57:13"/>
    <s v="CBK.TAM"/>
    <s v=""/>
    <s v="v11.Storefront Related Issues.Checkout"/>
    <s v="v11.Storefront"/>
    <n v="3.1481481491937302E-3"/>
  </r>
  <r>
    <s v="25027"/>
    <s v="Incident"/>
    <d v="2013-06-11T10:29:12"/>
    <d v="2013-06-11T00:00:00"/>
    <d v="1899-12-30T10:29:00"/>
    <x v="0"/>
    <s v="CBKNAQA-3466 Inventory in Store reporting shows 10% less inventory than CBK reports"/>
    <s v="Christopher and Banks"/>
    <s v="Closed"/>
    <x v="1"/>
    <s v=""/>
    <s v=""/>
    <s v=""/>
    <s v=""/>
    <s v=""/>
    <s v=""/>
    <s v=""/>
    <s v=""/>
    <s v="v11 CBK Launch Team"/>
    <s v="YES"/>
    <d v="2013-07-30T10:27:41"/>
    <s v="CBK.TAM"/>
    <s v=""/>
    <s v="v11.GSI Store Reporting.GSI Store Reporting"/>
    <s v="v11.GSI Store Reporting"/>
    <n v="0.695208333330811"/>
  </r>
  <r>
    <s v="25049"/>
    <s v="Incident"/>
    <d v="2013-06-11T12:55:36"/>
    <d v="2013-06-11T00:00:00"/>
    <d v="1899-12-30T12:55:00"/>
    <x v="0"/>
    <s v="CBKNAQA-3465 Customer Care (V11) Operational Emails not sending"/>
    <s v="CS Clothing"/>
    <s v="Closed"/>
    <x v="2"/>
    <s v=""/>
    <s v=""/>
    <s v=""/>
    <s v=""/>
    <s v=""/>
    <s v=""/>
    <s v=""/>
    <s v=""/>
    <s v="v11 CBK Launch Team"/>
    <s v="NO"/>
    <d v="2013-06-27T14:29:51"/>
    <s v="Clothing.Client Services Ops"/>
    <s v=""/>
    <s v="v11.Call Center Related Issues.GSI Customer Care"/>
    <s v="v11.Call Center"/>
    <n v="0.101666666669189"/>
  </r>
  <r>
    <s v="25057"/>
    <s v="Incident"/>
    <d v="2013-06-11T14:11:46"/>
    <d v="2013-06-11T00:00:00"/>
    <d v="1899-12-30T14:11:00"/>
    <x v="0"/>
    <s v="V11 - CBK/CJB Customers Reporting a Double Charge"/>
    <s v="CS Clothing"/>
    <s v="Closed"/>
    <x v="1"/>
    <s v=""/>
    <s v="Barker, Andy "/>
    <d v="2013-06-12T14:35:13"/>
    <s v=""/>
    <s v=""/>
    <s v=""/>
    <s v=""/>
    <d v="2013-06-14T14:31:42"/>
    <s v="v11 CBK Launch Team"/>
    <s v="NO"/>
    <d v="2013-06-17T15:14:30"/>
    <s v="Clothing.Client Services Ops"/>
    <s v=""/>
    <s v="v11.Payment Related Issues.Payment"/>
    <s v="v11.Payment "/>
    <n v="5.2893518513883464E-2"/>
  </r>
  <r>
    <s v="25073"/>
    <s v="Incident"/>
    <d v="2013-06-11T15:30:53"/>
    <d v="2013-06-11T00:00:00"/>
    <d v="1899-12-30T15:30:00"/>
    <x v="0"/>
    <s v="Customers are unable to track their orders using the 'My Account - Track Your Order' feature"/>
    <s v="CS Clothing"/>
    <s v="Closed"/>
    <x v="0"/>
    <s v=""/>
    <s v=""/>
    <s v=""/>
    <s v=""/>
    <s v=""/>
    <s v=""/>
    <s v=""/>
    <s v=""/>
    <s v="v11 CBK Launch Team"/>
    <s v="NO"/>
    <d v="2013-06-24T13:38:32"/>
    <s v="Clothing.Client Services Ops"/>
    <s v=""/>
    <s v="v11.Storefront Related Issues.MyAccount"/>
    <s v="v11.Storefront"/>
    <n v="5.4942129630944692E-2"/>
  </r>
  <r>
    <s v="25078"/>
    <s v="Request"/>
    <d v="2013-06-11T15:40:21"/>
    <d v="2013-06-11T00:00:00"/>
    <d v="1899-12-30T15:40:00"/>
    <x v="0"/>
    <s v="Operational Email for OGC Not sent"/>
    <s v="CS Clothing"/>
    <s v="Closed"/>
    <x v="0"/>
    <s v=""/>
    <s v=""/>
    <s v=""/>
    <s v=""/>
    <s v=""/>
    <s v=""/>
    <s v=""/>
    <s v=""/>
    <s v="v11 CBK Launch Team"/>
    <s v="NO"/>
    <d v="2013-06-27T14:34:03"/>
    <s v="Clothing.Client Services Ops"/>
    <s v=""/>
    <s v="v11.Email Related Issues.Transaction Emails"/>
    <s v="v11.Email"/>
    <n v="6.5740740756154992E-3"/>
  </r>
  <r>
    <s v="25105"/>
    <s v="Incident"/>
    <d v="2013-06-12T08:22:11"/>
    <d v="2013-06-12T00:00:00"/>
    <d v="1899-12-30T08:22:00"/>
    <x v="2"/>
    <s v="CBK/CJB job execution - 6/12/2013 Waiting for Product catalog files"/>
    <s v="GSI"/>
    <s v="Closed"/>
    <x v="1"/>
    <s v=""/>
    <s v=""/>
    <s v=""/>
    <s v=""/>
    <s v=""/>
    <s v=""/>
    <s v=""/>
    <s v=""/>
    <s v="v11 CBK Launch Team"/>
    <s v="NO"/>
    <d v="2013-06-13T14:24:27"/>
    <s v=""/>
    <s v=""/>
    <s v="v11.Data Migration"/>
    <s v="v11.Finance"/>
    <n v="0.69571759259270038"/>
  </r>
  <r>
    <s v="25125"/>
    <s v="Incident"/>
    <d v="2013-06-12T12:02:32"/>
    <d v="2013-06-12T00:00:00"/>
    <d v="1899-12-30T12:02:00"/>
    <x v="0"/>
    <s v="CBKNAQA-3472 Links on our CMS banners are taking us out of the AOS site"/>
    <s v="Christopher and Banks"/>
    <s v="Closed"/>
    <x v="1"/>
    <s v=""/>
    <s v=""/>
    <s v=""/>
    <s v=""/>
    <s v=""/>
    <s v=""/>
    <s v=""/>
    <s v=""/>
    <s v="v11 CBK Launch Team"/>
    <s v="YES"/>
    <d v="2013-06-28T15:56:40"/>
    <s v="CBK.TAM"/>
    <s v=""/>
    <s v="v11.Storefront Related Issues.Homepage"/>
    <s v="v11.Storefront"/>
    <n v="0.15302083332790062"/>
  </r>
  <r>
    <s v="25145"/>
    <s v="Request"/>
    <d v="2013-06-12T15:28:23"/>
    <d v="2013-06-12T00:00:00"/>
    <d v="1899-12-30T15:28:00"/>
    <x v="0"/>
    <s v="Online Gift Certificate Not received"/>
    <s v="CS Clothing"/>
    <s v="Closed"/>
    <x v="0"/>
    <s v=""/>
    <s v=""/>
    <s v=""/>
    <s v=""/>
    <s v=""/>
    <s v=""/>
    <s v=""/>
    <s v=""/>
    <s v="v11 CBK Launch Team"/>
    <s v="NO"/>
    <d v="2013-06-27T14:33:13"/>
    <s v="Clothing.Client Services Ops"/>
    <s v=""/>
    <s v="v11.Email Related Issues.Transaction Emails"/>
    <s v="v11.Email"/>
    <n v="0.14295138889428927"/>
  </r>
  <r>
    <s v="25164"/>
    <s v="Incident"/>
    <d v="2013-06-13T05:40:36"/>
    <d v="2013-06-13T00:00:00"/>
    <d v="1899-12-30T05:40:00"/>
    <x v="2"/>
    <s v="CBKNA - order load failed in DW"/>
    <s v="Partica, Frank "/>
    <s v="Closed"/>
    <x v="2"/>
    <s v=""/>
    <s v=""/>
    <s v=""/>
    <s v=""/>
    <s v=""/>
    <s v=""/>
    <s v="Change is Live"/>
    <s v=""/>
    <s v="v11 CBK Launch Team"/>
    <s v="NO"/>
    <d v="2013-06-20T16:59:19"/>
    <s v=""/>
    <s v=""/>
    <s v="v11.Feeds Related Issues.Inbound"/>
    <s v="v11.Feeds"/>
    <n v="0.59181712962890742"/>
  </r>
  <r>
    <s v="25202"/>
    <s v="Incident"/>
    <d v="2013-06-13T13:34:16"/>
    <d v="2013-06-13T00:00:00"/>
    <d v="1899-12-30T13:34:00"/>
    <x v="0"/>
    <s v="CBKNAQA-3471 CJB SEO Issues"/>
    <s v="Christopher and Banks"/>
    <s v="Closed"/>
    <x v="2"/>
    <s v=""/>
    <s v=""/>
    <s v=""/>
    <s v=""/>
    <s v=""/>
    <s v=""/>
    <s v=""/>
    <s v=""/>
    <s v="v11 CBK Launch Team"/>
    <s v="NO"/>
    <d v="2013-06-27T16:00:44"/>
    <s v="CBK.TAM"/>
    <s v=""/>
    <s v="v11.Webanalytics.Referrals, Searches, Sessions and Visitors"/>
    <s v="v11.Webanalytics"/>
    <n v="0.32893518518540077"/>
  </r>
  <r>
    <s v="25207"/>
    <s v="Incident"/>
    <d v="2013-06-13T14:04:24"/>
    <d v="2013-06-13T00:00:00"/>
    <d v="1899-12-30T14:04:00"/>
    <x v="0"/>
    <s v="CBKNAQA-3484 Images missing from True Action Push 6.12.13"/>
    <s v="Christopher and Banks"/>
    <s v="Closed"/>
    <x v="0"/>
    <s v=""/>
    <s v=""/>
    <s v=""/>
    <s v=""/>
    <s v=""/>
    <s v=""/>
    <s v=""/>
    <s v=""/>
    <s v="v11 CBK Launch Team"/>
    <s v="YES"/>
    <d v="2013-06-27T12:03:15"/>
    <s v="CBK.TAM"/>
    <s v=""/>
    <s v="v11.Feeds Related Issues.Image Feeds"/>
    <s v="v11.Feeds"/>
    <n v="2.0925925920892041E-2"/>
  </r>
  <r>
    <s v="25212"/>
    <s v="Request"/>
    <d v="2013-06-13T14:45:37"/>
    <d v="2013-06-13T00:00:00"/>
    <d v="1899-12-30T14:45:00"/>
    <x v="0"/>
    <s v="V11 Customer Care ACRE RID 005321 - Stuck in Open status"/>
    <s v="CS Clothing"/>
    <s v="Closed"/>
    <x v="0"/>
    <s v=""/>
    <s v=""/>
    <s v=""/>
    <s v=""/>
    <s v=""/>
    <s v=""/>
    <s v=""/>
    <s v=""/>
    <s v="v11 CBK Launch Team"/>
    <s v="NO"/>
    <d v="2013-06-27T11:13:00"/>
    <s v="Clothing.Client Services Ops"/>
    <s v=""/>
    <s v="v11.Call Center Related Issues.GSI Customer Care"/>
    <s v="v11.Call Center"/>
    <n v="2.8622685189475305E-2"/>
  </r>
  <r>
    <s v="25249"/>
    <s v="Request"/>
    <d v="2013-06-14T10:24:53"/>
    <d v="2013-06-14T00:00:00"/>
    <d v="1899-12-30T10:24:00"/>
    <x v="0"/>
    <s v="Resend of Operational Emails for CBK V11 OMS Order #100001166111"/>
    <s v="CS Clothing"/>
    <s v="Closed"/>
    <x v="0"/>
    <s v=""/>
    <s v=""/>
    <s v=""/>
    <s v=""/>
    <s v=""/>
    <s v=""/>
    <s v=""/>
    <s v=""/>
    <s v="v11 CBK Launch Team"/>
    <s v="NO"/>
    <d v="2013-06-27T14:32:35"/>
    <s v="Clothing.Client Services Ops"/>
    <s v=""/>
    <s v="v11.Email Related Issues.Transaction Emails"/>
    <s v="v11.Email"/>
    <n v="0.8189351851833635"/>
  </r>
  <r>
    <s v="25256"/>
    <s v="Request"/>
    <d v="2013-06-14T12:25:01"/>
    <d v="2013-06-14T00:00:00"/>
    <d v="1899-12-30T12:25:00"/>
    <x v="0"/>
    <s v="CBK order numbe r0003600009594701 has an ACRE request on it that is currently in &quot;ACRE Status Check&quot; and is showing an error."/>
    <s v="CS Clothing"/>
    <s v="Closed"/>
    <x v="0"/>
    <s v=""/>
    <s v=""/>
    <s v=""/>
    <s v=""/>
    <s v=""/>
    <s v=""/>
    <s v=""/>
    <s v=""/>
    <s v="v11 CBK Launch Team"/>
    <s v="NO"/>
    <d v="2013-06-27T11:12:39"/>
    <s v="Clothing.Client Services Ops"/>
    <s v=""/>
    <s v="v11.Call Center Related Issues.CSR Webstore"/>
    <s v="v11.Call Center"/>
    <n v="8.3425925928167999E-2"/>
  </r>
  <r>
    <s v="25268"/>
    <s v="Request"/>
    <d v="2013-06-14T15:24:50"/>
    <d v="2013-06-14T00:00:00"/>
    <d v="1899-12-30T15:24:00"/>
    <x v="0"/>
    <s v="Resend of Operational Emails for orders with OGC's"/>
    <s v="CS Clothing"/>
    <s v="Closed"/>
    <x v="0"/>
    <s v=""/>
    <s v=""/>
    <s v=""/>
    <s v=""/>
    <s v=""/>
    <s v=""/>
    <s v=""/>
    <s v=""/>
    <s v="v11 CBK Launch Team"/>
    <s v="NO"/>
    <d v="2013-06-18T20:53:52"/>
    <s v="Clothing.Client Services Ops"/>
    <s v=""/>
    <s v="v11.Email Related Issues.Transaction Emails"/>
    <s v="v11.Email"/>
    <n v="0.12487268518452765"/>
  </r>
  <r>
    <s v="25282"/>
    <s v="Incident"/>
    <d v="2013-06-14T21:58:29"/>
    <d v="2013-06-14T00:00:00"/>
    <d v="1899-12-30T21:58:00"/>
    <x v="1"/>
    <s v="CBKNAQA-3480 - Products need to be searchable using Style ID"/>
    <s v="Christopher and Banks"/>
    <s v="Closed"/>
    <x v="1"/>
    <s v=""/>
    <s v="Jadhav, Sameer "/>
    <s v=""/>
    <s v=""/>
    <s v=""/>
    <s v=""/>
    <s v=""/>
    <s v=""/>
    <s v="v11 CBK Launch Team"/>
    <s v="NO"/>
    <d v="2013-06-24T10:38:29"/>
    <s v="CBK.TAM"/>
    <s v=""/>
    <s v="v11.Storefront Related Issues.Search"/>
    <s v="v11.Storefront"/>
    <n v="0.273368055553874"/>
  </r>
  <r>
    <s v="25311"/>
    <s v="Incident"/>
    <d v="2013-06-16T12:21:27"/>
    <d v="2013-06-16T00:00:00"/>
    <d v="1899-12-30T12:21:00"/>
    <x v="0"/>
    <s v="Jira - 25311 - Store Reporting Not Working - Errors Displaying"/>
    <s v="Christopher and Banks"/>
    <s v="Closed"/>
    <x v="0"/>
    <s v=""/>
    <s v="Weil, Edward "/>
    <s v=""/>
    <s v=""/>
    <s v=""/>
    <s v=""/>
    <s v=""/>
    <s v=""/>
    <s v="v11 CBK Launch Team"/>
    <s v="YES"/>
    <d v="2013-06-28T15:16:55"/>
    <s v="CBK.TAM"/>
    <s v=""/>
    <s v="v11.GSI Store Reporting.GSI Store Reporting"/>
    <s v="v11.GSI Store Reporting"/>
    <n v="1.5992824074055534"/>
  </r>
  <r>
    <s v="25357"/>
    <s v="Incident"/>
    <d v="2013-06-17T13:59:50"/>
    <d v="2013-06-17T00:00:00"/>
    <d v="1899-12-30T13:59:00"/>
    <x v="0"/>
    <s v="Order Review Request"/>
    <s v="Christopher and Banks"/>
    <s v="Closed"/>
    <x v="0"/>
    <s v=""/>
    <s v="Sokolov, Stanislav "/>
    <d v="2013-06-27T12:03:14"/>
    <s v=""/>
    <s v=""/>
    <s v=""/>
    <s v=""/>
    <s v=""/>
    <s v="v11 CBK Launch Team"/>
    <s v="NO"/>
    <d v="2013-07-19T16:36:52"/>
    <s v="CBK.TAM"/>
    <s v=""/>
    <s v="v11.Payment Related Issues.Tender"/>
    <s v="v11.Payment "/>
    <n v="1.0683217592595611"/>
  </r>
  <r>
    <s v="25367"/>
    <s v="Incident"/>
    <d v="2013-06-17T15:23:50"/>
    <d v="2013-06-17T00:00:00"/>
    <d v="1899-12-30T15:23:00"/>
    <x v="0"/>
    <s v="CJB V11 Credit Stuck in Open ACRE Status Check"/>
    <s v="CS Clothing"/>
    <s v="Closed"/>
    <x v="0"/>
    <s v=""/>
    <s v=""/>
    <s v=""/>
    <s v=""/>
    <s v=""/>
    <s v=""/>
    <s v=""/>
    <s v=""/>
    <s v="v11 CBK Launch Team"/>
    <s v="NO"/>
    <d v="2013-06-27T11:14:39"/>
    <s v="Clothing.Client Services Ops"/>
    <s v=""/>
    <s v="v11.Call Center Related Issues.GSI Customer Care"/>
    <s v="v11.Call Center"/>
    <n v="5.8333333334303461E-2"/>
  </r>
  <r>
    <s v="25391"/>
    <s v="Incident"/>
    <d v="2013-06-18T07:27:23"/>
    <d v="2013-06-18T00:00:00"/>
    <d v="1899-12-30T07:27:00"/>
    <x v="2"/>
    <s v="CBKNA - Replication still running/Files not delivered."/>
    <s v="GSI"/>
    <s v="Closed"/>
    <x v="2"/>
    <s v=""/>
    <s v=""/>
    <s v=""/>
    <s v=""/>
    <s v=""/>
    <s v=""/>
    <s v=""/>
    <s v=""/>
    <s v="v11 CBK Launch Team"/>
    <s v="NO"/>
    <d v="2013-06-28T13:10:34"/>
    <s v=""/>
    <s v=""/>
    <s v="v11.Feeds Related Issues.Data Warehouse"/>
    <s v="v11.Feeds"/>
    <n v="0.66913194444350665"/>
  </r>
  <r>
    <s v="25408"/>
    <s v="Incident"/>
    <d v="2013-06-18T11:21:22"/>
    <d v="2013-06-18T00:00:00"/>
    <d v="1899-12-30T11:21:00"/>
    <x v="0"/>
    <s v="CBK: Items not online in GSI Manager"/>
    <s v="Central Tools Support User"/>
    <s v="Closed"/>
    <x v="0"/>
    <s v=""/>
    <s v="Chaddha, Sanjeev "/>
    <d v="2013-06-28T13:12:42"/>
    <s v=""/>
    <s v=""/>
    <s v=""/>
    <s v=""/>
    <s v=""/>
    <s v="v11 CBK Launch Team"/>
    <s v="NO"/>
    <d v="2013-07-01T09:19:39"/>
    <s v=""/>
    <s v=""/>
    <s v="v11.GSI Manager.Channel Catalog"/>
    <s v="v11.GSI Manager"/>
    <n v="0.16248842592904111"/>
  </r>
  <r>
    <s v="25412"/>
    <s v="Incident"/>
    <d v="2013-06-18T11:52:03"/>
    <d v="2013-06-18T00:00:00"/>
    <d v="1899-12-30T11:52:00"/>
    <x v="0"/>
    <s v="Cannot FTP file to SI"/>
    <s v="SysOps"/>
    <s v="Closed"/>
    <x v="1"/>
    <s v=""/>
    <s v=""/>
    <d v="2013-06-21T10:22:16"/>
    <s v=""/>
    <s v=""/>
    <s v=""/>
    <s v=""/>
    <d v="2013-06-25T10:53:02"/>
    <s v="v11 CBK Launch Team"/>
    <s v="NO"/>
    <d v="2013-07-19T11:31:47"/>
    <s v=""/>
    <s v=""/>
    <s v="v11.Sterling Integrator Issues.Fraud Screen"/>
    <s v="v11.Sterling Integrator"/>
    <n v="2.1307870367309079E-2"/>
  </r>
  <r>
    <s v="25437"/>
    <s v="Incident"/>
    <d v="2013-06-18T15:11:48"/>
    <d v="2013-06-18T00:00:00"/>
    <d v="1899-12-30T15:11:00"/>
    <x v="0"/>
    <s v="(CBKNAQA-3524) - Christopher and Banks, V11, Shipping to an APO"/>
    <s v="CS Clothing"/>
    <s v="Closed"/>
    <x v="1"/>
    <s v=""/>
    <s v=""/>
    <s v=""/>
    <s v=""/>
    <s v=""/>
    <s v=""/>
    <s v="QA Passed"/>
    <s v=""/>
    <s v="v11 CBK Launch Team"/>
    <s v="NO"/>
    <d v="2013-07-25T11:44:07"/>
    <s v="Clothing.Client Services Ops"/>
    <s v=""/>
    <s v="v11.Fulfillment Related Issues.Shipping"/>
    <s v="v11.Fulfillment "/>
    <n v="0.13871527778246673"/>
  </r>
  <r>
    <s v="25438"/>
    <s v="Incident"/>
    <d v="2013-06-18T15:31:49"/>
    <d v="2013-06-18T00:00:00"/>
    <d v="1899-12-30T15:31:00"/>
    <x v="0"/>
    <s v="Store/Partner: CBK &amp; CJB - Issue: V11 web platform caps quantity of gift cards able to be used at 2"/>
    <s v="CS Clothing"/>
    <s v="Closed"/>
    <x v="0"/>
    <s v=""/>
    <s v=""/>
    <s v=""/>
    <s v=""/>
    <s v=""/>
    <s v=""/>
    <s v=""/>
    <s v=""/>
    <s v="v11 CBK Launch Team"/>
    <s v="NO"/>
    <d v="2013-07-25T13:17:19"/>
    <s v="Clothing.Client Services Ops"/>
    <s v=""/>
    <s v="v11.Storefront Related Issues.Checkout"/>
    <s v="v11.Storefront"/>
    <n v="1.3900462960009463E-2"/>
  </r>
  <r>
    <s v="25443"/>
    <s v="Request"/>
    <d v="2013-06-18T16:36:37"/>
    <d v="2013-06-18T00:00:00"/>
    <d v="1899-12-30T16:36:00"/>
    <x v="0"/>
    <s v="Christopher and Banks RID 009746 (ACRE for order #100000637639)"/>
    <s v="CS Clothing"/>
    <s v="Closed"/>
    <x v="0"/>
    <s v=""/>
    <s v=""/>
    <s v=""/>
    <s v=""/>
    <s v=""/>
    <s v=""/>
    <s v=""/>
    <s v=""/>
    <s v="v11 CBK Launch Team"/>
    <s v="NO"/>
    <d v="2013-06-27T13:40:40"/>
    <s v="Clothing.Client Services Ops"/>
    <s v=""/>
    <s v="v11.Call Center Related Issues.GSI Customer Care"/>
    <s v="v11.Call Center"/>
    <n v="4.499999999825377E-2"/>
  </r>
  <r>
    <s v="25472"/>
    <s v="Incident"/>
    <d v="2013-06-19T08:39:33"/>
    <d v="2013-06-19T00:00:00"/>
    <d v="1899-12-30T08:39:00"/>
    <x v="2"/>
    <s v="We have sent pricing for items failing due to Pricing in Completeness Check"/>
    <s v="Christopher and Banks"/>
    <s v="Closed"/>
    <x v="2"/>
    <s v=""/>
    <s v=""/>
    <s v=""/>
    <s v=""/>
    <s v=""/>
    <s v=""/>
    <s v=""/>
    <s v=""/>
    <s v="v11 CBK Launch Team"/>
    <s v="YES"/>
    <d v="2013-06-20T10:29:55"/>
    <s v="CBK.TAM"/>
    <s v=""/>
    <s v="v11.GSI Manager.Channel Catalog"/>
    <s v="v11.GSI Manager"/>
    <n v="0.66870370370452292"/>
  </r>
  <r>
    <s v="25477"/>
    <s v="Incident"/>
    <d v="2013-06-19T09:25:36"/>
    <d v="2013-06-19T00:00:00"/>
    <d v="1899-12-30T09:25:00"/>
    <x v="0"/>
    <s v="Orders being shipped to wrong address"/>
    <s v="Christopher and Banks"/>
    <s v="Closed"/>
    <x v="0"/>
    <s v=""/>
    <s v=""/>
    <s v=""/>
    <s v=""/>
    <s v=""/>
    <s v=""/>
    <s v=""/>
    <s v=""/>
    <s v="v11 CBK Launch Team"/>
    <s v="YES"/>
    <d v="2013-07-19T11:10:49"/>
    <s v="CBK.TAM"/>
    <s v=""/>
    <s v="v11.Fulfillment Related Issues.Shipping"/>
    <s v="v11.Fulfillment "/>
    <n v="3.1979166669771075E-2"/>
  </r>
  <r>
    <s v="25504"/>
    <s v="Incident"/>
    <d v="2013-06-19T12:30:58"/>
    <d v="2013-06-19T00:00:00"/>
    <d v="1899-12-30T12:30:00"/>
    <x v="0"/>
    <s v="CBKNAQA-3488 - CBK: Item removal from category in feed not trickling down"/>
    <s v="Central Tools Support User"/>
    <s v="Closed"/>
    <x v="0"/>
    <s v=""/>
    <s v=""/>
    <s v=""/>
    <s v=""/>
    <s v=""/>
    <s v=""/>
    <s v=""/>
    <s v=""/>
    <s v="v11 CBK Launch Team"/>
    <s v="NO"/>
    <d v="2013-07-02T20:26:10"/>
    <s v=""/>
    <s v=""/>
    <s v="v11.GSI Manager.Channels"/>
    <s v="v11.GSI Manager"/>
    <n v="0.12872685184993315"/>
  </r>
  <r>
    <s v="25510"/>
    <s v="Incident"/>
    <d v="2013-06-19T13:13:34"/>
    <d v="2013-06-19T00:00:00"/>
    <d v="1899-12-30T13:13:00"/>
    <x v="0"/>
    <s v="Items sent via feed not linking to master/showing as &quot;products&quot;"/>
    <s v="Central Tools Support User"/>
    <s v="Closed"/>
    <x v="0"/>
    <s v=""/>
    <s v=""/>
    <s v=""/>
    <s v=""/>
    <s v=""/>
    <s v=""/>
    <s v=""/>
    <s v=""/>
    <s v="v11 CBK Launch Team"/>
    <s v="NO"/>
    <d v="2013-07-26T13:50:36"/>
    <s v=""/>
    <s v=""/>
    <s v="v11.GSI Manager.Master Catalogs"/>
    <s v="v11.GSI Manager"/>
    <n v="2.9583333336631767E-2"/>
  </r>
  <r>
    <s v="25580"/>
    <s v="Incident"/>
    <d v="2013-06-20T12:09:21"/>
    <d v="2013-06-20T00:00:00"/>
    <d v="1899-12-30T12:09:00"/>
    <x v="0"/>
    <s v="Items not in Completeness Check, GSI Manager says no Inventory but Store Reporting says you do have inventory."/>
    <s v="Christopher and Banks"/>
    <s v="Closed"/>
    <x v="2"/>
    <s v=""/>
    <s v="Tamburrino, Veronica "/>
    <d v="2013-07-16T14:23:03"/>
    <s v=""/>
    <s v=""/>
    <s v=""/>
    <s v=""/>
    <d v="2013-07-17T14:21:36"/>
    <s v="v11 CBK Launch Team"/>
    <s v="NO"/>
    <d v="2013-07-25T11:38:37"/>
    <s v="CBK.TAM"/>
    <s v=""/>
    <s v="v11.GSI Manager.GSI Manager"/>
    <s v="v11.GSI Manager"/>
    <n v="0.95540509258717066"/>
  </r>
  <r>
    <s v="25604"/>
    <s v="Incident"/>
    <d v="2013-06-20T16:55:34"/>
    <d v="2013-06-20T00:00:00"/>
    <d v="1899-12-30T16:55:00"/>
    <x v="0"/>
    <s v="Partner: CBK and CJB - Issue: Unable to enroll in Friendship Rewards Program"/>
    <s v="CS Clothing"/>
    <s v="Closed"/>
    <x v="0"/>
    <s v=""/>
    <s v=""/>
    <s v=""/>
    <s v=""/>
    <s v=""/>
    <s v=""/>
    <s v=""/>
    <s v=""/>
    <s v="v11 CBK Launch Team"/>
    <s v="NO"/>
    <d v="2013-06-24T12:56:59"/>
    <s v="Clothing.Client Services Ops"/>
    <s v=""/>
    <s v="v11.Storefront Related Issues.MyAccount"/>
    <s v="v11.Storefront"/>
    <n v="0.19876157407998107"/>
  </r>
  <r>
    <s v="25607"/>
    <s v="Request"/>
    <d v="2013-06-20T17:23:27"/>
    <d v="2013-06-20T00:00:00"/>
    <d v="1899-12-30T17:23:00"/>
    <x v="0"/>
    <s v="Customer's order is not pulling up in Customer Care or OMS"/>
    <s v="CS Clothing"/>
    <s v="Closed"/>
    <x v="0"/>
    <s v=""/>
    <s v=""/>
    <s v=""/>
    <s v=""/>
    <s v=""/>
    <s v=""/>
    <s v=""/>
    <s v=""/>
    <s v="v11 CBK Launch Team"/>
    <s v="NO"/>
    <d v="2013-07-09T13:42:57"/>
    <s v="Clothing.Client Services Ops"/>
    <s v=""/>
    <s v="v11.Order Processing Related Issues.Orders Delayed/Missing"/>
    <s v="v11.Order Processing"/>
    <n v="1.936342591943685E-2"/>
  </r>
  <r>
    <s v="25636"/>
    <s v="Incident"/>
    <d v="2013-06-21T11:13:41"/>
    <d v="2013-06-21T00:00:00"/>
    <d v="1899-12-30T11:13:00"/>
    <x v="0"/>
    <s v="Partner:CBK/CJB - Issue: Loyalty tab not consistently showing in Customer Care"/>
    <s v="CS Clothing"/>
    <s v="Closed"/>
    <x v="0"/>
    <s v=""/>
    <s v="Knepp, Chris "/>
    <s v=""/>
    <s v=""/>
    <s v=""/>
    <s v=""/>
    <s v=""/>
    <s v=""/>
    <s v="v11 CBK Launch Team"/>
    <s v="NO"/>
    <d v="2013-07-26T13:47:24"/>
    <s v="Clothing.Client Services Ops"/>
    <s v=""/>
    <s v="v11.Call Center Related Issues.GSI Customer Care"/>
    <s v="v11.Call Center"/>
    <n v="0.74321759259328246"/>
  </r>
  <r>
    <s v="25639"/>
    <s v="Request"/>
    <d v="2013-06-21T11:25:42"/>
    <d v="2013-06-21T00:00:00"/>
    <d v="1899-12-30T11:25:00"/>
    <x v="0"/>
    <s v="Partner:CBK/CJB - Issue: Free Shipping not applying for Friendship Rewards (loyalty) members."/>
    <s v="CS Clothing"/>
    <s v="Closed"/>
    <x v="0"/>
    <s v=""/>
    <s v="Gupta, Bipin "/>
    <s v=""/>
    <s v=""/>
    <s v=""/>
    <s v=""/>
    <s v=""/>
    <s v=""/>
    <s v="v11 CBK Launch Team"/>
    <s v="NO"/>
    <d v="2013-07-19T16:35:52"/>
    <s v="Clothing.Client Services Ops"/>
    <s v=""/>
    <s v="v11.Storefront Related Issues.Checkout"/>
    <s v="v11.Storefront"/>
    <n v="8.3449074081727304E-3"/>
  </r>
  <r>
    <s v="25648"/>
    <s v="Incident"/>
    <d v="2013-06-21T15:25:39"/>
    <d v="2013-06-21T00:00:00"/>
    <d v="1899-12-30T15:25:00"/>
    <x v="0"/>
    <s v="CBK/CJB Kenshoo Conversion Pixels are incorrect and need to be updated with correct URL."/>
    <s v="Christopher and Banks"/>
    <s v="Closed"/>
    <x v="0"/>
    <s v=""/>
    <s v=""/>
    <d v="2013-06-24T11:26:24"/>
    <s v=""/>
    <s v=""/>
    <s v=""/>
    <s v=""/>
    <s v=""/>
    <s v="v11 CBK Launch Team"/>
    <s v="NO"/>
    <d v="2013-06-28T00:02:46"/>
    <s v="CBK.TAM"/>
    <s v=""/>
    <s v="v11.3rd Party Related Issues.Kenshoo"/>
    <s v="v11.3rd Party"/>
    <n v="0.16663194444845431"/>
  </r>
  <r>
    <s v="25665"/>
    <s v="Incident"/>
    <d v="2013-06-21T18:55:37"/>
    <d v="2013-06-21T00:00:00"/>
    <d v="1899-12-30T18:55:00"/>
    <x v="1"/>
    <s v="CBK - INFRA-5677 - Provide access to CBK 05 servers from LVS datacenter to Epicore "/>
    <s v="Christopher and Banks"/>
    <s v="Closed"/>
    <x v="2"/>
    <s v=""/>
    <s v=""/>
    <s v=""/>
    <s v=""/>
    <s v=""/>
    <s v=""/>
    <s v=""/>
    <s v=""/>
    <s v="v11 CBK Launch Team"/>
    <s v="NO"/>
    <d v="2013-06-24T10:35:05"/>
    <s v="CBK.TAM"/>
    <s v=""/>
    <s v="v11.Connectivity Related Issues.Network"/>
    <s v="v11.Connectivity"/>
    <n v="0.14581018518219935"/>
  </r>
  <r>
    <s v="25667"/>
    <s v="Incident"/>
    <d v="2013-06-22T01:30:56"/>
    <d v="2013-06-22T00:00:00"/>
    <d v="1899-12-30T01:30:00"/>
    <x v="2"/>
    <s v="SI Receiving errors from  intsftpprd.corp.ebay.com (v11 issue)"/>
    <s v="Manwani, Hansraj "/>
    <s v="Closed"/>
    <x v="1"/>
    <s v=""/>
    <s v=""/>
    <s v=""/>
    <s v=""/>
    <s v=""/>
    <s v=""/>
    <s v=""/>
    <s v=""/>
    <s v="v11 CBK Launch Team"/>
    <s v="NO"/>
    <d v="2013-06-22T07:20:52"/>
    <s v=""/>
    <s v=""/>
    <s v="DC_v9_v10.Network Related issues.Responsiveness"/>
    <s v="V9, V10 Dependency"/>
    <n v="0.27452546296262881"/>
  </r>
  <r>
    <s v="25700"/>
    <s v="Incident"/>
    <d v="2013-06-24T09:54:34"/>
    <d v="2013-06-24T00:00:00"/>
    <d v="1899-12-30T09:54:00"/>
    <x v="0"/>
    <s v="CBKNAQA-3531 Store Locator Feed: How do we indicate a store is closed on Sundays"/>
    <s v="Christopher and Banks"/>
    <s v="Closed"/>
    <x v="0"/>
    <s v=""/>
    <s v="Boyd, Colin "/>
    <s v=""/>
    <s v=""/>
    <s v=""/>
    <s v=""/>
    <s v=""/>
    <s v=""/>
    <s v="v11 CBK Launch Team"/>
    <s v="YES"/>
    <d v="2013-07-25T11:51:32"/>
    <s v="CBK.TAM"/>
    <s v=""/>
    <s v="v11.Feeds Related Issues.Store Locator Feed"/>
    <s v="v11.Feeds"/>
    <n v="2.3497453703748761"/>
  </r>
  <r>
    <s v="25810"/>
    <s v="Incident"/>
    <d v="2013-06-25T11:45:06"/>
    <d v="2013-06-25T00:00:00"/>
    <d v="1899-12-30T11:45:00"/>
    <x v="0"/>
    <s v="Address doctor issues impacting AVS in webstore checkout"/>
    <s v="SysOps"/>
    <s v="Closed"/>
    <x v="0"/>
    <s v=""/>
    <s v=""/>
    <s v=""/>
    <s v=""/>
    <s v=""/>
    <s v=""/>
    <s v=""/>
    <s v=""/>
    <s v="v11 CBK Launch Team"/>
    <s v="NO"/>
    <d v="2013-07-25T11:52:11"/>
    <s v="CBK.TAM"/>
    <s v=""/>
    <s v="v11.Integration Related Issues.Address Verification Svc"/>
    <s v="v11.Integration"/>
    <n v="1.0767592592528672"/>
  </r>
  <r>
    <s v="25851"/>
    <s v="Incident"/>
    <d v="2013-06-25T21:16:48"/>
    <d v="2013-06-25T00:00:00"/>
    <d v="1899-12-30T21:16:00"/>
    <x v="1"/>
    <s v="CBK and CJB Reships in OMS (shipping method selection)"/>
    <s v="CS Clothing"/>
    <s v="Closed"/>
    <x v="0"/>
    <s v=""/>
    <s v=""/>
    <s v=""/>
    <s v=""/>
    <s v=""/>
    <s v=""/>
    <s v=""/>
    <s v=""/>
    <s v="v11 CBK Launch Team"/>
    <s v="NO"/>
    <d v="2013-06-26T09:36:15"/>
    <s v="Clothing.Client Services Ops"/>
    <s v=""/>
    <s v="v11.Operations Related Issues.Operations"/>
    <s v="v11.Operations"/>
    <n v="0.39701388889079681"/>
  </r>
  <r>
    <s v="25858"/>
    <s v="Incident"/>
    <d v="2013-06-26T08:02:48"/>
    <d v="2013-06-26T00:00:00"/>
    <d v="1899-12-30T08:02:00"/>
    <x v="2"/>
    <s v="CBK/CJB: Category going to a blank page - Urgent"/>
    <s v="Central Tools Support User"/>
    <s v="Closed"/>
    <x v="1"/>
    <s v=""/>
    <s v=""/>
    <s v=""/>
    <s v=""/>
    <s v=""/>
    <s v=""/>
    <s v=""/>
    <s v=""/>
    <s v="v11 CBK Launch Team"/>
    <s v="NO"/>
    <d v="2013-06-26T10:39:08"/>
    <s v=""/>
    <s v=""/>
    <s v="v11.Storefront Related Issues.Category"/>
    <s v="v11.Storefront"/>
    <n v="0.44861111111094942"/>
  </r>
  <r>
    <s v="25893"/>
    <s v="Incident"/>
    <d v="2013-06-26T11:16:57"/>
    <d v="2013-06-26T00:00:00"/>
    <d v="1899-12-30T11:16:00"/>
    <x v="0"/>
    <s v="CBK/CJB: Products in 60% off page not cartable - Urgent (Refer CIQ ticket# 25858)"/>
    <s v="Central Tools Support User"/>
    <s v="Closed"/>
    <x v="2"/>
    <s v=""/>
    <s v=""/>
    <s v=""/>
    <s v=""/>
    <s v=""/>
    <s v=""/>
    <s v=""/>
    <s v=""/>
    <s v="v11 CBK Launch Team"/>
    <s v="NO"/>
    <d v="2013-06-29T18:45:00"/>
    <s v=""/>
    <s v=""/>
    <s v="v11.Storefront Related Issues.Category"/>
    <s v="v11.Storefront"/>
    <n v="0.13482638888672227"/>
  </r>
  <r>
    <s v="25950"/>
    <s v="Incident"/>
    <d v="2013-06-27T08:02:35"/>
    <d v="2013-06-27T00:00:00"/>
    <d v="1899-12-30T08:02:00"/>
    <x v="2"/>
    <s v="CBK/CJB: Looks like caching issues? - Urgent"/>
    <s v="Central Tools Support User"/>
    <s v="Closed"/>
    <x v="2"/>
    <s v=""/>
    <s v=""/>
    <d v="2013-06-27T10:25:25"/>
    <s v=""/>
    <s v=""/>
    <s v=""/>
    <s v=""/>
    <d v="2013-06-28T10:24:47"/>
    <s v="v11 CBK Launch Team"/>
    <s v="NO"/>
    <d v="2013-07-10T15:49:28"/>
    <s v=""/>
    <s v=""/>
    <s v="v11.Storefront Related Issues.Category"/>
    <s v="v11.Storefront"/>
    <n v="0.86502314815152204"/>
  </r>
  <r>
    <s v="25968"/>
    <s v="Incident"/>
    <d v="2013-06-27T11:35:33"/>
    <d v="2013-06-27T00:00:00"/>
    <d v="1899-12-30T11:35:00"/>
    <x v="0"/>
    <s v="The gift card links for Christopher &amp; Banks are down"/>
    <s v="Christopher and Banks"/>
    <s v="Closed"/>
    <x v="1"/>
    <s v=""/>
    <s v=""/>
    <s v=""/>
    <s v=""/>
    <s v=""/>
    <s v=""/>
    <s v=""/>
    <s v=""/>
    <s v="v11 CBK Launch Team"/>
    <s v="YES"/>
    <d v="2013-06-28T10:58:35"/>
    <s v="CBK.TAM"/>
    <s v=""/>
    <s v="v11.Payment Related Issues.Gift Cards"/>
    <s v="v11.Payment "/>
    <n v="0.14789351852232357"/>
  </r>
  <r>
    <s v="25969"/>
    <s v="Incident"/>
    <d v="2013-06-27T11:36:43"/>
    <d v="2013-06-27T00:00:00"/>
    <d v="1899-12-30T11:36:00"/>
    <x v="0"/>
    <s v="CBK: Promotion showing intermittently, please clear cache"/>
    <s v="Central Tools Support User"/>
    <s v="Closed"/>
    <x v="0"/>
    <s v=""/>
    <s v=""/>
    <s v=""/>
    <s v=""/>
    <s v=""/>
    <s v=""/>
    <s v=""/>
    <s v=""/>
    <s v="v11 CBK Launch Team"/>
    <s v="NO"/>
    <d v="2013-06-27T19:40:37"/>
    <s v=""/>
    <s v=""/>
    <s v="v11.Storefront Related Issues.WebStore Display"/>
    <s v="v11.Storefront"/>
    <n v="8.101851781248115E-4"/>
  </r>
  <r>
    <s v="25986"/>
    <s v="Incident"/>
    <d v="2013-06-27T14:39:52"/>
    <d v="2013-06-27T00:00:00"/>
    <d v="1899-12-30T14:39:00"/>
    <x v="0"/>
    <s v="CBKNAQA-3663 AOS: Promo not working in Cart"/>
    <s v="Central Tools Support User"/>
    <s v="Closed"/>
    <x v="0"/>
    <s v=""/>
    <s v="Boyd, Colin "/>
    <d v="2013-07-23T19:09:36"/>
    <s v=""/>
    <s v=""/>
    <s v=""/>
    <s v=""/>
    <s v=""/>
    <s v="v11 CBK Launch Team"/>
    <s v="NO"/>
    <d v="2013-07-26T13:28:07"/>
    <s v=""/>
    <s v=""/>
    <s v="v11.GSI Manager.Channel Cart &amp; Checkout"/>
    <s v="v11.GSI Manager"/>
    <n v="0.12718750000203727"/>
  </r>
  <r>
    <s v="26024"/>
    <s v="Incident"/>
    <d v="2013-06-28T09:36:29"/>
    <d v="2013-06-28T00:00:00"/>
    <d v="1899-12-30T09:36:00"/>
    <x v="0"/>
    <s v="Gomez Hits - CJB CBK - Unable to checkout"/>
    <s v="SysOps"/>
    <s v="Closed"/>
    <x v="2"/>
    <s v=""/>
    <s v=""/>
    <d v="2013-06-28T10:52:56"/>
    <s v=""/>
    <s v=""/>
    <s v=""/>
    <s v=""/>
    <s v=""/>
    <s v="v11 CBK Launch Team"/>
    <s v="NO"/>
    <d v="2013-07-01T07:21:42"/>
    <s v=""/>
    <s v=""/>
    <s v="v11.Storefront Related Issues.WebStore Navigation"/>
    <s v="v11.Storefront"/>
    <n v="0.78931712963094469"/>
  </r>
  <r>
    <s v="26040"/>
    <s v="Incident"/>
    <d v="2013-06-28T13:39:24"/>
    <d v="2013-06-28T00:00:00"/>
    <d v="1899-12-30T13:39:00"/>
    <x v="0"/>
    <s v="CBKNAQA-3509 VPRS-15600 Hidden Gift with purchase - only item showing in orders"/>
    <s v="Central Tools Support User"/>
    <s v="Closed"/>
    <x v="1"/>
    <s v=""/>
    <s v="Boyd, Colin "/>
    <d v="2013-06-28T18:40:37"/>
    <s v=""/>
    <s v=""/>
    <s v=""/>
    <s v=""/>
    <d v="2013-07-02T18:40:32"/>
    <s v="v11 CBK Launch Team"/>
    <s v="NO"/>
    <d v="2013-07-26T14:35:19"/>
    <s v=""/>
    <s v=""/>
    <s v="v11.Order Processing Related Issues.Order Flow"/>
    <s v="v11.Order Processing"/>
    <n v="0.16869212962774327"/>
  </r>
  <r>
    <s v="26071"/>
    <s v="Incident"/>
    <d v="2013-06-29T16:41:53"/>
    <d v="2013-06-29T00:00:00"/>
    <d v="1899-12-30T16:41:00"/>
    <x v="0"/>
    <s v="CJB: Item Variants not displaying under the &quot;Sale&quot; pages"/>
    <s v="Central Tools Support User"/>
    <s v="Closed"/>
    <x v="2"/>
    <s v=""/>
    <s v=""/>
    <s v=""/>
    <s v=""/>
    <s v=""/>
    <s v=""/>
    <s v=""/>
    <s v=""/>
    <s v="v11 CBK Launch Team"/>
    <s v="NO"/>
    <d v="2013-06-29T18:42:25"/>
    <s v=""/>
    <s v=""/>
    <s v="v11.Storefront Related Issues.WebStore Display"/>
    <s v="v11.Storefront"/>
    <n v="1.1267245370399905"/>
  </r>
  <r>
    <s v="26077"/>
    <s v="Incident"/>
    <d v="2013-06-30T09:50:39"/>
    <d v="2013-06-30T00:00:00"/>
    <d v="1899-12-30T09:50:00"/>
    <x v="0"/>
    <s v="CRITICAL - ashprdomsapp01a,02,03a,4a.us.gspt.net/svc_oms_app_smcfs_console_login"/>
    <s v="SysOps"/>
    <s v="Closed"/>
    <x v="1"/>
    <s v=""/>
    <s v="Soni, Uttam "/>
    <s v=""/>
    <s v=""/>
    <s v=""/>
    <s v=""/>
    <s v=""/>
    <s v=""/>
    <s v="v11 CBK Launch Team"/>
    <s v="NO"/>
    <d v="2013-07-02T10:48:02"/>
    <s v=""/>
    <s v=""/>
    <s v="Resource_v9_v10.Gomez Private Agent related issues.Agent not executing tests"/>
    <s v="V9, V10 Dependency"/>
    <n v="0.71442129629576812"/>
  </r>
  <r>
    <s v="26090"/>
    <s v="Incident"/>
    <d v="2013-07-01T05:44:14"/>
    <d v="2013-07-01T00:00:00"/>
    <d v="1899-12-30T05:44:00"/>
    <x v="2"/>
    <s v="CBKNA - Replication failures affecting product data. "/>
    <s v="Christopher and Banks"/>
    <s v="Closed"/>
    <x v="2"/>
    <s v=""/>
    <s v="Jadhav, Sameer "/>
    <s v=""/>
    <s v=""/>
    <s v=""/>
    <s v=""/>
    <s v=""/>
    <s v=""/>
    <s v="v11 CBK Launch Team"/>
    <s v="NO"/>
    <d v="2013-07-01T14:30:43"/>
    <s v="CBK.TAM"/>
    <s v=""/>
    <s v="v11.3rd Party Related Issues.PowerReviews"/>
    <s v="v11.3rd Party"/>
    <n v="0.82887731481605442"/>
  </r>
  <r>
    <s v="26122"/>
    <s v="Incident"/>
    <d v="2013-07-01T14:35:40"/>
    <d v="2013-07-01T00:00:00"/>
    <d v="1899-12-30T14:35:00"/>
    <x v="0"/>
    <s v="Promo &quot;REWARD CERTIFICATES PROMOTION $30&quot; was deleted in CJ. Can we replicate the codes from CB?"/>
    <s v="Christopher and Banks"/>
    <s v="Closed"/>
    <x v="0"/>
    <s v=""/>
    <s v=""/>
    <d v="2013-07-01T20:05:03"/>
    <s v=""/>
    <s v=""/>
    <s v=""/>
    <s v=""/>
    <s v=""/>
    <s v="v11 CBK Launch Team"/>
    <s v="YES"/>
    <d v="2013-07-03T16:02:19"/>
    <s v="CBK.TAM"/>
    <s v=""/>
    <s v="v11.GSI Manager.Channel Orders"/>
    <s v="v11.GSI Manager"/>
    <n v="0.36905092592496658"/>
  </r>
  <r>
    <s v="26123"/>
    <s v="Incident"/>
    <d v="2013-07-01T14:52:19"/>
    <d v="2013-07-01T00:00:00"/>
    <d v="1899-12-30T14:52:00"/>
    <x v="0"/>
    <s v="CBKNAQA-3530 AOS Order: We place to cart one size and after order is submitted the size changes"/>
    <s v="Christopher and Banks"/>
    <s v="Closed"/>
    <x v="1"/>
    <s v=""/>
    <s v="Boyd, Colin "/>
    <d v="2013-07-11T10:58:52"/>
    <s v=""/>
    <s v=""/>
    <s v=""/>
    <s v=""/>
    <s v=""/>
    <s v="v11 CBK Launch Team"/>
    <s v="YES"/>
    <d v="2013-07-11T16:27:37"/>
    <s v="CBK.TAM"/>
    <s v=""/>
    <s v="v11.Storefront Related Issues.Checkout"/>
    <s v="v11.Storefront"/>
    <n v="1.1562499996216502E-2"/>
  </r>
  <r>
    <s v="26216"/>
    <s v="Incident"/>
    <d v="2013-07-02T18:48:39"/>
    <d v="2013-07-02T00:00:00"/>
    <d v="1899-12-30T18:48:00"/>
    <x v="1"/>
    <s v="CBK/CJB Gift Card Balance Checker on Website"/>
    <s v="CS Clothing"/>
    <s v="Closed"/>
    <x v="0"/>
    <s v=""/>
    <s v=""/>
    <d v="2013-07-15T16:35:15"/>
    <s v=""/>
    <s v=""/>
    <s v=""/>
    <s v=""/>
    <s v=""/>
    <s v="v11 CBK Launch Team"/>
    <s v="NO"/>
    <d v="2013-07-19T13:30:46"/>
    <s v="Clothing.Client Services Ops"/>
    <s v=""/>
    <s v="v11.Payment Related Issues.Gift Cards"/>
    <s v="v11.Payment "/>
    <n v="1.1641203703766223"/>
  </r>
  <r>
    <s v="26245"/>
    <s v="Incident"/>
    <d v="2013-07-03T10:39:52"/>
    <d v="2013-07-03T00:00:00"/>
    <d v="1899-12-30T10:39:00"/>
    <x v="0"/>
    <s v="Customer Care job needs to be upgraded in 11.3 branch with 11.4 query. "/>
    <s v="Christopher and Banks"/>
    <s v="Closed"/>
    <x v="0"/>
    <s v=""/>
    <s v="Sriram, Saradha "/>
    <s v=""/>
    <s v=""/>
    <s v=""/>
    <s v=""/>
    <s v=""/>
    <s v=""/>
    <s v="v11 CBK Launch Team"/>
    <s v="NO"/>
    <d v="2013-07-17T14:19:19"/>
    <s v="CBK.TAM"/>
    <s v=""/>
    <s v="v11.Feeds Related Issues.Data Warehouse"/>
    <s v="v11.Feeds"/>
    <n v="0.66056712962745223"/>
  </r>
  <r>
    <s v="26273"/>
    <s v="Request"/>
    <d v="2013-07-03T13:03:42"/>
    <d v="2013-07-03T00:00:00"/>
    <d v="1899-12-30T13:03:00"/>
    <x v="0"/>
    <s v="CBK: OOS Dresses showing wrong image on live webstore"/>
    <s v="Central Tools Support User"/>
    <s v="Closed"/>
    <x v="1"/>
    <s v=""/>
    <s v="Boyd, Colin "/>
    <s v=""/>
    <s v=""/>
    <s v=""/>
    <s v=""/>
    <s v=""/>
    <s v=""/>
    <s v="v11 CBK Launch Team"/>
    <s v="NO"/>
    <d v="2013-07-25T11:59:27"/>
    <s v=""/>
    <s v=""/>
    <s v="v11.Storefront Related Issues.WebStore Display"/>
    <s v="v11.Storefront"/>
    <n v="9.9884259259852115E-2"/>
  </r>
  <r>
    <s v="26584"/>
    <s v="Incident"/>
    <d v="2013-07-09T22:24:48"/>
    <d v="2013-07-09T00:00:00"/>
    <d v="1899-12-30T22:24:00"/>
    <x v="1"/>
    <s v="V11 - CBK - Error Creating Return Labels"/>
    <s v="CS Clothing"/>
    <s v="Closed"/>
    <x v="0"/>
    <s v=""/>
    <s v="Knepp, Chris "/>
    <s v=""/>
    <s v=""/>
    <s v=""/>
    <s v=""/>
    <s v=""/>
    <s v=""/>
    <s v="v11 CBK Launch Team"/>
    <s v="NO"/>
    <d v="2013-07-26T13:19:25"/>
    <s v="Clothing.Client Services Ops"/>
    <s v=""/>
    <s v="v11.Call Center Related Issues.GSI Customer Care"/>
    <s v="v11.Call Center"/>
    <n v="6.3896527777760639"/>
  </r>
  <r>
    <s v="26585"/>
    <s v="Incident"/>
    <d v="2013-07-09T22:45:16"/>
    <d v="2013-07-09T00:00:00"/>
    <d v="1899-12-30T22:45:00"/>
    <x v="1"/>
    <s v="CBKNAQA-3533 6 OMS orders stuck in Fraud Hold for more than 3 hours and less than 36"/>
    <s v="SysOps"/>
    <s v="Closed"/>
    <x v="1"/>
    <s v=""/>
    <s v="Boyd, Colin "/>
    <s v=""/>
    <s v=""/>
    <s v=""/>
    <s v=""/>
    <s v=""/>
    <s v=""/>
    <s v="v11 CBK Launch Team"/>
    <s v="NO"/>
    <d v="2013-07-11T12:06:39"/>
    <s v=""/>
    <s v=""/>
    <s v="v11.Order Processing Related Issues.Fraudnet"/>
    <s v="v11.Order Processing"/>
    <n v="1.4212962960300501E-2"/>
  </r>
  <r>
    <s v="26658"/>
    <s v="Request"/>
    <d v="2013-07-10T16:32:21"/>
    <d v="2013-07-10T00:00:00"/>
    <d v="1899-12-30T16:32:00"/>
    <x v="0"/>
    <s v="CB/CJ Cache clear requested"/>
    <s v="Central Tools Support User"/>
    <s v="Closed"/>
    <x v="2"/>
    <s v=""/>
    <s v=""/>
    <s v=""/>
    <s v=""/>
    <s v=""/>
    <s v=""/>
    <s v=""/>
    <s v=""/>
    <s v="v11 CBK Launch Team"/>
    <s v="NO"/>
    <d v="2013-07-11T11:15:18"/>
    <s v=""/>
    <s v=""/>
    <s v="v11.Storefront Related Issues.Category"/>
    <s v="v11.Storefront"/>
    <n v="0.74103009259852115"/>
  </r>
  <r>
    <s v="26780"/>
    <s v="Incident"/>
    <d v="2013-07-12T09:39:21"/>
    <d v="2013-07-12T00:00:00"/>
    <d v="1899-12-30T09:39:00"/>
    <x v="0"/>
    <s v="CBK/CJB: Products that shouldn't be on site showing up with no image and for a penny - URGENT"/>
    <s v="Central Tools Support User"/>
    <s v="Closed"/>
    <x v="2"/>
    <s v=""/>
    <s v=""/>
    <s v=""/>
    <s v=""/>
    <s v=""/>
    <s v=""/>
    <s v=""/>
    <s v=""/>
    <s v="v11 CBK Launch Team"/>
    <s v="NO"/>
    <d v="2013-07-16T17:05:21"/>
    <s v=""/>
    <s v=""/>
    <s v="v11.Storefront Related Issues.Category"/>
    <s v="v11.Storefront"/>
    <n v="1.7131944444408873"/>
  </r>
  <r>
    <s v="26798"/>
    <s v="Incident"/>
    <d v="2013-07-12T12:30:34"/>
    <d v="2013-07-12T00:00:00"/>
    <d v="1899-12-30T12:30:00"/>
    <x v="0"/>
    <s v="CBKNAQA-3604 CBK: Localized value updates keep reverting"/>
    <s v="Central Tools Support User"/>
    <s v="Closed"/>
    <x v="1"/>
    <s v=""/>
    <s v="Boyd, Colin "/>
    <d v="2013-07-17T20:50:53"/>
    <s v=""/>
    <s v=""/>
    <s v=""/>
    <s v=""/>
    <s v=""/>
    <s v="v11 CBK Launch Team"/>
    <s v="NO"/>
    <d v="2013-07-23T14:46:34"/>
    <s v=""/>
    <s v=""/>
    <s v="v11.GSI Manager.Channel Apps"/>
    <s v="v11.GSI Manager"/>
    <n v="0.11890046296321088"/>
  </r>
  <r>
    <s v="26821"/>
    <s v="Incident"/>
    <d v="2013-07-12T18:09:32"/>
    <d v="2013-07-12T00:00:00"/>
    <d v="1899-12-30T18:09:00"/>
    <x v="1"/>
    <s v="CBKNAQA-3666 Styles with no inventory are showing live on site"/>
    <s v="Christopher and Banks"/>
    <s v="Closed"/>
    <x v="0"/>
    <s v=""/>
    <s v="Soni, Uttam "/>
    <d v="2013-07-23T20:01:43"/>
    <s v=""/>
    <s v=""/>
    <s v=""/>
    <s v=""/>
    <s v=""/>
    <s v="v11 CBK Launch Team"/>
    <s v="YES"/>
    <d v="2013-07-29T14:25:36"/>
    <s v="CBK.TAM"/>
    <s v=""/>
    <s v="v11.Operations Related Issues.Operations"/>
    <s v="v11.Operations"/>
    <n v="0.23539351851650281"/>
  </r>
  <r>
    <s v="26847"/>
    <s v="Incident"/>
    <d v="2013-07-15T06:37:52"/>
    <d v="2013-07-15T00:00:00"/>
    <d v="1899-12-30T06:37:00"/>
    <x v="2"/>
    <s v="CBKUS - Order Job Failed - Data Warehouse Feeds delay"/>
    <s v="Christopher and Banks"/>
    <s v="Closed"/>
    <x v="1"/>
    <s v=""/>
    <s v="jaswinder"/>
    <s v=""/>
    <s v=""/>
    <s v=""/>
    <s v=""/>
    <s v="Change is Live"/>
    <s v=""/>
    <s v="v11 CBK Launch Team"/>
    <s v="NO"/>
    <d v="2013-07-19T11:32:22"/>
    <s v="CBK.TAM"/>
    <s v=""/>
    <s v="v11.Feeds Related Issues.Data Warehouse"/>
    <s v="v11.Feeds"/>
    <n v="2.5196759259270038"/>
  </r>
  <r>
    <s v="26863"/>
    <s v="Request"/>
    <d v="2013-07-15T10:00:09"/>
    <d v="2013-07-15T00:00:00"/>
    <d v="1899-12-30T10:00:00"/>
    <x v="0"/>
    <s v="Reoccurence of double charge issue"/>
    <s v="CS Clothing"/>
    <s v="Closed"/>
    <x v="0"/>
    <s v=""/>
    <s v="Thoennes, Frank "/>
    <s v=""/>
    <s v=""/>
    <s v=""/>
    <s v=""/>
    <s v=""/>
    <s v=""/>
    <s v="v11 CBK Launch Team"/>
    <s v="NO"/>
    <d v="2013-07-23T16:04:55"/>
    <s v="Clothing.Client Services Ops"/>
    <s v=""/>
    <s v="v11.Payment Related Issues.Tender"/>
    <s v="v11.Payment "/>
    <n v="0.14047453703824431"/>
  </r>
  <r>
    <s v="26865"/>
    <s v="Request"/>
    <d v="2013-07-15T10:10:18"/>
    <d v="2013-07-15T00:00:00"/>
    <d v="1899-12-30T10:10:00"/>
    <x v="0"/>
    <s v="CBKNA - orders to review (ref 26579)"/>
    <s v="Christopher and Banks"/>
    <s v="Closed"/>
    <x v="0"/>
    <s v=""/>
    <s v="Alexander, John "/>
    <s v=""/>
    <s v=""/>
    <s v=""/>
    <s v=""/>
    <s v=""/>
    <s v=""/>
    <s v="v11 CBK Launch Team"/>
    <s v="NO"/>
    <d v="2013-07-22T09:05:04"/>
    <s v="CBK.TAM"/>
    <s v=""/>
    <s v="v11.Order Processing Related Issues.Order Flow"/>
    <s v="v11.Order Processing"/>
    <n v="7.0486111144418828E-3"/>
  </r>
  <r>
    <s v="26875"/>
    <s v="Incident"/>
    <d v="2013-07-15T11:11:43"/>
    <d v="2013-07-15T00:00:00"/>
    <d v="1899-12-30T11:11:00"/>
    <x v="0"/>
    <s v="VPRS-15759 Tax for sales are calculated incorrectly"/>
    <s v="Christopher and Banks"/>
    <s v="Closed"/>
    <x v="2"/>
    <s v=""/>
    <s v="Jadhav, Sameer "/>
    <d v="2013-07-17T19:00:09"/>
    <s v=""/>
    <s v=""/>
    <s v=""/>
    <s v=""/>
    <d v="2013-07-18T18:59:43"/>
    <s v="v11 CBK Launch Team"/>
    <s v="YES"/>
    <d v="2013-07-23T14:45:14"/>
    <s v="CBK.TAM"/>
    <s v=""/>
    <s v="v11.Storefront Related Issues.Tax"/>
    <s v="v11.Storefront"/>
    <n v="4.2650462957681157E-2"/>
  </r>
  <r>
    <s v="26911"/>
    <s v="Incident"/>
    <d v="2013-07-15T15:49:36"/>
    <d v="2013-07-15T00:00:00"/>
    <d v="1899-12-30T15:49:00"/>
    <x v="0"/>
    <s v="Payment Service Ash Vantiv functionality is down"/>
    <s v="Christopher and Banks"/>
    <s v="Closed"/>
    <x v="0"/>
    <s v=""/>
    <s v=""/>
    <s v=""/>
    <s v=""/>
    <s v=""/>
    <s v=""/>
    <s v="Change is Live"/>
    <s v=""/>
    <s v="v11 CBK Launch Team"/>
    <s v="NO"/>
    <d v="2013-07-19T11:20:45"/>
    <s v="CBK.TAM"/>
    <s v=""/>
    <s v="v11.Payment Related Issues.Gift Cards"/>
    <s v="v11.Payment "/>
    <n v="0.19297453703620704"/>
  </r>
  <r>
    <s v="26930"/>
    <s v="Incident"/>
    <d v="2013-07-16T09:47:12"/>
    <d v="2013-07-16T00:00:00"/>
    <d v="1899-12-30T09:47:00"/>
    <x v="0"/>
    <s v="Unable to apply CBK/CJB Private Label Credit Card (PLCC) to an Order"/>
    <s v="CS Clothing"/>
    <s v="Closed"/>
    <x v="2"/>
    <s v=""/>
    <s v="Fender, Brian "/>
    <s v=""/>
    <s v=""/>
    <s v=""/>
    <s v=""/>
    <s v=""/>
    <s v=""/>
    <s v="v11 CBK Launch Team"/>
    <s v="NO"/>
    <d v="2013-07-19T16:34:53"/>
    <s v="Clothing.Client Services Ops"/>
    <s v=""/>
    <s v="v11.Call Center Related Issues.CSR Webstore"/>
    <s v="v11.Call Center"/>
    <n v="0.74833333333663177"/>
  </r>
  <r>
    <s v="26949"/>
    <s v="Incident"/>
    <d v="2013-07-16T13:19:06"/>
    <d v="2013-07-16T00:00:00"/>
    <d v="1899-12-30T13:19:00"/>
    <x v="0"/>
    <s v="CBKNAQA-3667 CBK: Promotions detail message links to incorrect promo detail"/>
    <s v="Central Tools Support User"/>
    <s v="Closed"/>
    <x v="0"/>
    <s v=""/>
    <s v="Boyd, Colin "/>
    <d v="2013-07-23T20:08:01"/>
    <s v=""/>
    <m/>
    <s v=""/>
    <s v=""/>
    <s v=""/>
    <s v="v11 CBK Launch Team"/>
    <s v="NO"/>
    <d v="2013-07-25T12:05:07"/>
    <s v="CBK.TAM"/>
    <s v=""/>
    <s v="v11.Storefront Related Issues.WebStore Display"/>
    <s v="v11.Storefront"/>
    <n v="0.14715277777577285"/>
  </r>
  <r>
    <s v="27007"/>
    <s v="Incident"/>
    <d v="2013-07-17T06:20:50"/>
    <d v="2013-07-17T00:00:00"/>
    <d v="1899-12-30T06:20:00"/>
    <x v="2"/>
    <s v="CBK Production Support : CJBUS Order Job Failed"/>
    <s v="Christopher and Banks"/>
    <s v="Closed"/>
    <x v="2"/>
    <s v=""/>
    <s v=""/>
    <s v=""/>
    <s v=""/>
    <s v=""/>
    <s v=""/>
    <s v=""/>
    <s v=""/>
    <s v="v11 CBK Launch Team"/>
    <s v="NO"/>
    <d v="2013-07-18T13:55:26"/>
    <s v="CBK.TAM"/>
    <s v=""/>
    <s v="v11.Operations Related Issues.Operations"/>
    <s v="v11.Operations"/>
    <n v="0.70953703703708015"/>
  </r>
  <r>
    <s v="27168"/>
    <s v="Incident"/>
    <d v="2013-07-19T10:54:39"/>
    <d v="2013-07-19T00:00:00"/>
    <d v="1899-12-30T10:54:00"/>
    <x v="0"/>
    <s v="CBKNAQA-3668 Webstore is executing a TenderTypeLookupRequest against Payments Service when no tender has been entered into the payments page"/>
    <s v="Christopher and Banks"/>
    <s v="Closed"/>
    <x v="0"/>
    <s v=""/>
    <s v="Bhatia, Mayank "/>
    <d v="2013-08-02T16:13:53"/>
    <s v=""/>
    <s v=""/>
    <s v=""/>
    <s v=""/>
    <s v=""/>
    <s v="v11 CBK Launch Team"/>
    <s v="NO"/>
    <d v="2013-08-02T17:13:58"/>
    <s v="CBK.TAM"/>
    <s v=""/>
    <s v="v11.Storefront Related Issues.Checkout"/>
    <s v="v11.Storefront"/>
    <n v="2.190150462964084"/>
  </r>
  <r>
    <s v="27376"/>
    <s v="Incident"/>
    <d v="2013-07-23T11:46:21"/>
    <d v="2013-07-23T00:00:00"/>
    <d v="1899-12-30T11:46:00"/>
    <x v="0"/>
    <s v="V11 - CBK/CJB - CSR Webstore and Customer Facing Website - Error at Checkout"/>
    <s v="CS Clothing"/>
    <s v="Closed"/>
    <x v="0"/>
    <s v=""/>
    <s v="Yang, Jack "/>
    <s v=""/>
    <s v=""/>
    <s v=""/>
    <s v=""/>
    <s v=""/>
    <s v=""/>
    <s v="v11 CBK Launch Team"/>
    <s v="NO"/>
    <d v="2013-07-31T13:49:04"/>
    <s v="Clothing.Client Services Ops"/>
    <s v=""/>
    <s v="v11.Call Center Related Issues.CSR Webstore"/>
    <s v="v11.Call Center"/>
    <n v="4.0359027777813026"/>
  </r>
  <r>
    <s v="27450"/>
    <s v="Request"/>
    <d v="2013-07-23T19:17:57"/>
    <d v="2013-07-23T00:00:00"/>
    <d v="1899-12-30T19:17:00"/>
    <x v="1"/>
    <s v="CBK--Issue with Failing ASN Files"/>
    <s v="Sheperdsville"/>
    <s v="Closed"/>
    <x v="0"/>
    <s v=""/>
    <s v="Felix, Chris "/>
    <s v=""/>
    <s v=""/>
    <s v=""/>
    <s v=""/>
    <s v=""/>
    <s v=""/>
    <s v="v11 CBK Launch Team"/>
    <s v="NO"/>
    <d v="2013-07-26T13:40:55"/>
    <s v=""/>
    <s v=""/>
    <s v="v11.Feeds Related Issues.Fufillment"/>
    <s v="v11.Feeds"/>
    <n v="0.31361111110891216"/>
  </r>
  <r>
    <s v="27669"/>
    <s v="Incident"/>
    <d v="2013-07-26T09:57:07"/>
    <d v="2013-07-26T00:00:00"/>
    <d v="1899-12-30T09:57:00"/>
    <x v="0"/>
    <s v="CBK v11 Outbound Data Warehouse Feeds to True Action will be delivered late"/>
    <s v="Christopher and Banks"/>
    <s v="Closed"/>
    <x v="1"/>
    <s v=""/>
    <s v=""/>
    <s v=""/>
    <s v=""/>
    <s v=""/>
    <s v=""/>
    <s v=""/>
    <s v=""/>
    <s v="v11 CBK Launch Team"/>
    <s v="NO"/>
    <d v="2013-07-26T15:03:31"/>
    <s v="CBK.TAM"/>
    <s v=""/>
    <s v="v11.Operations Related Issues.Operations"/>
    <s v="v11.Operations"/>
    <n v="2.6105324074087548"/>
  </r>
  <r>
    <s v="27727"/>
    <s v="Incident"/>
    <d v="2013-07-27T09:19:18"/>
    <d v="2013-07-27T00:00:00"/>
    <d v="1899-12-30T09:19:00"/>
    <x v="0"/>
    <s v="CJB - CJB order job failed on object not found error"/>
    <s v="Christopher and Banks"/>
    <s v="Closed"/>
    <x v="2"/>
    <s v=""/>
    <s v=""/>
    <s v=""/>
    <s v=""/>
    <s v=""/>
    <s v=""/>
    <s v=""/>
    <s v=""/>
    <s v="v11 CBK Launch Team"/>
    <s v="YES"/>
    <d v="2013-07-27T11:49:51"/>
    <s v="CBK.TAM"/>
    <s v=""/>
    <s v="v11.Order Processing Related Issues.Order Flow"/>
    <s v="v11.Order Processing"/>
    <n v="0.973738425920601"/>
  </r>
  <r>
    <s v="27785"/>
    <s v="Incident"/>
    <d v="2013-07-29T09:28:40"/>
    <d v="2013-07-29T00:00:00"/>
    <d v="1899-12-30T09:28:00"/>
    <x v="0"/>
    <s v="GL File From Early June (06/09/13) sent to SAP in Late July"/>
    <s v="Christopher and Banks"/>
    <s v="Closed"/>
    <x v="0"/>
    <s v=""/>
    <s v=""/>
    <s v=""/>
    <s v=""/>
    <s v=""/>
    <s v=""/>
    <s v=""/>
    <s v=""/>
    <s v="v11 CBK Launch Team"/>
    <s v="NO"/>
    <d v="2013-07-29T10:43:35"/>
    <s v="CBK.TAM"/>
    <s v=""/>
    <s v="v11.Finance Related Issues"/>
    <s v="v11.Finance"/>
    <n v="2.0065046296294895"/>
  </r>
  <r>
    <s v="27820"/>
    <s v="Incident"/>
    <d v="2013-07-29T13:30:32"/>
    <d v="2013-07-29T00:00:00"/>
    <d v="1899-12-30T13:30:00"/>
    <x v="0"/>
    <s v="DW CJB Order job still running in Production"/>
    <s v="Christopher and Banks"/>
    <s v="Closed"/>
    <x v="2"/>
    <s v=""/>
    <s v=""/>
    <s v=""/>
    <s v=""/>
    <s v=""/>
    <s v=""/>
    <s v=""/>
    <s v=""/>
    <s v="v11 CBK Launch Team"/>
    <s v="NO"/>
    <d v="2013-07-29T20:35:21"/>
    <s v="CBK.TAM"/>
    <s v=""/>
    <s v="v11.Feeds Related Issues.Fufillment"/>
    <s v="v11.Feeds"/>
    <n v="0.16796296296524815"/>
  </r>
  <r>
    <s v="28031"/>
    <s v="Incident"/>
    <d v="2013-07-31T15:33:58"/>
    <d v="2013-07-31T00:00:00"/>
    <d v="1899-12-30T15:33:00"/>
    <x v="0"/>
    <s v="Christopher &amp; Banks-No Gift Card Orders Flowing to DC"/>
    <s v="Sheperdsville"/>
    <s v="Closed"/>
    <x v="0"/>
    <s v=""/>
    <s v=""/>
    <s v=""/>
    <s v=""/>
    <s v=""/>
    <s v=""/>
    <s v=""/>
    <s v=""/>
    <s v="v11 CBK Launch Team"/>
    <s v="NO"/>
    <d v="2013-07-31T17:32:57"/>
    <s v=""/>
    <s v=""/>
    <s v="v11.Operations Related Issues.Operations"/>
    <s v="v11.Operations"/>
    <n v="2.0857175925921183"/>
  </r>
  <r>
    <s v="28187"/>
    <s v="Incident"/>
    <d v="2013-08-03T06:47:24"/>
    <d v="2013-08-03T00:00:00"/>
    <d v="1899-12-30T06:47:00"/>
    <x v="2"/>
    <s v="CJB Order Jobs Failed in Production"/>
    <s v="Khokhar, Jaspreet "/>
    <s v="Closed"/>
    <x v="0"/>
    <s v=""/>
    <s v="Sriram, Saradha "/>
    <s v=""/>
    <s v=""/>
    <s v=""/>
    <s v=""/>
    <s v=""/>
    <s v=""/>
    <s v="v11 CBK Launch Team"/>
    <s v="NO"/>
    <d v="2013-08-03T09:14:24"/>
    <s v=""/>
    <s v=""/>
    <s v="v11.Order Processing Related Issues.Order Flow"/>
    <s v="v11.Order Processing"/>
    <n v="2.63432870370161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83">
  <r>
    <s v="20087"/>
    <s v="Incident"/>
    <d v="2013-03-14T13:13:21"/>
    <x v="0"/>
    <d v="2013-03-14T00:00:00"/>
    <d v="1899-12-30T13:13:00"/>
    <s v="B"/>
    <s v="CBKNAQA-2547 Landing page advertisement links do not work"/>
    <s v="Christopher and Banks"/>
    <s v="Closed Unresolved"/>
    <x v="0"/>
    <s v=""/>
    <s v="Boyd, Colin "/>
    <s v=""/>
    <s v=""/>
    <s v=""/>
    <s v=""/>
    <s v=""/>
    <s v=""/>
    <s v="v11 CBK Launch Team"/>
    <s v="NO"/>
    <d v="2013-03-17T10:33:56"/>
    <s v="CBK.TAM"/>
    <s v=""/>
    <s v="v11.Storefront Related Issues.WebStore Display"/>
    <x v="0"/>
    <s v=""/>
    <m/>
    <n v="2.8892939814832062"/>
    <s v="Day 2"/>
  </r>
  <r>
    <s v="20263"/>
    <s v="Incident"/>
    <d v="2013-03-18T16:57:18"/>
    <x v="1"/>
    <d v="2013-03-18T00:00:00"/>
    <d v="1899-12-30T16:57:00"/>
    <s v="B"/>
    <s v="CJB - items sent in PIM not showing in RT"/>
    <s v="Christopher and Banks"/>
    <s v="Closed"/>
    <x v="0"/>
    <s v=""/>
    <s v="Felix, Chris "/>
    <s v=""/>
    <s v=""/>
    <s v=""/>
    <s v=""/>
    <s v=""/>
    <s v=""/>
    <s v="v11 CBK Launch Team"/>
    <s v="YES"/>
    <d v="2013-03-22T09:21:30"/>
    <s v="CBK.TAM"/>
    <s v=""/>
    <s v="InternalClientServices_v9_v10.Feeds Related Issues.Item and Price Master"/>
    <x v="1"/>
    <n v="4.1555208333375049"/>
    <n v="2.0777604166687524"/>
    <n v="3.6834722222192795"/>
    <s v="Day 3"/>
  </r>
  <r>
    <s v="20841"/>
    <s v="Incident"/>
    <d v="2013-04-01T12:48:33"/>
    <x v="1"/>
    <d v="2013-04-01T00:00:00"/>
    <d v="1899-12-30T12:48:00"/>
    <s v="B"/>
    <s v="CBKNAQA-2751 CBK Broken images"/>
    <s v="Christopher and Banks"/>
    <s v="Closed"/>
    <x v="0"/>
    <s v=""/>
    <s v=""/>
    <s v=""/>
    <s v=""/>
    <s v=""/>
    <s v=""/>
    <s v=""/>
    <s v=""/>
    <s v="v11 CBK Launch Team"/>
    <s v="NO"/>
    <d v="2013-04-11T16:31:57"/>
    <s v="CBK.TAM"/>
    <s v=""/>
    <s v="v11.Storefront Related Issues.WebStore Display"/>
    <x v="0"/>
    <n v="13.827256944445253"/>
    <n v="6.9136284722226264"/>
    <n v="10.155138888883812"/>
    <s v="Day 10&gt;30"/>
  </r>
  <r>
    <s v="20843"/>
    <s v="Incident"/>
    <d v="2013-04-01T12:52:15"/>
    <x v="1"/>
    <d v="2013-04-01T00:00:00"/>
    <d v="1899-12-30T12:52:00"/>
    <s v="B"/>
    <s v="CBKNAQA-2752 CBK Default image being shown "/>
    <s v="Christopher and Banks"/>
    <s v="Closed"/>
    <x v="0"/>
    <s v=""/>
    <s v=""/>
    <d v="2013-04-02T10:04:17"/>
    <s v=""/>
    <s v=""/>
    <s v=""/>
    <s v=""/>
    <d v="2013-04-23T10:03:43"/>
    <s v="v11 CBK Launch Team"/>
    <s v="NO"/>
    <d v="2013-05-07T14:23:56"/>
    <s v="CBK.TAM"/>
    <s v=""/>
    <s v="v11.Storefront Related Issues.WebStore Display"/>
    <x v="0"/>
    <n v="2.5694444411783479E-3"/>
    <n v="1.284722220589174E-3"/>
    <n v="36.063668981485534"/>
    <s v="Day &gt;30"/>
  </r>
  <r>
    <s v="20844"/>
    <s v="Incident"/>
    <d v="2013-04-01T12:54:14"/>
    <x v="1"/>
    <d v="2013-04-01T00:00:00"/>
    <d v="1899-12-30T12:54:00"/>
    <s v="B"/>
    <s v="CBKNAQA-2753 CBK/CJB Replication of Search"/>
    <s v="Christopher and Banks"/>
    <s v="Closed"/>
    <x v="0"/>
    <s v=""/>
    <s v=""/>
    <s v=""/>
    <s v=""/>
    <s v=""/>
    <s v=""/>
    <s v=""/>
    <s v=""/>
    <s v="v11 CBK Launch Team"/>
    <s v="NO"/>
    <d v="2013-05-20T10:48:55"/>
    <s v="CBK.TAM"/>
    <s v=""/>
    <s v="v11.GSI Manager.Channel Catalog"/>
    <x v="2"/>
    <n v="1.377314816636499E-3"/>
    <n v="6.8865740831824951E-4"/>
    <n v="48.912974537037371"/>
    <s v="Day &gt;30"/>
  </r>
  <r>
    <s v="20892"/>
    <s v="Incident"/>
    <d v="2013-04-02T09:58:31"/>
    <x v="2"/>
    <d v="2013-04-02T00:00:00"/>
    <d v="1899-12-30T09:58:00"/>
    <s v="B"/>
    <s v="CBKNAQA-2761 CBK/CJB - Title tag prefix"/>
    <s v="Christopher and Banks"/>
    <s v="Closed"/>
    <x v="0"/>
    <s v=""/>
    <s v="Ivanova, Viktoria "/>
    <s v=""/>
    <s v=""/>
    <s v=""/>
    <s v=""/>
    <s v=""/>
    <s v=""/>
    <s v="v11 CBK Launch Team"/>
    <s v="YES"/>
    <d v="2013-07-29T14:21:54"/>
    <s v="CBK.TAM"/>
    <s v=""/>
    <s v="v11.Storefront Related Issues.Search"/>
    <x v="0"/>
    <n v="0.87797453703387873"/>
    <n v="0.43898726851693937"/>
    <n v="118.18290509259532"/>
    <s v="Day &gt;30"/>
  </r>
  <r>
    <s v="20893"/>
    <s v="Incident"/>
    <d v="2013-04-02T10:04:24"/>
    <x v="2"/>
    <d v="2013-04-02T00:00:00"/>
    <d v="1899-12-30T10:04:00"/>
    <s v="B"/>
    <s v="CBKNAQA-2749 CBK - Forgot password follow up page has bad/wrong layout"/>
    <s v="Christopher and Banks"/>
    <s v="Closed"/>
    <x v="0"/>
    <s v=""/>
    <s v=""/>
    <s v=""/>
    <s v=""/>
    <s v=""/>
    <s v=""/>
    <s v=""/>
    <s v=""/>
    <s v="v11 CBK Launch Team"/>
    <s v="NO"/>
    <d v="2013-04-15T14:06:36"/>
    <s v="CBK.TAM"/>
    <s v=""/>
    <s v="v11.Storefront Related Issues.WebStore Display"/>
    <x v="0"/>
    <n v="4.0856481500668451E-3"/>
    <n v="2.0428240750334226E-3"/>
    <n v="13.168194444442634"/>
    <s v="Day 10&gt;30"/>
  </r>
  <r>
    <s v="20898"/>
    <s v="Incident"/>
    <d v="2013-04-02T10:28:00"/>
    <x v="2"/>
    <d v="2013-04-02T00:00:00"/>
    <d v="1899-12-30T10:28:00"/>
    <s v="B"/>
    <s v="CBKNAQA-2746 CBK General Error when Epicor is not available is causing new account registration to error - Epicor throwin error"/>
    <s v="Christopher and Banks"/>
    <s v="Closed"/>
    <x v="0"/>
    <s v=""/>
    <s v=""/>
    <s v=""/>
    <s v=""/>
    <s v=""/>
    <s v=""/>
    <s v=""/>
    <s v=""/>
    <s v="v11 CBK Launch Team"/>
    <s v="NO"/>
    <d v="2013-04-12T14:47:38"/>
    <s v="CBK.TAM"/>
    <s v=""/>
    <s v="v11.Storefront Related Issues.WebStore Display"/>
    <x v="0"/>
    <n v="1.6388888892834075E-2"/>
    <n v="8.1944444464170374E-3"/>
    <n v="10.180300925923802"/>
    <s v="Day 10&gt;30"/>
  </r>
  <r>
    <s v="20916"/>
    <s v="Incident"/>
    <d v="2013-04-02T12:03:09"/>
    <x v="2"/>
    <d v="2013-04-02T00:00:00"/>
    <d v="1899-12-30T12:03:00"/>
    <s v="B"/>
    <s v="CBKNAQA-2746 CBK General Error when Epicor is not available is causing new account registration to error - webstore not handling error correctly"/>
    <s v="Christopher and Banks"/>
    <s v="Closed"/>
    <x v="0"/>
    <s v=""/>
    <s v=""/>
    <s v=""/>
    <s v=""/>
    <s v=""/>
    <s v=""/>
    <s v=""/>
    <s v=""/>
    <s v="v11 CBK Launch Team"/>
    <s v="NO"/>
    <d v="2013-04-12T14:20:30"/>
    <s v="CBK.TAM"/>
    <s v=""/>
    <s v="v11.Storefront Related Issues.WebStore Display"/>
    <x v="0"/>
    <n v="6.6076388888177462E-2"/>
    <n v="3.3038194444088731E-2"/>
    <n v="10.095381944440305"/>
    <s v="Day 10&gt;30"/>
  </r>
  <r>
    <s v="20918"/>
    <s v="Incident"/>
    <d v="2013-04-02T12:08:40"/>
    <x v="2"/>
    <d v="2013-04-02T00:00:00"/>
    <d v="1899-12-30T12:08:00"/>
    <s v="B"/>
    <s v="CBKNAQA-2744 CBK/CJB CrossSells "/>
    <s v="Christopher and Banks"/>
    <s v="Closed"/>
    <x v="0"/>
    <s v=""/>
    <s v=""/>
    <d v="2013-05-14T15:03:25"/>
    <s v=""/>
    <s v=""/>
    <s v=""/>
    <s v=""/>
    <s v=""/>
    <s v="v11 CBK Launch Team"/>
    <s v="NO"/>
    <d v="2013-05-24T13:10:55"/>
    <s v="CBK.TAM"/>
    <s v=""/>
    <s v="v11.GSI Manager.Channel Catalog"/>
    <x v="2"/>
    <n v="3.8310185191221535E-3"/>
    <n v="1.9155092595610768E-3"/>
    <n v="52.043229166665697"/>
    <s v="Day &gt;30"/>
  </r>
  <r>
    <s v="20927"/>
    <s v="Incident"/>
    <d v="2013-04-02T12:59:43"/>
    <x v="2"/>
    <d v="2013-04-02T00:00:00"/>
    <d v="1899-12-30T12:59:00"/>
    <s v="B"/>
    <s v="CBKNAQA-2741 CBK Taxpercentage value is coming as Rate and not as Percentage"/>
    <s v="Christopher and Banks"/>
    <s v="Closed"/>
    <x v="0"/>
    <s v=""/>
    <s v=""/>
    <s v=""/>
    <s v=""/>
    <s v=""/>
    <s v=""/>
    <s v=""/>
    <s v=""/>
    <s v="v11 CBK Launch Team"/>
    <s v="NO"/>
    <d v="2013-04-15T13:08:28"/>
    <s v="CBK.TAM"/>
    <s v=""/>
    <s v="v11.GSI Manager.Channel Mass Data Tasks"/>
    <x v="2"/>
    <n v="3.5451388888759539E-2"/>
    <n v="1.7725694444379769E-2"/>
    <n v="13.00607638888323"/>
    <s v="Day 10&gt;30"/>
  </r>
  <r>
    <s v="20928"/>
    <s v="Incident"/>
    <d v="2013-04-02T13:08:25"/>
    <x v="2"/>
    <d v="2013-04-02T00:00:00"/>
    <d v="1899-12-30T13:08:00"/>
    <s v="B"/>
    <s v="CBKNAQA-2740 CBK Order Total Amount not matching with invoiced amount"/>
    <s v="Christopher and Banks"/>
    <s v="Closed"/>
    <x v="0"/>
    <s v=""/>
    <s v=""/>
    <s v=""/>
    <s v=""/>
    <s v=""/>
    <s v=""/>
    <s v=""/>
    <s v=""/>
    <s v="v11 CBK Launch Team"/>
    <s v="NO"/>
    <d v="2013-04-15T13:08:02"/>
    <s v="CBK.TAM"/>
    <s v=""/>
    <s v="v11.GSI Manager.Channel Mass Data Tasks"/>
    <x v="2"/>
    <n v="6.0416666674427688E-3"/>
    <n v="3.0208333337213844E-3"/>
    <n v="12.999733796292276"/>
    <s v="Day 10&gt;30"/>
  </r>
  <r>
    <s v="20929"/>
    <s v="Incident"/>
    <d v="2013-04-02T13:11:34"/>
    <x v="2"/>
    <d v="2013-04-02T00:00:00"/>
    <d v="1899-12-30T13:11:00"/>
    <s v="B"/>
    <s v="CBKNAQA-2739 CBK 404 Error Page Missing from Production"/>
    <s v="Christopher and Banks"/>
    <s v="Closed"/>
    <x v="0"/>
    <s v=""/>
    <s v=""/>
    <s v=""/>
    <s v=""/>
    <s v=""/>
    <s v=""/>
    <s v=""/>
    <s v=""/>
    <s v="v11 CBK Launch Team"/>
    <s v="NO"/>
    <d v="2013-05-07T14:12:48"/>
    <s v="CBK.TAM"/>
    <s v=""/>
    <s v="v11.Storefront Related Issues.WebStore Display"/>
    <x v="0"/>
    <n v="2.1874999947613105E-3"/>
    <n v="1.0937499973806553E-3"/>
    <n v="35.042523148149485"/>
    <s v="Day &gt;30"/>
  </r>
  <r>
    <s v="20930"/>
    <s v="Incident"/>
    <d v="2013-04-02T13:15:05"/>
    <x v="2"/>
    <d v="2013-04-02T00:00:00"/>
    <d v="1899-12-30T13:15:00"/>
    <s v="B"/>
    <s v="CBKNAQA-2738 CBK iShip data is not making it into the data warehouse"/>
    <s v="Christopher and Banks"/>
    <s v="Closed"/>
    <x v="0"/>
    <s v=""/>
    <s v=""/>
    <d v="2013-05-14T15:04:04"/>
    <s v=""/>
    <s v=""/>
    <s v=""/>
    <s v=""/>
    <s v=""/>
    <s v="v11 CBK Launch Team"/>
    <s v="NO"/>
    <d v="2013-05-20T10:51:15"/>
    <s v="CBK.TAM"/>
    <s v=""/>
    <s v="v11.Feeds Related Issues.Data Warehouse"/>
    <x v="3"/>
    <n v="2.4421296329819597E-3"/>
    <n v="1.2210648164909799E-3"/>
    <n v="47.900115740740148"/>
    <s v="Day &gt;30"/>
  </r>
  <r>
    <s v="20935"/>
    <s v="Incident"/>
    <d v="2013-04-02T13:52:47"/>
    <x v="2"/>
    <d v="2013-04-02T00:00:00"/>
    <d v="1899-12-30T13:52:00"/>
    <s v="B"/>
    <s v="CBKNAQA-2738 CBK Data Migration return orders after invoices, settlement are getting triggered to payment service causing additional refund to customers"/>
    <s v="Christopher and Banks"/>
    <s v="Closed"/>
    <x v="0"/>
    <s v=""/>
    <s v=""/>
    <s v=""/>
    <s v=""/>
    <s v=""/>
    <s v=""/>
    <s v=""/>
    <s v=""/>
    <s v="v11 CBK Launch Team"/>
    <s v="NO"/>
    <d v="2013-04-16T15:38:27"/>
    <s v="CBK.TAM"/>
    <s v=""/>
    <s v="v11.GSI Manager.Channel Mass Data Tasks"/>
    <x v="2"/>
    <n v="2.6180555556493346E-2"/>
    <n v="1.3090277778246673E-2"/>
    <n v="14.073379629626288"/>
    <s v="Day 10&gt;30"/>
  </r>
  <r>
    <s v="20937"/>
    <s v="Incident"/>
    <d v="2013-04-02T13:58:45"/>
    <x v="2"/>
    <d v="2013-04-02T00:00:00"/>
    <d v="1899-12-30T13:58:00"/>
    <s v="B"/>
    <s v="CBKNAQA-2735 CBK product url getting local host as the server name"/>
    <s v="Christopher and Banks"/>
    <s v="Closed"/>
    <x v="0"/>
    <s v=""/>
    <s v=""/>
    <s v=""/>
    <s v=""/>
    <s v=""/>
    <s v=""/>
    <s v=""/>
    <s v=""/>
    <s v="v11 CBK Launch Team"/>
    <s v="NO"/>
    <d v="2013-04-19T14:04:41"/>
    <s v="CBK.TAM"/>
    <s v=""/>
    <s v="v11.Storefront Related Issues.WebStore Display"/>
    <x v="0"/>
    <n v="4.1435185194131918E-3"/>
    <n v="2.0717592597065959E-3"/>
    <n v="17.004120370365854"/>
    <s v="Day 10&gt;30"/>
  </r>
  <r>
    <s v="20938"/>
    <s v="Incident"/>
    <d v="2013-04-02T14:04:41"/>
    <x v="2"/>
    <d v="2013-04-02T00:00:00"/>
    <d v="1899-12-30T14:04:00"/>
    <s v="B"/>
    <s v="CBKNAQA-2734 CBK/CJB VGC Refund Order is getting BackOrdered for both CBJ and CJB stores "/>
    <s v="Christopher and Banks"/>
    <s v="Closed"/>
    <x v="0"/>
    <s v=""/>
    <s v=""/>
    <s v=""/>
    <s v=""/>
    <s v=""/>
    <s v=""/>
    <s v=""/>
    <s v=""/>
    <s v="v11 CBK Launch Team"/>
    <s v="NO"/>
    <d v="2013-04-15T14:10:23"/>
    <s v="CBK.TAM"/>
    <s v=""/>
    <s v="v11.Order Processing Related Issues.Order Flow"/>
    <x v="4"/>
    <n v="4.1203703658538871E-3"/>
    <n v="2.0601851829269435E-3"/>
    <n v="13.003958333334594"/>
    <s v="Day 10&gt;30"/>
  </r>
  <r>
    <s v="20951"/>
    <s v="Incident"/>
    <d v="2013-04-02T16:06:36"/>
    <x v="2"/>
    <d v="2013-04-02T00:00:00"/>
    <d v="1899-12-30T16:06:00"/>
    <s v="B"/>
    <s v="CBK - CBKNAQA-2694 - SI is genarating 2 POS files everytime we are re-sending POS from OMS"/>
    <s v="Christopher and Banks"/>
    <s v="Closed"/>
    <x v="0"/>
    <s v=""/>
    <s v=""/>
    <s v=""/>
    <s v=""/>
    <s v=""/>
    <s v=""/>
    <s v=""/>
    <s v=""/>
    <s v="v11 CBK Launch Team"/>
    <s v="NO"/>
    <d v="2013-04-15T14:12:21"/>
    <s v="CBK.TAM"/>
    <s v=""/>
    <s v="v11.Sterling Integrator Issues.Fufillment Hub"/>
    <x v="5"/>
    <n v="8.46643518525525E-2"/>
    <n v="4.233217592627625E-2"/>
    <n v="12.920659722221899"/>
    <s v="Day 10&gt;30"/>
  </r>
  <r>
    <s v="20952"/>
    <s v="Incident"/>
    <d v="2013-04-02T16:10:13"/>
    <x v="2"/>
    <d v="2013-04-02T00:00:00"/>
    <d v="1899-12-30T16:10:00"/>
    <s v="B"/>
    <s v="CBKNAQA-2682 CBK - First two states for antigua and barbuda are nulls"/>
    <s v="Christopher and Banks"/>
    <s v="Closed"/>
    <x v="0"/>
    <s v=""/>
    <s v=""/>
    <s v=""/>
    <s v=""/>
    <s v=""/>
    <s v=""/>
    <s v=""/>
    <s v=""/>
    <s v="v11 CBK Launch Team"/>
    <s v="NO"/>
    <d v="2013-04-15T14:12:50"/>
    <s v="CBK.TAM"/>
    <s v=""/>
    <s v="v11.Storefront Related Issues.Checkout"/>
    <x v="0"/>
    <n v="2.5115740718320012E-3"/>
    <n v="1.2557870359160006E-3"/>
    <n v="12.918483796296641"/>
    <s v="Day 10&gt;30"/>
  </r>
  <r>
    <s v="20953"/>
    <s v="Incident"/>
    <d v="2013-04-02T16:19:48"/>
    <x v="2"/>
    <d v="2013-04-02T00:00:00"/>
    <d v="1899-12-30T16:19:00"/>
    <s v="B"/>
    <s v="CBKNAQA-2670 CBK - Email Wish list, email received but &quot; Shop Now&quot; and product name must be links to link to product page"/>
    <s v="Christopher and Banks"/>
    <s v="Closed"/>
    <x v="0"/>
    <s v=""/>
    <s v=""/>
    <s v=""/>
    <s v=""/>
    <s v=""/>
    <s v=""/>
    <s v=""/>
    <s v=""/>
    <s v="v11 CBK Launch Team"/>
    <s v="NO"/>
    <d v="2013-04-15T13:14:00"/>
    <s v="CBK.TAM"/>
    <s v=""/>
    <s v="v11.Email Related Issues.Transaction Emails"/>
    <x v="6"/>
    <n v="6.6550925985211506E-3"/>
    <n v="3.3275462992605753E-3"/>
    <n v="12.87097222221928"/>
    <s v="Day 10&gt;30"/>
  </r>
  <r>
    <s v="20955"/>
    <s v="Incident"/>
    <d v="2013-04-02T16:30:26"/>
    <x v="2"/>
    <d v="2013-04-02T00:00:00"/>
    <d v="1899-12-30T16:30:00"/>
    <s v="B"/>
    <s v="CBK - CBKNAQA-2690 - Gift card serial numbers are not correctly formatted"/>
    <s v="Christopher and Banks"/>
    <s v="Closed"/>
    <x v="0"/>
    <s v=""/>
    <s v=""/>
    <s v=""/>
    <s v=""/>
    <s v=""/>
    <s v=""/>
    <s v=""/>
    <s v=""/>
    <s v="v11 CBK Launch Team"/>
    <s v="NO"/>
    <d v="2013-04-12T10:02:36"/>
    <s v="CBK.TAM"/>
    <s v=""/>
    <s v="v11.Sterling Integrator Issues.Fufillment Hub"/>
    <x v="5"/>
    <n v="7.3842592537403107E-3"/>
    <n v="3.6921296268701553E-3"/>
    <n v="9.7306712962963502"/>
    <s v="Day 6-10"/>
  </r>
  <r>
    <s v="20956"/>
    <s v="Incident"/>
    <d v="2013-04-02T16:34:33"/>
    <x v="2"/>
    <d v="2013-04-02T00:00:00"/>
    <d v="1899-12-30T16:34:00"/>
    <s v="B"/>
    <s v="CBKNAQA-2699 CBK CLONE -Shipping rule is not applied for CBK (Rule id: Virtual gift card) after deployment "/>
    <s v="Christopher and Banks"/>
    <s v="Closed"/>
    <x v="0"/>
    <s v=""/>
    <s v=""/>
    <s v=""/>
    <s v=""/>
    <s v=""/>
    <s v=""/>
    <s v=""/>
    <s v=""/>
    <s v="v11 CBK Launch Team"/>
    <s v="NO"/>
    <d v="2013-04-22T15:49:00"/>
    <s v="CBK.TAM"/>
    <s v=""/>
    <s v="v11.Storefront Related Issues.Checkout"/>
    <x v="0"/>
    <n v="2.8587962951860391E-3"/>
    <n v="1.4293981475930195E-3"/>
    <n v="19.968368055560859"/>
    <s v="Day 10&gt;30"/>
  </r>
  <r>
    <s v="20957"/>
    <s v="Incident"/>
    <d v="2013-04-02T16:46:17"/>
    <x v="2"/>
    <d v="2013-04-02T00:00:00"/>
    <d v="1899-12-30T16:46:00"/>
    <s v="B"/>
    <s v="CBKNAQA-2698 CBK E gift card needs words "/>
    <s v="Christopher and Banks"/>
    <s v="Closed"/>
    <x v="0"/>
    <s v=""/>
    <s v=""/>
    <s v=""/>
    <s v=""/>
    <s v=""/>
    <s v=""/>
    <s v=""/>
    <s v=""/>
    <s v="v11 CBK Launch Team"/>
    <s v="NO"/>
    <d v="2013-05-17T23:30:25"/>
    <s v="CBK.TAM"/>
    <s v=""/>
    <s v="v11.Storefront Related Issues.Checkout"/>
    <x v="0"/>
    <n v="8.1481481538503431E-3"/>
    <n v="4.0740740769251715E-3"/>
    <n v="45.280648148145701"/>
    <s v="Day &gt;30"/>
  </r>
  <r>
    <s v="20960"/>
    <s v="Incident"/>
    <d v="2013-04-02T17:12:52"/>
    <x v="2"/>
    <d v="2013-04-02T00:00:00"/>
    <d v="1899-12-30T17:12:00"/>
    <s v="B"/>
    <s v="CBK - CBKNAQA-2665 - Guam is missing from list of US States/Territories"/>
    <s v="Christopher and Banks"/>
    <s v="Closed"/>
    <x v="0"/>
    <s v=""/>
    <s v=""/>
    <s v=""/>
    <s v=""/>
    <s v=""/>
    <s v=""/>
    <s v=""/>
    <s v=""/>
    <s v="v11 CBK Launch Team"/>
    <s v="NO"/>
    <d v="2013-04-15T13:12:42"/>
    <s v="CBK.TAM"/>
    <s v=""/>
    <s v="v11.Storefront Related Issues.Checkout"/>
    <x v="0"/>
    <n v="1.8460648148902692E-2"/>
    <n v="9.230324074451346E-3"/>
    <n v="12.83321759258979"/>
    <s v="Day 10&gt;30"/>
  </r>
  <r>
    <s v="20961"/>
    <s v="Incident"/>
    <d v="2013-04-02T17:16:03"/>
    <x v="2"/>
    <d v="2013-04-02T00:00:00"/>
    <d v="1899-12-30T17:16:00"/>
    <s v="B"/>
    <s v="CBK - CBKNAQA-2663 - Only promo codes get published to live on Approval, the actual promotion does not"/>
    <s v="Christopher and Banks"/>
    <s v="Closed"/>
    <x v="0"/>
    <s v=""/>
    <s v=""/>
    <s v=""/>
    <s v=""/>
    <s v=""/>
    <s v=""/>
    <s v=""/>
    <s v=""/>
    <s v="v11 CBK Launch Team"/>
    <s v="NO"/>
    <d v="2013-04-15T14:17:28"/>
    <s v="CBK.TAM"/>
    <s v=""/>
    <s v="v11.GSI Manager.Channel Cart &amp; Checkout"/>
    <x v="2"/>
    <n v="2.2106481483206153E-3"/>
    <n v="1.1053240741603076E-3"/>
    <n v="12.87598379629344"/>
    <s v="Day 10&gt;30"/>
  </r>
  <r>
    <s v="20962"/>
    <s v="Incident"/>
    <d v="2013-04-02T17:19:30"/>
    <x v="2"/>
    <d v="2013-04-02T00:00:00"/>
    <d v="1899-12-30T17:19:00"/>
    <s v="B"/>
    <s v="CBK - CBKNAQA-2660 - Search Issue"/>
    <s v="Christopher and Banks"/>
    <s v="Closed"/>
    <x v="0"/>
    <s v=""/>
    <s v=""/>
    <s v=""/>
    <s v=""/>
    <s v=""/>
    <s v=""/>
    <s v=""/>
    <s v=""/>
    <s v="v11 CBK Launch Team"/>
    <s v="NO"/>
    <d v="2013-04-18T13:11:46"/>
    <s v="CBK.TAM"/>
    <s v=""/>
    <s v="v11.Storefront Related Issues.WebStore Display"/>
    <x v="0"/>
    <n v="2.3958333331393078E-3"/>
    <n v="1.1979166665696539E-3"/>
    <n v="15.827962962961465"/>
    <s v="Day 10&gt;30"/>
  </r>
  <r>
    <s v="20963"/>
    <s v="Incident"/>
    <d v="2013-04-02T17:22:01"/>
    <x v="2"/>
    <d v="2013-04-02T00:00:00"/>
    <d v="1899-12-30T17:22:00"/>
    <s v="B"/>
    <s v="CBK - CBKNAQA-2638 - Product page copy is wrapping in some cases, not in bullet points."/>
    <s v="Christopher and Banks"/>
    <s v="Closed"/>
    <x v="0"/>
    <s v=""/>
    <s v=""/>
    <s v=""/>
    <s v=""/>
    <s v=""/>
    <s v=""/>
    <s v=""/>
    <s v=""/>
    <s v="v11 CBK Launch Team"/>
    <s v="NO"/>
    <d v="2013-04-12T15:02:46"/>
    <s v="CBK.TAM"/>
    <s v=""/>
    <s v="v11.Storefront Related Issues.WebStore Display"/>
    <x v="0"/>
    <n v="1.7476851789979264E-3"/>
    <n v="8.7384258949896321E-4"/>
    <n v="9.9032986111124046"/>
    <s v="Day 6-10"/>
  </r>
  <r>
    <s v="20964"/>
    <s v="Incident"/>
    <d v="2013-04-02T17:25:08"/>
    <x v="2"/>
    <d v="2013-04-02T00:00:00"/>
    <d v="1899-12-30T17:25:00"/>
    <s v="B"/>
    <s v="CBK - CBKNAQA-2627 - Size Range Radio Button for product redirects to Family Page"/>
    <s v="Christopher and Banks"/>
    <s v="Closed"/>
    <x v="0"/>
    <s v=""/>
    <s v=""/>
    <s v=""/>
    <s v=""/>
    <s v=""/>
    <s v=""/>
    <s v=""/>
    <s v=""/>
    <s v="v11 CBK Launch Team"/>
    <s v="NO"/>
    <d v="2013-04-12T16:02:02"/>
    <s v="CBK.TAM"/>
    <s v=""/>
    <s v="v11.Storefront Related Issues.WebStore Display"/>
    <x v="0"/>
    <n v="2.164351855753921E-3"/>
    <n v="1.0821759278769605E-3"/>
    <n v="9.9422916666662786"/>
    <s v="Day 6-10"/>
  </r>
  <r>
    <s v="20965"/>
    <s v="Incident"/>
    <d v="2013-04-02T17:27:26"/>
    <x v="2"/>
    <d v="2013-04-02T00:00:00"/>
    <d v="1899-12-30T17:27:00"/>
    <s v="B"/>
    <s v="CBK - CBKNAQA-2625 - Remove Default Sorting Workaround"/>
    <s v="Christopher and Banks"/>
    <s v="Closed"/>
    <x v="0"/>
    <s v=""/>
    <s v=""/>
    <s v=""/>
    <s v=""/>
    <s v=""/>
    <s v=""/>
    <s v=""/>
    <s v=""/>
    <s v="v11 CBK Launch Team"/>
    <s v="NO"/>
    <d v="2013-04-15T14:17:48"/>
    <s v="CBK.TAM"/>
    <s v=""/>
    <s v="v11.Storefront Related Issues.WebStore Display"/>
    <x v="0"/>
    <n v="1.5972222245181911E-3"/>
    <n v="7.9861111225909553E-4"/>
    <n v="12.868310185185692"/>
    <s v="Day 10&gt;30"/>
  </r>
  <r>
    <s v="20966"/>
    <s v="Incident"/>
    <d v="2013-04-02T17:30:02"/>
    <x v="2"/>
    <d v="2013-04-02T00:00:00"/>
    <d v="1899-12-30T17:30:00"/>
    <s v="B"/>
    <s v="CBK - CBKNAQA-2624 - New Arrivals Sorting Implementation Gap"/>
    <s v="Christopher and Banks"/>
    <s v="Closed"/>
    <x v="0"/>
    <s v=""/>
    <s v=""/>
    <s v=""/>
    <s v=""/>
    <s v=""/>
    <s v=""/>
    <s v=""/>
    <s v=""/>
    <s v="v11 CBK Launch Team"/>
    <s v="NO"/>
    <d v="2013-04-15T14:18:09"/>
    <s v="CBK.TAM"/>
    <s v=""/>
    <s v="v11.Storefront Related Issues.WebStore Display"/>
    <x v="0"/>
    <n v="1.8055555556202307E-3"/>
    <n v="9.0277777781011537E-4"/>
    <n v="12.866747685184237"/>
    <s v="Day 10&gt;30"/>
  </r>
  <r>
    <s v="20976"/>
    <s v="Incident"/>
    <d v="2013-04-02T18:52:03"/>
    <x v="2"/>
    <d v="2013-04-02T00:00:00"/>
    <d v="1899-12-30T18:52:00"/>
    <s v="C"/>
    <s v="CBKNAQA-2608 CBK Default error page for webstore missing"/>
    <s v="Christopher and Banks"/>
    <s v="Closed"/>
    <x v="0"/>
    <s v=""/>
    <s v=""/>
    <s v=""/>
    <s v=""/>
    <s v=""/>
    <s v=""/>
    <s v=""/>
    <s v=""/>
    <s v="v11 CBK Launch Team"/>
    <s v="NO"/>
    <d v="2013-04-15T14:18:30"/>
    <s v="CBK.TAM"/>
    <s v=""/>
    <s v="v11.Storefront Related Issues.WebStore Display"/>
    <x v="0"/>
    <n v="5.6956018517666962E-2"/>
    <n v="2.8478009258833481E-2"/>
    <n v="12.810034722220735"/>
    <s v="Day 10&gt;30"/>
  </r>
  <r>
    <s v="20977"/>
    <s v="Incident"/>
    <d v="2013-04-02T18:56:43"/>
    <x v="2"/>
    <d v="2013-04-02T00:00:00"/>
    <d v="1899-12-30T18:56:00"/>
    <s v="C"/>
    <s v="CBKNAQA-2598 CBK Analytics errors"/>
    <s v="Christopher and Banks"/>
    <s v="Closed"/>
    <x v="0"/>
    <s v=""/>
    <s v=""/>
    <s v=""/>
    <s v=""/>
    <s v=""/>
    <s v=""/>
    <s v=""/>
    <s v=""/>
    <s v="v11 CBK Launch Team"/>
    <s v="NO"/>
    <d v="2013-04-15T14:18:48"/>
    <s v="CBK.TAM"/>
    <s v=""/>
    <s v="v11.Storefront Related Issues.Checkout"/>
    <x v="0"/>
    <n v="3.2407407416030765E-3"/>
    <n v="1.6203703708015382E-3"/>
    <n v="12.807002314810234"/>
    <s v="Day 10&gt;30"/>
  </r>
  <r>
    <s v="21003"/>
    <s v="Incident"/>
    <d v="2013-04-03T09:56:55"/>
    <x v="3"/>
    <d v="2013-04-03T00:00:00"/>
    <d v="1899-12-30T09:56:00"/>
    <s v="B"/>
    <s v="CBKNAQA-2689 CBK - Product should have ability to restrict tax proration for legacy orders at enterprise level "/>
    <s v="Christopher and Banks"/>
    <s v="Closed"/>
    <x v="0"/>
    <s v=""/>
    <s v=""/>
    <s v=""/>
    <s v=""/>
    <s v=""/>
    <s v=""/>
    <s v=""/>
    <s v=""/>
    <s v="v11 CBK Launch Team"/>
    <s v="NO"/>
    <d v="2013-04-19T14:05:22"/>
    <s v="CBK.TAM"/>
    <s v=""/>
    <s v="v11.Order Processing Related Issues.Order Flow"/>
    <x v="4"/>
    <n v="0.62513888888497604"/>
    <n v="0.31256944444248802"/>
    <n v="16.172534722223645"/>
    <s v="Day 10&gt;30"/>
  </r>
  <r>
    <s v="21006"/>
    <s v="Incident"/>
    <d v="2013-04-03T10:07:23"/>
    <x v="3"/>
    <d v="2013-04-03T00:00:00"/>
    <d v="1899-12-30T10:07:00"/>
    <s v="B"/>
    <s v="CBKNAQA-2683 CBK - Exception is thrown during DBMigrate when it runs init replication job"/>
    <s v="Christopher and Banks"/>
    <s v="Closed"/>
    <x v="0"/>
    <s v=""/>
    <s v=""/>
    <s v=""/>
    <s v=""/>
    <s v=""/>
    <s v=""/>
    <s v=""/>
    <s v=""/>
    <s v="v11 CBK Launch Team"/>
    <s v="NO"/>
    <d v="2013-04-12T14:23:14"/>
    <s v="CBK.TAM"/>
    <s v=""/>
    <s v="v11.GSI Manager.Channel Mass Data Tasks"/>
    <x v="2"/>
    <n v="7.2685185223235749E-3"/>
    <n v="3.6342592611617874E-3"/>
    <n v="9.1776736111060018"/>
    <s v="Day 6-10"/>
  </r>
  <r>
    <s v="21010"/>
    <s v="Incident"/>
    <d v="2013-04-03T10:32:31"/>
    <x v="3"/>
    <d v="2013-04-03T00:00:00"/>
    <d v="1899-12-30T10:32:00"/>
    <s v="B"/>
    <s v="CBKNAQA-2704 CBK -  VGC refund orders are not accessible in Epiphany "/>
    <s v="Christopher and Banks"/>
    <s v="Closed Unresolved"/>
    <x v="0"/>
    <s v=""/>
    <s v=""/>
    <s v=""/>
    <s v=""/>
    <s v=""/>
    <s v=""/>
    <s v=""/>
    <s v=""/>
    <s v="v11 CBK Launch Team"/>
    <s v="NO"/>
    <d v="2013-04-12T14:24:10"/>
    <s v="CBK.TAM"/>
    <s v=""/>
    <s v="v11.Call Center Related Issues.CSR Webstore"/>
    <x v="7"/>
    <n v="1.7453703701903578E-2"/>
    <n v="8.7268518509517889E-3"/>
    <n v="9.1608680555509636"/>
    <s v="Day 6-10"/>
  </r>
  <r>
    <s v="21013"/>
    <s v="Incident"/>
    <d v="2013-04-03T10:57:02"/>
    <x v="3"/>
    <d v="2013-04-03T00:00:00"/>
    <d v="1899-12-30T10:57:00"/>
    <s v="B"/>
    <s v="CBKNAQA-2703 CBK - &quot;CK&quot; and &quot;AD&quot; tender code mismatch for PLCCs from JDA to OMS"/>
    <s v="Christopher and Banks"/>
    <s v="Closed"/>
    <x v="0"/>
    <s v=""/>
    <s v=""/>
    <s v=""/>
    <s v=""/>
    <s v=""/>
    <s v=""/>
    <s v=""/>
    <s v=""/>
    <s v="v11 CBK Launch Team"/>
    <s v="NO"/>
    <d v="2013-04-12T14:24:54"/>
    <s v="CBK.TAM"/>
    <s v=""/>
    <s v="v11.GSI Manager.Channel Mass Data Tasks"/>
    <x v="2"/>
    <n v="1.7025462962919846E-2"/>
    <n v="8.5127314814599231E-3"/>
    <n v="9.1443518518499332"/>
    <s v="Day 6-10"/>
  </r>
  <r>
    <s v="21014"/>
    <s v="Incident"/>
    <d v="2013-04-03T11:17:04"/>
    <x v="3"/>
    <d v="2013-04-03T00:00:00"/>
    <d v="1899-12-30T11:17:00"/>
    <s v="B"/>
    <s v="CBKNAQA-2541 CBK - Illegal security accounts are created in production."/>
    <s v="Christopher and Banks"/>
    <s v="Closed"/>
    <x v="0"/>
    <s v=""/>
    <s v=""/>
    <s v=""/>
    <s v=""/>
    <s v=""/>
    <s v=""/>
    <s v=""/>
    <s v=""/>
    <s v="v11 CBK Launch Team"/>
    <s v="NO"/>
    <d v="2013-04-22T15:47:35"/>
    <s v="CBK.TAM"/>
    <s v=""/>
    <s v="v11.Storefront Related Issues.Category"/>
    <x v="0"/>
    <n v="1.3912037036789116E-2"/>
    <n v="6.9560185183945578E-3"/>
    <n v="19.187858796292858"/>
    <s v="Day 10&gt;30"/>
  </r>
  <r>
    <s v="21017"/>
    <s v="Incident"/>
    <d v="2013-04-03T11:25:32"/>
    <x v="3"/>
    <d v="2013-04-03T00:00:00"/>
    <d v="1899-12-30T11:25:00"/>
    <s v="B"/>
    <s v="CBKNAQA-2930 CBKNA demand reporting not showing correct demand amount for cancelled orders"/>
    <s v="Christopher and Banks"/>
    <s v="Closed"/>
    <x v="0"/>
    <s v=""/>
    <s v=""/>
    <s v=""/>
    <s v=""/>
    <s v=""/>
    <s v=""/>
    <s v=""/>
    <s v=""/>
    <s v="v11 CBK Launch Team"/>
    <s v="NO"/>
    <d v="2013-05-24T13:09:31"/>
    <s v="CBK.TAM"/>
    <s v=""/>
    <s v="v11.GSI Store Reporting.Partner Facing Reports"/>
    <x v="8"/>
    <n v="5.8796296289074235E-3"/>
    <n v="2.9398148144537117E-3"/>
    <n v="51.07221064814803"/>
    <s v="Day &gt;30"/>
  </r>
  <r>
    <s v="21021"/>
    <s v="Incident"/>
    <d v="2013-04-03T11:56:53"/>
    <x v="3"/>
    <d v="2013-04-03T00:00:00"/>
    <d v="1899-12-30T11:56:00"/>
    <s v="B"/>
    <s v="CBKNQQA - 2730 CBK Invalid URL screen"/>
    <s v="Christopher and Banks"/>
    <s v="Closed Unresolved"/>
    <x v="0"/>
    <s v=""/>
    <s v=""/>
    <s v=""/>
    <s v=""/>
    <s v=""/>
    <s v=""/>
    <s v=""/>
    <s v=""/>
    <s v="v11 CBK Launch Team"/>
    <s v="NO"/>
    <d v="2013-04-12T14:26:09"/>
    <s v="CBK.TAM"/>
    <s v=""/>
    <s v="v11.Storefront Related Issues.Search"/>
    <x v="0"/>
    <n v="2.1770833336631767E-2"/>
    <n v="1.0885416668315884E-2"/>
    <n v="9.103657407402352"/>
    <s v="Day 6-10"/>
  </r>
  <r>
    <s v="21022"/>
    <s v="Incident"/>
    <d v="2013-04-03T12:07:33"/>
    <x v="3"/>
    <d v="2013-04-03T00:00:00"/>
    <d v="1899-12-30T12:07:00"/>
    <s v="B"/>
    <s v="CBKNAQA-2723 CBK when warehouse users tries to pull by providing order nos, it pulls both Sales &amp; return Order"/>
    <s v="Christopher and Banks"/>
    <s v="Closed"/>
    <x v="0"/>
    <s v=""/>
    <s v=""/>
    <s v=""/>
    <s v=""/>
    <s v=""/>
    <s v=""/>
    <s v=""/>
    <s v=""/>
    <s v="v11 CBK Launch Team"/>
    <s v="NO"/>
    <d v="2013-04-12T14:26:55"/>
    <s v="CBK.TAM"/>
    <s v=""/>
    <s v="v11.Order Processing Related Issues.Order Flow"/>
    <x v="4"/>
    <n v="7.4074074072996154E-3"/>
    <n v="3.7037037036498077E-3"/>
    <n v="9.0967824074032251"/>
    <s v="Day 6-10"/>
  </r>
  <r>
    <s v="21043"/>
    <s v="Incident"/>
    <d v="2013-04-03T18:09:23"/>
    <x v="3"/>
    <d v="2013-04-03T00:00:00"/>
    <d v="1899-12-30T18:09:00"/>
    <s v="C"/>
    <s v="CBKNAQA-2697 CBK/CJB - JDA extraction program needs to send the tokenized PLCC card# to OMS "/>
    <s v="Christopher and Banks"/>
    <s v="Closed"/>
    <x v="0"/>
    <s v=""/>
    <s v=""/>
    <s v=""/>
    <s v=""/>
    <s v=""/>
    <s v=""/>
    <s v=""/>
    <s v=""/>
    <s v="v11 CBK Launch Team"/>
    <s v="NO"/>
    <d v="2013-04-12T14:27:38"/>
    <s v="CBK.TAM"/>
    <s v=""/>
    <s v="v11.GSI Manager.Channel Mass Data Tasks"/>
    <x v="2"/>
    <n v="0.2512731481474475"/>
    <n v="0.12563657407372375"/>
    <n v="8.8460069444408873"/>
    <s v="Day 6-10"/>
  </r>
  <r>
    <s v="21044"/>
    <s v="Incident"/>
    <d v="2013-04-03T18:11:46"/>
    <x v="3"/>
    <d v="2013-04-03T00:00:00"/>
    <d v="1899-12-30T18:11:00"/>
    <s v="C"/>
    <s v="CBKNAQA-2696 CBK - Payment information is empty on order details (order history) if order was payed with PLCC card "/>
    <s v="Christopher and Banks"/>
    <s v="Closed"/>
    <x v="0"/>
    <s v=""/>
    <s v=""/>
    <s v=""/>
    <s v=""/>
    <s v=""/>
    <s v=""/>
    <s v=""/>
    <s v=""/>
    <s v="v11 CBK Launch Team"/>
    <s v="NO"/>
    <d v="2013-04-15T15:58:55"/>
    <s v="CBK.TAM"/>
    <s v=""/>
    <s v="v11.Storefront Related Issues.Checkout"/>
    <x v="0"/>
    <n v="1.6550925865885802E-3"/>
    <n v="8.2754629329429008E-4"/>
    <n v="11.907743055562605"/>
    <s v="Day 10&gt;30"/>
  </r>
  <r>
    <s v="21080"/>
    <s v="Incident"/>
    <d v="2013-04-04T13:18:25"/>
    <x v="0"/>
    <d v="2013-04-04T00:00:00"/>
    <d v="1899-12-30T13:18:00"/>
    <s v="B"/>
    <s v="CBKNAQA-2749 CBK - AOS: Store and assoc ID need to be restricted in length"/>
    <s v="Christopher and Banks"/>
    <s v="Closed"/>
    <x v="0"/>
    <s v=""/>
    <s v=""/>
    <s v=""/>
    <s v=""/>
    <s v=""/>
    <s v=""/>
    <s v=""/>
    <s v=""/>
    <s v="v11 CBK Launch Team"/>
    <s v="NO"/>
    <d v="2013-04-15T15:59:25"/>
    <s v="CBK.TAM"/>
    <s v=""/>
    <s v="v11.AOS.AOS"/>
    <x v="9"/>
    <n v="0.79628472222248092"/>
    <n v="0.39814236111124046"/>
    <n v="11.111805555556202"/>
    <s v="Day 10&gt;30"/>
  </r>
  <r>
    <s v="21091"/>
    <s v="Incident"/>
    <d v="2013-04-04T14:20:03"/>
    <x v="0"/>
    <d v="2013-04-04T00:00:00"/>
    <d v="1899-12-30T14:20:00"/>
    <s v="B"/>
    <s v="CBKNAQA-2729 CBK - ASH Performance "/>
    <s v="Christopher and Banks"/>
    <s v="Closed"/>
    <x v="0"/>
    <s v=""/>
    <s v=""/>
    <s v=""/>
    <s v=""/>
    <s v=""/>
    <s v=""/>
    <s v=""/>
    <s v=""/>
    <s v="v11 CBK Launch Team"/>
    <s v="NO"/>
    <d v="2013-04-12T14:28:29"/>
    <s v="CBK.TAM"/>
    <s v=""/>
    <s v="v11.Storefront Related Issues.Performance"/>
    <x v="0"/>
    <n v="4.2800925926712807E-2"/>
    <n v="2.1400462963356404E-2"/>
    <n v="8.0058564814826241"/>
    <s v="Day 6-10"/>
  </r>
  <r>
    <s v="21118"/>
    <s v="Incident"/>
    <d v="2013-04-05T08:07:19"/>
    <x v="4"/>
    <d v="2013-04-05T00:00:00"/>
    <d v="1899-12-30T08:07:00"/>
    <s v="A"/>
    <s v="CBKNAQA-2787 CBK Missing Images"/>
    <s v="Christopher and Banks"/>
    <s v="Closed"/>
    <x v="0"/>
    <s v=""/>
    <s v=""/>
    <s v=""/>
    <s v=""/>
    <s v=""/>
    <s v=""/>
    <s v=""/>
    <s v=""/>
    <s v="v11 CBK Launch Team"/>
    <s v="NO"/>
    <d v="2013-05-24T13:08:34"/>
    <s v="CBK.TAM"/>
    <s v=""/>
    <s v="v11.Storefront Related Issues.WebStore Display"/>
    <x v="0"/>
    <n v="0.74115740740671754"/>
    <n v="0.37057870370335877"/>
    <n v="49.209201388890506"/>
    <s v="Day &gt;30"/>
  </r>
  <r>
    <s v="21154"/>
    <s v="Incident"/>
    <d v="2013-04-05T15:41:52"/>
    <x v="4"/>
    <d v="2013-04-05T00:00:00"/>
    <d v="1899-12-30T15:41:00"/>
    <s v="B"/>
    <s v="CBKNAQA-2894 CBK/CJB Issue reconconciling BAMS recon file with Pentaho tender report "/>
    <s v="Christopher and Banks"/>
    <s v="Closed"/>
    <x v="1"/>
    <s v=""/>
    <s v="Panda, Santosh "/>
    <s v=""/>
    <s v=""/>
    <s v=""/>
    <s v=""/>
    <s v="Change is Live"/>
    <s v=""/>
    <s v="v11 CBK Launch Team"/>
    <s v="NO"/>
    <d v="2013-05-07T14:29:39"/>
    <s v=""/>
    <s v=""/>
    <s v="v11.Finance Related Issues"/>
    <x v="10"/>
    <n v="0.31565972222597338"/>
    <n v="0.15782986111298669"/>
    <n v="31.949849537035334"/>
    <s v="Day &gt;30"/>
  </r>
  <r>
    <s v="21166"/>
    <s v="Incident"/>
    <d v="2013-04-05T19:15:25"/>
    <x v="4"/>
    <d v="2013-04-05T00:00:00"/>
    <d v="1899-12-30T19:15:00"/>
    <s v="C"/>
    <s v="CBKNAQA-2791 CBK - Promotions are not editable after approving the promotions from edit to live"/>
    <s v="Christopher and Banks"/>
    <s v="Closed"/>
    <x v="0"/>
    <s v=""/>
    <s v=""/>
    <s v=""/>
    <s v=""/>
    <s v=""/>
    <s v=""/>
    <s v=""/>
    <s v=""/>
    <s v="v11 CBK Launch Team"/>
    <s v="NO"/>
    <d v="2013-04-15T15:59:55"/>
    <s v="CBK.TAM"/>
    <s v=""/>
    <s v="v11.GSI Manager.GSI Manager"/>
    <x v="2"/>
    <n v="0.148298611107748"/>
    <n v="7.4149305553874001E-2"/>
    <n v="9.8642361111124046"/>
    <s v="Day 6-10"/>
  </r>
  <r>
    <s v="21185"/>
    <s v="Incident"/>
    <d v="2013-04-07T12:40:12"/>
    <x v="5"/>
    <d v="2013-04-07T00:00:00"/>
    <d v="1899-12-30T12:40:00"/>
    <s v="B"/>
    <s v="CBKNAQA-2793 CBK/CJB Got to the submit page then redirected to cart page with no product in cart "/>
    <s v="Christopher and Banks"/>
    <s v="Closed"/>
    <x v="1"/>
    <s v=""/>
    <s v=""/>
    <s v=""/>
    <s v=""/>
    <s v=""/>
    <s v=""/>
    <s v=""/>
    <s v=""/>
    <s v="v11 CBK Launch Team"/>
    <s v="NO"/>
    <d v="2013-04-15T16:03:46"/>
    <s v="CBK.TAM"/>
    <s v=""/>
    <s v="v11.Storefront Related Issues.Checkout"/>
    <x v="0"/>
    <n v="1.7255439814834972"/>
    <n v="0.8627719907417486"/>
    <n v="8.1413657407392748"/>
    <s v="Day 6-10"/>
  </r>
  <r>
    <s v="21366"/>
    <s v="Incident"/>
    <d v="2013-04-10T12:55:36"/>
    <x v="3"/>
    <d v="2013-04-10T00:00:00"/>
    <d v="1899-12-30T12:55:00"/>
    <s v="B"/>
    <s v="CBK Unable to search for promo code/code group in GSI Manager "/>
    <s v="Central Tools Support User"/>
    <s v="Closed"/>
    <x v="0"/>
    <s v=""/>
    <s v=""/>
    <s v=""/>
    <s v=""/>
    <s v=""/>
    <s v=""/>
    <s v=""/>
    <s v=""/>
    <s v="v11 CBK Launch Team"/>
    <s v="NO"/>
    <d v="2013-04-11T16:33:01"/>
    <s v=""/>
    <s v=""/>
    <s v="v11.GSI Manager.Channel Marketing"/>
    <x v="2"/>
    <n v="3.0106944444487453"/>
    <n v="1.5053472222243727"/>
    <n v="1.150983796294895"/>
    <s v="Day 1"/>
  </r>
  <r>
    <s v="21428"/>
    <s v="Incident"/>
    <d v="2013-04-11T12:19:01"/>
    <x v="0"/>
    <d v="2013-04-11T00:00:00"/>
    <d v="1899-12-30T12:19:00"/>
    <s v="B"/>
    <s v="CBKNAQA-2831 VGC purchase returned the ‘General Error’ "/>
    <s v="Christopher and Banks"/>
    <s v="Closed"/>
    <x v="0"/>
    <s v=""/>
    <s v=""/>
    <d v="2013-05-14T15:06:34"/>
    <s v=""/>
    <s v=""/>
    <s v=""/>
    <s v=""/>
    <s v=""/>
    <s v="v11 CBK Launch Team"/>
    <s v="NO"/>
    <d v="2013-05-17T23:39:47"/>
    <s v="CBK.TAM"/>
    <s v=""/>
    <s v="v11.Storefront Related Issues.Checkout"/>
    <x v="0"/>
    <n v="0.97459490740584442"/>
    <n v="0.48729745370292221"/>
    <n v="36.472754629627161"/>
    <s v="Day &gt;30"/>
  </r>
  <r>
    <s v="21430"/>
    <s v="Incident"/>
    <d v="2013-04-11T12:31:21"/>
    <x v="0"/>
    <d v="2013-04-11T00:00:00"/>
    <d v="1899-12-30T12:31:00"/>
    <s v="B"/>
    <s v="CBKQANA-2832 Purchasing a regular product throws the same ‘General Error’ after clicking the ‘Proceed to Checkout’ button"/>
    <s v="Christopher and Banks"/>
    <s v="Closed"/>
    <x v="0"/>
    <s v=""/>
    <s v=""/>
    <s v=""/>
    <s v=""/>
    <s v=""/>
    <s v=""/>
    <s v=""/>
    <s v=""/>
    <s v="v11 CBK Launch Team"/>
    <s v="NO"/>
    <d v="2013-04-17T13:53:23"/>
    <s v="CBK.TAM"/>
    <s v=""/>
    <s v="v11.Storefront Related Issues.Checkout"/>
    <x v="0"/>
    <n v="8.5648148160544224E-3"/>
    <n v="4.2824074080272112E-3"/>
    <n v="6.0569675925871707"/>
    <s v="Day 6-10"/>
  </r>
  <r>
    <s v="21435"/>
    <s v="Incident"/>
    <d v="2013-04-11T12:45:56"/>
    <x v="0"/>
    <d v="2013-04-11T00:00:00"/>
    <d v="1899-12-30T12:45:00"/>
    <s v="B"/>
    <s v="CBKNAQA-2833 Clearance and Shop All Clearance on homepage not clickable"/>
    <s v="Christopher and Banks"/>
    <s v="Closed"/>
    <x v="0"/>
    <s v=""/>
    <s v=""/>
    <s v=""/>
    <s v=""/>
    <s v=""/>
    <s v=""/>
    <s v=""/>
    <s v=""/>
    <s v="v11 CBK Launch Team"/>
    <s v="NO"/>
    <d v="2013-04-12T14:57:35"/>
    <s v="CBK.TAM"/>
    <s v=""/>
    <s v="v11.Storefront Related Issues.Homepage"/>
    <x v="0"/>
    <n v="1.0127314810233656E-2"/>
    <n v="5.0636574051168282E-3"/>
    <n v="1.0914236111129867"/>
    <s v="Day 1"/>
  </r>
  <r>
    <s v="21451"/>
    <s v="Incident"/>
    <d v="2013-04-11T14:26:55"/>
    <x v="0"/>
    <d v="2013-04-11T00:00:00"/>
    <d v="1899-12-30T14:26:00"/>
    <s v="B"/>
    <s v="CBKNAQA-2858 CBK/CJB - The gift card and Virtual gift card in shopping bad / cart does not have an image"/>
    <s v="Christopher and Banks"/>
    <s v="Closed"/>
    <x v="1"/>
    <s v=""/>
    <s v=""/>
    <d v="2013-04-29T14:27:11"/>
    <s v=""/>
    <s v=""/>
    <s v=""/>
    <s v=""/>
    <d v="2013-05-01T14:27:05"/>
    <s v="v11 CBK Launch Team"/>
    <s v="YES"/>
    <d v="2013-05-02T17:33:09"/>
    <s v="CBK.TAM"/>
    <s v=""/>
    <s v="v11.Storefront Related Issues.Checkout"/>
    <x v="0"/>
    <n v="7.0127314815181307E-2"/>
    <n v="3.5063657407590654E-2"/>
    <n v="21.129328703704232"/>
    <s v="Day 10&gt;30"/>
  </r>
  <r>
    <s v="21489"/>
    <s v="Incident"/>
    <d v="2013-04-12T09:14:35"/>
    <x v="4"/>
    <d v="2013-04-12T00:00:00"/>
    <d v="1899-12-30T09:14:00"/>
    <s v="B"/>
    <s v="CBKQANA-2857 Financial eports for CBK-CJB in Production for 04/11/13 Invoice Orders do not tie"/>
    <s v="Christopher and Banks"/>
    <s v="Closed"/>
    <x v="1"/>
    <s v=""/>
    <s v=""/>
    <s v=""/>
    <s v=""/>
    <s v=""/>
    <s v=""/>
    <s v=""/>
    <s v=""/>
    <s v="v11 CBK Launch Team"/>
    <s v="NO"/>
    <d v="2013-04-15T11:57:44"/>
    <s v="CBK.TAM"/>
    <s v=""/>
    <s v="v11.Reporting Related Issues.Finance"/>
    <x v="11"/>
    <n v="0.78310185185546288"/>
    <n v="0.39155092592773144"/>
    <n v="3.1132986111115315"/>
    <s v="Day 3"/>
  </r>
  <r>
    <s v="21499"/>
    <s v="Incident"/>
    <d v="2013-04-12T10:05:05"/>
    <x v="4"/>
    <d v="2013-04-12T00:00:00"/>
    <d v="1899-12-30T10:05:00"/>
    <s v="B"/>
    <s v="CBKNAQA-2859 Store Reporting Demand"/>
    <s v="Christopher and Banks"/>
    <s v="Closed"/>
    <x v="0"/>
    <s v=""/>
    <s v=""/>
    <s v=""/>
    <s v=""/>
    <s v=""/>
    <s v=""/>
    <s v=""/>
    <s v=""/>
    <s v="v11 CBK Launch Team"/>
    <s v="NO"/>
    <d v="2013-05-24T13:09:12"/>
    <s v="CBK.TAM"/>
    <s v=""/>
    <s v="v11.GSI Store Reporting.GSI Store Reporting"/>
    <x v="8"/>
    <n v="3.5069444442342501E-2"/>
    <n v="1.7534722221171251E-2"/>
    <n v="42.127858796295186"/>
    <s v="Day &gt;30"/>
  </r>
  <r>
    <s v="21501"/>
    <s v="Incident"/>
    <d v="2013-04-12T10:09:37"/>
    <x v="4"/>
    <d v="2013-04-12T00:00:00"/>
    <d v="1899-12-30T10:09:00"/>
    <s v="B"/>
    <s v="CBKNAQA-2862 Component update on VGC product update on 4/10 has not pushed live after replication"/>
    <s v="Christopher and Banks"/>
    <s v="Closed"/>
    <x v="2"/>
    <s v=""/>
    <s v=""/>
    <s v=""/>
    <s v=""/>
    <s v=""/>
    <s v=""/>
    <s v=""/>
    <s v=""/>
    <s v="v11 CBK Launch Team"/>
    <s v="NO"/>
    <d v="2013-04-12T17:13:13"/>
    <s v="CBK.TAM"/>
    <s v=""/>
    <s v="v11.GSI Manager.Channel Content"/>
    <x v="2"/>
    <n v="3.1481481491937302E-3"/>
    <n v="1.5740740745968651E-3"/>
    <n v="0.29416666666656965"/>
    <s v="Day 0"/>
  </r>
  <r>
    <s v="21519"/>
    <s v="Incident"/>
    <d v="2013-04-12T12:45:21"/>
    <x v="4"/>
    <d v="2013-04-12T00:00:00"/>
    <d v="1899-12-30T12:45:00"/>
    <s v="B"/>
    <s v="(OMS) CBKNAQA-2863 LPN issue"/>
    <s v="Christopher and Banks"/>
    <s v="Closed"/>
    <x v="0"/>
    <s v=""/>
    <s v=""/>
    <s v=""/>
    <s v=""/>
    <s v=""/>
    <s v=""/>
    <s v=""/>
    <s v=""/>
    <s v="v11 CBK Launch Team"/>
    <s v="NO"/>
    <d v="2013-05-07T14:12:01"/>
    <s v="CBK.TAM"/>
    <s v=""/>
    <s v="v11.Order Processing Related Issues.Order Flow"/>
    <x v="4"/>
    <n v="0.10814814814511919"/>
    <n v="5.4074074072559597E-2"/>
    <n v="25.060185185189766"/>
    <s v="Day 10&gt;30"/>
  </r>
  <r>
    <s v="21525"/>
    <s v="Incident"/>
    <d v="2013-04-12T13:33:59"/>
    <x v="4"/>
    <d v="2013-04-12T00:00:00"/>
    <d v="1899-12-30T13:33:00"/>
    <s v="B"/>
    <s v="CBKNAQA-2867 GSI Test PID For CBKUS Not Displaying Properly"/>
    <s v="Christopher and Banks"/>
    <s v="Closed"/>
    <x v="2"/>
    <s v=""/>
    <s v=""/>
    <s v=""/>
    <s v=""/>
    <s v=""/>
    <s v=""/>
    <s v=""/>
    <s v=""/>
    <s v="v11 CBK Launch Team"/>
    <s v="NO"/>
    <d v="2013-04-27T16:57:13"/>
    <s v="CBK.TAM"/>
    <s v=""/>
    <s v="v11.Storefront Related Issues.WebStore Display"/>
    <x v="0"/>
    <n v="3.3773148148611654E-2"/>
    <n v="1.6886574074305827E-2"/>
    <n v="15.141134259261889"/>
    <s v="Day 10&gt;30"/>
  </r>
  <r>
    <s v="21550"/>
    <s v="Incident"/>
    <d v="2013-04-12T19:30:11"/>
    <x v="4"/>
    <d v="2013-04-12T00:00:00"/>
    <d v="1899-12-30T19:30:00"/>
    <s v="C"/>
    <s v="CBKNAQA-2868 Promo does not replicate to live"/>
    <s v="Christopher and Banks"/>
    <s v="Closed"/>
    <x v="0"/>
    <s v=""/>
    <s v=""/>
    <s v=""/>
    <s v=""/>
    <s v=""/>
    <s v=""/>
    <s v=""/>
    <s v=""/>
    <s v="v11 CBK Launch Team"/>
    <s v="NO"/>
    <d v="2013-05-07T14:12:22"/>
    <s v="CBK.TAM"/>
    <s v=""/>
    <s v="v11.GSI Manager.GSI Manager"/>
    <x v="2"/>
    <n v="0.24736111111269565"/>
    <n v="0.12368055555634783"/>
    <n v="24.779293981482624"/>
    <s v="Day 10&gt;30"/>
  </r>
  <r>
    <s v="21551"/>
    <s v="Incident"/>
    <d v="2013-04-12T23:24:01"/>
    <x v="4"/>
    <d v="2013-04-12T00:00:00"/>
    <d v="1899-12-30T23:24:00"/>
    <s v="C"/>
    <s v="Friendship Reward Loyalty customers not receiving free shipping"/>
    <s v="Christopher and Banks"/>
    <s v="Closed"/>
    <x v="0"/>
    <s v=""/>
    <s v=""/>
    <s v=""/>
    <s v=""/>
    <s v=""/>
    <s v=""/>
    <s v=""/>
    <s v=""/>
    <s v="v11 CBK Launch Team"/>
    <s v="YES"/>
    <d v="2013-04-14T19:54:17"/>
    <s v="CBK.TAM"/>
    <s v=""/>
    <s v="v11.Storefront Related Issues.Checkout"/>
    <x v="0"/>
    <n v="0.16238425925985212"/>
    <n v="8.1192129629926058E-2"/>
    <n v="1.85435185184906"/>
    <s v="Day 1"/>
  </r>
  <r>
    <s v="21553"/>
    <s v="Incident"/>
    <d v="2013-04-13T10:52:40"/>
    <x v="6"/>
    <d v="2013-04-13T00:00:00"/>
    <d v="1899-12-30T10:52:00"/>
    <s v="B"/>
    <s v="CBKNAQA-2869 Soft Launch Performance "/>
    <s v="Christopher and Banks"/>
    <s v="Closed"/>
    <x v="2"/>
    <s v=""/>
    <s v=""/>
    <s v=""/>
    <s v=""/>
    <s v=""/>
    <s v=""/>
    <s v=""/>
    <s v=""/>
    <s v="v11 CBK Launch Team"/>
    <s v="NO"/>
    <d v="2013-04-19T15:23:43"/>
    <s v="CBK.TAM"/>
    <s v=""/>
    <s v="v11.Performance Related Issues.Gomez"/>
    <x v="12"/>
    <n v="0.47822916666336823"/>
    <n v="0.23911458333168412"/>
    <n v="6.1882291666697711"/>
    <s v="Day 6-10"/>
  </r>
  <r>
    <s v="21555"/>
    <s v="Incident"/>
    <d v="2013-04-13T18:40:06"/>
    <x v="6"/>
    <d v="2013-04-13T00:00:00"/>
    <d v="1899-12-30T18:40:00"/>
    <s v="C"/>
    <s v="CBKNAQA-2871 .CSV - scheduled jobs passed as part of current build is not correct"/>
    <s v="Christopher and Banks"/>
    <s v="Closed"/>
    <x v="0"/>
    <s v=""/>
    <s v=""/>
    <d v="2013-05-14T15:07:16"/>
    <s v=""/>
    <s v=""/>
    <s v=""/>
    <s v=""/>
    <s v=""/>
    <s v="v11 CBK Launch Team"/>
    <s v="NO"/>
    <d v="2013-06-27T15:05:42"/>
    <s v="CBK.TAM"/>
    <s v=""/>
    <s v="v11.GSI Manager.Preferences"/>
    <x v="2"/>
    <n v="0.32460648148116888"/>
    <n v="0.16230324074058444"/>
    <n v="74.851111111114733"/>
    <s v="Day &gt;30"/>
  </r>
  <r>
    <s v="21595"/>
    <s v="Incident"/>
    <d v="2013-04-15T12:27:53"/>
    <x v="1"/>
    <d v="2013-04-15T00:00:00"/>
    <d v="1899-12-30T12:27:00"/>
    <s v="B"/>
    <s v="CBKNAQA-2888 CBK Order Received e-mails don't include shipping or tax"/>
    <s v="Christopher and Banks"/>
    <s v="Closed"/>
    <x v="0"/>
    <s v=""/>
    <s v=""/>
    <s v=""/>
    <s v=""/>
    <s v=""/>
    <s v=""/>
    <s v=""/>
    <s v=""/>
    <s v="v11 CBK Launch Team"/>
    <s v="YES"/>
    <d v="2013-04-17T13:56:43"/>
    <s v="CBK.TAM"/>
    <s v=""/>
    <s v="v11.Email Related Issues.Transaction Emails"/>
    <x v="6"/>
    <n v="1.7415162037068512"/>
    <n v="0.87075810185342561"/>
    <n v="2.0616898148145992"/>
    <s v="Day 2"/>
  </r>
  <r>
    <s v="21598"/>
    <s v="Incident"/>
    <d v="2013-04-15T12:38:39"/>
    <x v="1"/>
    <d v="2013-04-15T00:00:00"/>
    <d v="1899-12-30T12:38:00"/>
    <s v="B"/>
    <s v="CBKNAQA-2887 CJB Order Received e-mails don't contain shipping or tax"/>
    <s v="Christopher and Banks"/>
    <s v="Closed"/>
    <x v="0"/>
    <n v="14"/>
    <s v=""/>
    <s v=""/>
    <s v=""/>
    <s v=""/>
    <s v=""/>
    <s v=""/>
    <s v=""/>
    <s v="v11 CBK Launch Team"/>
    <s v="YES"/>
    <d v="2013-05-20T11:04:36"/>
    <s v="CBK.TAM"/>
    <s v=""/>
    <s v="v11.Email Related Issues.Transaction Emails"/>
    <x v="6"/>
    <n v="7.4768518534256145E-3"/>
    <n v="3.7384259267128073E-3"/>
    <n v="34.934687499997381"/>
    <s v="Day &gt;30"/>
  </r>
  <r>
    <s v="21599"/>
    <s v="Incident"/>
    <d v="2013-04-15T12:46:04"/>
    <x v="1"/>
    <d v="2013-04-15T00:00:00"/>
    <d v="1899-12-30T12:46:00"/>
    <s v="B"/>
    <s v="CBKNAQA-2886 VPRS-14638 CBK/CJB Order confirmation lists masked credit card with 3 digits instead of 4"/>
    <s v="Christopher and Banks"/>
    <s v="Closed"/>
    <x v="0"/>
    <n v="14"/>
    <s v=""/>
    <s v=""/>
    <s v=""/>
    <s v=""/>
    <s v=""/>
    <s v=""/>
    <s v=""/>
    <s v="v11 CBK Launch Team"/>
    <s v="YES"/>
    <d v="2013-06-27T22:35:40"/>
    <s v="CBK.TAM"/>
    <s v=""/>
    <s v="v11.Email Related Issues.Transaction Emails"/>
    <x v="6"/>
    <n v="5.1504629591363482E-3"/>
    <n v="2.5752314795681741E-3"/>
    <n v="73.409444444449036"/>
    <s v="Day &gt;30"/>
  </r>
  <r>
    <s v="21600"/>
    <s v="Incident"/>
    <d v="2013-04-15T12:52:00"/>
    <x v="1"/>
    <d v="2013-04-15T00:00:00"/>
    <d v="1899-12-30T12:52:00"/>
    <s v="B"/>
    <s v="CBKNAQA-2885 CBK Order Confirmation doesn't list Shipping charges"/>
    <s v="Christopher and Banks"/>
    <s v="Closed"/>
    <x v="0"/>
    <n v="14"/>
    <s v=""/>
    <s v=""/>
    <s v=""/>
    <s v=""/>
    <s v=""/>
    <s v=""/>
    <s v=""/>
    <s v="v11 CBK Launch Team"/>
    <s v="YES"/>
    <d v="2013-06-28T09:30:40"/>
    <s v="CBK.TAM"/>
    <s v=""/>
    <s v="v11.Email Related Issues.Transaction Emails"/>
    <x v="6"/>
    <n v="4.1203703731298447E-3"/>
    <n v="2.0601851865649223E-3"/>
    <n v="73.860185185185401"/>
    <s v="Day &gt;30"/>
  </r>
  <r>
    <s v="21601"/>
    <s v="Incident"/>
    <d v="2013-04-15T13:03:10"/>
    <x v="1"/>
    <d v="2013-04-15T00:00:00"/>
    <d v="1899-12-30T13:03:00"/>
    <s v="B"/>
    <s v="CBKNAQA-2884 CBK/CJB Subtotal + Shipping + Tax is $.99 less than the Order confirmation total"/>
    <s v="Christopher and Banks"/>
    <s v="Closed"/>
    <x v="0"/>
    <n v="14"/>
    <s v=""/>
    <s v=""/>
    <s v=""/>
    <s v=""/>
    <s v=""/>
    <s v=""/>
    <s v=""/>
    <s v="v11 CBK Launch Team"/>
    <s v="YES"/>
    <d v="2013-05-30T10:28:34"/>
    <s v="CBK.TAM"/>
    <s v=""/>
    <s v="v11.Email Related Issues.Transaction Emails"/>
    <x v="6"/>
    <n v="7.7546296306536533E-3"/>
    <n v="3.8773148153268266E-3"/>
    <n v="44.892638888886722"/>
    <s v="Day &gt;30"/>
  </r>
  <r>
    <s v="21604"/>
    <s v="Incident"/>
    <d v="2013-04-15T13:16:41"/>
    <x v="1"/>
    <d v="2013-04-15T00:00:00"/>
    <d v="1899-12-30T13:16:00"/>
    <s v="B"/>
    <s v="v9 Gift Wrap of $4.50 not included in order total"/>
    <s v="Christopher and Banks"/>
    <s v="Closed"/>
    <x v="0"/>
    <s v=""/>
    <s v=""/>
    <s v=""/>
    <s v=""/>
    <s v=""/>
    <s v=""/>
    <s v=""/>
    <s v=""/>
    <s v="v11 CBK Launch Team"/>
    <s v="YES"/>
    <d v="2013-05-17T18:15:29"/>
    <s v="CBK.TAM"/>
    <s v=""/>
    <s v="Client_v9_v10.Other (not listed)"/>
    <x v="1"/>
    <n v="9.3865740709588863E-3"/>
    <n v="4.6932870354794431E-3"/>
    <n v="32.207500000004075"/>
    <s v="Day &gt;30"/>
  </r>
  <r>
    <s v="21605"/>
    <s v="Incident"/>
    <d v="2013-04-15T13:25:41"/>
    <x v="1"/>
    <d v="2013-04-15T00:00:00"/>
    <d v="1899-12-30T13:25:00"/>
    <s v="B"/>
    <s v="INFRA-4720 Gomez Tag for CBKUS &amp; CJBUS Contains Incorrect Data"/>
    <s v="Christopher and Banks"/>
    <s v="Closed"/>
    <x v="2"/>
    <s v=""/>
    <s v=""/>
    <s v=""/>
    <s v=""/>
    <s v=""/>
    <s v=""/>
    <s v=""/>
    <s v=""/>
    <s v="v11 CBK Launch Team"/>
    <s v="NO"/>
    <d v="2013-04-27T16:54:37"/>
    <s v="CBK.TAM"/>
    <s v=""/>
    <s v="v11.Storefront Related Issues.WebStore Navigation"/>
    <x v="0"/>
    <n v="6.2499999985448085E-3"/>
    <n v="3.1249999992724042E-3"/>
    <n v="12.145092592596484"/>
    <s v="Day 10&gt;30"/>
  </r>
  <r>
    <s v="21607"/>
    <s v="Incident"/>
    <d v="2013-04-15T13:48:29"/>
    <x v="1"/>
    <d v="2013-04-15T00:00:00"/>
    <d v="1899-12-30T13:48:00"/>
    <s v="B"/>
    <s v="CBKNAQA-2913 CJB MS Jewelry seem to have image issues  ***LAUNCH CRITICAL***"/>
    <s v="Christopher and Banks"/>
    <s v="Closed"/>
    <x v="0"/>
    <s v=""/>
    <s v=""/>
    <s v=""/>
    <s v=""/>
    <s v=""/>
    <s v=""/>
    <s v=""/>
    <s v=""/>
    <s v="v11 CBK Launch Team"/>
    <s v="YES"/>
    <d v="2013-04-30T09:14:56"/>
    <s v="CBK.TAM"/>
    <s v=""/>
    <s v="v11.Storefront Related Issues.WebStore Display"/>
    <x v="0"/>
    <n v="1.5833333338377997E-2"/>
    <n v="7.9166666691889986E-3"/>
    <n v="14.810034722220735"/>
    <s v="Day 10&gt;30"/>
  </r>
  <r>
    <s v="21618"/>
    <s v="Incident"/>
    <d v="2013-04-15T14:51:41"/>
    <x v="1"/>
    <d v="2013-04-15T00:00:00"/>
    <d v="1899-12-30T14:51:00"/>
    <s v="B"/>
    <s v="CBKNAQA-2914 CJB Confirm Order Cancellation message on web site"/>
    <s v="Christopher and Banks"/>
    <s v="Closed"/>
    <x v="0"/>
    <n v="14"/>
    <s v=""/>
    <d v="2013-05-14T15:07:40"/>
    <s v=""/>
    <s v=""/>
    <s v=""/>
    <s v=""/>
    <s v=""/>
    <s v="v11 CBK Launch Team"/>
    <s v="YES"/>
    <d v="2013-05-30T10:46:03"/>
    <s v="CBK.TAM"/>
    <s v=""/>
    <s v="v11.Email Related Issues.Transaction Emails"/>
    <x v="6"/>
    <n v="4.3888888889341615E-2"/>
    <n v="2.1944444444670808E-2"/>
    <n v="44.829421296293731"/>
    <s v="Day &gt;30"/>
  </r>
  <r>
    <s v="21625"/>
    <s v="Incident"/>
    <d v="2013-04-15T16:25:46"/>
    <x v="1"/>
    <d v="2013-04-15T00:00:00"/>
    <d v="1899-12-30T16:25:00"/>
    <s v="B"/>
    <s v="CBKNAQA-2915 CBK Phone number field won't take formatting  ***LAUNCH CRITICAL***"/>
    <s v="Christopher and Banks"/>
    <s v="Closed"/>
    <x v="0"/>
    <s v=""/>
    <s v=""/>
    <s v=""/>
    <s v=""/>
    <s v=""/>
    <s v=""/>
    <s v=""/>
    <s v=""/>
    <s v="v11 CBK Launch Team"/>
    <s v="YES"/>
    <d v="2013-04-26T16:00:06"/>
    <s v="CBK.TAM"/>
    <s v=""/>
    <s v="v11.Storefront Related Issues.Checkout"/>
    <x v="0"/>
    <n v="6.5335648141626734E-2"/>
    <n v="3.2667824070813367E-2"/>
    <n v="10.982175925928459"/>
    <s v="Day 10&gt;30"/>
  </r>
  <r>
    <s v="21640"/>
    <s v="Incident"/>
    <d v="2013-04-16T08:14:58"/>
    <x v="2"/>
    <d v="2013-04-16T00:00:00"/>
    <d v="1899-12-30T08:14:00"/>
    <s v="A"/>
    <s v="CBKNAQA-2912 CJB Main Category Images Not Displaying in Both DCs"/>
    <s v="SysOps"/>
    <s v="Closed"/>
    <x v="0"/>
    <s v=""/>
    <s v=""/>
    <s v=""/>
    <s v=""/>
    <s v=""/>
    <s v=""/>
    <s v=""/>
    <s v=""/>
    <s v="v11 CBK Launch Team"/>
    <s v="NO"/>
    <d v="2013-04-17T13:51:46"/>
    <s v=""/>
    <s v=""/>
    <s v="v11.Storefront Related Issues.WebStore Display"/>
    <x v="0"/>
    <n v="0.65916666667180834"/>
    <n v="0.32958333333590417"/>
    <n v="1.233888888884394"/>
    <s v="Day 1"/>
  </r>
  <r>
    <s v="21671"/>
    <s v="Incident"/>
    <d v="2013-04-16T13:22:36"/>
    <x v="2"/>
    <d v="2013-04-16T00:00:00"/>
    <d v="1899-12-30T13:22:00"/>
    <s v="B"/>
    <s v="CBKNAQA-2925 CBK/CJB Inventory discrepancy"/>
    <s v="Christopher and Banks"/>
    <s v="Closed"/>
    <x v="0"/>
    <s v=""/>
    <s v=""/>
    <s v=""/>
    <s v=""/>
    <s v=""/>
    <s v=""/>
    <s v=""/>
    <s v=""/>
    <s v="v11 CBK Launch Team"/>
    <s v="YES"/>
    <d v="2013-04-30T09:23:01"/>
    <s v="CBK.TAM"/>
    <s v=""/>
    <s v="v11.Inventory Related Issues.GIV"/>
    <x v="13"/>
    <n v="0.21363425925665069"/>
    <n v="0.10681712962832535"/>
    <n v="13.83362268518249"/>
    <s v="Day 10&gt;30"/>
  </r>
  <r>
    <s v="21676"/>
    <s v="Incident"/>
    <d v="2013-04-16T15:18:59"/>
    <x v="2"/>
    <d v="2013-04-16T00:00:00"/>
    <d v="1899-12-30T15:18:00"/>
    <s v="B"/>
    <s v="CBKNAQA-2897 The promotions with clearance excluded for CBK are working in the edit environment, but not in the live environment  ***LAUNCH CRITICAL***"/>
    <s v="Christopher and Banks"/>
    <s v="Closed"/>
    <x v="0"/>
    <s v=""/>
    <s v=""/>
    <s v=""/>
    <s v=""/>
    <s v=""/>
    <s v=""/>
    <s v=""/>
    <s v=""/>
    <s v="v11 CBK Launch Team"/>
    <s v="YES"/>
    <d v="2013-04-30T09:21:52"/>
    <s v="CBK.TAM"/>
    <s v=""/>
    <s v="v11.GSI Manager.Channel Content"/>
    <x v="2"/>
    <n v="8.0821759256650694E-2"/>
    <n v="4.0410879628325347E-2"/>
    <n v="13.752002314817219"/>
    <s v="Day 10&gt;30"/>
  </r>
  <r>
    <s v="21688"/>
    <s v="Incident"/>
    <d v="2013-04-16T18:59:48"/>
    <x v="2"/>
    <d v="2013-04-16T00:00:00"/>
    <d v="1899-12-30T18:59:00"/>
    <s v="C"/>
    <s v="(OMS) CBKNAQA-2899 Return inventory not updating in OMS for MP-Ebay order after Putaway"/>
    <s v="Christopher and Banks"/>
    <s v="Closed"/>
    <x v="0"/>
    <s v=""/>
    <s v=""/>
    <d v="2013-05-14T15:07:58"/>
    <s v=""/>
    <s v=""/>
    <s v=""/>
    <s v=""/>
    <s v=""/>
    <s v="v11 CBK Launch Team"/>
    <s v="NO"/>
    <d v="2013-05-20T11:11:53"/>
    <s v="CBK.TAM"/>
    <s v=""/>
    <s v="v11.Order Processing Related Issues.Order Flow"/>
    <x v="4"/>
    <n v="0.15334490741224727"/>
    <n v="7.6672453706123633E-2"/>
    <n v="33.675057870372257"/>
    <s v="Day &gt;30"/>
  </r>
  <r>
    <s v="21689"/>
    <s v="Incident"/>
    <d v="2013-04-16T19:16:32"/>
    <x v="2"/>
    <d v="2013-04-16T00:00:00"/>
    <d v="1899-12-30T19:16:00"/>
    <s v="C"/>
    <s v="CBKNAQA-2900 Financial Reporting ETL Process is failing"/>
    <s v="Christopher and Banks"/>
    <s v="Closed"/>
    <x v="0"/>
    <s v=""/>
    <s v=""/>
    <s v=""/>
    <s v=""/>
    <s v=""/>
    <s v=""/>
    <s v="Change is Live"/>
    <s v=""/>
    <s v="v11 CBK Launch Team"/>
    <s v="NO"/>
    <d v="2013-05-20T11:11:33"/>
    <s v="CBK.TAM"/>
    <s v=""/>
    <s v="v11.Reporting Related Issues.Finance"/>
    <x v="11"/>
    <n v="1.1620370365562849E-2"/>
    <n v="5.8101851827814244E-3"/>
    <n v="33.663206018522033"/>
    <s v="Day &gt;30"/>
  </r>
  <r>
    <s v="21709"/>
    <s v="Incident"/>
    <d v="2013-04-17T09:46:45"/>
    <x v="3"/>
    <d v="2013-04-17T00:00:00"/>
    <d v="1899-12-30T09:46:00"/>
    <s v="B"/>
    <s v="CBKNAQA-2911 CBK/CJB v11 Validiations - General Error when loading checkout page"/>
    <s v="Christopher and Banks"/>
    <s v="Closed"/>
    <x v="0"/>
    <s v=""/>
    <s v=""/>
    <s v=""/>
    <s v=""/>
    <s v=""/>
    <s v=""/>
    <s v=""/>
    <s v=""/>
    <s v="v11 CBK Launch Team"/>
    <s v="NO"/>
    <d v="2013-06-03T12:05:12"/>
    <s v=""/>
    <s v=""/>
    <s v="v11.Storefront Related Issues.Checkout"/>
    <x v="0"/>
    <n v="0.604317129633273"/>
    <n v="0.3021585648166365"/>
    <n v="47.096145833333139"/>
    <s v="Day &gt;30"/>
  </r>
  <r>
    <s v="21713"/>
    <s v="Incident"/>
    <d v="2013-04-17T10:06:02"/>
    <x v="3"/>
    <d v="2013-04-17T00:00:00"/>
    <d v="1899-12-30T10:06:00"/>
    <s v="B"/>
    <s v="CBKNAQA-2927 CBK: Free ground shipping promotion not applying in cart; only upon ship method select"/>
    <s v="Central Tools Support User"/>
    <s v="Closed"/>
    <x v="0"/>
    <s v=""/>
    <s v="Breslin, Kerri "/>
    <s v=""/>
    <s v=""/>
    <s v=""/>
    <s v=""/>
    <s v=""/>
    <s v=""/>
    <s v="v11 CBK Launch Team"/>
    <s v="NO"/>
    <d v="2013-05-20T13:49:18"/>
    <s v=""/>
    <s v=""/>
    <s v="v11.Storefront Related Issues.Checkout"/>
    <x v="0"/>
    <n v="1.3391203705396038E-2"/>
    <n v="6.6956018526980188E-3"/>
    <n v="33.155046296291403"/>
    <s v="Day &gt;30"/>
  </r>
  <r>
    <s v="21726"/>
    <s v="Incident"/>
    <d v="2013-04-17T13:59:08"/>
    <x v="3"/>
    <d v="2013-04-17T00:00:00"/>
    <d v="1899-12-30T13:59:00"/>
    <s v="B"/>
    <s v="CBKNAQA-2916 GSI Manager: blue screen error"/>
    <s v="Central Tools Support User"/>
    <s v="Closed"/>
    <x v="1"/>
    <s v=""/>
    <s v=""/>
    <s v=""/>
    <s v=""/>
    <s v=""/>
    <s v=""/>
    <s v=""/>
    <s v=""/>
    <s v="v11 CBK Launch Team"/>
    <s v="NO"/>
    <d v="2013-05-02T16:56:41"/>
    <s v=""/>
    <s v=""/>
    <s v="v11.GSI Manager.GSI Manager"/>
    <x v="2"/>
    <n v="0.16187499999796273"/>
    <n v="8.0937499998981366E-2"/>
    <n v="15.123298611113569"/>
    <s v="Day 10&gt;30"/>
  </r>
  <r>
    <s v="21733"/>
    <s v="Incident"/>
    <d v="2013-04-17T15:39:36"/>
    <x v="3"/>
    <d v="2013-04-17T00:00:00"/>
    <d v="1899-12-30T15:39:00"/>
    <s v="B"/>
    <s v="CBKNAQA-2919 Range pricing not changing to single price when color/size selected  ***LAUNCH CRITICAL***"/>
    <s v="Fox, Leah "/>
    <s v="Closed"/>
    <x v="1"/>
    <s v=""/>
    <s v=""/>
    <d v="2013-04-22T13:39:14"/>
    <s v=""/>
    <s v=""/>
    <s v=""/>
    <s v=""/>
    <d v="2013-04-24T13:38:46"/>
    <s v="v11 CBK Launch Team"/>
    <s v="YES"/>
    <d v="2013-05-01T11:59:31"/>
    <s v=""/>
    <s v=""/>
    <s v="v11.Storefront Related Issues.WebStore Display"/>
    <x v="0"/>
    <n v="6.9768518515047617E-2"/>
    <n v="3.4884259257523809E-2"/>
    <n v="13.847164351856918"/>
    <s v="Day 10&gt;30"/>
  </r>
  <r>
    <s v="21735"/>
    <s v="Incident"/>
    <d v="2013-04-17T16:12:00"/>
    <x v="3"/>
    <d v="2013-04-17T00:00:00"/>
    <d v="1899-12-30T16:12:00"/>
    <s v="B"/>
    <s v="CBKNAQA-2920 Product color option not visible in chrome when visible in IE"/>
    <s v="Fox, Leah "/>
    <s v="Closed"/>
    <x v="1"/>
    <s v=""/>
    <s v=""/>
    <s v=""/>
    <s v=""/>
    <s v=""/>
    <s v=""/>
    <s v=""/>
    <s v=""/>
    <s v="v11 CBK Launch Team"/>
    <s v="YES"/>
    <d v="2013-04-18T10:13:22"/>
    <s v=""/>
    <s v=""/>
    <s v="v11.Storefront Related Issues.Category"/>
    <x v="0"/>
    <n v="2.2500000006402843E-2"/>
    <n v="1.1250000003201421E-2"/>
    <n v="0.75094907407037681"/>
    <s v="Day 0"/>
  </r>
  <r>
    <s v="21736"/>
    <s v="Incident"/>
    <d v="2013-04-17T16:13:17"/>
    <x v="3"/>
    <d v="2013-04-17T00:00:00"/>
    <d v="1899-12-30T16:13:00"/>
    <s v="B"/>
    <s v="(JDA) CBKNAQA-2917 JDA job which processes Sterling OMS shipments and returns is on hold"/>
    <s v="Christopher and Banks"/>
    <s v="Closed"/>
    <x v="0"/>
    <s v=""/>
    <s v=""/>
    <s v=""/>
    <s v=""/>
    <s v=""/>
    <s v=""/>
    <s v=""/>
    <s v=""/>
    <s v="v11 CBK Launch Team"/>
    <s v="NO"/>
    <d v="2013-05-07T14:13:49"/>
    <s v="CBK.TAM"/>
    <s v=""/>
    <s v="v11.Order Processing Related Issues.Order Flow"/>
    <x v="4"/>
    <n v="8.9120370103046298E-4"/>
    <n v="4.4560185051523149E-4"/>
    <n v="19.917037037033879"/>
    <s v="Day 10&gt;30"/>
  </r>
  <r>
    <s v="21757"/>
    <s v="Incident"/>
    <d v="2013-04-18T08:50:38"/>
    <x v="0"/>
    <d v="2013-04-18T00:00:00"/>
    <d v="1899-12-30T08:50:00"/>
    <s v="A"/>
    <s v="CBKNAQA-2938 CBK Campaign image rendered outside of intended container on CBK homepage"/>
    <s v="SysOps"/>
    <s v="Closed"/>
    <x v="0"/>
    <s v=""/>
    <s v=""/>
    <s v=""/>
    <s v=""/>
    <s v=""/>
    <s v=""/>
    <s v=""/>
    <s v=""/>
    <s v="v11 CBK Launch Team"/>
    <s v="NO"/>
    <d v="2013-04-19T11:41:00"/>
    <s v=""/>
    <s v=""/>
    <s v="v11.Storefront Related Issues.WebStore Display"/>
    <x v="0"/>
    <n v="0.69260416666656965"/>
    <n v="0.34630208333328483"/>
    <n v="1.1183101851856918"/>
    <s v="Day 1"/>
  </r>
  <r>
    <s v="21758"/>
    <s v="Incident"/>
    <d v="2013-04-18T08:58:29"/>
    <x v="0"/>
    <d v="2013-04-18T00:00:00"/>
    <d v="1899-12-30T08:58:00"/>
    <s v="A"/>
    <s v="CBKNAQA-2937 CBK v11 Search Bar issue - jQuery Autocompleter error when changing focus"/>
    <s v="Christopher and Banks"/>
    <s v="Closed"/>
    <x v="0"/>
    <s v=""/>
    <s v=""/>
    <s v=""/>
    <s v=""/>
    <s v=""/>
    <s v=""/>
    <s v=""/>
    <s v=""/>
    <s v="v11 CBK Launch Team"/>
    <s v="NO"/>
    <d v="2013-06-14T15:07:08"/>
    <s v=""/>
    <s v=""/>
    <s v="v11.Storefront Related Issues.Search"/>
    <x v="0"/>
    <n v="5.4513888899236917E-3"/>
    <n v="2.7256944449618459E-3"/>
    <n v="57.25600694444438"/>
    <s v="Day &gt;30"/>
  </r>
  <r>
    <s v="21772"/>
    <s v="Incident"/>
    <d v="2013-04-18T10:59:15"/>
    <x v="0"/>
    <d v="2013-04-18T00:00:00"/>
    <d v="1899-12-30T10:59:00"/>
    <s v="B"/>
    <s v="CBKNAQA-2948 CJB: Payment Options link within Help Desk is producing incorrect url error message"/>
    <s v="Central Tools Support User"/>
    <s v="Closed"/>
    <x v="0"/>
    <s v=""/>
    <s v=""/>
    <s v=""/>
    <s v=""/>
    <s v=""/>
    <s v=""/>
    <s v=""/>
    <s v=""/>
    <s v="v11 CBK Launch Team"/>
    <s v="NO"/>
    <d v="2013-04-24T14:12:10"/>
    <s v=""/>
    <s v=""/>
    <s v="v11.Storefront Related Issues.WebStore Display"/>
    <x v="0"/>
    <n v="8.3865740736655425E-2"/>
    <n v="4.1932870368327713E-2"/>
    <n v="6.1339699074087548"/>
    <s v="Day 6-10"/>
  </r>
  <r>
    <s v="21784"/>
    <s v="Incident"/>
    <d v="2013-04-18T14:01:52"/>
    <x v="0"/>
    <d v="2013-04-18T00:00:00"/>
    <d v="1899-12-30T14:01:00"/>
    <s v="B"/>
    <s v="CBKNAQA-2931 GSI Manager Performance "/>
    <s v="Christopher and Banks"/>
    <s v="Closed"/>
    <x v="0"/>
    <s v=""/>
    <s v=""/>
    <s v=""/>
    <s v=""/>
    <s v=""/>
    <s v=""/>
    <s v=""/>
    <s v=""/>
    <s v="v11 CBK Launch Team"/>
    <s v="NO"/>
    <d v="2013-05-20T11:28:55"/>
    <s v="CBK.TAM"/>
    <s v=""/>
    <s v="v11.GSI Manager.GSI Manager"/>
    <x v="2"/>
    <n v="0.12681712963239988"/>
    <n v="6.3408564816199942E-2"/>
    <n v="31.893784722225973"/>
    <s v="Day &gt;30"/>
  </r>
  <r>
    <s v="21796"/>
    <s v="Incident"/>
    <d v="2013-04-18T15:46:58"/>
    <x v="0"/>
    <d v="2013-04-18T00:00:00"/>
    <d v="1899-12-30T15:46:00"/>
    <s v="B"/>
    <s v="CBKNAQA-2928 The refund item in production for CBK_US has incorrect setup"/>
    <s v="Christopher and Banks"/>
    <s v="Closed"/>
    <x v="0"/>
    <s v=""/>
    <s v=""/>
    <s v=""/>
    <s v=""/>
    <s v=""/>
    <s v=""/>
    <s v="Change is Live"/>
    <s v=""/>
    <s v="v11 CBK Launch Team"/>
    <s v="NO"/>
    <d v="2013-05-20T11:30:44"/>
    <s v="CBK.TAM"/>
    <s v=""/>
    <s v="v11.Order Processing Related Issues.Order Flow"/>
    <x v="4"/>
    <n v="7.2986111110367347E-2"/>
    <n v="3.6493055555183673E-2"/>
    <n v="31.822060185186274"/>
    <s v="Day &gt;30"/>
  </r>
  <r>
    <s v="21798"/>
    <s v="Incident"/>
    <d v="2013-04-18T15:48:45"/>
    <x v="0"/>
    <d v="2013-04-18T00:00:00"/>
    <d v="1899-12-30T15:48:00"/>
    <s v="B"/>
    <s v="CBKNAQA-2950 CJB unable to get the order search by billing address zip code and web to work in production - /CBKNA-459"/>
    <s v="Christopher and Banks"/>
    <s v="Closed"/>
    <x v="0"/>
    <s v=""/>
    <s v=""/>
    <s v=""/>
    <s v=""/>
    <s v=""/>
    <s v=""/>
    <s v=""/>
    <s v=""/>
    <s v="v11 CBK Launch Team"/>
    <s v="NO"/>
    <d v="2013-05-07T13:58:39"/>
    <s v="CBK.TAM"/>
    <s v=""/>
    <s v="v11.Storefront Related Issues.Search"/>
    <x v="0"/>
    <n v="1.2384259243845008E-3"/>
    <n v="6.1921296219225042E-4"/>
    <n v="18.923541666670644"/>
    <s v="Day 10&gt;30"/>
  </r>
  <r>
    <s v="21817"/>
    <s v="Incident"/>
    <d v="2013-04-19T08:34:47"/>
    <x v="4"/>
    <d v="2013-04-19T00:00:00"/>
    <d v="1899-12-30T08:34:00"/>
    <s v="A"/>
    <s v="CBKNAQA-2943 CBKUS-ASHPRD CBK V11 Virtual Gift Card purchase completed with general error"/>
    <s v="SysOps"/>
    <s v="Closed"/>
    <x v="2"/>
    <s v=""/>
    <s v="Jadhav, Sameer "/>
    <s v=""/>
    <s v=""/>
    <s v=""/>
    <s v=""/>
    <s v=""/>
    <s v=""/>
    <s v="v11 CBK Launch Team"/>
    <s v="NO"/>
    <d v="2013-05-01T22:38:39"/>
    <s v=""/>
    <s v=""/>
    <s v="v11.Storefront Related Issues.Checkout"/>
    <x v="0"/>
    <n v="0.69863425926450873"/>
    <n v="0.34931712963225436"/>
    <n v="12.58601851851563"/>
    <s v="Day 10&gt;30"/>
  </r>
  <r>
    <s v="21827"/>
    <s v="Incident"/>
    <d v="2013-04-19T09:53:51"/>
    <x v="4"/>
    <d v="2013-04-19T00:00:00"/>
    <d v="1899-12-30T09:53:00"/>
    <s v="B"/>
    <s v="We did not receive sales report last night"/>
    <s v="Christopher and Banks"/>
    <s v="Closed"/>
    <x v="0"/>
    <s v=""/>
    <s v=""/>
    <s v=""/>
    <s v=""/>
    <s v=""/>
    <s v=""/>
    <s v=""/>
    <s v=""/>
    <s v="v11 CBK Launch Team"/>
    <s v="YES"/>
    <d v="2013-04-19T10:38:30"/>
    <s v="CBK.TAM"/>
    <s v=""/>
    <s v="Client_v9_v10.Other (not listed)"/>
    <x v="1"/>
    <n v="5.4907407407881692E-2"/>
    <n v="2.7453703703940846E-2"/>
    <n v="3.1006944438559003E-2"/>
    <s v="Day 0"/>
  </r>
  <r>
    <s v="21829"/>
    <s v="Incident"/>
    <d v="2013-04-19T10:03:57"/>
    <x v="4"/>
    <d v="2013-04-19T00:00:00"/>
    <d v="1899-12-30T10:03:00"/>
    <s v="B"/>
    <s v="CBKNAQA-2944 Variances between Shipped Orders Report / Partner Tender Report / GL Report for 04/18/2013"/>
    <s v="Christopher and Banks"/>
    <s v="Closed"/>
    <x v="0"/>
    <s v=""/>
    <s v=""/>
    <d v="2013-05-25T16:48:17"/>
    <s v=""/>
    <s v=""/>
    <s v=""/>
    <s v=""/>
    <s v=""/>
    <s v="v11 CBK Launch Team"/>
    <s v="NO"/>
    <d v="2013-06-14T14:03:44"/>
    <s v="CBK.TAM"/>
    <s v=""/>
    <s v="v11.Reporting Related Issues.Finance"/>
    <x v="11"/>
    <n v="7.0138888841029257E-3"/>
    <n v="3.5069444420514628E-3"/>
    <n v="56.166516203702486"/>
    <s v="Day &gt;30"/>
  </r>
  <r>
    <s v="21830"/>
    <s v="Incident"/>
    <d v="2013-04-19T10:10:19"/>
    <x v="4"/>
    <d v="2013-04-19T00:00:00"/>
    <d v="1899-12-30T10:10:00"/>
    <s v="B"/>
    <s v="CBKNAQA-2945 We are seeing gift wrap at $.99 instead of $4.99. Also, gift wrap doesn't appear to be being taxed in MN. Would you advise me how it is currently set up and what we need to do to fix that? "/>
    <s v="Christopher and Banks"/>
    <s v="Closed"/>
    <x v="0"/>
    <s v=""/>
    <s v=""/>
    <s v=""/>
    <s v=""/>
    <s v=""/>
    <s v=""/>
    <s v=""/>
    <s v=""/>
    <s v="v11 CBK Launch Team"/>
    <s v="YES"/>
    <d v="2013-04-30T09:19:11"/>
    <s v="CBK.TAM"/>
    <s v=""/>
    <s v="v11.Storefront Related Issues.Tax"/>
    <x v="0"/>
    <n v="4.4212962966412306E-3"/>
    <n v="2.2106481483206153E-3"/>
    <n v="10.964490740741894"/>
    <s v="Day 10&gt;30"/>
  </r>
  <r>
    <s v="21837"/>
    <s v="Incident"/>
    <d v="2013-04-19T11:53:32"/>
    <x v="4"/>
    <d v="2013-04-19T00:00:00"/>
    <d v="1899-12-30T11:53:00"/>
    <s v="B"/>
    <s v="CBKNAQA-2955 CBK/CJB Tax is not being charged on gift wrap"/>
    <s v="Christopher and Banks"/>
    <s v="Closed"/>
    <x v="1"/>
    <s v=""/>
    <s v=""/>
    <s v=""/>
    <s v=""/>
    <s v=""/>
    <s v=""/>
    <s v=""/>
    <s v=""/>
    <s v="v11 CBK Launch Team"/>
    <s v="YES"/>
    <d v="2013-04-30T09:21:32"/>
    <s v="CBK.TAM"/>
    <s v=""/>
    <s v="v11.Finance Related Issues"/>
    <x v="1"/>
    <n v="7.1678240739856847E-2"/>
    <n v="3.5839120369928423E-2"/>
    <n v="10.894444444449618"/>
    <s v="Day 10&gt;30"/>
  </r>
  <r>
    <s v="21852"/>
    <s v="Incident"/>
    <d v="2013-04-19T13:23:54"/>
    <x v="4"/>
    <d v="2013-04-19T00:00:00"/>
    <d v="1899-12-30T13:23:00"/>
    <s v="B"/>
    <s v="CBKNAQA-3034 Categorys and SKus assigned to category not showing up"/>
    <s v="Christopher and Banks"/>
    <s v="Closed"/>
    <x v="0"/>
    <s v=""/>
    <s v=""/>
    <s v=""/>
    <s v=""/>
    <s v=""/>
    <s v=""/>
    <s v=""/>
    <s v=""/>
    <s v="v11 CBK Launch Team"/>
    <s v="YES"/>
    <d v="2013-05-24T13:20:45"/>
    <s v="CBK.TAM"/>
    <s v=""/>
    <s v="Client_v9_v10.Storefront Related Issues.Category"/>
    <x v="1"/>
    <n v="6.2754629630944692E-2"/>
    <n v="3.1377314815472346E-2"/>
    <n v="34.997812499997963"/>
    <s v="Day &gt;30"/>
  </r>
  <r>
    <s v="21857"/>
    <s v="Incident"/>
    <d v="2013-04-19T14:31:59"/>
    <x v="4"/>
    <d v="2013-04-19T00:00:00"/>
    <d v="1899-12-30T14:31:00"/>
    <s v="B"/>
    <s v="CBKNAQA-2967 Tax issue where TotalMerchandiseDiscountTaxAmount and TotalPricedTaxAmount show a $.01 difference where they should be equal"/>
    <s v="Christopher and Banks"/>
    <s v="Closed"/>
    <x v="0"/>
    <s v=""/>
    <s v=""/>
    <s v=""/>
    <s v=""/>
    <s v=""/>
    <s v=""/>
    <s v=""/>
    <s v=""/>
    <s v="v11 CBK Launch Team"/>
    <s v="YES"/>
    <d v="2013-04-29T11:39:17"/>
    <s v="CBK.TAM"/>
    <s v=""/>
    <s v="v11.Finance Related Issues"/>
    <x v="10"/>
    <n v="4.7280092592700385E-2"/>
    <n v="2.3640046296350192E-2"/>
    <n v="9.8800694444435067"/>
    <s v="Day 6-10"/>
  </r>
  <r>
    <s v="21860"/>
    <s v="Incident"/>
    <d v="2013-04-19T14:39:12"/>
    <x v="4"/>
    <d v="2013-04-19T00:00:00"/>
    <d v="1899-12-30T14:39:00"/>
    <s v="B"/>
    <s v="(OMS) CBKNAQA-2966 Shipping charge was expected to be $24.95 based on prediscount price, but actual shipping was $10.48. "/>
    <s v="Christopher and Banks"/>
    <s v="Closed"/>
    <x v="0"/>
    <s v=""/>
    <s v=""/>
    <s v=""/>
    <s v=""/>
    <s v=""/>
    <s v=""/>
    <s v=""/>
    <s v=""/>
    <s v="v11 CBK Launch Team"/>
    <s v="YES"/>
    <d v="2013-05-07T13:54:06"/>
    <s v="CBK.TAM"/>
    <s v=""/>
    <s v="v11.Finance Related Issues"/>
    <x v="10"/>
    <n v="5.0115740741603076E-3"/>
    <n v="2.5057870370801538E-3"/>
    <n v="17.968680555553874"/>
    <s v="Day 10&gt;30"/>
  </r>
  <r>
    <s v="21865"/>
    <s v="Incident"/>
    <d v="2013-04-19T15:15:24"/>
    <x v="4"/>
    <d v="2013-04-19T00:00:00"/>
    <d v="1899-12-30T15:15:00"/>
    <s v="B"/>
    <s v="CBKNAQA-2957 Unable to click on product page in the CSR Webstore production (ash) "/>
    <s v="Christopher and Banks"/>
    <s v="Closed"/>
    <x v="0"/>
    <s v=""/>
    <s v=""/>
    <s v=""/>
    <s v=""/>
    <s v=""/>
    <s v=""/>
    <s v=""/>
    <s v=""/>
    <s v="v11 CBK Launch Team"/>
    <s v="NO"/>
    <d v="2013-05-07T13:53:14"/>
    <s v="CBK.TAM"/>
    <s v=""/>
    <s v="v11.Call Center Related Issues.CSR Webstore"/>
    <x v="7"/>
    <n v="2.5138888886431232E-2"/>
    <n v="1.2569444443215616E-2"/>
    <n v="17.94293981482042"/>
    <s v="Day 10&gt;30"/>
  </r>
  <r>
    <s v="21867"/>
    <s v="Incident"/>
    <d v="2013-04-19T15:23:43"/>
    <x v="4"/>
    <d v="2013-04-19T00:00:00"/>
    <d v="1899-12-30T15:23:00"/>
    <s v="B"/>
    <s v="CBKNAQA-2958 Unable to Create an Account in CSR Webstore for CBK "/>
    <s v="Christopher and Banks"/>
    <s v="Closed"/>
    <x v="0"/>
    <s v=""/>
    <s v=""/>
    <s v=""/>
    <s v=""/>
    <s v=""/>
    <s v=""/>
    <s v=""/>
    <s v=""/>
    <s v="v11 CBK Launch Team"/>
    <s v="NO"/>
    <d v="2013-05-03T10:42:02"/>
    <s v="CBK.TAM"/>
    <s v=""/>
    <s v="v11.Call Center Related Issues.CSR Webstore"/>
    <x v="7"/>
    <n v="5.7754629669943824E-3"/>
    <n v="2.8877314834971912E-3"/>
    <n v="13.804386574076489"/>
    <s v="Day 10&gt;30"/>
  </r>
  <r>
    <s v="21875"/>
    <s v="Incident"/>
    <d v="2013-04-19T16:58:48"/>
    <x v="4"/>
    <d v="2013-04-19T00:00:00"/>
    <d v="1899-12-30T16:58:00"/>
    <s v="B"/>
    <s v="(JDA) CBKNAQA-2965 CBK/CJB v11 orders seem to have many more partial shipments than should be necessary"/>
    <s v="Christopher and Banks"/>
    <s v="Closed"/>
    <x v="0"/>
    <n v="14"/>
    <s v=""/>
    <s v=""/>
    <s v=""/>
    <s v=""/>
    <s v=""/>
    <s v=""/>
    <s v=""/>
    <s v="v11 CBK Launch Team"/>
    <s v="YES"/>
    <d v="2013-07-10T16:12:37"/>
    <s v="CBK.TAM"/>
    <s v=""/>
    <s v="v11.Fulfillment Related Issues.Shipping"/>
    <x v="14"/>
    <n v="6.603009258833481E-2"/>
    <n v="3.3015046294167405E-2"/>
    <n v="81.967928240745096"/>
    <s v="Day &gt;30"/>
  </r>
  <r>
    <s v="21876"/>
    <s v="Incident"/>
    <d v="2013-04-19T17:18:52"/>
    <x v="4"/>
    <d v="2013-04-19T00:00:00"/>
    <d v="1899-12-30T17:18:00"/>
    <s v="B"/>
    <s v="CBKNAQA-2964 CBK/CJB Family page: default sorting in GSI Manager"/>
    <s v="Christopher and Banks"/>
    <s v="Closed"/>
    <x v="0"/>
    <n v="36"/>
    <s v=""/>
    <s v=""/>
    <s v=""/>
    <s v=""/>
    <s v=""/>
    <s v=""/>
    <s v=""/>
    <s v="v11 CBK Launch Team"/>
    <s v="YES"/>
    <d v="2013-05-30T10:26:55"/>
    <s v="CBK.TAM"/>
    <s v=""/>
    <s v="v11.GSI Manager.Preferences"/>
    <x v="2"/>
    <n v="1.393518519034842E-2"/>
    <n v="6.9675925951742101E-3"/>
    <n v="40.713923611110658"/>
    <s v="Day &gt;30"/>
  </r>
  <r>
    <s v="21877"/>
    <s v="Incident"/>
    <d v="2013-04-19T17:40:32"/>
    <x v="4"/>
    <d v="2013-04-19T00:00:00"/>
    <d v="1899-12-30T17:40:00"/>
    <s v="B"/>
    <s v="CBKNAQA-2963 CBK/CJB For cross-sells, the Variation sku shows, rather than the master sku"/>
    <s v="Christopher and Banks"/>
    <s v="Closed"/>
    <x v="0"/>
    <n v="15"/>
    <s v=""/>
    <d v="2013-05-14T15:11:51"/>
    <s v=""/>
    <s v=""/>
    <s v=""/>
    <s v=""/>
    <d v="2013-06-04T15:11:11"/>
    <s v="v11 CBK Launch Team"/>
    <s v="YES"/>
    <d v="2013-06-27T22:33:09"/>
    <s v="CBK.TAM"/>
    <s v=""/>
    <s v="v11.Storefront Related Issues.WebStore Display"/>
    <x v="0"/>
    <n v="1.5046296291984618E-2"/>
    <n v="7.5231481459923089E-3"/>
    <n v="69.203206018522906"/>
    <s v="Day &gt;30"/>
  </r>
  <r>
    <s v="21899"/>
    <s v="Incident"/>
    <d v="2013-04-21T23:24:27"/>
    <x v="5"/>
    <d v="2013-04-21T00:00:00"/>
    <d v="1899-12-30T23:24:00"/>
    <s v="C"/>
    <s v="CBKNAQA-2969 - PGC/VGC - Using the same user gives me different responses. Getting general errors and also getting orders that pass."/>
    <s v="Tamburrino, Veronica "/>
    <s v="Closed"/>
    <x v="0"/>
    <s v=""/>
    <s v=""/>
    <s v=""/>
    <s v=""/>
    <s v=""/>
    <s v=""/>
    <s v=""/>
    <s v=""/>
    <s v="v11 CBK Launch Team"/>
    <s v="NO"/>
    <d v="2013-05-20T11:28:24"/>
    <s v="CBK.TAM"/>
    <s v=""/>
    <s v="v11.Storefront Related Issues.Checkout"/>
    <x v="0"/>
    <n v="2.2388310185197042"/>
    <n v="1.1194155092598521"/>
    <n v="28.502743055556493"/>
    <s v="Day 10&gt;30"/>
  </r>
  <r>
    <s v="21912"/>
    <s v="Incident"/>
    <d v="2013-04-22T10:18:31"/>
    <x v="1"/>
    <d v="2013-04-22T00:00:00"/>
    <d v="1899-12-30T10:18:00"/>
    <s v="B"/>
    <s v="(OMS) CBKNAQA-2972 Virtual Gift Card is back ordered"/>
    <s v="Christopher and Banks"/>
    <s v="Closed"/>
    <x v="0"/>
    <s v=""/>
    <s v=""/>
    <s v=""/>
    <s v=""/>
    <s v=""/>
    <s v=""/>
    <s v=""/>
    <s v=""/>
    <s v="v11 CBK Launch Team"/>
    <s v="NO"/>
    <d v="2013-05-07T13:53:43"/>
    <s v="CBK.TAM"/>
    <s v=""/>
    <s v="v11.Order Processing Related Issues.Order Flow"/>
    <x v="4"/>
    <n v="0.45421296296262881"/>
    <n v="0.2271064814813144"/>
    <n v="15.149444444446999"/>
    <s v="Day 10&gt;30"/>
  </r>
  <r>
    <s v="21917"/>
    <s v="Incident"/>
    <d v="2013-04-22T10:54:18"/>
    <x v="1"/>
    <d v="2013-04-22T00:00:00"/>
    <d v="1899-12-30T10:54:00"/>
    <s v="B"/>
    <s v="Friendship Rewards CMS spot doesn't display, but it maximizes if you click on it"/>
    <s v="Christopher and Banks"/>
    <s v="Closed"/>
    <x v="0"/>
    <s v=""/>
    <s v=""/>
    <s v=""/>
    <s v=""/>
    <s v=""/>
    <s v=""/>
    <s v=""/>
    <s v=""/>
    <s v="v11 CBK Launch Team"/>
    <s v="YES"/>
    <d v="2013-04-22T13:33:20"/>
    <s v="CBK.TAM"/>
    <s v=""/>
    <s v="v11.Storefront Related Issues.Gift Registry"/>
    <x v="0"/>
    <n v="2.4849537039699499E-2"/>
    <n v="1.2424768519849749E-2"/>
    <n v="0.11043981481634546"/>
    <s v="Day 0"/>
  </r>
  <r>
    <s v="21918"/>
    <s v="Incident"/>
    <d v="2013-04-22T10:55:59"/>
    <x v="1"/>
    <d v="2013-04-22T00:00:00"/>
    <d v="1899-12-30T10:55:00"/>
    <s v="B"/>
    <s v="CBKNAQA-2981 3-Misspelled word its on Wishlist page"/>
    <s v="Christopher and Banks"/>
    <s v="Closed"/>
    <x v="0"/>
    <n v="15"/>
    <s v=""/>
    <s v=""/>
    <s v=""/>
    <s v=""/>
    <s v=""/>
    <s v=""/>
    <s v=""/>
    <s v="v11 CBK Launch Team"/>
    <s v="YES"/>
    <d v="2013-05-30T10:45:06"/>
    <s v="CBK.TAM"/>
    <s v=""/>
    <s v="v11.Storefront Related Issues.Gift Registry"/>
    <x v="0"/>
    <n v="1.1689814782585017E-3"/>
    <n v="5.8449073912925087E-4"/>
    <n v="37.992442129630945"/>
    <s v="Day &gt;30"/>
  </r>
  <r>
    <s v="21920"/>
    <s v="Incident"/>
    <d v="2013-04-22T10:59:10"/>
    <x v="1"/>
    <d v="2013-04-22T00:00:00"/>
    <d v="1899-12-30T10:59:00"/>
    <s v="B"/>
    <s v="CBKNAQA-2980 Why are left nav sizes showing with size 10 first-how can that be changed"/>
    <s v="Christopher and Banks"/>
    <s v="Closed"/>
    <x v="0"/>
    <s v=""/>
    <s v=""/>
    <d v="2013-04-29T14:34:24"/>
    <s v=""/>
    <s v=""/>
    <s v=""/>
    <s v=""/>
    <s v=""/>
    <s v="v11 CBK Launch Team"/>
    <s v="YES"/>
    <d v="2013-05-17T18:17:32"/>
    <s v="CBK.TAM"/>
    <s v=""/>
    <s v="v11.Storefront Related Issues.WebStore Display"/>
    <x v="0"/>
    <n v="2.2106481483206153E-3"/>
    <n v="1.1053240741603076E-3"/>
    <n v="25.304421296299552"/>
    <s v="Day 10&gt;30"/>
  </r>
  <r>
    <s v="21922"/>
    <s v="Incident"/>
    <d v="2013-04-22T11:01:17"/>
    <x v="1"/>
    <d v="2013-04-22T00:00:00"/>
    <d v="1899-12-30T11:01:00"/>
    <s v="B"/>
    <s v="CBKNAQA-3443 Recently viewed items have no image"/>
    <s v="Christopher and Banks"/>
    <s v="Closed"/>
    <x v="0"/>
    <n v="14"/>
    <s v=""/>
    <s v=""/>
    <s v=""/>
    <s v=""/>
    <s v=""/>
    <s v=""/>
    <s v=""/>
    <s v="v11 CBK Launch Team"/>
    <s v="YES"/>
    <d v="2013-07-24T11:29:09"/>
    <s v="CBK.TAM"/>
    <s v=""/>
    <s v="v11.Storefront Related Issues.Category"/>
    <x v="0"/>
    <n v="1.4699074090458453E-3"/>
    <n v="7.3495370452292264E-4"/>
    <n v="93.019351851849933"/>
    <s v="Day &gt;30"/>
  </r>
  <r>
    <s v="21924"/>
    <s v="Incident"/>
    <d v="2013-04-22T11:07:38"/>
    <x v="1"/>
    <d v="2013-04-22T00:00:00"/>
    <d v="1899-12-30T11:07:00"/>
    <s v="B"/>
    <s v="CBKNAQA-2978 The outfit pricing should not reglect the least to the most you can pay but should reflect the prices of each item"/>
    <s v="Christopher and Banks"/>
    <s v="Closed"/>
    <x v="0"/>
    <n v="15"/>
    <s v=""/>
    <s v=""/>
    <s v=""/>
    <s v=""/>
    <s v=""/>
    <s v=""/>
    <s v=""/>
    <s v="v11 CBK Launch Team"/>
    <s v="YES"/>
    <d v="2013-06-11T10:52:13"/>
    <s v="CBK.TAM"/>
    <s v=""/>
    <s v="v11.Storefront Related Issues.Category"/>
    <x v="0"/>
    <n v="4.4097222198615782E-3"/>
    <n v="2.2048611099307891E-3"/>
    <n v="49.989293981481751"/>
    <s v="Day &gt;30"/>
  </r>
  <r>
    <s v="21925"/>
    <s v="Incident"/>
    <d v="2013-04-22T11:09:57"/>
    <x v="1"/>
    <d v="2013-04-22T00:00:00"/>
    <d v="1899-12-30T11:09:00"/>
    <s v="B"/>
    <s v="CBKNAQA-2988 v11Friendship rewards does not recognize that I am already a member in v9-no points and no free shipping"/>
    <s v="Christopher and Banks"/>
    <s v="Closed"/>
    <x v="0"/>
    <s v=""/>
    <s v=""/>
    <s v=""/>
    <s v=""/>
    <s v=""/>
    <s v=""/>
    <s v=""/>
    <s v=""/>
    <s v="v11 CBK Launch Team"/>
    <s v="YES"/>
    <d v="2013-05-16T14:42:32"/>
    <s v="CBK.TAM"/>
    <s v=""/>
    <s v="v11.Storefront Related Issues.WebStore Display"/>
    <x v="0"/>
    <n v="1.6087963012978435E-3"/>
    <n v="8.0439815064892173E-4"/>
    <n v="24.147627314814599"/>
    <s v="Day 10&gt;30"/>
  </r>
  <r>
    <s v="21927"/>
    <s v="Incident"/>
    <d v="2013-04-22T11:12:52"/>
    <x v="1"/>
    <d v="2013-04-22T00:00:00"/>
    <d v="1899-12-30T11:12:00"/>
    <s v="B"/>
    <s v="CBKNAQA-2989 v11 missing some v9 orders in order history"/>
    <s v="Christopher and Banks"/>
    <s v="Closed"/>
    <x v="0"/>
    <s v=""/>
    <s v=""/>
    <s v=""/>
    <s v=""/>
    <s v=""/>
    <s v=""/>
    <s v=""/>
    <s v=""/>
    <s v="v11 CBK Launch Team"/>
    <s v="YES"/>
    <d v="2013-06-25T10:54:25"/>
    <s v="CBK.TAM"/>
    <s v=""/>
    <s v="v11.Storefront Related Issues.WebStore Display"/>
    <x v="0"/>
    <n v="2.0254629635019228E-3"/>
    <n v="1.0127314817509614E-3"/>
    <n v="63.987187499995343"/>
    <s v="Day &gt;30"/>
  </r>
  <r>
    <s v="21931"/>
    <s v="Incident"/>
    <d v="2013-04-22T11:25:36"/>
    <x v="1"/>
    <d v="2013-04-22T00:00:00"/>
    <d v="1899-12-30T11:25:00"/>
    <s v="B"/>
    <s v="CBKNAQA-2990 No option to change user on the my account page"/>
    <s v="Christopher and Banks"/>
    <s v="Closed"/>
    <x v="0"/>
    <s v=""/>
    <s v=""/>
    <s v=""/>
    <s v=""/>
    <s v=""/>
    <s v=""/>
    <s v=""/>
    <s v=""/>
    <s v="v11 CBK Launch Team"/>
    <s v="YES"/>
    <d v="2013-04-29T15:55:21"/>
    <s v="CBK.TAM"/>
    <s v=""/>
    <s v="v11.Storefront Related Issues.WebStore Display"/>
    <x v="0"/>
    <n v="8.8425925932824612E-3"/>
    <n v="4.4212962966412306E-3"/>
    <n v="7.187326388884685"/>
    <s v="Day 6-10"/>
  </r>
  <r>
    <s v="21935"/>
    <s v="Incident"/>
    <d v="2013-04-22T12:31:44"/>
    <x v="1"/>
    <d v="2013-04-22T00:00:00"/>
    <d v="1899-12-30T12:31:00"/>
    <s v="B"/>
    <s v="CBKNAQA-2977 v9 View all new has 285 items while v11 View all new has 157 items "/>
    <s v="Christopher and Banks"/>
    <s v="Closed"/>
    <x v="0"/>
    <s v=""/>
    <s v=""/>
    <s v=""/>
    <s v=""/>
    <s v=""/>
    <s v=""/>
    <s v=""/>
    <s v=""/>
    <s v="v11 CBK Launch Team"/>
    <s v="YES"/>
    <d v="2013-05-16T14:46:46"/>
    <s v="CBK.TAM"/>
    <s v=""/>
    <s v="v11.Storefront Related Issues.Category"/>
    <x v="0"/>
    <n v="4.5925925922347233E-2"/>
    <n v="2.2962962961173616E-2"/>
    <n v="24.093773148146283"/>
    <s v="Day 10&gt;30"/>
  </r>
  <r>
    <s v="21953"/>
    <s v="Incident"/>
    <d v="2013-04-22T15:04:31"/>
    <x v="1"/>
    <d v="2013-04-22T00:00:00"/>
    <d v="1899-12-30T15:04:00"/>
    <s v="B"/>
    <s v="CBKNAQA-2991 Canada should be listed just under United States in country list"/>
    <s v="Christopher and Banks"/>
    <s v="Closed"/>
    <x v="0"/>
    <n v="14"/>
    <s v=""/>
    <s v=""/>
    <s v=""/>
    <s v=""/>
    <s v=""/>
    <s v=""/>
    <s v=""/>
    <s v="v11 CBK Launch Team"/>
    <s v="YES"/>
    <d v="2013-05-24T11:23:14"/>
    <s v="CBK.TAM"/>
    <s v=""/>
    <s v="v11.Storefront Related Issues.WebStore Display"/>
    <x v="0"/>
    <n v="0.10609953703533392"/>
    <n v="5.3049768517666962E-2"/>
    <n v="31.846331018517958"/>
    <s v="Day &gt;30"/>
  </r>
  <r>
    <s v="21956"/>
    <s v="Incident"/>
    <d v="2013-04-22T15:28:48"/>
    <x v="1"/>
    <d v="2013-04-22T00:00:00"/>
    <d v="1899-12-30T15:28:00"/>
    <s v="B"/>
    <s v="CBKNAQA-2993 &quot;Orders&quot; should be updated to &quot;Order History&quot;"/>
    <s v="Christopher and Banks"/>
    <s v="Closed"/>
    <x v="0"/>
    <n v="15"/>
    <s v=""/>
    <d v="2013-04-29T13:22:08"/>
    <s v=""/>
    <s v=""/>
    <s v=""/>
    <s v=""/>
    <d v="2013-05-20T13:22:02"/>
    <s v="v11 CBK Launch Team"/>
    <s v="YES"/>
    <d v="2013-05-29T14:30:54"/>
    <s v="CBK.TAM"/>
    <s v=""/>
    <s v="v11.Storefront Related Issues.WebStore Display"/>
    <x v="0"/>
    <n v="1.6863425924384501E-2"/>
    <n v="8.4317129621922504E-3"/>
    <n v="36.959791666668025"/>
    <s v="Day &gt;30"/>
  </r>
  <r>
    <s v="21957"/>
    <s v="Incident"/>
    <d v="2013-04-22T15:52:26"/>
    <x v="1"/>
    <d v="2013-04-22T00:00:00"/>
    <d v="1899-12-30T15:52:00"/>
    <s v="B"/>
    <s v="CBKNAQA-2994 Remove &quot;you save&quot; messaging from the product page"/>
    <s v="Christopher and Banks"/>
    <s v="Closed"/>
    <x v="0"/>
    <s v=""/>
    <s v=""/>
    <s v=""/>
    <s v=""/>
    <s v=""/>
    <s v=""/>
    <s v=""/>
    <s v=""/>
    <s v="v11 CBK Launch Team"/>
    <s v="YES"/>
    <d v="2013-05-16T14:47:19"/>
    <s v="CBK.TAM"/>
    <s v=""/>
    <s v="v11.Storefront Related Issues.WebStore Display"/>
    <x v="0"/>
    <n v="1.6412037039117422E-2"/>
    <n v="8.206018519558711E-3"/>
    <n v="23.954780092593865"/>
    <s v="Day 10&gt;30"/>
  </r>
  <r>
    <s v="21959"/>
    <s v="Incident"/>
    <d v="2013-04-22T16:07:16"/>
    <x v="1"/>
    <d v="2013-04-22T00:00:00"/>
    <d v="1899-12-30T16:07:00"/>
    <s v="B"/>
    <s v="CBKNAQA-2995 CBKNA - Issue sending Credit emails for v9 migrated orders"/>
    <s v="Christopher and Banks"/>
    <s v="Closed"/>
    <x v="0"/>
    <s v=""/>
    <s v=""/>
    <s v=""/>
    <s v=""/>
    <s v=""/>
    <s v=""/>
    <s v=""/>
    <s v=""/>
    <s v="v11 CBK Launch Team"/>
    <s v="NO"/>
    <d v="2013-04-29T11:32:56"/>
    <s v="CBK.TAM"/>
    <s v=""/>
    <s v="v11.Email Related Issues.Transaction Emails"/>
    <x v="6"/>
    <n v="1.0300925925548654E-2"/>
    <n v="5.150462962774327E-3"/>
    <n v="6.8094907407430583"/>
    <s v="Day 6-10"/>
  </r>
  <r>
    <s v="21962"/>
    <s v="Incident"/>
    <d v="2013-04-22T16:18:07"/>
    <x v="1"/>
    <d v="2013-04-22T00:00:00"/>
    <d v="1899-12-30T16:18:00"/>
    <s v="B"/>
    <s v="CBKNAQA-2996 Seeing Reg. price items in clearance category"/>
    <s v="Christopher and Banks"/>
    <s v="Closed"/>
    <x v="0"/>
    <n v="15"/>
    <s v=""/>
    <s v=""/>
    <s v=""/>
    <s v=""/>
    <s v=""/>
    <s v=""/>
    <s v=""/>
    <s v="v11 CBK Launch Team"/>
    <s v="YES"/>
    <d v="2013-06-14T15:06:58"/>
    <s v="CBK.TAM"/>
    <s v=""/>
    <s v="v11.Storefront Related Issues.Category"/>
    <x v="0"/>
    <n v="7.5347222227719612E-3"/>
    <n v="3.7673611113859806E-3"/>
    <n v="52.950590277781885"/>
    <s v="Day &gt;30"/>
  </r>
  <r>
    <s v="21967"/>
    <s v="Incident"/>
    <d v="2013-04-22T16:28:19"/>
    <x v="1"/>
    <d v="2013-04-22T00:00:00"/>
    <d v="1899-12-30T16:28:00"/>
    <s v="B"/>
    <s v="CBKNAQA-2997 Clocking on a product link in CB AOS goes to CJ Page not found "/>
    <s v="Christopher and Banks"/>
    <s v="Closed"/>
    <x v="0"/>
    <s v=""/>
    <s v=""/>
    <d v="2013-05-14T15:16:29"/>
    <s v=""/>
    <s v=""/>
    <s v=""/>
    <s v=""/>
    <s v=""/>
    <s v="v11 CBK Launch Team"/>
    <s v="YES"/>
    <d v="2013-05-16T14:53:13"/>
    <s v="CBK.TAM"/>
    <s v=""/>
    <s v="v11.Storefront Related Issues.WebStore Navigation"/>
    <x v="0"/>
    <n v="7.0833333375048824E-3"/>
    <n v="3.5416666687524412E-3"/>
    <n v="23.93395833332761"/>
    <s v="Day 10&gt;30"/>
  </r>
  <r>
    <s v="21970"/>
    <s v="Incident"/>
    <d v="2013-04-22T16:57:37"/>
    <x v="1"/>
    <d v="2013-04-22T00:00:00"/>
    <d v="1899-12-30T16:57:00"/>
    <s v="B"/>
    <s v="CBKNAQA-3007 CBKNA - Transactional Emails for v9 migrated orders refunded in v11 OMS contain invalid category links"/>
    <s v="Christopher and Banks"/>
    <s v="Closed"/>
    <x v="0"/>
    <s v=""/>
    <s v=""/>
    <s v=""/>
    <s v=""/>
    <s v=""/>
    <s v=""/>
    <s v=""/>
    <s v=""/>
    <s v="v11 CBK Launch Team"/>
    <s v="NO"/>
    <d v="2013-05-16T14:48:16"/>
    <s v="CBK.TAM"/>
    <s v=""/>
    <s v="v11.Email Related Issues.Transaction Emails"/>
    <x v="6"/>
    <n v="2.0347222220152617E-2"/>
    <n v="1.0173611110076308E-2"/>
    <n v="23.910173611111531"/>
    <s v="Day 10&gt;30"/>
  </r>
  <r>
    <s v="21980"/>
    <s v="Incident"/>
    <d v="2013-04-23T05:11:48"/>
    <x v="2"/>
    <d v="2013-04-23T00:00:00"/>
    <d v="1899-12-30T05:11:00"/>
    <s v="A"/>
    <s v="CBKNAQA-3002 replaced with a branded page"/>
    <s v="Christopher and Banks"/>
    <s v="Closed"/>
    <x v="0"/>
    <s v=""/>
    <s v=""/>
    <s v=""/>
    <s v=""/>
    <s v=""/>
    <s v=""/>
    <s v=""/>
    <s v=""/>
    <s v="v11 CBK Launch Team"/>
    <s v="NO"/>
    <d v="2013-05-17T15:14:33"/>
    <s v="CBK.TAM"/>
    <s v=""/>
    <s v="v11.Storefront Related Issues.Homepage"/>
    <x v="0"/>
    <n v="0.50984953703300562"/>
    <n v="0.25492476851650281"/>
    <n v="24.418576388889051"/>
    <s v="Day 10&gt;30"/>
  </r>
  <r>
    <s v="21981"/>
    <s v="Incident"/>
    <d v="2013-04-23T05:16:26"/>
    <x v="2"/>
    <d v="2013-04-23T00:00:00"/>
    <d v="1899-12-30T05:16:00"/>
    <s v="A"/>
    <s v="CBKNAQA-3000 404 issue"/>
    <s v="Christopher and Banks"/>
    <s v="Closed"/>
    <x v="0"/>
    <s v=""/>
    <s v="Boyd, Colin "/>
    <s v=""/>
    <s v=""/>
    <s v=""/>
    <s v=""/>
    <s v=""/>
    <s v=""/>
    <s v="v11 CBK Launch Team"/>
    <s v="NO"/>
    <d v="2013-05-30T10:44:45"/>
    <s v="CBK.TAM"/>
    <s v=""/>
    <s v="v11.Storefront Related Issues.WebStore Display"/>
    <x v="0"/>
    <n v="3.2175925953197293E-3"/>
    <n v="1.6087962976598646E-3"/>
    <n v="37.227997685185983"/>
    <s v="Day &gt;30"/>
  </r>
  <r>
    <s v="21982"/>
    <s v="Incident"/>
    <d v="2013-04-23T05:22:23"/>
    <x v="2"/>
    <d v="2013-04-23T00:00:00"/>
    <d v="1899-12-30T05:22:00"/>
    <s v="A"/>
    <s v="CBKNAQA-3001 - search sort issue"/>
    <s v="Christopher and Banks"/>
    <s v="Closed"/>
    <x v="0"/>
    <s v=""/>
    <s v=""/>
    <d v="2013-05-14T15:39:08"/>
    <s v=""/>
    <s v=""/>
    <s v=""/>
    <s v=""/>
    <s v=""/>
    <s v="v11 CBK Launch Team"/>
    <s v="NO"/>
    <d v="2013-05-30T10:09:53"/>
    <s v="CBK.TAM"/>
    <s v=""/>
    <s v="v11.Storefront Related Issues.Performance"/>
    <x v="0"/>
    <n v="4.1319444426335394E-3"/>
    <n v="2.0659722213167697E-3"/>
    <n v="37.199652777781012"/>
    <s v="Day &gt;30"/>
  </r>
  <r>
    <s v="21990"/>
    <s v="Incident"/>
    <d v="2013-04-23T09:54:27"/>
    <x v="2"/>
    <d v="2013-04-23T00:00:00"/>
    <d v="1899-12-30T09:54:00"/>
    <s v="B"/>
    <s v="CBKNAQA-3008 CBKUS - Product field and category mismatch; product total differences by DC"/>
    <s v="SysOps"/>
    <s v="Closed"/>
    <x v="0"/>
    <s v=""/>
    <s v=""/>
    <d v="2013-04-26T15:44:44"/>
    <s v=""/>
    <s v=""/>
    <s v=""/>
    <s v=""/>
    <d v="2013-05-17T15:44:37"/>
    <s v="v11 CBK Launch Team"/>
    <s v="NO"/>
    <d v="2013-05-17T17:35:29"/>
    <s v=""/>
    <s v=""/>
    <s v="v11.Storefront Related Issues.WebStore Display"/>
    <x v="0"/>
    <n v="0.18893518518598285"/>
    <n v="9.4467592592991423E-2"/>
    <n v="24.320162037038244"/>
    <s v="Day 10&gt;30"/>
  </r>
  <r>
    <s v="21991"/>
    <s v="Incident"/>
    <d v="2013-04-23T09:58:50"/>
    <x v="2"/>
    <d v="2013-04-23T00:00:00"/>
    <d v="1899-12-30T09:58:00"/>
    <s v="B"/>
    <s v="CBKNAQA-3005 CBK Performance"/>
    <s v="Christopher and Banks"/>
    <s v="Closed"/>
    <x v="1"/>
    <s v=""/>
    <s v=""/>
    <s v=""/>
    <s v=""/>
    <s v=""/>
    <s v=""/>
    <s v=""/>
    <s v=""/>
    <s v="v11 CBK Launch Team"/>
    <s v="NO"/>
    <d v="2013-05-02T17:38:58"/>
    <s v="CBK.TAM"/>
    <s v=""/>
    <s v="v11.Performance Related Issues.Gomez"/>
    <x v="12"/>
    <n v="3.0439814800047316E-3"/>
    <n v="1.5219907400023658E-3"/>
    <n v="9.3195370370376622"/>
    <s v="Day 6-10"/>
  </r>
  <r>
    <s v="21993"/>
    <s v="Incident"/>
    <d v="2013-04-23T10:12:55"/>
    <x v="2"/>
    <d v="2013-04-23T00:00:00"/>
    <d v="1899-12-30T10:12:00"/>
    <s v="B"/>
    <s v="CBKNAQA-3010 CJBUS - Category Mismatch for DC - Denim category"/>
    <s v="SysOps"/>
    <s v="Closed"/>
    <x v="0"/>
    <s v=""/>
    <s v=""/>
    <s v=""/>
    <s v=""/>
    <s v=""/>
    <s v=""/>
    <s v=""/>
    <s v=""/>
    <s v="v11 CBK Launch Team"/>
    <s v="NO"/>
    <d v="2013-05-07T12:34:31"/>
    <s v=""/>
    <s v=""/>
    <s v="v11.Storefront Related Issues.WebStore Display"/>
    <x v="0"/>
    <n v="9.7800925941555761E-3"/>
    <n v="4.890046297077788E-3"/>
    <n v="14.098333333335177"/>
    <s v="Day 10&gt;30"/>
  </r>
  <r>
    <s v="21994"/>
    <s v="Incident"/>
    <d v="2013-04-23T10:27:07"/>
    <x v="2"/>
    <d v="2013-04-23T00:00:00"/>
    <d v="1899-12-30T10:27:00"/>
    <s v="B"/>
    <s v="CBKNAQA-3035 CBK - Refunds Not Posted"/>
    <s v="Christopher and Banks"/>
    <s v="Closed"/>
    <x v="0"/>
    <s v=""/>
    <s v=""/>
    <s v=""/>
    <s v=""/>
    <s v=""/>
    <s v=""/>
    <s v=""/>
    <s v=""/>
    <s v="v11 CBK Launch Team"/>
    <s v="YES"/>
    <d v="2013-05-17T18:18:18"/>
    <s v="CBK.TAM"/>
    <s v=""/>
    <s v="InternalClientServices_v9_v10.Payment Related Issues.Payment"/>
    <x v="1"/>
    <n v="9.8611111097852699E-3"/>
    <n v="4.930555554892635E-3"/>
    <n v="24.327210648152686"/>
    <s v="Day 10&gt;30"/>
  </r>
  <r>
    <s v="21995"/>
    <s v="Incident"/>
    <d v="2013-04-23T10:27:23"/>
    <x v="2"/>
    <d v="2013-04-23T00:00:00"/>
    <d v="1899-12-30T10:27:00"/>
    <s v="B"/>
    <s v="CBKNAQA-3011 CBKUS - Order Confirmation Email - Test link instead of PRD link"/>
    <s v="SysOps"/>
    <s v="Closed"/>
    <x v="0"/>
    <s v=""/>
    <s v=""/>
    <s v=""/>
    <s v=""/>
    <s v=""/>
    <s v=""/>
    <s v=""/>
    <s v=""/>
    <s v="v11 CBK Launch Team"/>
    <s v="NO"/>
    <d v="2013-05-16T14:48:55"/>
    <s v=""/>
    <s v=""/>
    <s v="v11.Storefront Related Issues.WebStore Display"/>
    <x v="0"/>
    <n v="1.8518518481869251E-4"/>
    <n v="9.2592592409346253E-5"/>
    <n v="23.181620370371093"/>
    <s v="Day 10&gt;30"/>
  </r>
  <r>
    <s v="22009"/>
    <s v="Incident"/>
    <d v="2013-04-23T13:18:21"/>
    <x v="2"/>
    <d v="2013-04-23T00:00:00"/>
    <d v="1899-12-30T13:18:00"/>
    <s v="B"/>
    <s v="CBKNAQA-3012 Default Sort order for categories should be Newest to Oldest"/>
    <s v="Christopher and Banks"/>
    <s v="Closed"/>
    <x v="0"/>
    <n v="37"/>
    <s v=""/>
    <d v="2013-04-29T13:24:53"/>
    <s v=""/>
    <s v=""/>
    <s v=""/>
    <s v=""/>
    <d v="2013-05-20T13:24:46"/>
    <s v="v11 CBK Launch Team"/>
    <s v="YES"/>
    <d v="2013-05-30T10:08:56"/>
    <s v="CBK.TAM"/>
    <s v=""/>
    <s v="v11.Storefront Related Issues.Category"/>
    <x v="0"/>
    <n v="0.11872685185517184"/>
    <n v="5.9363425927585922E-2"/>
    <n v="36.868460648147448"/>
    <s v="Day &gt;30"/>
  </r>
  <r>
    <s v="22011"/>
    <s v="Incident"/>
    <d v="2013-04-23T13:32:40"/>
    <x v="2"/>
    <d v="2013-04-23T00:00:00"/>
    <d v="1899-12-30T13:32:00"/>
    <s v="B"/>
    <s v="CBKNAQA-3013 Completeness is not turned on for CB &amp; CJ / 20% fewer products in V11 than V9"/>
    <s v="Christopher and Banks"/>
    <s v="Closed"/>
    <x v="0"/>
    <s v=""/>
    <s v=""/>
    <s v=""/>
    <s v=""/>
    <s v=""/>
    <s v=""/>
    <s v=""/>
    <s v=""/>
    <s v="v11 CBK Launch Team"/>
    <s v="YES"/>
    <d v="2013-05-16T14:49:30"/>
    <s v="CBK.TAM"/>
    <s v=""/>
    <s v="v11.GSI Manager.GSI Manager"/>
    <x v="2"/>
    <n v="9.9421296326909214E-3"/>
    <n v="4.9710648163454607E-3"/>
    <n v="23.05335648147593"/>
    <s v="Day 10&gt;30"/>
  </r>
  <r>
    <s v="22015"/>
    <s v="Incident"/>
    <d v="2013-04-23T14:33:20"/>
    <x v="2"/>
    <d v="2013-04-23T00:00:00"/>
    <d v="1899-12-30T14:33:00"/>
    <s v="B"/>
    <s v="CBKNAQA-3014 Images not displayed in GSI Manager Design View"/>
    <s v="Christopher and Banks"/>
    <s v="Closed"/>
    <x v="0"/>
    <s v=""/>
    <s v=""/>
    <s v=""/>
    <s v=""/>
    <s v=""/>
    <s v=""/>
    <s v=""/>
    <s v=""/>
    <s v="v11 CBK Launch Team"/>
    <s v="YES"/>
    <d v="2013-06-27T22:32:21"/>
    <s v="CBK.TAM"/>
    <s v=""/>
    <s v="v11.GSI Manager.GSI Manager"/>
    <x v="2"/>
    <n v="4.2129629626288079E-2"/>
    <n v="2.1064814813144039E-2"/>
    <n v="65.33265046296583"/>
    <s v="Day &gt;30"/>
  </r>
  <r>
    <s v="22044"/>
    <s v="Incident"/>
    <d v="2013-04-24T05:22:20"/>
    <x v="3"/>
    <d v="2013-04-24T00:00:00"/>
    <d v="1899-12-30T05:22:00"/>
    <s v="A"/>
    <s v="CBKNQQA-3084 CBKUS - Indicative Alert!!!  V11 Production:NA:Data_Monitoring:Edit:Stores:CBKNA-CBKUS:ProductCount - Critical"/>
    <s v="Christopher and Banks"/>
    <s v="Closed"/>
    <x v="0"/>
    <s v=""/>
    <s v=""/>
    <s v=""/>
    <s v=""/>
    <s v=""/>
    <s v=""/>
    <s v=""/>
    <s v=""/>
    <s v="v11 CBK Launch Team"/>
    <s v="NO"/>
    <d v="2013-05-17T17:11:32"/>
    <s v="CBK.TAM"/>
    <s v=""/>
    <s v="v11.Performance Related Issues.Indicative Alerts"/>
    <x v="12"/>
    <n v="0.61736111110803904"/>
    <n v="0.30868055555401952"/>
    <n v="23.492500000000291"/>
    <s v="Day 10&gt;30"/>
  </r>
  <r>
    <s v="22056"/>
    <s v="Incident"/>
    <d v="2013-04-24T10:45:10"/>
    <x v="3"/>
    <d v="2013-04-24T00:00:00"/>
    <d v="1899-12-30T10:45:00"/>
    <s v="B"/>
    <s v="CBKNAQA-3045 CBKUS - Promo Mismatch - Product promos inconsistent between DCs"/>
    <s v="SysOps"/>
    <s v="Closed"/>
    <x v="0"/>
    <s v=""/>
    <s v=""/>
    <s v=""/>
    <s v=""/>
    <s v=""/>
    <s v=""/>
    <s v=""/>
    <s v=""/>
    <s v="v11 CBK Launch Team"/>
    <s v="NO"/>
    <d v="2013-05-17T17:09:35"/>
    <s v=""/>
    <s v=""/>
    <s v="v11.Storefront Related Issues.WebStore Display"/>
    <x v="0"/>
    <n v="0.22418981482042"/>
    <n v="0.11209490741021"/>
    <n v="23.266956018516794"/>
    <s v="Day 10&gt;30"/>
  </r>
  <r>
    <s v="22063"/>
    <s v="Incident"/>
    <d v="2013-04-24T12:12:52"/>
    <x v="3"/>
    <d v="2013-04-24T00:00:00"/>
    <d v="1899-12-30T12:12:00"/>
    <s v="B"/>
    <s v="CBKNAQA-3036 Free shipping promotion enabled, free shipping not showing up in Shopping Bag"/>
    <s v="Christopher and Banks"/>
    <s v="Closed"/>
    <x v="0"/>
    <s v=""/>
    <s v=""/>
    <s v=""/>
    <s v=""/>
    <s v=""/>
    <s v=""/>
    <s v=""/>
    <s v=""/>
    <s v="v11 CBK Launch Team"/>
    <s v="YES"/>
    <d v="2013-05-16T14:52:17"/>
    <s v="CBK.TAM"/>
    <s v=""/>
    <s v="v11.Storefront Related Issues.Checkout"/>
    <x v="0"/>
    <n v="6.0902777775481809E-2"/>
    <n v="3.0451388887740904E-2"/>
    <n v="22.110706018516794"/>
    <s v="Day 10&gt;30"/>
  </r>
  <r>
    <s v="22069"/>
    <s v="Incident"/>
    <d v="2013-04-24T13:23:55"/>
    <x v="3"/>
    <d v="2013-04-24T00:00:00"/>
    <d v="1899-12-30T13:23:00"/>
    <s v="B"/>
    <s v="CBKNAQA-3018 When we attempt to collect a credit card number in OMS, we receive an error message"/>
    <s v="Christopher and Banks"/>
    <s v="Closed"/>
    <x v="0"/>
    <s v=""/>
    <s v=""/>
    <s v=""/>
    <s v=""/>
    <s v=""/>
    <s v=""/>
    <s v=""/>
    <s v=""/>
    <s v="v11 CBK Launch Team"/>
    <s v="NO"/>
    <d v="2013-05-17T17:14:49"/>
    <s v="CBK.TAM"/>
    <s v=""/>
    <s v="v11.Order Processing Related Issues.Order Flow"/>
    <x v="4"/>
    <n v="4.9340277779265307E-2"/>
    <n v="2.4670138889632653E-2"/>
    <n v="23.160347222219571"/>
    <s v="Day 10&gt;30"/>
  </r>
  <r>
    <s v="22070"/>
    <s v="Incident"/>
    <d v="2013-04-24T13:39:57"/>
    <x v="3"/>
    <d v="2013-04-24T00:00:00"/>
    <d v="1899-12-30T13:39:00"/>
    <s v="B"/>
    <s v="CBKNAQA-3019 TST01 went down while processing returns"/>
    <s v="Christopher and Banks"/>
    <s v="Closed"/>
    <x v="0"/>
    <s v=""/>
    <s v=""/>
    <d v="2013-04-25T20:03:50"/>
    <s v=""/>
    <s v=""/>
    <s v=""/>
    <s v="Change is Live"/>
    <s v=""/>
    <s v="v11 CBK Launch Team"/>
    <s v="NO"/>
    <d v="2013-05-17T17:18:35"/>
    <s v="CBK.TAM"/>
    <s v=""/>
    <s v="v11.Order Processing Related Issues.Order Flow"/>
    <x v="4"/>
    <n v="1.113425925723277E-2"/>
    <n v="5.5671296286163852E-3"/>
    <n v="23.151828703703359"/>
    <s v="Day 10&gt;30"/>
  </r>
  <r>
    <s v="22083"/>
    <s v="Incident"/>
    <d v="2013-04-24T16:38:51"/>
    <x v="3"/>
    <d v="2013-04-24T00:00:00"/>
    <d v="1899-12-30T16:38:00"/>
    <s v="B"/>
    <s v="CBKNAQA-3047 Product Level promotions are not pushing to the live site."/>
    <s v="Christopher and Banks"/>
    <s v="Closed"/>
    <x v="0"/>
    <s v=""/>
    <s v=""/>
    <s v=""/>
    <s v=""/>
    <s v=""/>
    <s v=""/>
    <s v=""/>
    <s v=""/>
    <s v="v11 CBK Launch Team"/>
    <s v="YES"/>
    <d v="2013-05-15T19:33:15"/>
    <s v="CBK.TAM"/>
    <s v=""/>
    <s v="v11.Storefront Related Issues.Checkout"/>
    <x v="0"/>
    <n v="0.12423611111444188"/>
    <n v="6.2118055557220941E-2"/>
    <n v="21.121111111104256"/>
    <s v="Day 10&gt;30"/>
  </r>
  <r>
    <s v="22085"/>
    <s v="Incident"/>
    <d v="2013-04-24T17:05:13"/>
    <x v="3"/>
    <d v="2013-04-24T00:00:00"/>
    <d v="1899-12-30T17:05:00"/>
    <s v="B"/>
    <s v="Orders are partially shipped and in multiple shipments"/>
    <s v="Christopher and Banks"/>
    <s v="Closed"/>
    <x v="0"/>
    <s v=""/>
    <s v=""/>
    <s v=""/>
    <s v=""/>
    <s v=""/>
    <s v=""/>
    <s v=""/>
    <s v=""/>
    <s v="v11 CBK Launch Team"/>
    <s v="YES"/>
    <d v="2013-04-25T20:03:24"/>
    <s v="CBK.TAM"/>
    <s v=""/>
    <s v="v11.Order Processing Related Issues.Orders Delayed/Missing"/>
    <x v="4"/>
    <n v="1.8310185179871041E-2"/>
    <n v="9.1550925899355207E-3"/>
    <n v="1.1237384259293322"/>
    <s v="Day 1"/>
  </r>
  <r>
    <s v="22091"/>
    <s v="Incident"/>
    <d v="2013-04-24T19:10:32"/>
    <x v="3"/>
    <d v="2013-04-24T00:00:00"/>
    <d v="1899-12-30T19:10:00"/>
    <s v="C"/>
    <s v="CBKNAQA-3041 V11: CBK - Product showing duplicate swatch images and duplicate color in the drop-down"/>
    <s v="Christopher and Banks"/>
    <s v="Closed"/>
    <x v="0"/>
    <s v=""/>
    <s v="Yang, Jack "/>
    <s v=""/>
    <s v=""/>
    <s v=""/>
    <s v=""/>
    <s v=""/>
    <s v=""/>
    <s v="v11 CBK Launch Team"/>
    <s v="NO"/>
    <d v="2013-07-01T09:19:16"/>
    <s v=""/>
    <s v=""/>
    <s v="v11.Storefront Related Issues.WebStore Display"/>
    <x v="0"/>
    <n v="8.7025462962628808E-2"/>
    <n v="4.3512731481314404E-2"/>
    <n v="67.589398148149485"/>
    <s v="Day &gt;30"/>
  </r>
  <r>
    <s v="22093"/>
    <s v="Incident"/>
    <d v="2013-04-24T20:14:31"/>
    <x v="3"/>
    <d v="2013-04-24T00:00:00"/>
    <d v="1899-12-30T20:14:00"/>
    <s v="C"/>
    <s v="CBKNAQA-3006 Delta Jobs for DW Order data migration did not complete. The job has performance Issues. "/>
    <s v="Christopher and Banks"/>
    <s v="Closed"/>
    <x v="0"/>
    <s v=""/>
    <s v=""/>
    <s v=""/>
    <s v=""/>
    <s v=""/>
    <s v=""/>
    <s v=""/>
    <s v=""/>
    <s v="v11 CBK Launch Team"/>
    <s v="NO"/>
    <d v="2013-04-29T16:27:28"/>
    <s v="CBK.TAM"/>
    <s v=""/>
    <s v="v11.GSI Store Reporting.GSI Store Reporting"/>
    <x v="8"/>
    <n v="4.4432870374293998E-2"/>
    <n v="2.2216435187146999E-2"/>
    <n v="4.8423263888907968"/>
    <s v="Day 4"/>
  </r>
  <r>
    <s v="22094"/>
    <s v="Incident"/>
    <d v="2013-04-24T20:17:48"/>
    <x v="3"/>
    <d v="2013-04-24T00:00:00"/>
    <d v="1899-12-30T20:17:00"/>
    <s v="C"/>
    <s v="CBKNAQA-2882 Can't select size in drop down"/>
    <s v="Christopher and Banks"/>
    <s v="Closed"/>
    <x v="0"/>
    <s v=""/>
    <s v=""/>
    <s v=""/>
    <s v=""/>
    <s v=""/>
    <s v=""/>
    <s v=""/>
    <s v=""/>
    <s v="v11 CBK Launch Team"/>
    <s v="NO"/>
    <d v="2013-05-17T15:25:03"/>
    <s v="CBK.TAM"/>
    <s v=""/>
    <s v="v11.Storefront Related Issues.WebStore Display"/>
    <x v="0"/>
    <n v="2.2800925944466144E-3"/>
    <n v="1.1400462972233072E-3"/>
    <n v="22.796701388884685"/>
    <s v="Day 10&gt;30"/>
  </r>
  <r>
    <s v="22095"/>
    <s v="Incident"/>
    <d v="2013-04-24T20:20:49"/>
    <x v="3"/>
    <d v="2013-04-24T00:00:00"/>
    <d v="1899-12-30T20:20:00"/>
    <s v="C"/>
    <s v="CBKNAQA-2904 Shipping Code/Mode New were identified in Production for which setup needs to be done in my OMSGCF FIle. "/>
    <s v="Christopher and Banks"/>
    <s v="Closed"/>
    <x v="0"/>
    <s v=""/>
    <s v=""/>
    <s v=""/>
    <s v=""/>
    <s v=""/>
    <s v=""/>
    <s v=""/>
    <s v=""/>
    <s v="v11 CBK Launch Team"/>
    <s v="NO"/>
    <d v="2013-04-29T16:26:06"/>
    <s v="CBK.TAM"/>
    <s v=""/>
    <s v="v11.Payment Related Issues.Payment"/>
    <x v="15"/>
    <n v="2.0949074023519643E-3"/>
    <n v="1.0474537011759821E-3"/>
    <n v="4.8370023148163455"/>
    <s v="Day 4"/>
  </r>
  <r>
    <s v="22096"/>
    <s v="Incident"/>
    <d v="2013-04-24T20:25:06"/>
    <x v="3"/>
    <d v="2013-04-24T00:00:00"/>
    <d v="1899-12-30T20:25:00"/>
    <s v="C"/>
    <s v="CBKNAQA-2903 Bulk Load Errored out in a scenario when order with &lt;&gt; 'RS' was encountered and there was an entry in OMSERR File. "/>
    <s v="Christopher and Banks"/>
    <s v="Closed"/>
    <x v="0"/>
    <s v=""/>
    <s v=""/>
    <s v=""/>
    <s v=""/>
    <s v=""/>
    <s v=""/>
    <s v=""/>
    <s v=""/>
    <s v="v11 CBK Launch Team"/>
    <s v="NO"/>
    <d v="2013-04-29T16:17:25"/>
    <s v="CBK.TAM"/>
    <s v=""/>
    <s v="v11.Order Processing Related Issues.Order Flow"/>
    <x v="4"/>
    <n v="2.9745370411546901E-3"/>
    <n v="1.487268520577345E-3"/>
    <n v="4.8279976851845277"/>
    <s v="Day 4"/>
  </r>
  <r>
    <s v="22098"/>
    <s v="Incident"/>
    <d v="2013-04-24T20:37:10"/>
    <x v="3"/>
    <d v="2013-04-24T00:00:00"/>
    <d v="1899-12-30T20:37:00"/>
    <s v="C"/>
    <s v="CBKNQQA-2935 Tender type Gift card not active when free gift promo applied"/>
    <s v="Christopher and Banks"/>
    <s v="Closed"/>
    <x v="0"/>
    <s v=""/>
    <s v=""/>
    <d v="2013-05-14T15:42:26"/>
    <s v=""/>
    <s v=""/>
    <s v=""/>
    <s v=""/>
    <s v=""/>
    <s v="v11 CBK Launch Team"/>
    <s v="YES"/>
    <d v="2013-06-25T10:54:06"/>
    <s v="CBK.TAM"/>
    <s v=""/>
    <s v="v11.Storefront Related Issues.Checkout"/>
    <x v="0"/>
    <n v="8.3796296239597723E-3"/>
    <n v="4.1898148119798861E-3"/>
    <n v="61.595092592593573"/>
    <s v="Day &gt;30"/>
  </r>
  <r>
    <s v="22099"/>
    <s v="Incident"/>
    <d v="2013-04-24T20:42:59"/>
    <x v="3"/>
    <d v="2013-04-24T00:00:00"/>
    <d v="1899-12-30T20:42:00"/>
    <s v="C"/>
    <s v="CBKNAQA-3016 DW Order Stg2 to CORE job is running longer than usual"/>
    <s v="Christopher and Banks"/>
    <s v="Closed"/>
    <x v="0"/>
    <s v=""/>
    <s v=""/>
    <s v=""/>
    <s v=""/>
    <s v=""/>
    <s v=""/>
    <s v=""/>
    <s v=""/>
    <s v="v11 CBK Launch Team"/>
    <s v="NO"/>
    <d v="2013-04-29T16:05:38"/>
    <s v="CBK.TAM"/>
    <s v=""/>
    <s v="v11.Data Migration"/>
    <x v="16"/>
    <n v="4.0393518575001508E-3"/>
    <n v="2.0196759287500754E-3"/>
    <n v="4.8073958333334303"/>
    <s v="Day 4"/>
  </r>
  <r>
    <s v="22102"/>
    <s v="Incident"/>
    <d v="2013-04-24T21:00:23"/>
    <x v="3"/>
    <d v="2013-04-24T00:00:00"/>
    <d v="1899-12-30T21:00:00"/>
    <s v="C"/>
    <s v="VPRS-14670 V11 Return Order in OMS does not tie back to Legacy Order in DW"/>
    <s v="Christopher and Banks"/>
    <s v="Closed"/>
    <x v="0"/>
    <s v=""/>
    <s v=""/>
    <s v=""/>
    <s v=""/>
    <s v=""/>
    <s v=""/>
    <s v=""/>
    <s v=""/>
    <s v="v11 CBK Launch Team"/>
    <s v="NO"/>
    <d v="2013-05-17T16:17:26"/>
    <s v="CBK.TAM"/>
    <s v=""/>
    <s v="v11.Data Migration"/>
    <x v="16"/>
    <n v="1.208333332760958E-2"/>
    <n v="6.04166666380479E-3"/>
    <n v="22.803506944444962"/>
    <s v="Day 10&gt;30"/>
  </r>
  <r>
    <s v="22103"/>
    <s v="Incident"/>
    <d v="2013-04-24T21:02:53"/>
    <x v="3"/>
    <d v="2013-04-24T00:00:00"/>
    <d v="1899-12-30T21:02:00"/>
    <s v="C"/>
    <s v="VPRS-14480 java.lang.ArithmeticException: / by zero in GSIHistoricalOrderLineItemBOImpl.getPrice(...)"/>
    <s v="Christopher and Banks"/>
    <s v="Closed"/>
    <x v="0"/>
    <s v=""/>
    <s v=""/>
    <s v=""/>
    <s v=""/>
    <s v=""/>
    <s v=""/>
    <s v=""/>
    <s v=""/>
    <s v="v11 CBK Launch Team"/>
    <s v="NO"/>
    <d v="2013-07-10T16:00:14"/>
    <s v="CBK.TAM"/>
    <s v=""/>
    <s v="v11.Payment Related Issues.Payment"/>
    <x v="15"/>
    <n v="1.7361111167701893E-3"/>
    <n v="8.6805555838509463E-4"/>
    <n v="76.789826388885558"/>
    <s v="Day &gt;30"/>
  </r>
  <r>
    <s v="22105"/>
    <s v="Incident"/>
    <d v="2013-04-24T21:07:06"/>
    <x v="3"/>
    <d v="2013-04-24T00:00:00"/>
    <d v="1899-12-30T21:07:00"/>
    <s v="C"/>
    <s v="VPRS-14235 Getting General Error when I login with my account ( created in past builds), which has my wishlist. "/>
    <s v="Christopher and Banks"/>
    <s v="Closed"/>
    <x v="0"/>
    <s v=""/>
    <s v=""/>
    <s v=""/>
    <s v=""/>
    <s v=""/>
    <s v=""/>
    <s v=""/>
    <s v=""/>
    <s v="v11 CBK Launch Team"/>
    <s v="NO"/>
    <d v="2013-05-16T14:59:22"/>
    <s v="CBK.TAM"/>
    <s v=""/>
    <s v="v11.Storefront Related Issues.WebStore Display"/>
    <x v="0"/>
    <n v="2.9282407413120382E-3"/>
    <n v="1.4641203706560191E-3"/>
    <n v="21.744629629625706"/>
    <s v="Day 10&gt;30"/>
  </r>
  <r>
    <s v="22106"/>
    <s v="Incident"/>
    <d v="2013-04-24T21:10:45"/>
    <x v="3"/>
    <d v="2013-04-24T00:00:00"/>
    <d v="1899-12-30T21:10:00"/>
    <s v="C"/>
    <s v="GEM-609/RM-603 11.3.0.35: Store Reporting Release 11.3 "/>
    <s v="Christopher and Banks"/>
    <s v="Closed"/>
    <x v="0"/>
    <s v=""/>
    <s v="Sriram, Saradha "/>
    <s v=""/>
    <s v=""/>
    <s v=""/>
    <s v=""/>
    <s v=""/>
    <s v=""/>
    <s v="v11 CBK Launch Team"/>
    <s v="NO"/>
    <d v="2013-05-17T16:51:02"/>
    <s v="CBK.TAM"/>
    <s v=""/>
    <s v="v11.GSI Store Reporting.GSI Store Reporting"/>
    <x v="8"/>
    <n v="2.5347222181153484E-3"/>
    <n v="1.2673611090576742E-3"/>
    <n v="22.819641203706851"/>
    <s v="Day 10&gt;30"/>
  </r>
  <r>
    <s v="22107"/>
    <s v="Incident"/>
    <d v="2013-04-24T21:14:28"/>
    <x v="3"/>
    <d v="2013-04-24T00:00:00"/>
    <d v="1899-12-30T21:14:00"/>
    <s v="C"/>
    <s v="CBKNAQA-3037 Filter Test Customer from DW load"/>
    <s v="Christopher and Banks"/>
    <s v="Closed"/>
    <x v="0"/>
    <s v=""/>
    <s v="Sriram, Saradha "/>
    <s v=""/>
    <s v=""/>
    <s v=""/>
    <s v=""/>
    <s v=""/>
    <s v=""/>
    <s v="v11 CBK Launch Team"/>
    <s v="NO"/>
    <d v="2013-06-13T14:26:26"/>
    <s v="CBK.TAM"/>
    <s v=""/>
    <s v="v11.GSI Store Reporting.GSI Store Reporting"/>
    <x v="8"/>
    <n v="2.5810185179580003E-3"/>
    <n v="1.2905092589790002E-3"/>
    <n v="49.716643518520868"/>
    <s v="Day &gt;30"/>
  </r>
  <r>
    <s v="22110"/>
    <s v="Incident"/>
    <d v="2013-04-24T21:16:51"/>
    <x v="3"/>
    <d v="2013-04-24T00:00:00"/>
    <d v="1899-12-30T21:16:00"/>
    <s v="C"/>
    <s v="VPRS-14474 Customer Preference dates and history is not coming correct."/>
    <s v="Christopher and Banks"/>
    <s v="Closed"/>
    <x v="0"/>
    <s v=""/>
    <s v=""/>
    <s v=""/>
    <s v=""/>
    <s v=""/>
    <s v=""/>
    <s v=""/>
    <s v=""/>
    <s v="v11 CBK Launch Team"/>
    <s v="NO"/>
    <d v="2013-05-17T17:21:58"/>
    <s v="CBK.TAM"/>
    <s v=""/>
    <s v="v11.GSI Store Reporting.GSI Store Reporting"/>
    <x v="8"/>
    <n v="1.6550925938645378E-3"/>
    <n v="8.2754629693226889E-4"/>
    <n v="22.836886574077653"/>
    <s v="Day 10&gt;30"/>
  </r>
  <r>
    <s v="22111"/>
    <s v="Incident"/>
    <d v="2013-04-24T21:20:34"/>
    <x v="3"/>
    <d v="2013-04-24T00:00:00"/>
    <d v="1899-12-30T21:20:00"/>
    <s v="C"/>
    <s v="INFRA-4077 robots.txt question WRT the Webstore installer "/>
    <s v="Christopher and Banks"/>
    <s v="Closed"/>
    <x v="0"/>
    <s v=""/>
    <s v=""/>
    <s v=""/>
    <s v=""/>
    <s v=""/>
    <s v=""/>
    <s v=""/>
    <s v=""/>
    <s v="v11 CBK Launch Team"/>
    <s v="NO"/>
    <d v="2013-05-15T13:50:32"/>
    <s v="CBK.TAM"/>
    <s v=""/>
    <s v="v11.Storefront Related Issues.WebStore Navigation"/>
    <x v="0"/>
    <n v="2.5810185179580003E-3"/>
    <n v="1.2905092589790002E-3"/>
    <n v="20.687476851853717"/>
    <s v="Day 10&gt;30"/>
  </r>
  <r>
    <s v="22133"/>
    <s v="Incident"/>
    <d v="2013-04-25T10:18:15"/>
    <x v="0"/>
    <d v="2013-04-25T00:00:00"/>
    <d v="1899-12-30T10:18:00"/>
    <s v="B"/>
    <s v="CBKNAQA-3026 AOS shipping promotion not working on CJ"/>
    <s v="Christopher and Banks"/>
    <s v="Closed"/>
    <x v="0"/>
    <s v=""/>
    <s v=""/>
    <d v="2013-04-26T17:11:17"/>
    <s v=""/>
    <s v=""/>
    <s v=""/>
    <s v=""/>
    <s v=""/>
    <s v="v11 CBK Launch Team"/>
    <s v="YES"/>
    <d v="2013-04-29T16:01:35"/>
    <s v="CBK.TAM"/>
    <s v=""/>
    <s v="v11.GSI Manager.Channel Cart &amp; Checkout"/>
    <x v="2"/>
    <n v="0.54005787037021946"/>
    <n v="0.27002893518510973"/>
    <n v="4.2384259259270038"/>
    <s v="Day 4"/>
  </r>
  <r>
    <s v="22147"/>
    <s v="Incident"/>
    <d v="2013-04-25T11:08:56"/>
    <x v="0"/>
    <d v="2013-04-25T00:00:00"/>
    <d v="1899-12-30T11:08:00"/>
    <s v="B"/>
    <s v="CBKNAQA-3027 GSI Manager Design View performance"/>
    <s v="Christopher and Banks"/>
    <s v="Closed"/>
    <x v="0"/>
    <s v=""/>
    <s v=""/>
    <s v=""/>
    <s v=""/>
    <s v=""/>
    <s v=""/>
    <s v=""/>
    <s v=""/>
    <s v="v11 CBK Launch Team"/>
    <s v="NO"/>
    <d v="2013-04-26T15:58:57"/>
    <s v="CBK.TAM"/>
    <s v=""/>
    <s v="v11.Performance Related Issues.Gomez"/>
    <x v="12"/>
    <n v="3.5196759257814847E-2"/>
    <n v="1.7598379628907423E-2"/>
    <n v="1.2014004629672854"/>
    <s v="Day 1"/>
  </r>
  <r>
    <s v="22155"/>
    <s v="Incident"/>
    <d v="2013-04-25T11:52:28"/>
    <x v="0"/>
    <d v="2013-04-25T00:00:00"/>
    <d v="1899-12-30T11:52:00"/>
    <s v="B"/>
    <s v="CBKNAQA-3086 CBKUS/CJBUS - Product counts inconsistent between DCs"/>
    <s v="SysOps"/>
    <s v="Closed"/>
    <x v="0"/>
    <s v=""/>
    <s v=""/>
    <s v=""/>
    <s v=""/>
    <s v=""/>
    <s v=""/>
    <s v=""/>
    <s v=""/>
    <s v="v11 CBK Launch Team"/>
    <s v="NO"/>
    <d v="2013-05-17T17:24:05"/>
    <s v=""/>
    <s v=""/>
    <s v="v11.Storefront Related Issues.Category"/>
    <x v="0"/>
    <n v="3.0231481483497191E-2"/>
    <n v="1.5115740741748596E-2"/>
    <n v="22.230289351849933"/>
    <s v="Day 10&gt;30"/>
  </r>
  <r>
    <s v="22156"/>
    <s v="Incident"/>
    <d v="2013-04-25T11:56:08"/>
    <x v="0"/>
    <d v="2013-04-25T00:00:00"/>
    <d v="1899-12-30T11:56:00"/>
    <s v="B"/>
    <s v="CBKNAQA-3032 V11 Products assigned to category and fulfill completeness but do not show in category in live or edit after replication"/>
    <s v="Christopher and Banks"/>
    <s v="Closed"/>
    <x v="0"/>
    <s v=""/>
    <s v=""/>
    <s v=""/>
    <s v=""/>
    <s v=""/>
    <s v=""/>
    <s v=""/>
    <s v=""/>
    <s v="v11 CBK Launch Team"/>
    <s v="YES"/>
    <d v="2013-05-16T14:50:28"/>
    <s v=""/>
    <s v=""/>
    <s v="v11.GSI Manager.Channel Catalog"/>
    <x v="2"/>
    <n v="2.5462962948950008E-3"/>
    <n v="1.2731481474475004E-3"/>
    <n v="21.121064814818965"/>
    <s v="Day 10&gt;30"/>
  </r>
  <r>
    <s v="22160"/>
    <s v="Incident"/>
    <d v="2013-04-25T12:08:17"/>
    <x v="0"/>
    <d v="2013-04-25T00:00:00"/>
    <d v="1899-12-30T12:08:00"/>
    <s v="B"/>
    <s v="CBKNAQA-3030 AOS – intermittent 404 errors"/>
    <s v="Christopher and Banks"/>
    <s v="Closed"/>
    <x v="0"/>
    <s v=""/>
    <s v=""/>
    <s v=""/>
    <s v=""/>
    <s v=""/>
    <s v=""/>
    <s v=""/>
    <s v=""/>
    <s v="v11 CBK Launch Team"/>
    <s v="NO"/>
    <d v="2013-04-29T11:05:32"/>
    <s v="CBK.TAM"/>
    <s v=""/>
    <s v="v11.Call Center Related Issues.AOS"/>
    <x v="7"/>
    <n v="8.4375000005820766E-3"/>
    <n v="4.2187500002910383E-3"/>
    <n v="3.9564236111109494"/>
    <s v="Day 3"/>
  </r>
  <r>
    <s v="22174"/>
    <s v="Incident"/>
    <d v="2013-04-25T14:07:25"/>
    <x v="0"/>
    <d v="2013-04-25T00:00:00"/>
    <d v="1899-12-30T14:07:00"/>
    <s v="B"/>
    <s v="CBKNAQA-3040 How colors and pricing appears in Clearance"/>
    <s v="Christopher and Banks"/>
    <s v="Closed"/>
    <x v="0"/>
    <n v="15"/>
    <s v=""/>
    <d v="2013-05-14T15:43:28"/>
    <s v=""/>
    <s v=""/>
    <s v=""/>
    <s v=""/>
    <d v="2013-06-04T15:42:56"/>
    <s v="v11 CBK Launch Team"/>
    <s v="YES"/>
    <d v="2013-06-05T10:27:58"/>
    <s v="CBK.TAM"/>
    <s v=""/>
    <s v="v11.Storefront Related Issues.Category"/>
    <x v="0"/>
    <n v="8.2731481481459923E-2"/>
    <n v="4.1365740740729962E-2"/>
    <n v="40.847604166665406"/>
    <s v="Day &gt;30"/>
  </r>
  <r>
    <s v="22176"/>
    <s v="Request"/>
    <d v="2013-04-25T14:41:40"/>
    <x v="0"/>
    <d v="2013-04-25T00:00:00"/>
    <d v="1899-12-30T14:41:00"/>
    <s v="B"/>
    <s v="CBK/CJB Run ProcessGSIDataLoadChainSchedule in EDIT PRD"/>
    <s v="Christopher and Banks"/>
    <s v="Closed"/>
    <x v="2"/>
    <s v=""/>
    <s v=""/>
    <s v=""/>
    <s v=""/>
    <s v=""/>
    <s v=""/>
    <s v="Change is Live"/>
    <s v=""/>
    <s v="v11 CBK Launch Team"/>
    <s v="NO"/>
    <d v="2013-04-26T10:44:36"/>
    <s v="CBK.TAM"/>
    <s v=""/>
    <s v="v11.GSI Manager.Mass Data Tasks"/>
    <x v="2"/>
    <n v="2.3784722223354038E-2"/>
    <n v="1.1892361111677019E-2"/>
    <n v="0.83537037036876427"/>
    <s v="Day 0"/>
  </r>
  <r>
    <s v="22180"/>
    <s v="Incident"/>
    <d v="2013-04-25T15:18:59"/>
    <x v="0"/>
    <d v="2013-04-25T00:00:00"/>
    <d v="1899-12-30T15:18:00"/>
    <s v="B"/>
    <s v="(OMS) CBKNAQA-3039 Error Message in OMS - &quot;Get CC Number&quot; Option"/>
    <s v="Christopher and Banks"/>
    <s v="Closed"/>
    <x v="0"/>
    <s v=""/>
    <s v=""/>
    <s v=""/>
    <s v=""/>
    <s v=""/>
    <s v=""/>
    <s v=""/>
    <s v=""/>
    <s v="v11 CBK Launch Team"/>
    <s v="NO"/>
    <d v="2013-05-07T12:19:48"/>
    <s v="CBK.TAM"/>
    <s v=""/>
    <s v="v11.Order Processing Related Issues.Order Flow"/>
    <x v="4"/>
    <n v="2.5914351848769002E-2"/>
    <n v="1.2957175924384501E-2"/>
    <n v="11.875567129631236"/>
    <s v="Day 10&gt;30"/>
  </r>
  <r>
    <s v="22195"/>
    <s v="Incident"/>
    <d v="2013-04-25T19:32:57"/>
    <x v="0"/>
    <d v="2013-04-25T00:00:00"/>
    <d v="1899-12-30T19:32:00"/>
    <s v="C"/>
    <s v="CBKNAQA-3044 SI Prod to fix giftcertificateid issue in POS feed"/>
    <s v="Christopher and Banks"/>
    <s v="Closed"/>
    <x v="0"/>
    <s v=""/>
    <s v=""/>
    <s v=""/>
    <s v=""/>
    <s v=""/>
    <s v=""/>
    <s v=""/>
    <s v=""/>
    <s v="v11 CBK Launch Team"/>
    <s v="NO"/>
    <d v="2013-05-09T11:26:02"/>
    <s v="CBK.TAM"/>
    <s v=""/>
    <s v="v11.Feeds Related Issues.Outbound OMS"/>
    <x v="3"/>
    <n v="0.17636574074276723"/>
    <n v="8.8182870371383615E-2"/>
    <n v="13.661863425928459"/>
    <s v="Day 10&gt;30"/>
  </r>
  <r>
    <s v="22196"/>
    <s v="Incident"/>
    <d v="2013-04-25T19:48:57"/>
    <x v="0"/>
    <d v="2013-04-25T00:00:00"/>
    <d v="1899-12-30T19:48:00"/>
    <s v="C"/>
    <s v="CBKNAQA-3031 Container Item Qty Reported as Zero For All Orders"/>
    <s v="Christopher and Banks"/>
    <s v="Closed"/>
    <x v="0"/>
    <s v=""/>
    <s v="Olden, Rob "/>
    <d v="2013-05-14T15:46:23"/>
    <s v=""/>
    <s v=""/>
    <s v=""/>
    <s v=""/>
    <s v=""/>
    <s v="v11 CBK Launch Team"/>
    <s v="NO"/>
    <d v="2013-05-17T17:37:38"/>
    <s v="CBK.TAM"/>
    <s v=""/>
    <s v="v11.Order Processing Related Issues.Order Flow"/>
    <x v="4"/>
    <n v="1.1111111110949423E-2"/>
    <n v="5.5555555554747116E-3"/>
    <n v="21.908807870371675"/>
    <s v="Day 10&gt;30"/>
  </r>
  <r>
    <s v="22235"/>
    <s v="Incident"/>
    <d v="2013-04-26T13:10:18"/>
    <x v="4"/>
    <d v="2013-04-26T00:00:00"/>
    <d v="1899-12-30T13:10:00"/>
    <s v="B"/>
    <s v="CBKNAQA-3085 SEC - Product Link and Content Display Issue – Bee Stripe 2-fer "/>
    <s v="SysOps"/>
    <s v="Closed"/>
    <x v="0"/>
    <s v=""/>
    <s v=""/>
    <s v=""/>
    <s v=""/>
    <s v=""/>
    <s v=""/>
    <s v=""/>
    <s v=""/>
    <s v="v11 CBK Launch Team"/>
    <s v="NO"/>
    <d v="2013-05-14T23:35:18"/>
    <s v=""/>
    <s v=""/>
    <s v="v11.Storefront Related Issues.WebStore Display"/>
    <x v="0"/>
    <n v="0.72315972222713754"/>
    <n v="0.36157986111356877"/>
    <n v="18.434027777773736"/>
    <s v="Day 10&gt;30"/>
  </r>
  <r>
    <s v="22237"/>
    <s v="Incident"/>
    <d v="2013-04-26T13:39:32"/>
    <x v="4"/>
    <d v="2013-04-26T00:00:00"/>
    <d v="1899-12-30T13:39:00"/>
    <s v="B"/>
    <s v="CBKNAQA-3082 Both DCs - Alternate Color Swatches Duplicated for Multiple Products"/>
    <s v="SysOps"/>
    <s v="Closed"/>
    <x v="0"/>
    <s v=""/>
    <s v=""/>
    <s v=""/>
    <s v=""/>
    <s v=""/>
    <s v=""/>
    <s v=""/>
    <s v=""/>
    <s v="v11 CBK Launch Team"/>
    <s v="NO"/>
    <d v="2013-05-09T11:26:58"/>
    <s v=""/>
    <s v=""/>
    <s v="v11.Storefront Related Issues.WebStore Display"/>
    <x v="0"/>
    <n v="2.0300925920309965E-2"/>
    <n v="1.0150462960154982E-2"/>
    <n v="12.907939814816928"/>
    <s v="Day 10&gt;30"/>
  </r>
  <r>
    <s v="22238"/>
    <s v="Incident"/>
    <d v="2013-04-26T13:44:24"/>
    <x v="4"/>
    <d v="2013-04-26T00:00:00"/>
    <d v="1899-12-30T13:44:00"/>
    <s v="B"/>
    <s v="CBKNAQA-3053 ASH - Product Filtering Returns Results Beyond Selected Category "/>
    <s v="SysOps"/>
    <s v="Closed"/>
    <x v="0"/>
    <s v=""/>
    <s v=""/>
    <s v=""/>
    <s v=""/>
    <s v=""/>
    <s v=""/>
    <s v=""/>
    <s v=""/>
    <s v="v11 CBK Launch Team"/>
    <s v="NO"/>
    <d v="2013-05-17T16:49:07"/>
    <s v=""/>
    <s v=""/>
    <s v="v11.Storefront Related Issues.WebStore Display"/>
    <x v="0"/>
    <n v="3.3796296338550746E-3"/>
    <n v="1.6898148169275373E-3"/>
    <n v="21.12827546295739"/>
    <s v="Day 10&gt;30"/>
  </r>
  <r>
    <s v="22239"/>
    <s v="Incident"/>
    <d v="2013-04-26T13:45:43"/>
    <x v="4"/>
    <d v="2013-04-26T00:00:00"/>
    <d v="1899-12-30T13:45:00"/>
    <s v="B"/>
    <s v="(OMS) CBKNAQA-3048 VPRS-14718 OMS is generating duplicate LPN errors in production"/>
    <s v="Christopher and Banks"/>
    <s v="Closed"/>
    <x v="0"/>
    <s v=""/>
    <s v="Kawade, Sumit "/>
    <s v=""/>
    <s v=""/>
    <s v=""/>
    <s v=""/>
    <s v=""/>
    <s v=""/>
    <s v="v11 CBK Launch Team"/>
    <s v="NO"/>
    <d v="2013-05-17T17:26:12"/>
    <s v="CBK.TAM"/>
    <s v=""/>
    <s v="v11.Order Processing Related Issues.Order Flow"/>
    <x v="4"/>
    <n v="9.1435184731381014E-4"/>
    <n v="4.5717592365690507E-4"/>
    <n v="21.153113425927586"/>
    <s v="Day 10&gt;30"/>
  </r>
  <r>
    <s v="22242"/>
    <s v="Incident"/>
    <d v="2013-04-26T14:06:29"/>
    <x v="4"/>
    <d v="2013-04-26T00:00:00"/>
    <d v="1899-12-30T14:06:00"/>
    <s v="B"/>
    <s v="CBKNAQA-3081 Both DCs - Inconsistent Search Results"/>
    <s v="SysOps"/>
    <s v="Closed"/>
    <x v="0"/>
    <s v=""/>
    <s v=""/>
    <s v=""/>
    <s v=""/>
    <s v=""/>
    <s v=""/>
    <s v=""/>
    <s v=""/>
    <s v="v11 CBK Launch Team"/>
    <s v="NO"/>
    <d v="2013-05-17T15:26:24"/>
    <s v=""/>
    <s v=""/>
    <s v="v11.Storefront Related Issues.WebStore Display"/>
    <x v="0"/>
    <n v="1.4421296298678499E-2"/>
    <n v="7.2106481493392494E-3"/>
    <n v="21.055497685185401"/>
    <s v="Day 10&gt;30"/>
  </r>
  <r>
    <s v="22255"/>
    <s v="Incident"/>
    <d v="2013-04-26T15:12:02"/>
    <x v="4"/>
    <d v="2013-04-26T00:00:00"/>
    <d v="1899-12-30T15:12:00"/>
    <s v="B"/>
    <s v="CBKNAQA-3050 Customer service has lost the capability to create a replacement orde"/>
    <s v="Christopher and Banks"/>
    <s v="Closed"/>
    <x v="0"/>
    <s v=""/>
    <s v="Freeze, Stephanie "/>
    <s v=""/>
    <s v=""/>
    <s v=""/>
    <s v=""/>
    <s v=""/>
    <s v=""/>
    <s v="v11 CBK Launch Team"/>
    <s v="NO"/>
    <d v="2013-05-17T17:33:16"/>
    <s v="CBK.TAM"/>
    <s v=""/>
    <s v="v11.Call Center Related Issues.GSI Customer Care"/>
    <x v="7"/>
    <n v="4.5520833336922806E-2"/>
    <n v="2.2760416668461403E-2"/>
    <n v="21.098078703696956"/>
    <s v="Day 10&gt;30"/>
  </r>
  <r>
    <s v="22262"/>
    <s v="Incident"/>
    <d v="2013-04-26T15:51:15"/>
    <x v="4"/>
    <d v="2013-04-26T00:00:00"/>
    <d v="1899-12-30T15:51:00"/>
    <s v="B"/>
    <s v="CBKNAQA-3061 Thumbnail Images are not displaying images of the product"/>
    <s v="Christopher and Banks"/>
    <s v="Closed"/>
    <x v="0"/>
    <s v=""/>
    <s v=""/>
    <s v=""/>
    <s v=""/>
    <s v=""/>
    <s v=""/>
    <s v=""/>
    <s v=""/>
    <s v="v11 CBK Launch Team"/>
    <s v="YES"/>
    <d v="2013-07-19T21:01:09"/>
    <s v="CBK.TAM"/>
    <s v=""/>
    <s v="v11.GSI Manager.GSI Manager"/>
    <x v="2"/>
    <n v="2.7233796296059154E-2"/>
    <n v="1.3616898148029577E-2"/>
    <n v="84.21520833332761"/>
    <s v="Day &gt;30"/>
  </r>
  <r>
    <s v="22263"/>
    <s v="Incident"/>
    <d v="2013-04-26T16:07:04"/>
    <x v="4"/>
    <d v="2013-04-26T00:00:00"/>
    <d v="1899-12-30T16:07:00"/>
    <s v="B"/>
    <s v="CBKNAQA-3070 nDuplicate Colors are showing for products"/>
    <s v="Christopher and Banks"/>
    <s v="Closed"/>
    <x v="0"/>
    <s v=""/>
    <s v=""/>
    <s v=""/>
    <s v=""/>
    <s v=""/>
    <s v=""/>
    <s v=""/>
    <s v=""/>
    <s v="v11 CBK Launch Team"/>
    <s v="YES"/>
    <d v="2013-05-24T12:11:48"/>
    <s v="CBK.TAM"/>
    <s v=""/>
    <s v="v11.Storefront Related Issues.Category"/>
    <x v="0"/>
    <n v="1.0983796295477077E-2"/>
    <n v="5.4918981477385387E-3"/>
    <n v="27.836620370369928"/>
    <s v="Day 10&gt;30"/>
  </r>
  <r>
    <s v="22269"/>
    <s v="Incident"/>
    <d v="2013-04-26T16:51:29"/>
    <x v="4"/>
    <d v="2013-04-26T00:00:00"/>
    <d v="1899-12-30T16:51:00"/>
    <s v="B"/>
    <s v="CBKNAQA-3069 Promo Details showing multiple times"/>
    <s v="Christopher and Banks"/>
    <s v="Closed"/>
    <x v="0"/>
    <s v=""/>
    <s v=""/>
    <s v=""/>
    <s v=""/>
    <s v=""/>
    <s v=""/>
    <s v=""/>
    <s v=""/>
    <s v="v11 CBK Launch Team"/>
    <s v="YES"/>
    <d v="2013-05-16T15:00:43"/>
    <s v="CBK.TAM"/>
    <s v=""/>
    <s v="v11.Storefront Related Issues.WebStore Display"/>
    <x v="0"/>
    <n v="3.0844907407299615E-2"/>
    <n v="1.5422453703649808E-2"/>
    <n v="19.923078703701322"/>
    <s v="Day 10&gt;30"/>
  </r>
  <r>
    <s v="22274"/>
    <s v="Incident"/>
    <d v="2013-04-26T19:14:52"/>
    <x v="4"/>
    <d v="2013-04-26T00:00:00"/>
    <d v="1899-12-30T19:14:00"/>
    <s v="C"/>
    <s v="(OMS) CBKNAQA-3051 OMS is not allowing updates the order release confirmation status if the update is received after the OMS has shipped or cancelled the order. "/>
    <s v="Christopher and Banks"/>
    <s v="Closed"/>
    <x v="0"/>
    <s v=""/>
    <s v=""/>
    <d v="2013-05-14T15:48:18"/>
    <s v=""/>
    <s v=""/>
    <s v=""/>
    <s v=""/>
    <s v=""/>
    <s v="v11 CBK Launch Team"/>
    <s v="NO"/>
    <d v="2013-05-17T17:41:14"/>
    <s v="CBK.TAM"/>
    <s v=""/>
    <s v="v11.Order Processing Related Issues.Order Flow"/>
    <x v="4"/>
    <n v="9.9571759259561077E-2"/>
    <n v="4.9785879629780538E-2"/>
    <n v="20.934976851851388"/>
    <s v="Day 10&gt;30"/>
  </r>
  <r>
    <s v="22275"/>
    <s v="Incident"/>
    <d v="2013-04-26T19:20:28"/>
    <x v="4"/>
    <d v="2013-04-26T00:00:00"/>
    <d v="1899-12-30T19:20:00"/>
    <s v="C"/>
    <s v="CBKNAQA-3052 CBK Order Ack CR (commit delivery date to Sal is 5/30/13)"/>
    <s v="Christopher and Banks"/>
    <s v="Closed"/>
    <x v="0"/>
    <s v=""/>
    <s v=""/>
    <s v=""/>
    <s v=""/>
    <s v=""/>
    <s v=""/>
    <s v=""/>
    <s v=""/>
    <s v="v11 CBK Launch Team"/>
    <s v="YES"/>
    <d v="2013-07-24T11:32:09"/>
    <s v="CBK.TAM"/>
    <s v=""/>
    <s v="v11.Email Related Issues.Transaction Emails"/>
    <x v="6"/>
    <n v="3.8888888884685002E-3"/>
    <n v="1.9444444442342501E-3"/>
    <n v="88.674780092587753"/>
    <s v="Day &gt;30"/>
  </r>
  <r>
    <s v="22291"/>
    <s v="Incident"/>
    <d v="2013-04-27T17:16:58"/>
    <x v="6"/>
    <d v="2013-04-27T00:00:00"/>
    <d v="1899-12-30T17:16:00"/>
    <s v="B"/>
    <s v="CBKNAQA-3058   Channel Advisor - MerchantCategory is not populated for variation SKU"/>
    <s v="Christopher and Banks"/>
    <s v="Closed"/>
    <x v="2"/>
    <s v=""/>
    <s v=""/>
    <s v=""/>
    <s v=""/>
    <s v=""/>
    <s v=""/>
    <s v=""/>
    <s v=""/>
    <s v="v11 CBK Launch Team"/>
    <s v="NO"/>
    <d v="2013-04-29T17:16:51"/>
    <s v="CBK.TAM"/>
    <s v=""/>
    <s v="v11.Feeds Related Issues.Marketing Feeds"/>
    <x v="3"/>
    <n v="0.91423611110803904"/>
    <n v="0.45711805555401952"/>
    <n v="1.9999189814843703"/>
    <s v="Day 2"/>
  </r>
  <r>
    <s v="22292"/>
    <s v="Incident"/>
    <d v="2013-04-27T18:08:40"/>
    <x v="6"/>
    <d v="2013-04-27T00:00:00"/>
    <d v="1899-12-30T18:08:00"/>
    <s v="C"/>
    <s v="(OMS) INFRA-5019  INFRA-5025 Running Database update scripts in ashprdomsdb01.us.gspt.net /ashprdomsdb02.us.gspt.net "/>
    <s v="Christopher and Banks"/>
    <s v="Closed"/>
    <x v="1"/>
    <s v=""/>
    <s v="Thota, Rajashekar "/>
    <s v=""/>
    <s v=""/>
    <s v=""/>
    <s v=""/>
    <s v=""/>
    <s v=""/>
    <s v="v11 CBK Launch Team"/>
    <s v="NO"/>
    <d v="2013-05-09T14:22:37"/>
    <s v="CBK.TAM"/>
    <s v=""/>
    <s v="v11.Order Processing Related Issues.Orders Delayed/Missing"/>
    <x v="4"/>
    <n v="3.5902777781302575E-2"/>
    <n v="1.7951388890651288E-2"/>
    <n v="11.843020833330229"/>
    <s v="Day 10&gt;30"/>
  </r>
  <r>
    <s v="22306"/>
    <s v="Incident"/>
    <d v="2013-04-28T13:37:50"/>
    <x v="5"/>
    <d v="2013-04-28T00:00:00"/>
    <d v="1899-12-30T13:37:00"/>
    <s v="B"/>
    <s v="CBKNAQA-3068 Item in Clearance shows all color swatches when only one color is in stock"/>
    <s v="Christopher and Banks"/>
    <s v="Closed"/>
    <x v="0"/>
    <n v="15"/>
    <s v=""/>
    <s v=""/>
    <s v=""/>
    <s v=""/>
    <s v=""/>
    <s v=""/>
    <s v=""/>
    <s v="v11 CBK Launch Team"/>
    <s v="YES"/>
    <d v="2013-05-20T16:59:48"/>
    <s v="CBK.TAM"/>
    <s v=""/>
    <s v="v11.Storefront Related Issues.WebStore Display"/>
    <x v="0"/>
    <n v="0.81192129629198462"/>
    <n v="0.40596064814599231"/>
    <n v="22.140254629630363"/>
    <s v="Day 10&gt;30"/>
  </r>
  <r>
    <s v="22307"/>
    <s v="Incident"/>
    <d v="2013-04-28T13:47:02"/>
    <x v="5"/>
    <d v="2013-04-28T00:00:00"/>
    <d v="1899-12-30T13:47:00"/>
    <s v="B"/>
    <s v="CBKNAQA-3067 Colors not showing correctly in Clearance"/>
    <s v="Christopher and Banks"/>
    <s v="Closed"/>
    <x v="0"/>
    <n v="15"/>
    <s v=""/>
    <s v=""/>
    <s v=""/>
    <s v=""/>
    <s v=""/>
    <s v=""/>
    <s v=""/>
    <s v="v11 CBK Launch Team"/>
    <s v="YES"/>
    <d v="2013-05-24T11:18:26"/>
    <s v="CBK.TAM"/>
    <s v=""/>
    <s v="v11.Storefront Related Issues.WebStore Display"/>
    <x v="0"/>
    <n v="6.3888888907968067E-3"/>
    <n v="3.1944444453984033E-3"/>
    <n v="25.896805555552419"/>
    <s v="Day 10&gt;30"/>
  </r>
  <r>
    <s v="22308"/>
    <s v="Incident"/>
    <d v="2013-04-28T14:00:17"/>
    <x v="5"/>
    <d v="2013-04-28T00:00:00"/>
    <d v="1899-12-30T14:00:00"/>
    <s v="B"/>
    <s v="CBKNAQA-3066 Gift cards should be listed under outfits and more and GSI manager would tell you they are but it is not visible on the site."/>
    <s v="Christopher and Banks"/>
    <s v="Closed"/>
    <x v="0"/>
    <s v=""/>
    <s v=""/>
    <s v=""/>
    <s v=""/>
    <s v=""/>
    <s v=""/>
    <s v=""/>
    <s v=""/>
    <s v="v11 CBK Launch Team"/>
    <s v="YES"/>
    <d v="2013-04-30T09:30:45"/>
    <s v="CBK.TAM"/>
    <s v=""/>
    <s v="v11.Storefront Related Issues.Category"/>
    <x v="0"/>
    <n v="9.2013888861401938E-3"/>
    <n v="4.6006944430700969E-3"/>
    <n v="1.8128240740770707"/>
    <s v="Day 1"/>
  </r>
  <r>
    <s v="22309"/>
    <s v="Incident"/>
    <d v="2013-04-28T14:06:23"/>
    <x v="5"/>
    <d v="2013-04-28T00:00:00"/>
    <d v="1899-12-30T14:06:00"/>
    <s v="B"/>
    <s v="CBKNAQA-3064 Alt-images missing from v11"/>
    <s v="Christopher and Banks"/>
    <s v="Closed"/>
    <x v="1"/>
    <s v=""/>
    <s v="Boyd, Colin "/>
    <d v="2013-05-06T19:28:13"/>
    <s v=""/>
    <s v=""/>
    <s v=""/>
    <s v=""/>
    <d v="2013-05-08T21:10:29"/>
    <s v="v11 CBK Launch Team"/>
    <s v="YES"/>
    <d v="2013-05-17T22:40:20"/>
    <s v="CBK.TAM"/>
    <s v=""/>
    <s v="v11.Storefront Related Issues.WebStore Display"/>
    <x v="0"/>
    <n v="4.2361111118225381E-3"/>
    <n v="2.118055555911269E-3"/>
    <n v="19.356909722220735"/>
    <s v="Day 10&gt;30"/>
  </r>
  <r>
    <s v="22310"/>
    <s v="Incident"/>
    <d v="2013-04-28T14:55:41"/>
    <x v="5"/>
    <d v="2013-04-28T00:00:00"/>
    <d v="1899-12-30T14:55:00"/>
    <s v="B"/>
    <s v="CBKNAQA-3065 Pin-It images broken"/>
    <s v="Christopher and Banks"/>
    <s v="Closed"/>
    <x v="0"/>
    <n v="38"/>
    <s v="Golubev, Alexander "/>
    <d v="2013-07-11T11:20:29"/>
    <s v=""/>
    <s v=""/>
    <s v=""/>
    <s v=""/>
    <s v=""/>
    <s v="v11 CBK Launch Team"/>
    <s v="YES"/>
    <d v="2013-07-19T16:29:58"/>
    <s v="CBK.TAM"/>
    <s v=""/>
    <s v="v11.Storefront Related Issues.WebStore Display"/>
    <x v="0"/>
    <n v="3.4236111110658385E-2"/>
    <n v="1.7118055555329192E-2"/>
    <n v="82.065474537041155"/>
    <s v="Day &gt;30"/>
  </r>
  <r>
    <s v="22311"/>
    <s v="Incident"/>
    <d v="2013-04-28T15:32:49"/>
    <x v="5"/>
    <d v="2013-04-28T00:00:00"/>
    <d v="1899-12-30T15:32:00"/>
    <s v="B"/>
    <s v="CBKNAQA-3071 Stuck on shipping page."/>
    <s v="Christopher and Banks"/>
    <s v="Closed"/>
    <x v="0"/>
    <s v=""/>
    <s v=""/>
    <s v=""/>
    <s v=""/>
    <s v=""/>
    <s v=""/>
    <s v=""/>
    <s v=""/>
    <s v="v11 CBK Launch Team"/>
    <s v="YES"/>
    <d v="2013-05-16T14:58:09"/>
    <s v="CBK.TAM"/>
    <s v=""/>
    <s v="v11.Storefront Related Issues.Checkout"/>
    <x v="0"/>
    <n v="2.5787037040572613E-2"/>
    <n v="1.2893518520286307E-2"/>
    <n v="17.975925925922638"/>
    <s v="Day 10&gt;30"/>
  </r>
  <r>
    <s v="22313"/>
    <s v="Incident"/>
    <d v="2013-04-28T16:18:56"/>
    <x v="5"/>
    <d v="2013-04-28T00:00:00"/>
    <d v="1899-12-30T16:18:00"/>
    <s v="B"/>
    <s v="CBKNAQA-3073 Two of the items in my cart are out of stock"/>
    <s v="Christopher and Banks"/>
    <s v="Closed"/>
    <x v="1"/>
    <s v=""/>
    <s v=""/>
    <s v=""/>
    <s v=""/>
    <s v=""/>
    <s v=""/>
    <s v=""/>
    <s v=""/>
    <s v="v11 CBK Launch Team"/>
    <s v="YES"/>
    <d v="2013-05-29T14:15:13"/>
    <s v="CBK.TAM"/>
    <s v=""/>
    <s v="v11.Storefront Related Issues.Checkout"/>
    <x v="0"/>
    <n v="3.202546296233777E-2"/>
    <n v="1.6012731481168885E-2"/>
    <n v="30.914085648146283"/>
    <s v="Day &gt;30"/>
  </r>
  <r>
    <s v="22314"/>
    <s v="Incident"/>
    <d v="2013-04-28T16:20:45"/>
    <x v="5"/>
    <d v="2013-04-28T00:00:00"/>
    <d v="1899-12-30T16:20:00"/>
    <s v="B"/>
    <s v="CBKNAQA-3072 Order number doesn't appear on the receipt page"/>
    <s v="Christopher and Banks"/>
    <s v="Closed"/>
    <x v="0"/>
    <s v=""/>
    <s v=""/>
    <s v=""/>
    <s v=""/>
    <s v=""/>
    <s v=""/>
    <s v=""/>
    <s v=""/>
    <s v="v11 CBK Launch Team"/>
    <s v="YES"/>
    <d v="2013-04-30T09:29:38"/>
    <s v="CBK.TAM"/>
    <s v=""/>
    <s v="v11.Storefront Related Issues.Checkout"/>
    <x v="0"/>
    <n v="1.261574070667848E-3"/>
    <n v="6.30787035333924E-4"/>
    <n v="1.7145023148186738"/>
    <s v="Day 1"/>
  </r>
  <r>
    <s v="22315"/>
    <s v="Incident"/>
    <d v="2013-04-28T16:24:17"/>
    <x v="5"/>
    <d v="2013-04-28T00:00:00"/>
    <d v="1899-12-30T16:24:00"/>
    <s v="B"/>
    <s v="CBKNAQA-3074 No e-mails received related to e-gift cards"/>
    <s v="Christopher and Banks"/>
    <s v="Closed"/>
    <x v="0"/>
    <s v=""/>
    <s v=""/>
    <s v=""/>
    <s v=""/>
    <s v=""/>
    <s v=""/>
    <s v=""/>
    <s v=""/>
    <s v="v11 CBK Launch Team"/>
    <s v="YES"/>
    <d v="2013-04-30T09:28:11"/>
    <s v="CBK.TAM"/>
    <s v=""/>
    <s v="v11.Storefront Related Issues.Checkout"/>
    <x v="0"/>
    <n v="2.4537037097616121E-3"/>
    <n v="1.2268518548808061E-3"/>
    <n v="1.711041666661913"/>
    <s v="Day 1"/>
  </r>
  <r>
    <s v="22316"/>
    <s v="Incident"/>
    <d v="2013-04-28T16:39:26"/>
    <x v="5"/>
    <d v="2013-04-28T00:00:00"/>
    <d v="1899-12-30T16:39:00"/>
    <s v="B"/>
    <s v="CBKNAQA-3075 Color swatches on a product page, you see the color number, not the color name. We need to see the color name. "/>
    <s v="Christopher and Banks"/>
    <s v="Closed"/>
    <x v="0"/>
    <n v="15"/>
    <s v=""/>
    <s v=""/>
    <s v=""/>
    <s v=""/>
    <s v=""/>
    <s v=""/>
    <s v=""/>
    <s v="v11 CBK Launch Team"/>
    <s v="YES"/>
    <d v="2013-05-30T10:09:22"/>
    <s v="CBK.TAM"/>
    <s v=""/>
    <s v="v11.Storefront Related Issues.WebStore Display"/>
    <x v="0"/>
    <n v="1.0520833333430346E-2"/>
    <n v="5.2604166667151731E-3"/>
    <n v="31.729120370364399"/>
    <s v="Day &gt;30"/>
  </r>
  <r>
    <s v="22323"/>
    <s v="Incident"/>
    <d v="2013-04-29T08:57:15"/>
    <x v="1"/>
    <d v="2013-04-29T00:00:00"/>
    <d v="1899-12-30T08:57:00"/>
    <s v="A"/>
    <s v="CBKNAQA-3094 Images appearing as silhouette or with black boxes"/>
    <s v="Christopher and Banks"/>
    <s v="Closed"/>
    <x v="0"/>
    <s v=""/>
    <s v=""/>
    <s v=""/>
    <s v=""/>
    <s v=""/>
    <s v=""/>
    <s v=""/>
    <s v=""/>
    <s v="v11 CBK Launch Team"/>
    <s v="YES"/>
    <d v="2013-05-09T14:40:14"/>
    <s v="CBK.TAM"/>
    <s v=""/>
    <s v="v11.Storefront Related Issues.WebStore Display"/>
    <x v="0"/>
    <n v="0.67903935184585862"/>
    <n v="0.33951967592292931"/>
    <n v="10.238182870372839"/>
    <s v="Day 10&gt;30"/>
  </r>
  <r>
    <s v="22326"/>
    <s v="Incident"/>
    <d v="2013-04-29T09:12:16"/>
    <x v="1"/>
    <d v="2013-04-29T00:00:00"/>
    <d v="1899-12-30T09:12:00"/>
    <s v="B"/>
    <s v="CBKNAQA-3092 recently viewed not showing the images"/>
    <s v="Christopher and Banks"/>
    <s v="Closed"/>
    <x v="0"/>
    <s v=""/>
    <s v=""/>
    <s v=""/>
    <s v=""/>
    <s v=""/>
    <s v=""/>
    <s v=""/>
    <s v=""/>
    <s v="v11 CBK Launch Team"/>
    <s v="YES"/>
    <d v="2013-05-09T14:43:35"/>
    <s v="CBK.TAM"/>
    <s v=""/>
    <s v="v11.Storefront Related Issues.WebStore Display"/>
    <x v="0"/>
    <n v="1.0428240741021E-2"/>
    <n v="5.2141203705104999E-3"/>
    <n v="10.230081018518831"/>
    <s v="Day 10&gt;30"/>
  </r>
  <r>
    <s v="22327"/>
    <s v="Incident"/>
    <d v="2013-04-29T09:22:31"/>
    <x v="1"/>
    <d v="2013-04-29T00:00:00"/>
    <d v="1899-12-30T09:22:00"/>
    <s v="B"/>
    <s v="CBKNAQA-3087 3087Performance in CSR Webstore is slow"/>
    <s v="Christopher and Banks"/>
    <s v="Closed"/>
    <x v="0"/>
    <s v=""/>
    <s v=""/>
    <s v=""/>
    <s v=""/>
    <s v=""/>
    <s v=""/>
    <s v=""/>
    <s v=""/>
    <s v="v11 CBK Launch Team"/>
    <s v="NO"/>
    <d v="2013-05-17T16:57:01"/>
    <s v="CBK.TAM"/>
    <s v=""/>
    <s v="v11.Performance Related Issues.Gomez"/>
    <x v="12"/>
    <n v="7.1180555605678819E-3"/>
    <n v="3.559027780283941E-3"/>
    <n v="18.315624999995634"/>
    <s v="Day 10&gt;30"/>
  </r>
  <r>
    <s v="22338"/>
    <s v="Incident"/>
    <d v="2013-04-29T10:46:31"/>
    <x v="1"/>
    <d v="2013-04-29T00:00:00"/>
    <d v="1899-12-30T10:46:00"/>
    <s v="B"/>
    <s v="CBKNAQA-3094 Duplicate colors appearing on product"/>
    <s v="Christopher and Banks"/>
    <s v="Closed"/>
    <x v="0"/>
    <s v=""/>
    <s v=""/>
    <s v=""/>
    <s v=""/>
    <s v=""/>
    <s v=""/>
    <s v=""/>
    <s v=""/>
    <s v="v11 CBK Launch Team"/>
    <s v="YES"/>
    <d v="2013-06-05T17:18:31"/>
    <s v="CBK.TAM"/>
    <s v=""/>
    <s v="v11.Storefront Related Issues.WebStore Display"/>
    <x v="0"/>
    <n v="5.8333333327027503E-2"/>
    <n v="2.9166666663513752E-2"/>
    <n v="37.272222222229175"/>
    <s v="Day &gt;30"/>
  </r>
  <r>
    <s v="22349"/>
    <s v="Incident"/>
    <d v="2013-04-29T13:16:36"/>
    <x v="1"/>
    <d v="2013-04-29T00:00:00"/>
    <d v="1899-12-30T13:16:00"/>
    <s v="B"/>
    <s v="CBKNAQA-3095 All of Return stations are locked up in the DC"/>
    <s v="Sheperdsville"/>
    <s v="Closed"/>
    <x v="2"/>
    <s v=""/>
    <s v="Thota, Rajashekar "/>
    <s v=""/>
    <s v=""/>
    <s v=""/>
    <s v=""/>
    <s v=""/>
    <s v=""/>
    <s v="v11 CBK Launch Team"/>
    <s v="NO"/>
    <d v="2013-05-03T10:32:36"/>
    <s v=""/>
    <s v=""/>
    <s v="v11.Fulfillment Related Issues.Operations"/>
    <x v="14"/>
    <n v="0.10422453704086365"/>
    <n v="5.2112268520431826E-2"/>
    <n v="3.8861111111109494"/>
    <s v="Day 3"/>
  </r>
  <r>
    <s v="22371"/>
    <s v="Incident"/>
    <d v="2013-04-29T16:49:50"/>
    <x v="1"/>
    <d v="2013-04-29T00:00:00"/>
    <d v="1899-12-30T16:49:00"/>
    <s v="B"/>
    <s v="CBKNAQA-3102 Cowl neck dress-cancelled for no inventory, but still up on site available to be ordered. "/>
    <s v="Christopher and Banks"/>
    <s v="Closed"/>
    <x v="0"/>
    <s v=""/>
    <s v=""/>
    <s v=""/>
    <s v=""/>
    <s v=""/>
    <s v=""/>
    <s v=""/>
    <s v=""/>
    <s v="v11 CBK Launch Team"/>
    <s v="YES"/>
    <d v="2013-05-16T14:56:05"/>
    <s v="CBK.TAM"/>
    <s v=""/>
    <s v="v11.Inventory Related Issues.IAS"/>
    <x v="13"/>
    <n v="0.14807870369986631"/>
    <n v="7.4039351849933155E-2"/>
    <n v="16.921006944445253"/>
    <s v="Day 10&gt;30"/>
  </r>
  <r>
    <s v="22373"/>
    <s v="Incident"/>
    <d v="2013-04-29T16:57:47"/>
    <x v="1"/>
    <d v="2013-04-29T00:00:00"/>
    <d v="1899-12-30T16:57:00"/>
    <s v="B"/>
    <s v="CBKNAQA-3101 Are abandoned cart e-mail reminders set up for v11? "/>
    <s v="Christopher and Banks"/>
    <s v="Closed"/>
    <x v="0"/>
    <s v=""/>
    <s v=""/>
    <s v=""/>
    <s v=""/>
    <s v=""/>
    <s v=""/>
    <s v=""/>
    <s v=""/>
    <s v="v11 CBK Launch Team"/>
    <s v="YES"/>
    <d v="2013-05-16T14:56:50"/>
    <s v="CBK.TAM"/>
    <s v=""/>
    <s v="v11.Email Related Issues.Transaction Emails"/>
    <x v="6"/>
    <n v="5.5208333360496908E-3"/>
    <n v="2.7604166680248454E-3"/>
    <n v="16.916006944447872"/>
    <s v="Day 10&gt;30"/>
  </r>
  <r>
    <s v="22374"/>
    <s v="Incident"/>
    <d v="2013-04-29T17:04:33"/>
    <x v="1"/>
    <d v="2013-04-29T00:00:00"/>
    <d v="1899-12-30T17:04:00"/>
    <s v="B"/>
    <s v="CBKNAQA-3099 Issues with Outfits"/>
    <s v="Christopher and Banks"/>
    <s v="Closed"/>
    <x v="0"/>
    <s v=""/>
    <s v=""/>
    <s v=""/>
    <s v=""/>
    <s v=""/>
    <s v=""/>
    <s v=""/>
    <s v=""/>
    <s v="v11 CBK Launch Team"/>
    <s v="YES"/>
    <d v="2013-05-16T14:57:25"/>
    <s v="CBK.TAM"/>
    <s v=""/>
    <s v="v11.Storefront Related Issues.Category"/>
    <x v="0"/>
    <n v="4.6990740738692693E-3"/>
    <n v="2.3495370369346347E-3"/>
    <n v="16.911712962966703"/>
    <s v="Day 10&gt;30"/>
  </r>
  <r>
    <s v="22376"/>
    <s v="Incident"/>
    <d v="2013-04-29T17:37:18"/>
    <x v="1"/>
    <d v="2013-04-29T00:00:00"/>
    <d v="1899-12-30T17:37:00"/>
    <s v="B"/>
    <s v="CBKNAQA-3097 Can't change payment type in the cart if saved default is PLCC"/>
    <s v="Christopher and Banks"/>
    <s v="Closed"/>
    <x v="0"/>
    <s v=""/>
    <s v=""/>
    <s v=""/>
    <s v=""/>
    <s v=""/>
    <s v=""/>
    <s v=""/>
    <s v=""/>
    <s v="v11 CBK Launch Team"/>
    <s v="YES"/>
    <d v="2013-05-16T15:07:45"/>
    <s v="CBK.TAM"/>
    <s v=""/>
    <s v="v11.Storefront Related Issues.Checkout"/>
    <x v="0"/>
    <n v="2.2743055553291924E-2"/>
    <n v="1.1371527776645962E-2"/>
    <n v="16.89614583333605"/>
    <s v="Day 10&gt;30"/>
  </r>
  <r>
    <s v="22379"/>
    <s v="Incident"/>
    <d v="2013-04-29T19:13:44"/>
    <x v="1"/>
    <d v="2013-04-29T00:00:00"/>
    <d v="1899-12-30T19:13:00"/>
    <s v="C"/>
    <s v="CBKNAQA-3096 No color-no size-no description-not cartable"/>
    <s v="Christopher and Banks"/>
    <s v="Closed"/>
    <x v="0"/>
    <s v=""/>
    <s v=""/>
    <s v=""/>
    <s v=""/>
    <s v=""/>
    <s v=""/>
    <s v=""/>
    <s v=""/>
    <s v="v11 CBK Launch Team"/>
    <s v="YES"/>
    <d v="2013-04-30T09:27:28"/>
    <s v="CBK.TAM"/>
    <s v=""/>
    <s v="v11.Storefront Related Issues.WebStore Display"/>
    <x v="0"/>
    <n v="6.6967592596483883E-2"/>
    <n v="3.3483796298241941E-2"/>
    <n v="0.59287037036847323"/>
    <s v="Day 0"/>
  </r>
  <r>
    <s v="22387"/>
    <s v="Incident"/>
    <d v="2013-04-29T23:56:52"/>
    <x v="1"/>
    <d v="2013-04-29T00:00:00"/>
    <d v="1899-12-30T23:56:00"/>
    <s v="C"/>
    <s v="CBKNAQA-3103 Text overflows text area"/>
    <s v="Christopher and Banks"/>
    <s v="Closed"/>
    <x v="0"/>
    <s v=""/>
    <s v=""/>
    <s v=""/>
    <s v=""/>
    <s v=""/>
    <s v=""/>
    <s v=""/>
    <s v=""/>
    <s v="v11 CBK Launch Team"/>
    <s v="NO"/>
    <d v="2013-05-09T14:55:24"/>
    <s v="CBK.TAM"/>
    <s v=""/>
    <s v="v11.Storefront Related Issues.WebStore Display"/>
    <x v="0"/>
    <n v="0.1966203703705105"/>
    <n v="9.831018518525525E-2"/>
    <n v="9.6239814814834972"/>
    <s v="Day 6-10"/>
  </r>
  <r>
    <s v="22389"/>
    <s v="Incident"/>
    <d v="2013-04-30T01:40:48"/>
    <x v="2"/>
    <d v="2013-04-30T00:00:00"/>
    <d v="1899-12-30T01:40:00"/>
    <s v="A"/>
    <s v="CBKNAQA-3104 Bizrate is not set up in V11"/>
    <s v="Christopher and Banks"/>
    <s v="Closed"/>
    <x v="0"/>
    <s v=""/>
    <s v="Jadhav, Sameer "/>
    <s v=""/>
    <s v=""/>
    <s v=""/>
    <s v=""/>
    <s v=""/>
    <s v=""/>
    <s v="v11 CBK Launch Team"/>
    <s v="NO"/>
    <d v="2013-05-24T11:21:52"/>
    <s v="CBK.TAM"/>
    <s v=""/>
    <s v="v11.Storefront Related Issues.WebStore Display"/>
    <x v="0"/>
    <n v="7.2175925924966577E-2"/>
    <n v="3.6087962962483289E-2"/>
    <n v="24.403518518520286"/>
    <s v="Day 10&gt;30"/>
  </r>
  <r>
    <s v="22390"/>
    <s v="Incident"/>
    <d v="2013-04-30T02:15:12"/>
    <x v="2"/>
    <d v="2013-04-30T00:00:00"/>
    <d v="1899-12-30T02:15:00"/>
    <s v="A"/>
    <s v="CBKNAQA-3105 Recently viewed only displays image of first product"/>
    <s v="Christopher and Banks"/>
    <s v="Closed"/>
    <x v="0"/>
    <s v=""/>
    <s v=""/>
    <s v=""/>
    <s v=""/>
    <s v=""/>
    <s v=""/>
    <s v=""/>
    <s v=""/>
    <s v="v11 CBK Launch Team"/>
    <s v="NO"/>
    <d v="2013-05-09T14:54:54"/>
    <s v="CBK.TAM"/>
    <s v=""/>
    <s v="v11.Storefront Related Issues.WebStore Display"/>
    <x v="0"/>
    <n v="2.3888888892543036E-2"/>
    <n v="1.1944444446271518E-2"/>
    <n v="9.5275694444426335"/>
    <s v="Day 6-10"/>
  </r>
  <r>
    <s v="22393"/>
    <s v="Incident"/>
    <d v="2013-04-30T02:27:35"/>
    <x v="2"/>
    <d v="2013-04-30T00:00:00"/>
    <d v="1899-12-30T02:27:00"/>
    <s v="A"/>
    <s v="CBKNAQA-3106 Epicor User Preference “Profession” is not being saved"/>
    <s v="Christopher and Banks"/>
    <s v="Closed"/>
    <x v="0"/>
    <s v=""/>
    <s v=""/>
    <s v=""/>
    <s v=""/>
    <s v=""/>
    <s v=""/>
    <s v=""/>
    <s v=""/>
    <s v="v11 CBK Launch Team"/>
    <s v="NO"/>
    <d v="2013-05-16T17:11:03"/>
    <s v="CBK.TAM"/>
    <s v=""/>
    <s v="v11.Storefront Related Issues.WebStore Display"/>
    <x v="0"/>
    <n v="8.5995370318414643E-3"/>
    <n v="4.2997685159207322E-3"/>
    <n v="16.613518518519413"/>
    <s v="Day 10&gt;30"/>
  </r>
  <r>
    <s v="22395"/>
    <s v="Incident"/>
    <d v="2013-04-30T02:32:27"/>
    <x v="2"/>
    <d v="2013-04-30T00:00:00"/>
    <d v="1899-12-30T02:32:00"/>
    <s v="A"/>
    <s v="CBKNAQA-3115 Gift wrap image is not appearing on Shipping &amp; Gifting page"/>
    <s v="Christopher and Banks"/>
    <s v="Closed"/>
    <x v="0"/>
    <s v=""/>
    <s v=""/>
    <s v=""/>
    <s v=""/>
    <s v=""/>
    <s v=""/>
    <s v=""/>
    <s v=""/>
    <s v="v11 CBK Launch Team"/>
    <s v="NO"/>
    <d v="2013-04-30T14:18:17"/>
    <s v=""/>
    <s v=""/>
    <s v="v11.Storefront Related Issues.Checkout"/>
    <x v="0"/>
    <n v="3.3796296338550746E-3"/>
    <n v="1.6898148169275373E-3"/>
    <n v="0.49016203703649808"/>
    <s v="Day 0"/>
  </r>
  <r>
    <s v="22396"/>
    <s v="Incident"/>
    <d v="2013-04-30T02:44:39"/>
    <x v="2"/>
    <d v="2013-04-30T00:00:00"/>
    <d v="1899-12-30T02:44:00"/>
    <s v="A"/>
    <s v="CBKNAQA-3108 Periodic General Error when clicking on Order Details, under Order History "/>
    <s v="Christopher and Banks"/>
    <s v="Closed"/>
    <x v="0"/>
    <s v=""/>
    <s v=""/>
    <s v=""/>
    <s v=""/>
    <s v=""/>
    <s v=""/>
    <s v=""/>
    <s v=""/>
    <s v="v11 CBK Launch Team"/>
    <s v="NO"/>
    <d v="2013-05-16T14:41:39"/>
    <s v="CBK.TAM"/>
    <s v=""/>
    <s v="v11.Storefront Related Issues.WebStore Navigation"/>
    <x v="0"/>
    <n v="8.4722222163691185E-3"/>
    <n v="4.2361111081845593E-3"/>
    <n v="16.497916666667152"/>
    <s v="Day 10&gt;30"/>
  </r>
  <r>
    <s v="22397"/>
    <s v="Incident"/>
    <d v="2013-04-30T02:50:09"/>
    <x v="2"/>
    <d v="2013-04-30T00:00:00"/>
    <d v="1899-12-30T02:50:00"/>
    <s v="A"/>
    <s v="CBKNAQA-3107 CBK only: Parametric filter has some filters listed &quot;TWICE&quot;. For example in size, L is listed twice, when searched for skirts"/>
    <s v="Christopher and Banks"/>
    <s v="Closed"/>
    <x v="0"/>
    <s v=""/>
    <s v=""/>
    <s v=""/>
    <s v=""/>
    <s v=""/>
    <s v=""/>
    <s v=""/>
    <s v=""/>
    <s v="v11 CBK Launch Team"/>
    <s v="NO"/>
    <d v="2013-04-30T14:20:11"/>
    <s v="CBK.TAM"/>
    <s v=""/>
    <s v="v11.Storefront Related Issues.Search"/>
    <x v="0"/>
    <n v="3.8194444496184587E-3"/>
    <n v="1.9097222248092294E-3"/>
    <n v="0.47918981481052469"/>
    <s v="Day 0"/>
  </r>
  <r>
    <s v="22398"/>
    <s v="Incident"/>
    <d v="2013-04-30T02:54:23"/>
    <x v="2"/>
    <d v="2013-04-30T00:00:00"/>
    <d v="1899-12-30T02:54:00"/>
    <s v="A"/>
    <s v="CBKNAQA-3109 CBK only. Searched for &quot;help&quot; / &quot;customer service&quot; showed did u mean, instead of taking to help page"/>
    <s v="Christopher and Banks"/>
    <s v="Closed"/>
    <x v="0"/>
    <s v=""/>
    <s v=""/>
    <s v=""/>
    <s v=""/>
    <s v=""/>
    <s v=""/>
    <s v=""/>
    <s v=""/>
    <s v="v11 CBK Launch Team"/>
    <s v="NO"/>
    <d v="2013-05-16T15:03:43"/>
    <s v="CBK.TAM"/>
    <s v=""/>
    <s v="v11.Storefront Related Issues.WebStore Display"/>
    <x v="0"/>
    <n v="2.9398148108157329E-3"/>
    <n v="1.4699074054078665E-3"/>
    <n v="16.506481481483206"/>
    <s v="Day 10&gt;30"/>
  </r>
  <r>
    <s v="22400"/>
    <s v="Incident"/>
    <d v="2013-04-30T02:56:15"/>
    <x v="2"/>
    <d v="2013-04-30T00:00:00"/>
    <d v="1899-12-30T02:56:00"/>
    <s v="A"/>
    <s v="CBKNAQA-3116 Gift wrap fields labeled &quot;Gift Wrap Line 1&quot; and &quot;Gift Wrap Line 2&quot; instead of &quot;To:&quot; and &quot;From:&quot;"/>
    <s v="Christopher and Banks"/>
    <s v="Closed"/>
    <x v="0"/>
    <n v="14"/>
    <s v=""/>
    <s v=""/>
    <s v=""/>
    <s v=""/>
    <s v=""/>
    <s v=""/>
    <s v=""/>
    <s v="v11 CBK Launch Team"/>
    <s v="NO"/>
    <d v="2013-05-20T15:34:04"/>
    <s v=""/>
    <s v=""/>
    <s v="v11.Storefront Related Issues.Checkout"/>
    <x v="0"/>
    <n v="1.2962963010068052E-3"/>
    <n v="6.4814815050340258E-4"/>
    <n v="20.526261574072123"/>
    <s v="Day 10&gt;30"/>
  </r>
  <r>
    <s v="22401"/>
    <s v="Incident"/>
    <d v="2013-04-30T02:59:38"/>
    <x v="2"/>
    <d v="2013-04-30T00:00:00"/>
    <d v="1899-12-30T02:59:00"/>
    <s v="A"/>
    <s v="CBKNAQA-3110 On CJB search result page, promotion banner comes in chrome, not in IE. And promotion banner is not click-able."/>
    <s v="Christopher and Banks"/>
    <s v="Closed"/>
    <x v="0"/>
    <s v=""/>
    <s v=""/>
    <s v=""/>
    <s v=""/>
    <s v=""/>
    <s v=""/>
    <s v=""/>
    <s v=""/>
    <s v="v11 CBK Launch Team"/>
    <s v="NO"/>
    <d v="2013-05-16T15:07:07"/>
    <s v="CBK.TAM"/>
    <s v=""/>
    <s v="v11.Storefront Related Issues.Search"/>
    <x v="0"/>
    <n v="2.3495370332966559E-3"/>
    <n v="1.1747685166483279E-3"/>
    <n v="16.505196759258979"/>
    <s v="Day 10&gt;30"/>
  </r>
  <r>
    <s v="22402"/>
    <s v="Incident"/>
    <d v="2013-04-30T03:03:12"/>
    <x v="2"/>
    <d v="2013-04-30T00:00:00"/>
    <d v="1899-12-30T03:03:00"/>
    <s v="A"/>
    <s v="CBKNAQA-3111 On email signup popup, clicked on &quot;privacy policy&quot; link, but it showed &quot;customer service&quot; page. (There is separate page for privacy policy)"/>
    <s v="Christopher and Banks"/>
    <s v="Closed"/>
    <x v="0"/>
    <s v=""/>
    <s v=""/>
    <s v=""/>
    <s v=""/>
    <s v=""/>
    <s v=""/>
    <s v=""/>
    <s v=""/>
    <s v="v11 CBK Launch Team"/>
    <s v="NO"/>
    <d v="2013-07-19T21:00:21"/>
    <s v="CBK.TAM"/>
    <s v=""/>
    <s v="v11.Storefront Related Issues.WebStore Display"/>
    <x v="0"/>
    <n v="2.4768518560449593E-3"/>
    <n v="1.2384259280224796E-3"/>
    <n v="80.748020833329065"/>
    <s v="Day &gt;30"/>
  </r>
  <r>
    <s v="22403"/>
    <s v="Incident"/>
    <d v="2013-04-30T03:08:51"/>
    <x v="2"/>
    <d v="2013-04-30T00:00:00"/>
    <d v="1899-12-30T03:08:00"/>
    <s v="A"/>
    <s v="CBKNAQA-3112 - Favicon Browser top bar (tab) (fix dependant upon Build schedule)"/>
    <s v="Christopher and Banks"/>
    <s v="Closed"/>
    <x v="0"/>
    <s v=""/>
    <s v=""/>
    <s v=""/>
    <s v=""/>
    <s v=""/>
    <s v=""/>
    <s v=""/>
    <s v=""/>
    <s v="v11 CBK Launch Team"/>
    <s v="YES"/>
    <d v="2013-06-28T14:27:33"/>
    <s v="CBK.TAM"/>
    <s v=""/>
    <s v="v11.Storefront Related Issues.WebStore Display"/>
    <x v="0"/>
    <n v="3.9236111115314998E-3"/>
    <n v="1.9618055557657499E-3"/>
    <n v="59.471319444441178"/>
    <s v="Day &gt;30"/>
  </r>
  <r>
    <s v="22411"/>
    <s v="Incident"/>
    <d v="2013-04-30T04:16:23"/>
    <x v="2"/>
    <d v="2013-04-30T00:00:00"/>
    <d v="1899-12-30T04:16:00"/>
    <s v="A"/>
    <s v="CBKNAQA-3114 PowerReviews Icons not displaying on page 1 of reviews on Product Page"/>
    <s v="Christopher and Banks"/>
    <s v="Closed"/>
    <x v="0"/>
    <s v=""/>
    <s v=""/>
    <s v=""/>
    <s v=""/>
    <s v=""/>
    <s v=""/>
    <s v=""/>
    <s v=""/>
    <s v="v11 CBK Launch Team"/>
    <s v="NO"/>
    <d v="2013-05-16T15:02:27"/>
    <s v="CBK.TAM"/>
    <s v=""/>
    <s v="v11.Storefront Related Issues.WebStore Display"/>
    <x v="0"/>
    <n v="4.6898148146283347E-2"/>
    <n v="2.3449074073141674E-2"/>
    <n v="16.448657407403516"/>
    <s v="Day 10&gt;30"/>
  </r>
  <r>
    <s v="22416"/>
    <s v="Incident"/>
    <d v="2013-04-30T05:10:54"/>
    <x v="2"/>
    <d v="2013-04-30T00:00:00"/>
    <d v="1899-12-30T05:10:00"/>
    <s v="A"/>
    <s v="CBKNAQA-3118 No Email are sent from SEC DC - Email Servervice in SEC is pointing to TST Edialog. Needs to change to point to production E-Dialog"/>
    <s v="Christopher and Banks"/>
    <s v="Closed"/>
    <x v="1"/>
    <s v=""/>
    <s v=""/>
    <s v=""/>
    <s v=""/>
    <s v=""/>
    <s v=""/>
    <s v=""/>
    <s v=""/>
    <s v="v11 CBK Launch Team"/>
    <s v="NO"/>
    <d v="2013-05-02T17:27:22"/>
    <s v="CBK.TAM"/>
    <s v=""/>
    <s v="v11.Email Related Issues.Transaction Emails"/>
    <x v="6"/>
    <n v="3.7858796291402541E-2"/>
    <n v="1.8929398145701271E-2"/>
    <n v="2.5114351851880201"/>
    <s v="Day 2"/>
  </r>
  <r>
    <s v="22429"/>
    <s v="Incident"/>
    <d v="2013-04-30T09:21:47"/>
    <x v="2"/>
    <d v="2013-04-30T00:00:00"/>
    <d v="1899-12-30T09:21:00"/>
    <s v="B"/>
    <s v="CBKNAQA-3124 Certain links on CBK/CJB homepage drop out of CSR Contest"/>
    <s v="Christopher and Banks"/>
    <s v="Closed"/>
    <x v="0"/>
    <s v=""/>
    <s v="Jadhav, Sameer "/>
    <s v=""/>
    <s v=""/>
    <s v=""/>
    <s v=""/>
    <s v=""/>
    <s v=""/>
    <s v="v11 CBK Launch Team"/>
    <s v="NO"/>
    <d v="2013-06-27T15:48:29"/>
    <s v="CBK.TAM"/>
    <s v=""/>
    <s v="v11.Call Center Related Issues.CSR Webstore"/>
    <x v="7"/>
    <n v="0.17422453704057261"/>
    <n v="8.7112268520286307E-2"/>
    <n v="58.268541666664532"/>
    <s v="Day &gt;30"/>
  </r>
  <r>
    <s v="22435"/>
    <s v="Incident"/>
    <d v="2013-04-30T10:13:12"/>
    <x v="2"/>
    <d v="2013-04-30T00:00:00"/>
    <d v="1899-12-30T10:13:00"/>
    <s v="B"/>
    <s v="CBKNAQA-3138 - AOS links not redirecting to AOS v11 site"/>
    <s v="Christopher and Banks"/>
    <s v="Closed"/>
    <x v="1"/>
    <s v=""/>
    <s v="Jadhav, Sameer "/>
    <d v="2013-05-02T17:06:40"/>
    <s v=""/>
    <s v=""/>
    <s v=""/>
    <s v=""/>
    <s v=""/>
    <s v="v11 CBK Launch Team"/>
    <s v="YES"/>
    <d v="2013-05-06T10:19:58"/>
    <s v="CBK.TAM"/>
    <s v=""/>
    <s v="v11.GSI Manager.Channel Apps"/>
    <x v="2"/>
    <n v="3.570601851970423E-2"/>
    <n v="1.7853009259852115E-2"/>
    <n v="6.0046990740738693"/>
    <s v="Day 6-10"/>
  </r>
  <r>
    <s v="22436"/>
    <s v="Incident"/>
    <d v="2013-04-30T10:21:47"/>
    <x v="2"/>
    <d v="2013-04-30T00:00:00"/>
    <d v="1899-12-30T10:21:00"/>
    <s v="B"/>
    <s v="CBKNAQA-3122 On CBK or CJB home page, click on CMS spot. URL in lower left contains &quot;GSI&quot; in the string. This should not be there."/>
    <s v="Christopher and Banks"/>
    <s v="Closed"/>
    <x v="1"/>
    <s v=""/>
    <s v="Jadhav, Sameer "/>
    <d v="2013-05-01T12:56:04"/>
    <s v=""/>
    <s v=""/>
    <s v=""/>
    <s v=""/>
    <d v="2013-05-03T12:55:36"/>
    <s v="v11 CBK Launch Team"/>
    <s v="NO"/>
    <d v="2013-05-24T11:05:22"/>
    <s v="CBK.TAM"/>
    <s v=""/>
    <s v="v11.Storefront Related Issues.Homepage"/>
    <x v="0"/>
    <n v="5.9606481445371173E-3"/>
    <n v="2.9803240722685587E-3"/>
    <n v="24.03026620370656"/>
    <s v="Day 10&gt;30"/>
  </r>
  <r>
    <s v="22439"/>
    <s v="Incident"/>
    <d v="2013-04-30T10:31:57"/>
    <x v="2"/>
    <d v="2013-04-30T00:00:00"/>
    <d v="1899-12-30T10:31:00"/>
    <s v="B"/>
    <s v="CBKNAQA-3126 Customer reporting blue GSI branded error screen in checkout (CBK)"/>
    <s v="Christopher and Banks"/>
    <s v="Closed"/>
    <x v="1"/>
    <s v=""/>
    <s v="Jadhav, Sameer "/>
    <d v="2013-05-01T11:49:48"/>
    <s v=""/>
    <s v=""/>
    <s v=""/>
    <s v=""/>
    <s v=""/>
    <s v="v11 CBK Launch Team"/>
    <s v="NO"/>
    <d v="2013-05-02T17:02:47"/>
    <s v=""/>
    <s v=""/>
    <s v="v11.Storefront Related Issues.Checkout"/>
    <x v="0"/>
    <n v="7.0601851839455776E-3"/>
    <n v="3.5300925919727888E-3"/>
    <n v="2.271412037043774"/>
    <s v="Day 2"/>
  </r>
  <r>
    <s v="22441"/>
    <s v="Incident"/>
    <d v="2013-04-30T10:33:27"/>
    <x v="2"/>
    <d v="2013-04-30T00:00:00"/>
    <d v="1899-12-30T10:33:00"/>
    <s v="B"/>
    <s v="(OMS) CBKNAQA-3128 &quot;Payment Type not set up for seller&quot; for VGC order placed to OMS "/>
    <s v="Christopher and Banks"/>
    <s v="Closed"/>
    <x v="0"/>
    <s v=""/>
    <s v="Soni, Uttam "/>
    <s v=""/>
    <s v=""/>
    <s v=""/>
    <s v=""/>
    <s v=""/>
    <s v=""/>
    <s v="v11 CBK Launch Team"/>
    <s v="NO"/>
    <d v="2013-05-24T13:11:35"/>
    <s v="CBK.TAM"/>
    <s v=""/>
    <s v="v11.Payment Related Issues.Gift Cards"/>
    <x v="15"/>
    <n v="1.0416666700621136E-3"/>
    <n v="5.2083333503105678E-4"/>
    <n v="24.109814814815763"/>
    <s v="Day 10&gt;30"/>
  </r>
  <r>
    <s v="22442"/>
    <s v="Incident"/>
    <d v="2013-04-30T10:37:56"/>
    <x v="2"/>
    <d v="2013-04-30T00:00:00"/>
    <d v="1899-12-30T10:37:00"/>
    <s v="B"/>
    <s v="CBKNAQA-3127 Vanity URL issues"/>
    <s v="Christopher and Banks"/>
    <s v="Closed"/>
    <x v="0"/>
    <n v="14"/>
    <s v="Boyd, Colin "/>
    <s v=""/>
    <s v=""/>
    <s v=""/>
    <s v=""/>
    <s v=""/>
    <s v=""/>
    <s v="v11 CBK Launch Team"/>
    <s v="YES"/>
    <d v="2013-07-25T09:17:57"/>
    <s v="CBK.TAM"/>
    <s v=""/>
    <s v="v11.Storefront Related Issues.WebStore Navigation"/>
    <x v="0"/>
    <n v="3.1134259261307307E-3"/>
    <n v="1.5567129630653653E-3"/>
    <n v="85.944456018522033"/>
    <s v="Day &gt;30"/>
  </r>
  <r>
    <s v="22464"/>
    <s v="Incident"/>
    <d v="2013-04-30T12:25:35"/>
    <x v="2"/>
    <d v="2013-04-30T00:00:00"/>
    <d v="1899-12-30T12:25:00"/>
    <s v="B"/>
    <s v="CBKNAQA-3129 Checkout Error due to Arithmetic Exception "/>
    <s v="Christopher and Banks"/>
    <s v="Closed"/>
    <x v="2"/>
    <s v=""/>
    <s v="Jadhav, Sameer "/>
    <d v="2013-05-01T12:58:57"/>
    <s v=""/>
    <s v=""/>
    <s v=""/>
    <s v=""/>
    <d v="2013-05-02T12:58:50"/>
    <s v="v11 CBK Launch Team"/>
    <s v="NO"/>
    <d v="2013-05-02T15:22:34"/>
    <s v="CBK.TAM"/>
    <s v=""/>
    <s v="v11.Storefront Related Issues.Checkout"/>
    <x v="0"/>
    <n v="7.4756944442924578E-2"/>
    <n v="3.7378472221462289E-2"/>
    <n v="2.122905092597648"/>
    <s v="Day 2"/>
  </r>
  <r>
    <s v="22470"/>
    <s v="Incident"/>
    <d v="2013-04-30T13:25:39"/>
    <x v="2"/>
    <d v="2013-04-30T00:00:00"/>
    <d v="1899-12-30T13:25:00"/>
    <s v="B"/>
    <s v="CBKNAQA-3134 Size issue in GSI Manager"/>
    <s v="Christopher and Banks"/>
    <s v="Closed"/>
    <x v="0"/>
    <s v=""/>
    <s v="Fulop, Alexander "/>
    <s v=""/>
    <s v=""/>
    <s v=""/>
    <s v=""/>
    <s v=""/>
    <s v=""/>
    <s v="v11 CBK Launch Team"/>
    <s v="YES"/>
    <d v="2013-05-03T16:33:00"/>
    <s v="CBK.TAM"/>
    <s v=""/>
    <s v="v11.GSI Manager.Channel Catalog"/>
    <x v="2"/>
    <n v="4.1712962964083999E-2"/>
    <n v="2.0856481482042E-2"/>
    <n v="3.1301041666665697"/>
    <s v="Day 3"/>
  </r>
  <r>
    <s v="22475"/>
    <s v="Incident"/>
    <d v="2013-04-30T14:25:32"/>
    <x v="2"/>
    <d v="2013-04-30T00:00:00"/>
    <d v="1899-12-30T14:25:00"/>
    <s v="B"/>
    <s v="CBKNAQA-3146 Missing place to enter Friendship Rewards certificate for discount on payment page"/>
    <s v="Christopher and Banks"/>
    <s v="Closed"/>
    <x v="0"/>
    <n v="43"/>
    <s v="Jadhav, Sameer "/>
    <s v=""/>
    <s v=""/>
    <s v=""/>
    <s v=""/>
    <s v=""/>
    <s v=""/>
    <s v="v11 CBK Launch Team"/>
    <s v="YES"/>
    <d v="2013-05-30T09:39:10"/>
    <s v="CBK.TAM"/>
    <s v=""/>
    <s v="v11.Storefront Related Issues.Checkout"/>
    <x v="0"/>
    <n v="4.1585648148611654E-2"/>
    <n v="2.0792824074305827E-2"/>
    <n v="29.801134259258106"/>
    <s v="Day 10&gt;30"/>
  </r>
  <r>
    <s v="22495"/>
    <s v="Incident"/>
    <d v="2013-04-30T16:29:21"/>
    <x v="2"/>
    <d v="2013-04-30T00:00:00"/>
    <d v="1899-12-30T16:29:00"/>
    <s v="B"/>
    <s v="Expand Character Limit For Price Adjustment Reason Text in OMS"/>
    <s v="CS Clothing"/>
    <s v="Closed"/>
    <x v="0"/>
    <s v=""/>
    <s v=""/>
    <s v=""/>
    <s v=""/>
    <s v=""/>
    <s v=""/>
    <s v=""/>
    <s v=""/>
    <s v="v11 CBK Launch Team"/>
    <s v="NO"/>
    <d v="2013-05-15T12:18:11"/>
    <s v="Clothing.Client Services Ops"/>
    <s v=""/>
    <s v="v11.Call Center Related Issues.GSI Customer Care"/>
    <x v="7"/>
    <n v="8.5983796299842652E-2"/>
    <n v="4.2991898149921326E-2"/>
    <n v="14.825578703697829"/>
    <s v="Day 10&gt;30"/>
  </r>
  <r>
    <s v="22499"/>
    <s v="Incident"/>
    <d v="2013-04-30T17:11:41"/>
    <x v="2"/>
    <d v="2013-04-30T00:00:00"/>
    <d v="1899-12-30T17:11:00"/>
    <s v="B"/>
    <s v="CBKNAQA-3145 Product is not cartable"/>
    <s v="Christopher and Banks"/>
    <s v="Closed"/>
    <x v="0"/>
    <s v=""/>
    <s v=""/>
    <s v=""/>
    <s v=""/>
    <s v=""/>
    <s v=""/>
    <s v=""/>
    <s v=""/>
    <s v="v11 CBK Launch Team"/>
    <s v="YES"/>
    <d v="2013-05-07T12:09:29"/>
    <s v="CBK.TAM"/>
    <s v=""/>
    <s v="v11.Storefront Related Issues.WebStore Display"/>
    <x v="0"/>
    <n v="2.9398148144537117E-2"/>
    <n v="1.4699074072268559E-2"/>
    <n v="6.7901388888858492"/>
    <s v="Day 6-10"/>
  </r>
  <r>
    <s v="22504"/>
    <s v="Incident"/>
    <d v="2013-04-30T20:23:34"/>
    <x v="2"/>
    <d v="2013-04-30T00:00:00"/>
    <d v="1899-12-30T20:23:00"/>
    <s v="C"/>
    <s v="CBKNAQA-3144 CBK and Scanalert"/>
    <s v="Christopher and Banks"/>
    <s v="Closed"/>
    <x v="1"/>
    <s v=""/>
    <s v=""/>
    <s v=""/>
    <s v=""/>
    <s v=""/>
    <s v=""/>
    <s v=""/>
    <s v=""/>
    <s v="v11 CBK Launch Team"/>
    <s v="NO"/>
    <d v="2013-05-22T09:52:13"/>
    <s v="CBK.TAM"/>
    <s v=""/>
    <s v="v11.Operations Related Issues.Operations"/>
    <x v="17"/>
    <n v="0.13325231481576338"/>
    <n v="6.6626157407881692E-2"/>
    <n v="21.561562499999127"/>
    <s v="Day 10&gt;30"/>
  </r>
  <r>
    <s v="22511"/>
    <s v="Incident"/>
    <d v="2013-05-01T05:57:27"/>
    <x v="3"/>
    <d v="2013-05-01T00:00:00"/>
    <d v="1899-12-30T05:57:00"/>
    <s v="A"/>
    <s v="CBKNAQA-3142 CBKNAQA-3139 Images wrong on all family pages"/>
    <s v="Christopher and Banks"/>
    <s v="Closed"/>
    <x v="2"/>
    <s v=""/>
    <s v="Jadhav, Sameer "/>
    <d v="2013-05-01T12:57:08"/>
    <s v=""/>
    <s v=""/>
    <s v=""/>
    <s v=""/>
    <s v=""/>
    <s v="v11 CBK Launch Team"/>
    <s v="NO"/>
    <d v="2013-05-02T10:27:22"/>
    <s v="CBK.TAM"/>
    <s v=""/>
    <s v="v11.Storefront Related Issues.Category"/>
    <x v="0"/>
    <n v="0.39853009259240935"/>
    <n v="0.19926504629620467"/>
    <n v="1.1874421296306537"/>
    <s v="Day 1"/>
  </r>
  <r>
    <s v="22516"/>
    <s v="Incident"/>
    <d v="2013-05-01T08:30:15"/>
    <x v="3"/>
    <d v="2013-05-01T00:00:00"/>
    <d v="1899-12-30T08:30:00"/>
    <s v="A"/>
    <s v="CBKNAQA-3140 Webstore does not appear to always call the TenderTypeLookupRequest before calling PLCCAuthRequest; They Are calling PLCCAuthRequest with invlaid PANs which would be caught if the TTL request were being used"/>
    <s v="Christopher and Banks"/>
    <s v="Closed"/>
    <x v="1"/>
    <s v=""/>
    <s v=""/>
    <s v=""/>
    <s v=""/>
    <s v=""/>
    <s v=""/>
    <s v=""/>
    <s v=""/>
    <s v="v11 CBK Launch Team"/>
    <s v="NO"/>
    <d v="2013-06-24T10:46:07"/>
    <s v="CBK.TAM"/>
    <s v=""/>
    <s v="v11.Storefront Related Issues.Checkout"/>
    <x v="0"/>
    <n v="0.10611111111211358"/>
    <n v="5.3055555556056788E-2"/>
    <n v="54.094351851847023"/>
    <s v="Day &gt;30"/>
  </r>
  <r>
    <s v="22517"/>
    <s v="Incident"/>
    <d v="2013-05-01T08:55:32"/>
    <x v="3"/>
    <d v="2013-05-01T00:00:00"/>
    <d v="1899-12-30T08:55:00"/>
    <s v="A"/>
    <s v="(OMS) CBKNAQA-3151 GL out of Balance - Missing Master Invoices"/>
    <s v="Christopher and Banks"/>
    <s v="Closed"/>
    <x v="0"/>
    <s v=""/>
    <s v="Gelle, Sandeep "/>
    <d v="2013-05-01T09:54:07"/>
    <s v=""/>
    <s v=""/>
    <s v=""/>
    <s v=""/>
    <s v=""/>
    <s v="v11 CBK Launch Team"/>
    <s v="NO"/>
    <d v="2013-05-07T12:09:05"/>
    <s v="CBK.TAM"/>
    <s v=""/>
    <s v="v11.Finance Related Issues"/>
    <x v="10"/>
    <n v="1.7557870371092577E-2"/>
    <n v="8.7789351855462883E-3"/>
    <n v="6.1344097222172422"/>
    <s v="Day 6-10"/>
  </r>
  <r>
    <s v="22518"/>
    <s v="Incident"/>
    <d v="2013-05-01T09:00:37"/>
    <x v="3"/>
    <d v="2013-05-01T00:00:00"/>
    <d v="1899-12-30T09:00:00"/>
    <s v="B"/>
    <s v="CBKNAQA-3157 Loyalty Promos are not loading properly"/>
    <s v="Christopher and Banks"/>
    <s v="Closed"/>
    <x v="0"/>
    <s v=""/>
    <s v=""/>
    <s v=""/>
    <s v=""/>
    <s v=""/>
    <s v=""/>
    <s v=""/>
    <s v=""/>
    <s v="v11 CBK Launch Team"/>
    <s v="NO"/>
    <d v="2013-05-24T13:21:33"/>
    <s v="CBK.TAM"/>
    <s v=""/>
    <s v="v11.Storefront Related Issues.WebStore Display"/>
    <x v="0"/>
    <n v="3.53009258833481E-3"/>
    <n v="1.765046294167405E-3"/>
    <n v="23.181203703708888"/>
    <s v="Day 10&gt;30"/>
  </r>
  <r>
    <s v="22519"/>
    <s v="Incident"/>
    <d v="2013-05-01T09:05:58"/>
    <x v="3"/>
    <d v="2013-05-01T00:00:00"/>
    <d v="1899-12-30T09:05:00"/>
    <s v="B"/>
    <s v="CBKNAQA-3156 Webstore is sometimes sending payment tokens for credit cards as &quot;n/a&quot;.  These ordes will be cancelled as they can't be processed"/>
    <s v="Christopher and Banks"/>
    <s v="Closed"/>
    <x v="2"/>
    <s v=""/>
    <s v="Belz, Robert "/>
    <d v="2013-05-13T08:42:53"/>
    <s v=""/>
    <s v=""/>
    <s v=""/>
    <s v=""/>
    <s v=""/>
    <s v="v11 CBK Launch Team"/>
    <s v="NO"/>
    <d v="2013-06-24T10:37:51"/>
    <s v="CBK.TAM"/>
    <s v=""/>
    <s v="v11.Storefront Related Issues.Checkout"/>
    <x v="0"/>
    <n v="3.7152777804294601E-3"/>
    <n v="1.8576388902147301E-3"/>
    <n v="54.06380787037051"/>
    <s v="Day &gt;30"/>
  </r>
  <r>
    <s v="22522"/>
    <s v="Incident"/>
    <d v="2013-05-01T09:49:16"/>
    <x v="3"/>
    <d v="2013-05-01T00:00:00"/>
    <d v="1899-12-30T09:49:00"/>
    <s v="B"/>
    <s v="CBKNAQA-3155 There is no sales data in Pentaho for either CBK and CJB since 4/27/2013."/>
    <s v="Christopher and Banks"/>
    <s v="Closed"/>
    <x v="1"/>
    <s v=""/>
    <s v=""/>
    <s v=""/>
    <s v=""/>
    <s v=""/>
    <s v=""/>
    <s v=""/>
    <s v=""/>
    <s v="v11 CBK Launch Team"/>
    <s v="YES"/>
    <d v="2013-06-13T12:10:16"/>
    <s v="CBK.TAM"/>
    <s v=""/>
    <s v="v11.GSI Store Reporting.GSI Store Reporting"/>
    <x v="8"/>
    <n v="3.0069444444961846E-2"/>
    <n v="1.5034722222480923E-2"/>
    <n v="43.097916666665697"/>
    <s v="Day &gt;30"/>
  </r>
  <r>
    <s v="22523"/>
    <s v="Incident"/>
    <d v="2013-05-01T10:02:34"/>
    <x v="3"/>
    <d v="2013-05-01T00:00:00"/>
    <d v="1899-12-30T10:02:00"/>
    <s v="B"/>
    <s v="CBKNAQA-3154 Shipment confirmation sent incorrectly to OMS for order# 100000090543 at 05/01/2013 01:32:30 GMT"/>
    <s v="Christopher and Banks"/>
    <s v="Closed"/>
    <x v="0"/>
    <s v=""/>
    <s v=""/>
    <s v=""/>
    <s v=""/>
    <s v=""/>
    <s v=""/>
    <s v="QA Passed"/>
    <s v=""/>
    <s v="v11 CBK Launch Team"/>
    <s v="NO"/>
    <d v="2013-05-18T15:39:22"/>
    <s v="CBK.TAM"/>
    <s v=""/>
    <s v="v11.Sterling Integrator Issues.Fufillment Hub"/>
    <x v="5"/>
    <n v="9.2361111092031933E-3"/>
    <n v="4.6180555546015967E-3"/>
    <n v="17.23388888889167"/>
    <s v="Day 10&gt;30"/>
  </r>
  <r>
    <s v="22527"/>
    <s v="Incident"/>
    <d v="2013-05-01T10:35:09"/>
    <x v="3"/>
    <d v="2013-05-01T00:00:00"/>
    <d v="1899-12-30T10:35:00"/>
    <s v="B"/>
    <s v="CBKNAQA-3153 V11 Store Reporting - Custom Report - Fulfiller Aging Not Updating"/>
    <s v="Christopher and Banks"/>
    <s v="Closed"/>
    <x v="0"/>
    <s v=""/>
    <s v=""/>
    <s v=""/>
    <s v=""/>
    <s v=""/>
    <s v=""/>
    <s v=""/>
    <s v=""/>
    <s v="v11 CBK Launch Team"/>
    <s v="NO"/>
    <d v="2013-05-24T13:22:22"/>
    <s v="CBK.TAM"/>
    <s v=""/>
    <s v="v11.GSI Store Reporting.GSI Store Reporting"/>
    <x v="8"/>
    <n v="2.2627314814599231E-2"/>
    <n v="1.1313657407299615E-2"/>
    <n v="23.116122685183655"/>
    <s v="Day 10&gt;30"/>
  </r>
  <r>
    <s v="22528"/>
    <s v="Incident"/>
    <d v="2013-05-01T10:39:36"/>
    <x v="3"/>
    <d v="2013-05-01T00:00:00"/>
    <d v="1899-12-30T10:39:00"/>
    <s v="B"/>
    <s v="CBKNAQA-3150 Orders are stuck in scheduled in OMS"/>
    <s v="Christopher and Banks"/>
    <s v="Closed"/>
    <x v="2"/>
    <s v=""/>
    <s v=""/>
    <s v=""/>
    <s v=""/>
    <s v=""/>
    <s v=""/>
    <s v=""/>
    <s v=""/>
    <s v="v11 CBK Launch Team"/>
    <s v="NO"/>
    <d v="2013-05-02T15:21:31"/>
    <s v="CBK.TAM"/>
    <s v=""/>
    <s v="v11.Order Processing Related Issues.Order Flow"/>
    <x v="4"/>
    <n v="3.0902777798473835E-3"/>
    <n v="1.5451388899236917E-3"/>
    <n v="1.1957754629620467"/>
    <s v="Day 1"/>
  </r>
  <r>
    <s v="22530"/>
    <s v="Incident"/>
    <d v="2013-05-01T10:44:49"/>
    <x v="3"/>
    <d v="2013-05-01T00:00:00"/>
    <d v="1899-12-30T10:44:00"/>
    <s v="B"/>
    <s v="RESOLVED - Opening for Traceability.   Paid Search 'Christopher and Banks' result"/>
    <s v="Christopher and Banks"/>
    <s v="Closed"/>
    <x v="0"/>
    <s v=""/>
    <s v=""/>
    <s v=""/>
    <s v=""/>
    <s v=""/>
    <s v=""/>
    <s v=""/>
    <s v=""/>
    <s v="v11 CBK Launch Team"/>
    <s v="NO"/>
    <d v="2013-05-18T15:43:11"/>
    <s v="CBK.TAM"/>
    <s v=""/>
    <s v="v11.Webanalytics.Referrals, Searches, Sessions and Visitors"/>
    <x v="18"/>
    <n v="3.6226851807441562E-3"/>
    <n v="1.8113425903720781E-3"/>
    <n v="17.207199074080563"/>
    <s v="Day 10&gt;30"/>
  </r>
  <r>
    <s v="22533"/>
    <s v="Incident"/>
    <d v="2013-05-01T10:54:15"/>
    <x v="3"/>
    <d v="2013-05-01T00:00:00"/>
    <d v="1899-12-30T10:54:00"/>
    <s v="B"/>
    <s v="(OMS) CBKNAQA-3186 CS cannot update the order header or order line level shipping address on reships."/>
    <s v="CS Clothing"/>
    <s v="Closed"/>
    <x v="0"/>
    <s v=""/>
    <s v="Felix, Chris "/>
    <d v="2013-05-04T13:40:24"/>
    <s v=""/>
    <s v=""/>
    <s v=""/>
    <s v=""/>
    <d v="2013-05-25T13:39:55"/>
    <s v="v11 CBK Launch Team"/>
    <s v="NO"/>
    <d v="2013-07-12T10:43:11"/>
    <s v="Clothing.Client Services Ops"/>
    <s v=""/>
    <s v="v11.Order Processing Related Issues.Order Flow"/>
    <x v="4"/>
    <n v="6.550925929332152E-3"/>
    <n v="3.275462964666076E-3"/>
    <n v="71.992314814815472"/>
    <s v="Day &gt;30"/>
  </r>
  <r>
    <s v="22540"/>
    <s v="Incident"/>
    <d v="2013-05-01T11:41:02"/>
    <x v="3"/>
    <d v="2013-05-01T00:00:00"/>
    <d v="1899-12-30T11:41:00"/>
    <s v="B"/>
    <s v="CBKNAQA-3161 Sitemap XML for CBK/CJB in production."/>
    <s v="Christopher and Banks"/>
    <s v="Closed"/>
    <x v="2"/>
    <s v=""/>
    <s v="Vibhuti, Surabhi "/>
    <d v="2013-05-01T13:00:21"/>
    <s v=""/>
    <s v=""/>
    <s v=""/>
    <s v=""/>
    <d v="2013-05-02T12:59:55"/>
    <s v="v11 CBK Launch Team"/>
    <s v="NO"/>
    <d v="2013-05-07T12:34:43"/>
    <s v="CBK.TAM"/>
    <s v=""/>
    <s v="v11.Webanalytics.Referrals, Searches, Sessions and Visitors"/>
    <x v="18"/>
    <n v="3.2488425924384501E-2"/>
    <n v="1.624421296219225E-2"/>
    <n v="6.0372800925906631"/>
    <s v="Day 6-10"/>
  </r>
  <r>
    <s v="22551"/>
    <s v="Incident"/>
    <d v="2013-05-01T12:18:33"/>
    <x v="3"/>
    <d v="2013-05-01T00:00:00"/>
    <d v="1899-12-30T12:18:00"/>
    <s v="B"/>
    <s v="(OMS) CBKNAQA-3178 OMS Reship w/Return not Creating Return"/>
    <s v="Christopher and Banks"/>
    <s v="Closed"/>
    <x v="0"/>
    <s v=""/>
    <s v="Soni, Uttam "/>
    <d v="2013-05-04T13:41:00"/>
    <s v=""/>
    <s v=""/>
    <s v=""/>
    <s v=""/>
    <d v="2013-05-25T13:40:35"/>
    <s v="v11 CBK Launch Team"/>
    <s v="NO"/>
    <d v="2013-06-14T14:20:31"/>
    <s v="Clothing.Client Services Ops"/>
    <s v=""/>
    <s v="v11.Order Processing Related Issues.Order Flow"/>
    <x v="4"/>
    <n v="2.6053240741021E-2"/>
    <n v="1.30266203705105E-2"/>
    <n v="44.084699074075615"/>
    <s v="Day &gt;30"/>
  </r>
  <r>
    <s v="22552"/>
    <s v="Incident"/>
    <d v="2013-05-01T12:21:54"/>
    <x v="3"/>
    <d v="2013-05-01T00:00:00"/>
    <d v="1899-12-30T12:21:00"/>
    <s v="B"/>
    <s v="CBKNAQA-3149 DW Order Job  failed in Production today. This was due to a Talend Product bug."/>
    <s v="Christopher and Banks"/>
    <s v="Closed"/>
    <x v="0"/>
    <s v=""/>
    <s v=""/>
    <s v=""/>
    <s v=""/>
    <s v=""/>
    <s v=""/>
    <s v="Change is Live"/>
    <s v=""/>
    <s v="v11 CBK Launch Team"/>
    <s v="NO"/>
    <d v="2013-05-18T19:25:47"/>
    <s v="CBK.TAM"/>
    <s v=""/>
    <s v="v11.Feeds Related Issues.Data Warehouse"/>
    <x v="3"/>
    <n v="2.3263888870133087E-3"/>
    <n v="1.1631944435066544E-3"/>
    <n v="17.294363425928168"/>
    <s v="Day 10&gt;30"/>
  </r>
  <r>
    <s v="22555"/>
    <s v="Incident"/>
    <d v="2013-05-01T12:34:23"/>
    <x v="3"/>
    <d v="2013-05-01T00:00:00"/>
    <d v="1899-12-30T12:34:00"/>
    <s v="B"/>
    <s v="CBKNAQA-3160 Clearsaleing Pixel not firing"/>
    <s v="Christopher and Banks"/>
    <s v="Closed"/>
    <x v="0"/>
    <s v=""/>
    <s v="Pykhtin, Alexander "/>
    <s v=""/>
    <s v=""/>
    <s v=""/>
    <s v=""/>
    <s v=""/>
    <s v=""/>
    <s v="v11 CBK Launch Team"/>
    <s v="NO"/>
    <d v="2013-05-18T19:27:24"/>
    <s v="CBK.TAM"/>
    <s v=""/>
    <s v="v11.3rd Party Related Issues.ClearSaleing"/>
    <x v="19"/>
    <n v="8.668981485243421E-3"/>
    <n v="4.3344907426217105E-3"/>
    <n v="17.286817129628616"/>
    <s v="Day 10&gt;30"/>
  </r>
  <r>
    <s v="22558"/>
    <s v="Incident"/>
    <d v="2013-05-01T12:41:23"/>
    <x v="3"/>
    <d v="2013-05-01T00:00:00"/>
    <d v="1899-12-30T12:41:00"/>
    <s v="B"/>
    <s v="CBKNAQA-3177 CBK/CJB  - Gift card issue for Clearsaleing"/>
    <s v="Christopher and Banks"/>
    <s v="Closed"/>
    <x v="1"/>
    <s v=""/>
    <s v="McLaughlin, Michael "/>
    <d v="2013-05-01T20:36:08"/>
    <s v=""/>
    <s v=""/>
    <s v=""/>
    <s v=""/>
    <d v="2013-05-03T20:34:44"/>
    <s v="v11 CBK Launch Team"/>
    <s v="NO"/>
    <d v="2013-05-07T11:01:51"/>
    <s v="CBK.TAM"/>
    <s v=""/>
    <s v="v11.3rd Party Related Issues.ClearSaleing"/>
    <x v="19"/>
    <n v="4.8611111124046147E-3"/>
    <n v="2.4305555562023073E-3"/>
    <n v="5.9308796296245418"/>
    <s v="Day 5"/>
  </r>
  <r>
    <s v="22559"/>
    <s v="Incident"/>
    <d v="2013-05-01T12:46:18"/>
    <x v="3"/>
    <d v="2013-05-01T00:00:00"/>
    <d v="1899-12-30T12:46:00"/>
    <s v="B"/>
    <s v="CBKNAQA-3176 30% Off Skirts &amp; Cardigans not applying for CJB in Customer Care"/>
    <s v="CS Clothing"/>
    <s v="Closed"/>
    <x v="0"/>
    <s v=""/>
    <s v=""/>
    <s v=""/>
    <s v=""/>
    <s v=""/>
    <s v=""/>
    <s v=""/>
    <s v=""/>
    <s v="v11 CBK Launch Team"/>
    <s v="NO"/>
    <d v="2013-05-03T10:44:38"/>
    <s v="Clothing.Client Services Ops"/>
    <s v=""/>
    <s v="v11.Call Center Related Issues.CSR Webstore"/>
    <x v="7"/>
    <n v="3.4143518496421166E-3"/>
    <n v="1.7071759248210583E-3"/>
    <n v="1.9155092592627625"/>
    <s v="Day 1"/>
  </r>
  <r>
    <s v="22562"/>
    <s v="Incident"/>
    <d v="2013-05-01T13:01:56"/>
    <x v="3"/>
    <d v="2013-05-01T00:00:00"/>
    <d v="1899-12-30T13:01:00"/>
    <s v="B"/>
    <s v="CBKNAQA-3175 Internal Campaign Performance Report- CBK Analytics"/>
    <s v="Christopher and Banks"/>
    <s v="Closed"/>
    <x v="0"/>
    <s v=""/>
    <s v="Peri, Satish "/>
    <d v="2013-05-24T12:07:25"/>
    <s v=""/>
    <s v=""/>
    <s v=""/>
    <s v=""/>
    <d v="2013-06-14T12:06:58"/>
    <s v="v11 CBK Launch Team"/>
    <s v="NO"/>
    <d v="2013-07-12T10:24:33"/>
    <s v="CBK.TAM"/>
    <s v=""/>
    <s v="v11.Webanalytics.Geographic Performance"/>
    <x v="18"/>
    <n v="1.0856481480004732E-2"/>
    <n v="5.4282407400023658E-3"/>
    <n v="71.890706018522906"/>
    <s v="Day &gt;30"/>
  </r>
  <r>
    <s v="22563"/>
    <s v="Request"/>
    <d v="2013-05-01T13:01:59"/>
    <x v="3"/>
    <d v="2013-05-01T00:00:00"/>
    <d v="1899-12-30T13:01:00"/>
    <s v="B"/>
    <s v="Product coming to warehouse WMS as wrong intory type"/>
    <s v="Sheperdsville"/>
    <s v="Closed"/>
    <x v="0"/>
    <s v=""/>
    <s v=""/>
    <s v=""/>
    <s v=""/>
    <s v=""/>
    <s v=""/>
    <s v=""/>
    <s v=""/>
    <s v="v11 CBK Launch Team"/>
    <s v="NO"/>
    <d v="2013-05-03T17:18:41"/>
    <s v=""/>
    <s v=""/>
    <s v="v11.Fulfillment Related Issues.Reverse Logisitics"/>
    <x v="14"/>
    <n v="3.4722223062999547E-5"/>
    <n v="1.7361111531499773E-5"/>
    <n v="2.1782638888907968"/>
    <s v="Day 2"/>
  </r>
  <r>
    <s v="22565"/>
    <s v="Incident"/>
    <d v="2013-05-01T13:18:52"/>
    <x v="3"/>
    <d v="2013-05-01T00:00:00"/>
    <d v="1899-12-30T13:18:00"/>
    <s v="B"/>
    <s v="CBKNAQA-3149 DW Order Job failed in Production today. This was due to a Talend Product bug. Jira - Ref CIQ 22552"/>
    <s v="Christopher and Banks"/>
    <s v="Closed"/>
    <x v="0"/>
    <s v=""/>
    <s v=""/>
    <s v=""/>
    <s v=""/>
    <s v=""/>
    <s v=""/>
    <s v=""/>
    <s v=""/>
    <s v="v11 CBK Launch Team"/>
    <s v="NO"/>
    <d v="2013-05-18T19:33:19"/>
    <s v="CBK.TAM"/>
    <s v=""/>
    <s v="v11.Feeds Related Issues.Data Warehouse"/>
    <x v="3"/>
    <n v="1.1724537034751847E-2"/>
    <n v="5.8622685173759237E-3"/>
    <n v="17.2600347222251"/>
    <s v="Day 10&gt;30"/>
  </r>
  <r>
    <s v="22578"/>
    <s v="Incident"/>
    <d v="2013-05-01T14:14:41"/>
    <x v="3"/>
    <d v="2013-05-01T00:00:00"/>
    <d v="1899-12-30T14:14:00"/>
    <s v="B"/>
    <s v="CBKNAQA-3173 Kenshoo Pixel not firing correctly"/>
    <s v="Christopher and Banks"/>
    <s v="Closed"/>
    <x v="0"/>
    <s v=""/>
    <s v=""/>
    <s v=""/>
    <s v=""/>
    <s v=""/>
    <s v=""/>
    <s v=""/>
    <s v=""/>
    <s v="v11 CBK Launch Team"/>
    <s v="NO"/>
    <d v="2013-05-18T19:42:37"/>
    <s v="CBK.TAM"/>
    <s v=""/>
    <s v="v11.3rd Party Related Issues.Kenshoo"/>
    <x v="19"/>
    <n v="3.8761574076488614E-2"/>
    <n v="1.9380787038244307E-2"/>
    <n v="17.227731481485534"/>
    <s v="Day 10&gt;30"/>
  </r>
  <r>
    <s v="22580"/>
    <s v="Incident"/>
    <d v="2013-05-01T14:34:47"/>
    <x v="3"/>
    <d v="2013-05-01T00:00:00"/>
    <d v="1899-12-30T14:34:00"/>
    <s v="B"/>
    <s v="CBKNAQA-3167 CBKNAQA-3164 Please trigger in-stock events for these skus"/>
    <s v="Christopher and Banks"/>
    <s v="Closed"/>
    <x v="0"/>
    <s v=""/>
    <s v=""/>
    <s v=""/>
    <s v=""/>
    <s v=""/>
    <s v=""/>
    <s v=""/>
    <s v=""/>
    <s v="v11 CBK Launch Team"/>
    <s v="YES"/>
    <d v="2013-05-02T16:07:59"/>
    <s v="CBK.TAM"/>
    <s v=""/>
    <s v="v11.Inventory Related Issues.IAS"/>
    <x v="13"/>
    <n v="1.3958333336631767E-2"/>
    <n v="6.9791666683158837E-3"/>
    <n v="1.0647222222178243"/>
    <s v="Day 1"/>
  </r>
  <r>
    <s v="22583"/>
    <s v="Incident"/>
    <d v="2013-05-01T15:10:36"/>
    <x v="3"/>
    <d v="2013-05-01T00:00:00"/>
    <d v="1899-12-30T15:10:00"/>
    <s v="B"/>
    <s v="CBKNAQA-3172 Friendship rewards errror - Same customer shows up for all accounts"/>
    <s v="Christopher and Banks"/>
    <s v="Closed"/>
    <x v="2"/>
    <s v=""/>
    <s v="Jadhav, Sameer "/>
    <d v="2013-05-01T16:31:53"/>
    <s v=""/>
    <s v=""/>
    <s v=""/>
    <s v=""/>
    <d v="2013-05-02T16:31:15"/>
    <s v="v11 CBK Launch Team"/>
    <s v="NO"/>
    <d v="2013-05-03T09:26:53"/>
    <s v="CBK.TAM"/>
    <s v=""/>
    <s v="v11.Storefront Related Issues.MyAccount"/>
    <x v="0"/>
    <n v="2.4872685185982846E-2"/>
    <n v="1.2436342592991423E-2"/>
    <n v="1.7613078703652718"/>
    <s v="Day 1"/>
  </r>
  <r>
    <s v="22586"/>
    <s v="Incident"/>
    <d v="2013-05-01T15:26:01"/>
    <x v="3"/>
    <d v="2013-05-01T00:00:00"/>
    <d v="1899-12-30T15:26:00"/>
    <s v="B"/>
    <s v="CBKNAQA-3171 Trueffect JSPath is incorrect in GSI Manager"/>
    <s v="Christopher and Banks"/>
    <s v="Closed"/>
    <x v="0"/>
    <s v=""/>
    <s v=""/>
    <s v=""/>
    <s v=""/>
    <s v=""/>
    <s v=""/>
    <s v=""/>
    <s v=""/>
    <s v="v11 CBK Launch Team"/>
    <s v="NO"/>
    <d v="2013-05-18T19:55:09"/>
    <s v="CBK.TAM"/>
    <s v=""/>
    <s v="v11.GSI Manager.GSI Manager"/>
    <x v="2"/>
    <n v="1.0706018518249039E-2"/>
    <n v="5.3530092591245193E-3"/>
    <n v="17.186898148145701"/>
    <s v="Day 10&gt;30"/>
  </r>
  <r>
    <s v="22593"/>
    <s v="Incident"/>
    <d v="2013-05-01T15:39:59"/>
    <x v="3"/>
    <d v="2013-05-01T00:00:00"/>
    <d v="1899-12-30T15:39:00"/>
    <s v="B"/>
    <s v="(OMS) CBKNAQA-3170 Fraud response failing with DB lock timeout errors"/>
    <s v="Christopher and Banks"/>
    <s v="Closed"/>
    <x v="0"/>
    <s v=""/>
    <s v="Soni, Uttam "/>
    <s v=""/>
    <s v=""/>
    <s v=""/>
    <s v=""/>
    <s v=""/>
    <s v=""/>
    <s v="v11 CBK Launch Team"/>
    <s v="NO"/>
    <d v="2013-05-07T12:08:45"/>
    <s v="CBK.TAM"/>
    <s v=""/>
    <s v="v11.Order Processing Related Issues.Order Flow"/>
    <x v="4"/>
    <n v="9.6990740712499246E-3"/>
    <n v="4.8495370356249623E-3"/>
    <n v="5.8533101851862739"/>
    <s v="Day 5"/>
  </r>
  <r>
    <s v="22597"/>
    <s v="Incident"/>
    <d v="2013-05-01T15:45:41"/>
    <x v="3"/>
    <d v="2013-05-01T00:00:00"/>
    <d v="1899-12-30T15:45:00"/>
    <s v="B"/>
    <s v="CBKNAQA-3186 Item unable to add to cart on webstore (Every Occasion Dress Dot print CBK)"/>
    <s v="Christopher and Banks"/>
    <s v="Closed"/>
    <x v="0"/>
    <s v=""/>
    <s v=""/>
    <s v=""/>
    <s v=""/>
    <s v=""/>
    <s v=""/>
    <s v=""/>
    <s v=""/>
    <s v="v11 CBK Launch Team"/>
    <s v="NO"/>
    <d v="2013-05-24T13:24:51"/>
    <s v="CBK.TAM"/>
    <s v=""/>
    <s v="v11.Storefront Related Issues.WebStore Navigation"/>
    <x v="0"/>
    <n v="3.9583333345944993E-3"/>
    <n v="1.9791666672972497E-3"/>
    <n v="22.902199074072996"/>
    <s v="Day 10&gt;30"/>
  </r>
  <r>
    <s v="22610"/>
    <s v="Request"/>
    <d v="2013-05-01T16:50:59"/>
    <x v="3"/>
    <d v="2013-05-01T00:00:00"/>
    <d v="1899-12-30T16:50:00"/>
    <s v="B"/>
    <s v="CBKNAQA-3166  - Inbound Epicor Feed to the DW has performance issues causing failure"/>
    <s v="Christopher and Banks"/>
    <s v="Closed"/>
    <x v="2"/>
    <s v=""/>
    <s v=""/>
    <s v=""/>
    <s v=""/>
    <s v=""/>
    <s v=""/>
    <s v=""/>
    <s v=""/>
    <s v="v11 CBK Launch Team"/>
    <s v="NO"/>
    <d v="2013-05-03T10:38:14"/>
    <s v="CBK.TAM"/>
    <s v=""/>
    <s v="v11.Data Migration"/>
    <x v="16"/>
    <n v="4.5347222221607808E-2"/>
    <n v="2.2673611110803904E-2"/>
    <n v="1.7411458333299379"/>
    <s v="Day 1"/>
  </r>
  <r>
    <s v="22612"/>
    <s v="Incident"/>
    <d v="2013-05-01T17:00:20"/>
    <x v="3"/>
    <d v="2013-05-01T00:00:00"/>
    <d v="1899-12-30T17:00:00"/>
    <s v="B"/>
    <s v="CBKNAQA-3168 - Talend Custom code to populate CUST_EXT_DIM from V9 is pussing duplicates"/>
    <s v="Christopher and Banks"/>
    <s v="Closed"/>
    <x v="0"/>
    <s v=""/>
    <s v=""/>
    <s v=""/>
    <s v=""/>
    <s v=""/>
    <s v=""/>
    <s v=""/>
    <s v=""/>
    <s v="v11 CBK Launch Team"/>
    <s v="NO"/>
    <d v="2013-05-07T12:49:20"/>
    <s v="CBK.TAM"/>
    <s v=""/>
    <s v="v11.Data Migration"/>
    <x v="16"/>
    <n v="6.4930555527098477E-3"/>
    <n v="3.2465277763549238E-3"/>
    <n v="5.8256944444437977"/>
    <s v="Day 5"/>
  </r>
  <r>
    <s v="22613"/>
    <s v="Incident"/>
    <d v="2013-05-01T17:05:37"/>
    <x v="3"/>
    <d v="2013-05-01T00:00:00"/>
    <d v="1899-12-30T17:05:00"/>
    <s v="B"/>
    <s v="CBKNAQA-3169 CJB: Visual Merchandising no longer working"/>
    <s v="Christopher and Banks"/>
    <s v="Closed"/>
    <x v="1"/>
    <s v=""/>
    <s v="Chaddha, Sanjeev "/>
    <d v="2013-05-06T13:39:59"/>
    <s v=""/>
    <s v=""/>
    <s v=""/>
    <s v=""/>
    <d v="2013-05-08T13:39:20"/>
    <s v="v11 CBK Launch Team"/>
    <s v="NO"/>
    <d v="2013-06-24T10:46:26"/>
    <s v="CBK.TAM"/>
    <s v=""/>
    <s v="v11.Storefront Related Issues.WebStore Display"/>
    <x v="0"/>
    <n v="3.6689814805868082E-3"/>
    <n v="1.8344907402934041E-3"/>
    <n v="53.73667824074073"/>
    <s v="Day &gt;30"/>
  </r>
  <r>
    <s v="22614"/>
    <s v="Incident"/>
    <d v="2013-05-01T17:10:32"/>
    <x v="3"/>
    <d v="2013-05-01T00:00:00"/>
    <d v="1899-12-30T17:10:00"/>
    <s v="B"/>
    <s v="CBKNAQA-3377 Stuck Threads Consuming pinning one of the CPU cores"/>
    <s v="Christopher and Banks"/>
    <s v="Closed"/>
    <x v="0"/>
    <s v=""/>
    <s v="Sokolov, Stanislav "/>
    <s v=""/>
    <s v=""/>
    <s v=""/>
    <s v=""/>
    <s v=""/>
    <s v=""/>
    <s v="v11 CBK Launch Team"/>
    <s v="NO"/>
    <d v="2013-06-14T13:30:00"/>
    <s v=""/>
    <s v=""/>
    <s v="v11.Performance Related Issues.Indicative Alerts"/>
    <x v="12"/>
    <n v="3.4143518569180742E-3"/>
    <n v="1.7071759284590371E-3"/>
    <n v="43.846851851849351"/>
    <s v="Day &gt;30"/>
  </r>
  <r>
    <s v="22618"/>
    <s v="Incident"/>
    <d v="2013-05-01T19:01:49"/>
    <x v="3"/>
    <d v="2013-05-01T00:00:00"/>
    <d v="1899-12-30T19:01:00"/>
    <s v="C"/>
    <s v="(OMS) CBKNAQA-3179 Warehouse cancellation process getting timedout at DB level"/>
    <s v="Christopher and Banks"/>
    <s v="Closed"/>
    <x v="0"/>
    <s v=""/>
    <s v="Gurram, Vinay "/>
    <s v=""/>
    <s v=""/>
    <s v=""/>
    <s v=""/>
    <s v=""/>
    <s v=""/>
    <s v="v11 CBK Launch Team"/>
    <s v="NO"/>
    <d v="2013-06-27T15:31:00"/>
    <s v="CBK.TAM"/>
    <s v=""/>
    <s v="v11.Order Processing Related Issues.Order Flow"/>
    <x v="4"/>
    <n v="7.7280092591536231E-2"/>
    <n v="3.8640046295768116E-2"/>
    <n v="56.853599537033006"/>
    <s v="Day &gt;30"/>
  </r>
  <r>
    <s v="22619"/>
    <s v="Incident"/>
    <d v="2013-05-01T20:02:54"/>
    <x v="3"/>
    <d v="2013-05-01T00:00:00"/>
    <d v="1899-12-30T20:02:00"/>
    <s v="C"/>
    <s v="(OMS) CBKNAQA-3185 VPRS-15035 Resend Fraud UI action is not working"/>
    <s v="Christopher and Banks"/>
    <s v="Closed"/>
    <x v="0"/>
    <s v=""/>
    <s v="Soni, Uttam "/>
    <s v=""/>
    <s v=""/>
    <s v=""/>
    <s v=""/>
    <s v=""/>
    <s v=""/>
    <s v="v11 CBK Launch Team"/>
    <s v="NO"/>
    <d v="2013-06-27T15:35:38"/>
    <s v="CBK.TAM"/>
    <s v=""/>
    <s v="v11.Order Processing Related Issues.Order Flow"/>
    <x v="4"/>
    <n v="4.241898148029577E-2"/>
    <n v="2.1209490740147885E-2"/>
    <n v="56.81439814814803"/>
    <s v="Day &gt;30"/>
  </r>
  <r>
    <s v="22620"/>
    <s v="Incident"/>
    <d v="2013-05-01T21:05:46"/>
    <x v="3"/>
    <d v="2013-05-01T00:00:00"/>
    <d v="1899-12-30T21:05:00"/>
    <s v="C"/>
    <s v="CBKNAQA-3184 Excessive logging on production agent boxes"/>
    <s v="Christopher and Banks"/>
    <s v="Closed"/>
    <x v="0"/>
    <s v=""/>
    <s v="Gurram, Vinay "/>
    <s v=""/>
    <s v=""/>
    <s v=""/>
    <s v=""/>
    <s v=""/>
    <s v=""/>
    <s v="v11 CBK Launch Team"/>
    <s v="NO"/>
    <d v="2013-07-20T20:11:37"/>
    <s v="CBK.TAM"/>
    <s v=""/>
    <s v="v11.Order Processing Related Issues.Order Flow"/>
    <x v="4"/>
    <n v="4.3657407404680271E-2"/>
    <n v="2.1828703702340135E-2"/>
    <n v="79.962395833332266"/>
    <s v="Day &gt;30"/>
  </r>
  <r>
    <s v="22623"/>
    <s v="Incident"/>
    <d v="2013-05-02T00:48:46"/>
    <x v="0"/>
    <d v="2013-05-02T00:00:00"/>
    <d v="1899-12-30T00:48:00"/>
    <s v="A"/>
    <s v="CBKNAQA-3183 Error in Customer Care after choosing Interaction reason"/>
    <s v="Christopher and Banks"/>
    <s v="Closed"/>
    <x v="0"/>
    <s v=""/>
    <s v=""/>
    <s v=""/>
    <s v=""/>
    <s v=""/>
    <s v=""/>
    <s v=""/>
    <s v=""/>
    <s v="v11 CBK Launch Team"/>
    <s v="NO"/>
    <d v="2013-05-03T16:04:07"/>
    <s v="CBK.TAM"/>
    <s v=""/>
    <s v="v11.Call Center Related Issues.GSI Customer Care"/>
    <x v="7"/>
    <n v="0.15486111111385981"/>
    <n v="7.7430555556929903E-2"/>
    <n v="1.6356597222184064"/>
    <s v="Day 1"/>
  </r>
  <r>
    <s v="22629"/>
    <s v="Incident"/>
    <d v="2013-05-02T07:54:25"/>
    <x v="0"/>
    <d v="2013-05-02T00:00:00"/>
    <d v="1899-12-30T07:54:00"/>
    <s v="A"/>
    <s v="CBKNAQA-3182 v11 cache clear/push live causing gomez hits"/>
    <s v="Christopher and Banks"/>
    <s v="Closed"/>
    <x v="1"/>
    <s v=""/>
    <s v="Boyd, Colin "/>
    <d v="2013-05-17T14:58:19"/>
    <s v=""/>
    <s v=""/>
    <s v=""/>
    <s v=""/>
    <d v="2013-05-21T14:57:40"/>
    <s v="v11 CBK Launch Team"/>
    <s v="NO"/>
    <d v="2013-05-24T11:05:57"/>
    <s v="CBK.TAM"/>
    <s v=""/>
    <s v="v11.Performance Related Issues.Gomez"/>
    <x v="12"/>
    <n v="0.29559027777577285"/>
    <n v="0.14779513888788642"/>
    <n v="22.133009259261598"/>
    <s v="Day 10&gt;30"/>
  </r>
  <r>
    <s v="22652"/>
    <s v="Incident"/>
    <d v="2013-05-02T10:16:10"/>
    <x v="0"/>
    <d v="2013-05-02T00:00:00"/>
    <d v="1899-12-30T10:16:00"/>
    <s v="B"/>
    <s v="(OMS) Failed settlements causing discrepancy between the Shipped Order and Partner Tender Reports"/>
    <s v="Christopher and Banks"/>
    <s v="Closed"/>
    <x v="1"/>
    <s v=""/>
    <s v="Gelle, Sandeep "/>
    <s v=""/>
    <s v=""/>
    <s v=""/>
    <s v=""/>
    <s v=""/>
    <s v=""/>
    <s v="v11 CBK Launch Team"/>
    <s v="NO"/>
    <d v="2013-05-20T14:48:16"/>
    <s v="CBK.TAM"/>
    <s v=""/>
    <s v="v11.Finance Related Issues"/>
    <x v="10"/>
    <n v="9.8437500004365575E-2"/>
    <n v="4.9218750002182787E-2"/>
    <n v="18.188958333332266"/>
    <s v="Day 10&gt;30"/>
  </r>
  <r>
    <s v="22653"/>
    <s v="Incident"/>
    <d v="2013-05-02T10:34:04"/>
    <x v="0"/>
    <d v="2013-05-02T00:00:00"/>
    <d v="1899-12-30T10:34:00"/>
    <s v="B"/>
    <s v="(OMS) VPRS-14982 Shipping Confirmation EMail has the State Incorrectly Mapped in the Bill To Section of the Email"/>
    <s v="Christopher and Banks"/>
    <s v="Closed"/>
    <x v="0"/>
    <s v=""/>
    <s v="Gurram, Vinay "/>
    <d v="2013-05-20T14:53:50"/>
    <s v=""/>
    <s v=""/>
    <s v=""/>
    <s v=""/>
    <s v=""/>
    <s v="v11 CBK Launch Team"/>
    <s v="NO"/>
    <d v="2013-06-17T12:49:38"/>
    <s v="CBK.TAM"/>
    <s v=""/>
    <s v="v11.Email Related Issues.Transaction Emails"/>
    <x v="6"/>
    <n v="1.2430555550963618E-2"/>
    <n v="6.2152777754818089E-3"/>
    <n v="46.094143518523197"/>
    <s v="Day &gt;30"/>
  </r>
  <r>
    <s v="22658"/>
    <s v="Incident"/>
    <d v="2013-05-02T11:11:37"/>
    <x v="0"/>
    <d v="2013-05-02T00:00:00"/>
    <d v="1899-12-30T11:11:00"/>
    <s v="B"/>
    <s v="Outfits displaying without image"/>
    <s v="Christopher and Banks"/>
    <s v="Closed"/>
    <x v="0"/>
    <s v=""/>
    <s v=""/>
    <s v=""/>
    <s v=""/>
    <s v=""/>
    <s v=""/>
    <s v=""/>
    <s v=""/>
    <s v="v11 CBK Launch Team"/>
    <s v="YES"/>
    <d v="2013-05-17T18:16:10"/>
    <s v="CBK.TAM"/>
    <s v=""/>
    <s v="v11.Storefront Related Issues.WebStore Display"/>
    <x v="0"/>
    <n v="2.6076388887304347E-2"/>
    <n v="1.3038194443652174E-2"/>
    <n v="15.294826388890215"/>
    <s v="Day 10&gt;30"/>
  </r>
  <r>
    <s v="22660"/>
    <s v="Incident"/>
    <d v="2013-05-02T11:20:20"/>
    <x v="0"/>
    <d v="2013-05-02T00:00:00"/>
    <d v="1899-12-30T11:20:00"/>
    <s v="B"/>
    <s v="Deleting old products from Webstore - this data is going to DW and is increasing ingestion time - impacting outbound feeds schedule.  "/>
    <s v="Christopher and Banks"/>
    <s v="Closed"/>
    <x v="1"/>
    <s v=""/>
    <s v="Jadhav, Sameer "/>
    <s v=""/>
    <s v=""/>
    <s v=""/>
    <s v=""/>
    <s v=""/>
    <s v=""/>
    <s v="v11 CBK Launch Team"/>
    <s v="NO"/>
    <d v="2013-07-24T11:47:01"/>
    <s v="CBK.TAM"/>
    <s v=""/>
    <s v="v11.Feeds Related Issues.Data Warehouse"/>
    <x v="3"/>
    <n v="6.0532407442224212E-3"/>
    <n v="3.0266203721112106E-3"/>
    <n v="83.018530092595029"/>
    <s v="Day &gt;30"/>
  </r>
  <r>
    <s v="22671"/>
    <s v="Incident"/>
    <d v="2013-05-02T13:07:38"/>
    <x v="0"/>
    <d v="2013-05-02T00:00:00"/>
    <d v="1899-12-30T13:07:00"/>
    <s v="B"/>
    <s v="CBK/CJB Omniture `defect: Style code/Product title report"/>
    <s v="Christopher and Banks"/>
    <s v="Closed"/>
    <x v="1"/>
    <n v="14"/>
    <s v="McLaughlin, Michael "/>
    <d v="2013-07-02T16:39:41"/>
    <s v=""/>
    <s v=""/>
    <s v=""/>
    <s v=""/>
    <s v=""/>
    <s v="v11 CBK Launch Team"/>
    <s v="YES"/>
    <d v="2013-07-03T18:14:12"/>
    <s v="CBK.TAM"/>
    <s v=""/>
    <s v="v11.Reporting Related Issues.Omniture"/>
    <x v="11"/>
    <n v="7.4513888888759539E-2"/>
    <n v="3.7256944444379769E-2"/>
    <n v="62.212893518517376"/>
    <s v="Day &gt;30"/>
  </r>
  <r>
    <s v="22672"/>
    <s v="Incident"/>
    <d v="2013-05-02T13:09:33"/>
    <x v="0"/>
    <d v="2013-05-02T00:00:00"/>
    <d v="1899-12-30T13:09:00"/>
    <s v="B"/>
    <s v="AOS Register Screenshots/Issues"/>
    <s v="Christopher and Banks"/>
    <s v="Closed"/>
    <x v="0"/>
    <s v=""/>
    <s v=""/>
    <s v=""/>
    <s v=""/>
    <s v=""/>
    <s v=""/>
    <s v=""/>
    <s v=""/>
    <s v="v11 CBK Launch Team"/>
    <s v="YES"/>
    <d v="2013-05-17T18:14:48"/>
    <s v="CBK.TAM"/>
    <s v=""/>
    <s v="v11.Storefront Related Issues.WebStore Display"/>
    <x v="0"/>
    <n v="1.3310185167938471E-3"/>
    <n v="6.6550925839692354E-4"/>
    <n v="15.211979166670062"/>
    <s v="Day 10&gt;30"/>
  </r>
  <r>
    <s v="22673"/>
    <s v="Incident"/>
    <d v="2013-05-02T13:11:17"/>
    <x v="0"/>
    <d v="2013-05-02T00:00:00"/>
    <d v="1899-12-30T13:11:00"/>
    <s v="B"/>
    <s v="CBK and CJB Order Analysis - odd line item"/>
    <s v="Christopher and Banks"/>
    <s v="Closed"/>
    <x v="0"/>
    <n v="14"/>
    <s v=""/>
    <s v=""/>
    <s v=""/>
    <s v=""/>
    <s v=""/>
    <s v=""/>
    <s v=""/>
    <s v="v11 CBK Launch Team"/>
    <s v="YES"/>
    <d v="2013-06-21T15:04:04"/>
    <s v="CBK.TAM"/>
    <s v=""/>
    <s v="v11.Reporting Related Issues.Finance"/>
    <x v="11"/>
    <n v="1.2037037085974589E-3"/>
    <n v="6.0185185429872945E-4"/>
    <n v="50.078321759254322"/>
    <s v="Day &gt;30"/>
  </r>
  <r>
    <s v="22676"/>
    <s v="Incident"/>
    <d v="2013-05-02T13:20:59"/>
    <x v="0"/>
    <d v="2013-05-02T00:00:00"/>
    <d v="1899-12-30T13:20:00"/>
    <s v="B"/>
    <s v="Replication Query forcing Full Tablescan"/>
    <s v="Christopher and Banks"/>
    <s v="Closed"/>
    <x v="0"/>
    <s v=""/>
    <s v="Jain, Ashish "/>
    <d v="2013-05-15T17:28:30"/>
    <s v=""/>
    <s v=""/>
    <s v=""/>
    <s v=""/>
    <s v=""/>
    <s v="v11 CBK Launch Team"/>
    <s v="NO"/>
    <d v="2013-05-31T09:57:51"/>
    <s v=""/>
    <s v=""/>
    <s v="v11.GSI Manager.Mass Data Tasks"/>
    <x v="2"/>
    <n v="6.7361111068748869E-3"/>
    <n v="3.3680555534374435E-3"/>
    <n v="28.858935185184237"/>
    <s v="Day 10&gt;30"/>
  </r>
  <r>
    <s v="22677"/>
    <s v="Incident"/>
    <d v="2013-05-02T13:21:20"/>
    <x v="0"/>
    <d v="2013-05-02T00:00:00"/>
    <d v="1899-12-30T13:21:00"/>
    <s v="B"/>
    <s v="CBKNAQA-3189 Popup on home page needs to be disabled on AOS sites"/>
    <s v="Christopher and Banks"/>
    <s v="Closed"/>
    <x v="0"/>
    <s v=""/>
    <s v=""/>
    <s v=""/>
    <s v=""/>
    <s v=""/>
    <s v=""/>
    <s v=""/>
    <s v=""/>
    <s v="v11 CBK Launch Team"/>
    <s v="NO"/>
    <d v="2013-05-07T12:49:52"/>
    <s v="CBK.TAM"/>
    <s v=""/>
    <s v="v11.Call Center Related Issues.AOS"/>
    <x v="7"/>
    <n v="2.4305555416503921E-4"/>
    <n v="1.2152777708251961E-4"/>
    <n v="4.9781481481477385"/>
    <s v="Day 4"/>
  </r>
  <r>
    <s v="22680"/>
    <s v="Incident"/>
    <d v="2013-05-02T13:33:25"/>
    <x v="0"/>
    <d v="2013-05-02T00:00:00"/>
    <d v="1899-12-30T13:33:00"/>
    <s v="B"/>
    <s v="Two similar queries from the /*marketing/GetApplicablePromotionsByUser (Cartridge gsi_cbk_na_sf)*/ need to be reviewed"/>
    <s v="Christopher and Banks"/>
    <s v="Closed"/>
    <x v="0"/>
    <s v=""/>
    <s v="Greco, Thomas "/>
    <d v="2013-05-06T13:35:40"/>
    <s v=""/>
    <s v=""/>
    <s v=""/>
    <s v=""/>
    <s v=""/>
    <s v="v11 CBK Launch Team"/>
    <s v="NO"/>
    <d v="2013-06-27T15:42:44"/>
    <s v=""/>
    <s v=""/>
    <s v="v11.Storefront Related Issues.Client Cartridge"/>
    <x v="0"/>
    <n v="8.3912037080153823E-3"/>
    <n v="4.1956018540076911E-3"/>
    <n v="56.089803240742185"/>
    <s v="Day &gt;30"/>
  </r>
  <r>
    <s v="22681"/>
    <s v="Incident"/>
    <d v="2013-05-02T13:34:30"/>
    <x v="0"/>
    <d v="2013-05-02T00:00:00"/>
    <d v="1899-12-30T13:34:00"/>
    <s v="B"/>
    <s v="CBKNAQA-3190 AOS site is not adjusting properly to the 800x600 screen resolution causing the stores to scroll left to right. "/>
    <s v="Christopher and Banks"/>
    <s v="Closed"/>
    <x v="0"/>
    <s v=""/>
    <s v=""/>
    <s v=""/>
    <s v=""/>
    <s v=""/>
    <s v=""/>
    <s v=""/>
    <s v=""/>
    <s v="v11 CBK Launch Team"/>
    <s v="NO"/>
    <d v="2013-05-15T13:40:15"/>
    <s v="CBK.TAM"/>
    <s v=""/>
    <s v="v11.Call Center Related Issues.AOS"/>
    <x v="7"/>
    <n v="7.5231481605442241E-4"/>
    <n v="3.761574080272112E-4"/>
    <n v="13.003993055550382"/>
    <s v="Day 10&gt;30"/>
  </r>
  <r>
    <s v="22689"/>
    <s v="Request"/>
    <d v="2013-05-02T14:38:24"/>
    <x v="0"/>
    <d v="2013-05-02T00:00:00"/>
    <d v="1899-12-30T14:38:00"/>
    <s v="B"/>
    <s v="Clearsaleing naming convention on ftp needs to change so that they can pick the file up   Jira - 3192"/>
    <s v="Christopher and Banks"/>
    <s v="Closed"/>
    <x v="2"/>
    <s v=""/>
    <s v="Sell, Stephanie "/>
    <s v=""/>
    <s v=""/>
    <s v=""/>
    <s v=""/>
    <s v="QA Passed"/>
    <s v=""/>
    <s v="v11 CBK Launch Team"/>
    <s v="NO"/>
    <d v="2013-05-03T09:37:19"/>
    <s v="CBK.TAM"/>
    <s v=""/>
    <s v="v11.Feeds Related Issues.Data Warehouse"/>
    <x v="3"/>
    <n v="4.4374999997671694E-2"/>
    <n v="2.2187499998835847E-2"/>
    <n v="0.79091435184818693"/>
    <s v="Day 0"/>
  </r>
  <r>
    <s v="22697"/>
    <s v="Incident"/>
    <d v="2013-05-02T14:56:32"/>
    <x v="0"/>
    <d v="2013-05-02T00:00:00"/>
    <d v="1899-12-30T14:56:00"/>
    <s v="B"/>
    <s v="CBKNAQA-3232 ConsumerGroup Lookup SQL Executing excessive number of times"/>
    <s v="Christopher and Banks"/>
    <s v="Closed"/>
    <x v="0"/>
    <s v=""/>
    <s v="Murack, David "/>
    <d v="2013-05-06T13:34:06"/>
    <s v=""/>
    <s v=""/>
    <s v=""/>
    <s v=""/>
    <s v=""/>
    <s v="v11 CBK Launch Team"/>
    <s v="NO"/>
    <d v="2013-05-25T16:39:22"/>
    <s v=""/>
    <s v=""/>
    <s v="v11.GSI Manager.Mass Data Tasks"/>
    <x v="2"/>
    <n v="1.2592592589498963E-2"/>
    <n v="6.2962962947494816E-3"/>
    <n v="23.071412037039408"/>
    <s v="Day 10&gt;30"/>
  </r>
  <r>
    <s v="22707"/>
    <s v="Incident"/>
    <d v="2013-05-02T15:43:45"/>
    <x v="0"/>
    <d v="2013-05-02T00:00:00"/>
    <d v="1899-12-30T15:43:00"/>
    <s v="B"/>
    <s v="(JDA) CBKNAQA-3202 / VPRS-14718 Inventory in JDA is doubled for return putaway transactions on v11 returns"/>
    <s v="Christopher and Banks"/>
    <s v="Closed"/>
    <x v="0"/>
    <s v=""/>
    <s v=""/>
    <s v=""/>
    <s v=""/>
    <s v=""/>
    <s v=""/>
    <s v=""/>
    <s v=""/>
    <s v="v11 CBK Launch Team"/>
    <s v="NO"/>
    <d v="2013-05-07T12:08:26"/>
    <s v="CBK.TAM"/>
    <s v=""/>
    <s v="v11.Order Processing Related Issues.Order Flow"/>
    <x v="4"/>
    <n v="3.2789351855171844E-2"/>
    <n v="1.6394675927585922E-2"/>
    <n v="4.8504745370373712"/>
    <s v="Day 4"/>
  </r>
  <r>
    <s v="22708"/>
    <s v="Incident"/>
    <d v="2013-05-02T15:49:10"/>
    <x v="0"/>
    <d v="2013-05-02T00:00:00"/>
    <d v="1899-12-30T15:49:00"/>
    <s v="B"/>
    <s v="CBKNAQA-3299 CBKUS/CJBUS - &quot;contact us&quot; webforms"/>
    <s v="CS Clothing"/>
    <s v="Closed"/>
    <x v="1"/>
    <s v=""/>
    <s v="Jadhav, Sameer "/>
    <s v=""/>
    <s v=""/>
    <s v=""/>
    <s v=""/>
    <s v="Change is Live"/>
    <s v=""/>
    <s v="v11 CBK Launch Team"/>
    <s v="NO"/>
    <d v="2013-05-18T21:05:13"/>
    <s v="Clothing.Client Services Ops"/>
    <s v=""/>
    <s v="v11.Storefront Related Issues.WebStore Navigation"/>
    <x v="0"/>
    <n v="3.7615740729961544E-3"/>
    <n v="1.8807870364980772E-3"/>
    <n v="16.219479166669771"/>
    <s v="Day 10&gt;30"/>
  </r>
  <r>
    <s v="22715"/>
    <s v="Incident"/>
    <d v="2013-05-02T16:14:29"/>
    <x v="0"/>
    <d v="2013-05-02T00:00:00"/>
    <d v="1899-12-30T16:14:00"/>
    <s v="B"/>
    <s v="(OMS) OMS is sending multiple returns that total more than the amount authed/settled for the order.  VPRS-14781."/>
    <s v="Christopher and Banks"/>
    <s v="Closed"/>
    <x v="2"/>
    <s v=""/>
    <s v="Thota, Rajashekar "/>
    <s v=""/>
    <s v=""/>
    <s v=""/>
    <s v=""/>
    <s v="Change is Live"/>
    <s v=""/>
    <s v="v11 CBK Launch Team"/>
    <s v="NO"/>
    <d v="2013-05-07T09:49:43"/>
    <s v="CBK.TAM"/>
    <s v=""/>
    <s v="v11.Order Processing Related Issues.Order Flow"/>
    <x v="4"/>
    <n v="1.7581018517375924E-2"/>
    <n v="8.7905092586879618E-3"/>
    <n v="4.7328009259290411"/>
    <s v="Day 4"/>
  </r>
  <r>
    <s v="22718"/>
    <s v="Incident"/>
    <d v="2013-05-02T16:27:50"/>
    <x v="0"/>
    <d v="2013-05-02T00:00:00"/>
    <d v="1899-12-30T16:27:00"/>
    <s v="B"/>
    <s v="(JDA) CBKNAQA-3194  christopherandbanks.com Important notice about your order # 0003600003580601"/>
    <s v="Christopher and Banks"/>
    <s v="Closed"/>
    <x v="0"/>
    <s v=""/>
    <s v="Felix, Chris "/>
    <s v=""/>
    <s v=""/>
    <s v=""/>
    <s v=""/>
    <s v=""/>
    <s v=""/>
    <s v="v11 CBK Launch Team"/>
    <s v="NO"/>
    <d v="2013-06-24T10:57:18"/>
    <s v="CBK.TAM"/>
    <s v=""/>
    <s v="v11.Order Processing Related Issues.Order Flow"/>
    <x v="4"/>
    <n v="9.2708333322661929E-3"/>
    <n v="4.6354166661330964E-3"/>
    <n v="52.770462962966121"/>
    <s v="Day &gt;30"/>
  </r>
  <r>
    <s v="22729"/>
    <s v="Incident"/>
    <d v="2013-05-02T19:39:16"/>
    <x v="0"/>
    <d v="2013-05-02T00:00:00"/>
    <d v="1899-12-30T19:39:00"/>
    <s v="C"/>
    <s v="DW Data Clean up in Production"/>
    <s v="Christopher and Banks"/>
    <s v="Closed"/>
    <x v="0"/>
    <s v=""/>
    <s v=""/>
    <s v=""/>
    <s v=""/>
    <s v=""/>
    <s v=""/>
    <s v=""/>
    <s v=""/>
    <s v="v11 CBK Launch Team"/>
    <s v="NO"/>
    <d v="2013-06-27T16:08:54"/>
    <s v="CBK.TAM"/>
    <s v=""/>
    <s v="v11.Feeds Related Issues.Data Warehouse"/>
    <x v="3"/>
    <n v="0.13293981481547235"/>
    <n v="6.6469907407736173E-2"/>
    <n v="55.853912037040573"/>
    <s v="Day &gt;30"/>
  </r>
  <r>
    <s v="22757"/>
    <s v="Incident"/>
    <d v="2013-05-03T07:11:40"/>
    <x v="4"/>
    <d v="2013-05-03T00:00:00"/>
    <d v="1899-12-30T07:11:00"/>
    <s v="A"/>
    <s v="CJBUS/CBKUS - Socket Connection Resets Causing Gomez Hits"/>
    <s v="SysOps"/>
    <s v="Closed"/>
    <x v="1"/>
    <s v=""/>
    <s v="Jadhav, Sameer "/>
    <d v="2013-05-06T00:00:00"/>
    <s v=""/>
    <s v=""/>
    <s v=""/>
    <s v=""/>
    <s v=""/>
    <s v="v11 CBK Launch Team"/>
    <s v="NO"/>
    <d v="2013-05-06T11:41:55"/>
    <s v=""/>
    <s v=""/>
    <s v="v11.Storefront Related Issues.WebStore Display"/>
    <x v="0"/>
    <n v="0.48083333333488554"/>
    <n v="0.24041666666744277"/>
    <n v="3.187673611108039"/>
    <s v="Day 3"/>
  </r>
  <r>
    <s v="22771"/>
    <s v="Incident"/>
    <d v="2013-05-03T09:53:22"/>
    <x v="4"/>
    <d v="2013-05-03T00:00:00"/>
    <d v="1899-12-30T09:53:00"/>
    <s v="B"/>
    <s v="When you do a search for CBK items, the standard URL comes up in Google but so does the hidden ashprd url."/>
    <s v="Curry, Mike "/>
    <s v="Closed"/>
    <x v="0"/>
    <s v=""/>
    <s v="Murack, David "/>
    <d v="2013-05-14T12:56:18"/>
    <s v=""/>
    <s v=""/>
    <s v=""/>
    <s v=""/>
    <s v=""/>
    <s v="v11 CBK Launch Team"/>
    <s v="NO"/>
    <d v="2013-07-22T15:46:37"/>
    <s v="CBK.TAM"/>
    <s v=""/>
    <s v="v11.Webanalytics.Referrals, Searches, Sessions and Visitors"/>
    <x v="18"/>
    <n v="0.11229166666453239"/>
    <n v="5.6145833332266193E-2"/>
    <n v="80.24531250000291"/>
    <s v="Day &gt;30"/>
  </r>
  <r>
    <s v="22778"/>
    <s v="Incident"/>
    <d v="2013-05-03T10:36:14"/>
    <x v="4"/>
    <d v="2013-05-03T00:00:00"/>
    <d v="1899-12-30T10:36:00"/>
    <s v="B"/>
    <s v="Gomez agent failing to fill out billing address on cbk/cjb"/>
    <s v="SysOps"/>
    <s v="Closed"/>
    <x v="1"/>
    <s v=""/>
    <s v="Snyder, Dave "/>
    <s v=""/>
    <s v=""/>
    <s v=""/>
    <s v=""/>
    <s v=""/>
    <s v=""/>
    <s v="v11 CBK Launch Team"/>
    <s v="NO"/>
    <d v="2013-05-13T14:45:12"/>
    <s v=""/>
    <s v=""/>
    <s v="v11.Storefront Related Issues.WebStore Navigation"/>
    <x v="0"/>
    <n v="2.976851852145046E-2"/>
    <n v="1.488425926072523E-2"/>
    <n v="10.172893518516503"/>
    <s v="Day 10&gt;30"/>
  </r>
  <r>
    <s v="22782"/>
    <s v="Incident"/>
    <d v="2013-05-03T10:42:41"/>
    <x v="4"/>
    <d v="2013-05-03T00:00:00"/>
    <d v="1899-12-30T10:42:00"/>
    <s v="B"/>
    <s v="CBK/CJB - Inability to remove promotions after being added to an order, before complete processing of order. "/>
    <s v="Christopher and Banks"/>
    <s v="Closed Unresolved"/>
    <x v="0"/>
    <s v=""/>
    <s v="Murack, David "/>
    <d v="2013-05-03T15:14:19"/>
    <s v=""/>
    <s v=""/>
    <s v=""/>
    <s v=""/>
    <d v="2013-05-24T15:13:39"/>
    <s v="v11 CBK Launch Team"/>
    <s v="NO"/>
    <d v="2013-07-12T13:39:54"/>
    <s v="Clothing.Client Services Ops"/>
    <s v=""/>
    <s v="v11.Call Center Related Issues.CSR Webstore"/>
    <x v="7"/>
    <n v="4.4791666659875773E-3"/>
    <n v="2.2395833329937886E-3"/>
    <n v="70.123067129628907"/>
    <s v="Day &gt;30"/>
  </r>
  <r>
    <s v="22789"/>
    <s v="Incident"/>
    <d v="2013-05-03T11:10:07"/>
    <x v="4"/>
    <d v="2013-05-03T00:00:00"/>
    <d v="1899-12-30T11:10:00"/>
    <s v="B"/>
    <s v="CBKNAQA-3216 - Webstore is allowing failed gift card redemptions to pass through and submitting orders to OMS"/>
    <s v="Christopher and Banks"/>
    <s v="Closed"/>
    <x v="1"/>
    <s v=""/>
    <s v="Boyd, Colin "/>
    <d v="2013-05-03T15:07:53"/>
    <s v=""/>
    <s v=""/>
    <s v=""/>
    <s v=""/>
    <d v="2013-05-07T15:07:25"/>
    <s v="v11 CBK Launch Team"/>
    <s v="NO"/>
    <d v="2013-05-24T11:03:31"/>
    <s v="CBK.TAM"/>
    <s v=""/>
    <s v="v11.Storefront Related Issues.Checkout"/>
    <x v="0"/>
    <n v="1.9050925926421769E-2"/>
    <n v="9.5254629632108845E-3"/>
    <n v="20.995416666664823"/>
    <s v="Day 10&gt;30"/>
  </r>
  <r>
    <s v="22792"/>
    <s v="Incident"/>
    <d v="2013-05-03T11:20:33"/>
    <x v="4"/>
    <d v="2013-05-03T00:00:00"/>
    <d v="1899-12-30T11:20:00"/>
    <s v="B"/>
    <s v="TDF-597 TDF/Vertex returning net negative taxes for a sales order"/>
    <s v="Christopher and Banks"/>
    <s v="Closed"/>
    <x v="0"/>
    <s v=""/>
    <s v="Sheth, Vaishal "/>
    <s v=""/>
    <s v=""/>
    <s v=""/>
    <s v=""/>
    <s v=""/>
    <s v=""/>
    <s v="v11 CBK Launch Team"/>
    <s v="NO"/>
    <d v="2013-07-12T13:41:52"/>
    <s v="CBK.TAM"/>
    <s v=""/>
    <s v="v11.Integration Related Issues.Taxes,Duties,Fees Svc"/>
    <x v="20"/>
    <n v="7.2453703687642701E-3"/>
    <n v="3.622685184382135E-3"/>
    <n v="70.098136574073578"/>
    <s v="Day &gt;30"/>
  </r>
  <r>
    <s v="22795"/>
    <s v="Incident"/>
    <d v="2013-05-03T11:24:25"/>
    <x v="4"/>
    <d v="2013-05-03T00:00:00"/>
    <d v="1899-12-30T11:24:00"/>
    <s v="B"/>
    <s v="Epiphany can't load CSR Web Store in SEC DC."/>
    <s v="Christopher and Banks"/>
    <s v="Closed"/>
    <x v="1"/>
    <s v=""/>
    <s v="Jadhav, Sameer "/>
    <s v=""/>
    <s v=""/>
    <s v=""/>
    <s v=""/>
    <s v=""/>
    <s v=""/>
    <s v="v11 CBK Launch Team"/>
    <s v="NO"/>
    <d v="2013-05-06T11:00:16"/>
    <s v="CBK.TAM"/>
    <s v=""/>
    <s v="v11.Call Center Related Issues.GSI Customer Care"/>
    <x v="7"/>
    <n v="2.6851851871469989E-3"/>
    <n v="1.3425925935734995E-3"/>
    <n v="2.9832291666680248"/>
    <s v="Day 2"/>
  </r>
  <r>
    <s v="22797"/>
    <s v="Incident"/>
    <d v="2013-05-03T11:51:35"/>
    <x v="4"/>
    <d v="2013-05-03T00:00:00"/>
    <d v="1899-12-30T11:51:00"/>
    <s v="B"/>
    <s v="CBKNAQA-3199 In addition to the issue we fixed with the data fix last night we discovered another issue. The description of that issue is below."/>
    <s v="Christopher and Banks"/>
    <s v="Closed"/>
    <x v="0"/>
    <s v=""/>
    <s v="Thota, Rajashekar "/>
    <s v=""/>
    <s v=""/>
    <s v=""/>
    <s v=""/>
    <s v=""/>
    <s v=""/>
    <s v="v11 CBK Launch Team"/>
    <s v="NO"/>
    <d v="2013-05-18T21:36:25"/>
    <s v="CBK.TAM"/>
    <s v=""/>
    <s v="v11.Feeds Related Issues.Data Warehouse"/>
    <x v="3"/>
    <n v="1.8865740741603076E-2"/>
    <n v="9.4328703708015382E-3"/>
    <n v="15.406134259261307"/>
    <s v="Day 10&gt;30"/>
  </r>
  <r>
    <s v="22805"/>
    <s v="Incident"/>
    <d v="2013-05-03T12:44:54"/>
    <x v="4"/>
    <d v="2013-05-03T00:00:00"/>
    <d v="1899-12-30T12:44:00"/>
    <s v="B"/>
    <s v="CBKNAQA-3200 AOS Free Shipping promos not able to be pushed live."/>
    <s v="Christopher and Banks"/>
    <s v="Closed"/>
    <x v="1"/>
    <s v=""/>
    <s v="Jadhav, Sameer "/>
    <d v="2013-05-04T16:04:24"/>
    <s v=""/>
    <s v=""/>
    <s v=""/>
    <s v=""/>
    <s v=""/>
    <s v="v11 CBK Launch Team"/>
    <s v="YES"/>
    <d v="2013-05-17T22:39:25"/>
    <s v="CBK.TAM"/>
    <s v=""/>
    <s v="v11.Call Center Related Issues.AOS"/>
    <x v="7"/>
    <n v="3.7025462959718425E-2"/>
    <n v="1.8512731479859212E-2"/>
    <n v="14.412858796298678"/>
    <s v="Day 10&gt;30"/>
  </r>
  <r>
    <s v="22807"/>
    <s v="Incident"/>
    <d v="2013-05-03T12:58:19"/>
    <x v="4"/>
    <d v="2013-05-03T00:00:00"/>
    <d v="1899-12-30T12:58:00"/>
    <s v="B"/>
    <s v="replication queries taking longer that 10000ms"/>
    <s v="Christopher and Banks"/>
    <s v="Closed"/>
    <x v="0"/>
    <s v=""/>
    <s v="Jain, Ashish "/>
    <s v=""/>
    <s v=""/>
    <s v=""/>
    <s v=""/>
    <s v=""/>
    <s v=""/>
    <s v="v11 CBK Launch Team"/>
    <s v="NO"/>
    <d v="2013-07-23T16:26:29"/>
    <s v=""/>
    <s v=""/>
    <s v="v11.GSI Manager.Mass Data Tasks"/>
    <x v="2"/>
    <n v="9.3171296321088448E-3"/>
    <n v="4.6585648160544224E-3"/>
    <n v="81.144560185181035"/>
    <s v="Day &gt;30"/>
  </r>
  <r>
    <s v="22808"/>
    <s v="Incident"/>
    <d v="2013-05-03T13:07:32"/>
    <x v="4"/>
    <d v="2013-05-03T00:00:00"/>
    <d v="1899-12-30T13:07:00"/>
    <s v="B"/>
    <s v="CSR webstore cannot be moved to secprd data center"/>
    <s v="SysOps"/>
    <s v="Closed"/>
    <x v="0"/>
    <s v=""/>
    <s v=""/>
    <s v=""/>
    <s v=""/>
    <s v=""/>
    <s v=""/>
    <s v=""/>
    <s v=""/>
    <s v="v11 CBK Launch Team"/>
    <s v="NO"/>
    <d v="2013-05-03T16:01:23"/>
    <s v=""/>
    <s v=""/>
    <s v="v11.Call Center Related Issues.CSR Webstore"/>
    <x v="7"/>
    <n v="6.4004629603005014E-3"/>
    <n v="3.2002314801502507E-3"/>
    <n v="0.12072916666511446"/>
    <s v="Day 0"/>
  </r>
  <r>
    <s v="22809"/>
    <s v="Incident"/>
    <d v="2013-05-03T13:12:38"/>
    <x v="4"/>
    <d v="2013-05-03T00:00:00"/>
    <d v="1899-12-30T13:12:00"/>
    <s v="B"/>
    <s v="The links in the current Pepperjam affiliate feed have reverted back to v9 links. "/>
    <s v="Christopher and Banks"/>
    <s v="Closed"/>
    <x v="0"/>
    <s v=""/>
    <s v="Sriram, Saradha "/>
    <s v=""/>
    <s v=""/>
    <s v=""/>
    <s v=""/>
    <s v=""/>
    <s v=""/>
    <s v="v11 CBK Launch Team"/>
    <s v="NO"/>
    <d v="2013-07-12T13:43:54"/>
    <s v="CBK.TAM"/>
    <s v=""/>
    <s v="v11.Feeds Related Issues.Data Warehouse"/>
    <x v="3"/>
    <n v="3.5416666651144624E-3"/>
    <n v="1.7708333325572312E-3"/>
    <n v="70.021712962967285"/>
    <s v="Day &gt;30"/>
  </r>
  <r>
    <s v="22812"/>
    <s v="Incident"/>
    <d v="2013-05-03T13:40:21"/>
    <x v="4"/>
    <d v="2013-05-03T00:00:00"/>
    <d v="1899-12-30T13:40:00"/>
    <s v="B"/>
    <s v="(JDA) Items not available in Logpro for CBK V11"/>
    <s v="Sheperdsville"/>
    <s v="Closed"/>
    <x v="0"/>
    <s v=""/>
    <s v="Felix, Chris "/>
    <s v=""/>
    <s v=""/>
    <s v=""/>
    <s v=""/>
    <s v=""/>
    <s v=""/>
    <s v="v11 CBK Launch Team"/>
    <s v="YES"/>
    <d v="2013-05-16T09:42:59"/>
    <s v=""/>
    <s v=""/>
    <s v="v11.Fulfillment Related Issues.Operations"/>
    <x v="14"/>
    <n v="1.9247685188020114E-2"/>
    <n v="9.6238425940100569E-3"/>
    <n v="12.835162037037662"/>
    <s v="Day 10&gt;30"/>
  </r>
  <r>
    <s v="22815"/>
    <s v="Incident"/>
    <d v="2013-05-03T14:38:27"/>
    <x v="4"/>
    <d v="2013-05-03T00:00:00"/>
    <d v="1899-12-30T14:38:00"/>
    <s v="B"/>
    <s v="CBKNAQA-3525  CBKUS - Store Locator Service - Unavailable in Firefox, Degraded in IE, Chrome"/>
    <s v="Christopher and Banks"/>
    <s v="Closed"/>
    <x v="0"/>
    <n v="0"/>
    <s v="Jadhav, Sameer "/>
    <s v=""/>
    <s v=""/>
    <s v=""/>
    <s v=""/>
    <s v=""/>
    <s v=""/>
    <s v="v11 CBK Launch Team"/>
    <s v="NO"/>
    <d v="2013-07-19T20:59:06"/>
    <s v=""/>
    <s v=""/>
    <s v="v11.Storefront Related Issues.WebStore Display"/>
    <x v="0"/>
    <n v="4.0347222224227153E-2"/>
    <n v="2.0173611112113576E-2"/>
    <n v="77.264340277775773"/>
    <s v="Day &gt;30"/>
  </r>
  <r>
    <s v="22816"/>
    <s v="Incident"/>
    <d v="2013-05-03T15:05:24"/>
    <x v="4"/>
    <d v="2013-05-03T00:00:00"/>
    <d v="1899-12-30T15:05:00"/>
    <s v="B"/>
    <s v="CBK - Duplicate color options showing for same product in both DCs"/>
    <s v="Christopher and Banks"/>
    <s v="Closed"/>
    <x v="0"/>
    <s v=""/>
    <s v="Yang, Jack "/>
    <s v=""/>
    <s v=""/>
    <s v=""/>
    <s v=""/>
    <s v=""/>
    <s v=""/>
    <s v="v11 CBK Launch Team"/>
    <s v="NO"/>
    <d v="2013-06-05T17:19:06"/>
    <s v=""/>
    <s v=""/>
    <s v="v11.Storefront Related Issues.WebStore Display"/>
    <x v="0"/>
    <n v="1.8715277779847383E-2"/>
    <n v="9.3576388899236917E-3"/>
    <n v="33.09284722222219"/>
    <s v="Day &gt;30"/>
  </r>
  <r>
    <s v="22817"/>
    <s v="Incident"/>
    <d v="2013-05-03T15:16:15"/>
    <x v="4"/>
    <d v="2013-05-03T00:00:00"/>
    <d v="1899-12-30T15:16:00"/>
    <s v="B"/>
    <s v="CBKNAQA-3222 Promotional Code is &quot;Stacking&quot; with other promotions"/>
    <s v="CS Clothing"/>
    <s v="Closed"/>
    <x v="0"/>
    <s v=""/>
    <s v="Breslin, Kerri "/>
    <s v=""/>
    <s v=""/>
    <s v=""/>
    <s v=""/>
    <s v=""/>
    <s v=""/>
    <s v="v11 CBK Launch Team"/>
    <s v="YES"/>
    <d v="2013-05-07T18:25:34"/>
    <s v="Clothing.Client Services Ops"/>
    <s v=""/>
    <s v="v11.Call Center Related Issues.CSR Webstore"/>
    <x v="7"/>
    <n v="7.5347222154960036E-3"/>
    <n v="3.7673611077480018E-3"/>
    <n v="4.1314699074137025"/>
    <s v="Day 4"/>
  </r>
  <r>
    <s v="22824"/>
    <s v="Incident"/>
    <d v="2013-05-03T16:20:14"/>
    <x v="4"/>
    <d v="2013-05-03T00:00:00"/>
    <d v="1899-12-30T16:20:00"/>
    <s v="B"/>
    <s v="CBK/CJB - V11 GSI Manager  - Issue with Size Domains"/>
    <s v="Central Tools Support User"/>
    <s v="Closed"/>
    <x v="0"/>
    <s v=""/>
    <s v=""/>
    <s v=""/>
    <s v=""/>
    <s v=""/>
    <s v=""/>
    <s v=""/>
    <s v=""/>
    <s v="v11 CBK Launch Team"/>
    <s v="YES"/>
    <d v="2013-05-20T11:04:08"/>
    <s v=""/>
    <s v=""/>
    <s v="v11.GSI Manager.Master Catalogs"/>
    <x v="2"/>
    <n v="4.4432870374293998E-2"/>
    <n v="2.2216435187146999E-2"/>
    <n v="16.780486111107166"/>
    <s v="Day 10&gt;30"/>
  </r>
  <r>
    <s v="22825"/>
    <s v="Incident"/>
    <d v="2013-05-03T16:55:45"/>
    <x v="4"/>
    <d v="2013-05-03T00:00:00"/>
    <d v="1899-12-30T16:55:00"/>
    <s v="B"/>
    <s v="CJB Promotional Code is not applying"/>
    <s v="Christopher and Banks"/>
    <s v="Closed"/>
    <x v="0"/>
    <s v=""/>
    <s v=""/>
    <s v=""/>
    <s v=""/>
    <s v=""/>
    <s v=""/>
    <s v=""/>
    <s v=""/>
    <s v="v11 CBK Launch Team"/>
    <s v="NO"/>
    <d v="2013-05-18T22:01:13"/>
    <s v="Clothing.Client Services Ops"/>
    <s v=""/>
    <s v="v11.Call Center Related Issues.CSR Webstore"/>
    <x v="7"/>
    <n v="2.4664351847604848E-2"/>
    <n v="1.2332175923802424E-2"/>
    <n v="15.212129629631818"/>
    <s v="Day 10&gt;30"/>
  </r>
  <r>
    <s v="22827"/>
    <s v="Incident"/>
    <d v="2013-05-03T17:01:12"/>
    <x v="4"/>
    <d v="2013-05-03T00:00:00"/>
    <d v="1899-12-30T17:01:00"/>
    <s v="B"/>
    <s v="CBK - Product Coming to warehouse WMS as wrong inventory type"/>
    <s v="Christopher and Banks"/>
    <s v="Closed"/>
    <x v="0"/>
    <s v=""/>
    <s v=""/>
    <s v=""/>
    <s v=""/>
    <s v=""/>
    <s v=""/>
    <s v=""/>
    <s v=""/>
    <s v="v11 CBK Launch Team"/>
    <s v="NO"/>
    <d v="2013-05-09T09:50:54"/>
    <s v=""/>
    <s v=""/>
    <s v="v11.Fulfillment Related Issues.Reverse Logisitics"/>
    <x v="14"/>
    <n v="3.7847222265554592E-3"/>
    <n v="1.8923611132777296E-3"/>
    <n v="5.7011805555521278"/>
    <s v="Day 5"/>
  </r>
  <r>
    <s v="22832"/>
    <s v="Incident"/>
    <d v="2013-05-03T17:48:54"/>
    <x v="4"/>
    <d v="2013-05-03T00:00:00"/>
    <d v="1899-12-30T17:48:00"/>
    <s v="B"/>
    <s v="CBKNAQA-3219 In AOS CB free shipping promo doesn't work in cart"/>
    <s v="Christopher and Banks"/>
    <s v="Closed"/>
    <x v="0"/>
    <s v=""/>
    <s v=""/>
    <s v=""/>
    <s v=""/>
    <s v=""/>
    <s v=""/>
    <s v=""/>
    <s v=""/>
    <s v="v11 CBK Launch Team"/>
    <s v="YES"/>
    <d v="2013-05-17T18:13:51"/>
    <s v="CBK.TAM"/>
    <s v=""/>
    <s v="v11.Storefront Related Issues.Checkout"/>
    <x v="0"/>
    <n v="3.312500000174623E-2"/>
    <n v="1.6562500000873115E-2"/>
    <n v="14.017326388886431"/>
    <s v="Day 10&gt;30"/>
  </r>
  <r>
    <s v="22833"/>
    <s v="Incident"/>
    <d v="2013-05-03T18:27:10"/>
    <x v="4"/>
    <d v="2013-05-03T00:00:00"/>
    <d v="1899-12-30T18:27:00"/>
    <s v="C"/>
    <s v="Promo for CB working in Edit, not Live"/>
    <s v="Central Tools Support User"/>
    <s v="Closed"/>
    <x v="0"/>
    <s v=""/>
    <s v=""/>
    <s v=""/>
    <s v=""/>
    <s v=""/>
    <s v=""/>
    <s v=""/>
    <s v=""/>
    <s v="v11 CBK Launch Team"/>
    <s v="NO"/>
    <d v="2013-05-06T12:52:28"/>
    <s v=""/>
    <s v=""/>
    <s v="v11.Storefront Related Issues.WebStore Display"/>
    <x v="0"/>
    <n v="2.6574074072414078E-2"/>
    <n v="1.3287037036207039E-2"/>
    <n v="2.7675694444405963"/>
    <s v="Day 2"/>
  </r>
  <r>
    <s v="22835"/>
    <s v="Incident"/>
    <d v="2013-05-04T08:07:30"/>
    <x v="6"/>
    <d v="2013-05-04T00:00:00"/>
    <d v="1899-12-30T08:07:00"/>
    <s v="A"/>
    <s v="CBKNAQA-3208 AOS Performance is slow"/>
    <s v="Christopher and Banks"/>
    <s v="Closed"/>
    <x v="2"/>
    <s v=""/>
    <s v="Jadhav, Sameer "/>
    <s v=""/>
    <s v=""/>
    <s v=""/>
    <s v=""/>
    <s v=""/>
    <s v=""/>
    <s v="v11 CBK Launch Team"/>
    <s v="NO"/>
    <d v="2013-05-23T16:16:04"/>
    <s v="CBK.TAM"/>
    <s v=""/>
    <s v="v11.Performance Related Issues.Gomez"/>
    <x v="12"/>
    <n v="0.56967592592263827"/>
    <n v="0.28483796296131914"/>
    <n v="19.339282407410792"/>
    <s v="Day 10&gt;30"/>
  </r>
  <r>
    <s v="22842"/>
    <s v="Incident"/>
    <d v="2013-05-04T14:44:07"/>
    <x v="6"/>
    <d v="2013-05-04T00:00:00"/>
    <d v="1899-12-30T14:44:00"/>
    <s v="B"/>
    <s v="CBKNAQA-3220 AOS sales not being tagged as AOS sales"/>
    <s v="Christopher and Banks"/>
    <s v="Closed"/>
    <x v="1"/>
    <s v=""/>
    <s v="Boyd, Colin "/>
    <s v=""/>
    <s v=""/>
    <s v=""/>
    <s v=""/>
    <s v=""/>
    <s v=""/>
    <s v="v11 CBK Launch Team"/>
    <s v="YES"/>
    <d v="2013-05-09T14:39:36"/>
    <s v="CBK.TAM"/>
    <s v=""/>
    <s v="v11.Reporting Related Issues.Finance"/>
    <x v="11"/>
    <n v="0.27542824074043892"/>
    <n v="0.13771412037021946"/>
    <n v="4.9968634259275859"/>
    <s v="Day 5"/>
  </r>
  <r>
    <s v="22851"/>
    <s v="Incident"/>
    <d v="2013-05-05T06:02:46"/>
    <x v="5"/>
    <d v="2013-05-05T00:00:00"/>
    <d v="1899-12-30T06:02:00"/>
    <s v="A"/>
    <s v="[CBKNAQA-3212] CBK - Order Job for the DW  failed due to the extn_reason_code being too long"/>
    <s v="Sriram, Saradha "/>
    <s v="Closed"/>
    <x v="2"/>
    <s v=""/>
    <s v=""/>
    <s v=""/>
    <s v=""/>
    <s v=""/>
    <s v=""/>
    <s v=""/>
    <s v=""/>
    <s v="v11 CBK Launch Team"/>
    <s v="NO"/>
    <d v="2013-05-06T01:41:57"/>
    <s v=""/>
    <s v=""/>
    <s v="v11.Order Processing Related Issues.Order Flow"/>
    <x v="4"/>
    <n v="0.63795138888963265"/>
    <n v="0.31897569444481633"/>
    <n v="0.81887731481401715"/>
    <s v="Day 0"/>
  </r>
  <r>
    <s v="22852"/>
    <s v="Incident"/>
    <d v="2013-05-05T07:41:52"/>
    <x v="5"/>
    <d v="2013-05-05T00:00:00"/>
    <d v="1899-12-30T07:41:00"/>
    <s v="A"/>
    <s v="CBKNAQA-3211 Automate the DW load process. The process to set up run the datawarehouse using Talend Scheduler"/>
    <s v="Christopher and Banks"/>
    <s v="Closed"/>
    <x v="0"/>
    <s v=""/>
    <s v=""/>
    <s v=""/>
    <s v=""/>
    <s v=""/>
    <s v=""/>
    <s v=""/>
    <s v=""/>
    <s v="v11 CBK Launch Team"/>
    <s v="NO"/>
    <d v="2013-05-18T22:05:19"/>
    <s v="CBK.TAM"/>
    <s v=""/>
    <s v="v11.GSI Store Reporting.GSI Store Reporting"/>
    <x v="8"/>
    <n v="6.8819444444670808E-2"/>
    <n v="3.4409722222335404E-2"/>
    <n v="13.599618055559404"/>
    <s v="Day 10&gt;30"/>
  </r>
  <r>
    <s v="22853"/>
    <s v="Incident"/>
    <d v="2013-05-05T08:13:05"/>
    <x v="5"/>
    <d v="2013-05-05T00:00:00"/>
    <d v="1899-12-30T08:13:00"/>
    <s v="A"/>
    <s v="(OMS) CBKNAQA-3213 VPRS-15026 OMS allowing cancel of released orders"/>
    <s v="Christopher and Banks"/>
    <s v="Closed"/>
    <x v="0"/>
    <s v=""/>
    <s v="Gelle, Sandeep "/>
    <s v=""/>
    <s v=""/>
    <s v=""/>
    <s v=""/>
    <s v=""/>
    <s v=""/>
    <s v="v11 CBK Launch Team"/>
    <s v="NO"/>
    <d v="2013-07-20T20:31:55"/>
    <s v="CBK.TAM"/>
    <s v=""/>
    <s v="v11.Order Processing Related Issues.Order Flow"/>
    <x v="4"/>
    <n v="2.1678240744222421E-2"/>
    <n v="1.0839120372111211E-2"/>
    <n v="76.513078703705105"/>
    <s v="Day &gt;30"/>
  </r>
  <r>
    <s v="22854"/>
    <s v="Incident"/>
    <d v="2013-05-05T08:17:25"/>
    <x v="5"/>
    <d v="2013-05-05T00:00:00"/>
    <d v="1899-12-30T08:17:00"/>
    <s v="A"/>
    <s v="CBKNAQA-3313 - Webstore sending PLCC auth requests for negative amounts"/>
    <s v="Christopher and Banks"/>
    <s v="Closed"/>
    <x v="1"/>
    <s v=""/>
    <s v="Sheth, Vaishal "/>
    <s v=""/>
    <s v=""/>
    <s v=""/>
    <s v=""/>
    <s v=""/>
    <s v=""/>
    <s v="v11 CBK Launch Team"/>
    <s v="NO"/>
    <d v="2013-06-24T10:45:40"/>
    <s v="CBK.TAM"/>
    <s v=""/>
    <s v="v11.Storefront Related Issues.Checkout"/>
    <x v="0"/>
    <n v="3.009259256941732E-3"/>
    <n v="1.504629628470866E-3"/>
    <n v="50.10295138888614"/>
    <s v="Day &gt;30"/>
  </r>
  <r>
    <s v="22867"/>
    <s v="Incident"/>
    <d v="2013-05-06T00:07:03"/>
    <x v="1"/>
    <d v="2013-05-06T00:00:00"/>
    <d v="1899-12-30T00:07:00"/>
    <s v="A"/>
    <s v="CJB/CBK - Unable to add to cart and checkout"/>
    <s v="Christopher and Banks"/>
    <s v="Closed"/>
    <x v="2"/>
    <s v=""/>
    <s v=""/>
    <s v=""/>
    <s v=""/>
    <s v=""/>
    <s v=""/>
    <s v=""/>
    <s v=""/>
    <s v="v11 CBK Launch Team"/>
    <s v="NO"/>
    <d v="2013-05-06T01:19:37"/>
    <s v="CBK.TAM"/>
    <s v=""/>
    <s v="v11.Storefront Related Issues.Checkout"/>
    <x v="0"/>
    <n v="0.65946759259531973"/>
    <n v="0.32973379629765986"/>
    <n v="5.0393518518831115E-2"/>
    <s v="Day 0"/>
  </r>
  <r>
    <s v="22871"/>
    <s v="Incident"/>
    <d v="2013-05-06T06:42:31"/>
    <x v="1"/>
    <d v="2013-05-06T00:00:00"/>
    <d v="1899-12-30T06:42:00"/>
    <s v="A"/>
    <s v="CBKNAQA-3254 Pepperjam and Clearasaleing clean up"/>
    <s v="Christopher and Banks"/>
    <s v="Closed"/>
    <x v="0"/>
    <s v=""/>
    <s v="Tamburrino, Veronica "/>
    <s v=""/>
    <s v=""/>
    <s v=""/>
    <s v=""/>
    <s v="Change is Live"/>
    <s v=""/>
    <s v="v11 CBK Launch Team"/>
    <s v="NO"/>
    <d v="2013-06-24T10:56:53"/>
    <s v="CBK.TAM"/>
    <s v=""/>
    <s v="v11.Feeds Related Issues.Data Warehouse"/>
    <x v="3"/>
    <n v="0.27462962962454185"/>
    <n v="0.13731481481227092"/>
    <n v="49.176643518519995"/>
    <s v="Day &gt;30"/>
  </r>
  <r>
    <s v="22876"/>
    <s v="Incident"/>
    <d v="2013-05-06T09:17:09"/>
    <x v="1"/>
    <d v="2013-05-06T00:00:00"/>
    <d v="1899-12-30T09:17:00"/>
    <s v="B"/>
    <s v="Order jobs failed - duplicate records in the geogrpahy dimension appeared because jobs were run in parallel."/>
    <s v="Christopher and Banks"/>
    <s v="Closed"/>
    <x v="0"/>
    <s v=""/>
    <s v=""/>
    <s v=""/>
    <s v=""/>
    <s v=""/>
    <s v=""/>
    <s v="Change is Live"/>
    <s v=""/>
    <s v="v11 CBK Launch Team"/>
    <s v="NO"/>
    <d v="2013-05-07T15:12:06"/>
    <s v="CBK.TAM"/>
    <s v=""/>
    <s v="v11.Feeds Related Issues.Data Warehouse"/>
    <x v="3"/>
    <n v="0.10738425925956108"/>
    <n v="5.3692129629780538E-2"/>
    <n v="1.2464930555579485"/>
    <s v="Day 1"/>
  </r>
  <r>
    <s v="22881"/>
    <s v="Incident"/>
    <d v="2013-05-06T09:39:32"/>
    <x v="1"/>
    <d v="2013-05-06T00:00:00"/>
    <d v="1899-12-30T09:39:00"/>
    <s v="B"/>
    <s v="CBKNAQA-3253 (OMS) Out of Balance Sterling GL Files Sent to SAP"/>
    <s v="Christopher and Banks"/>
    <s v="Closed"/>
    <x v="0"/>
    <s v=""/>
    <s v=""/>
    <s v=""/>
    <s v=""/>
    <s v=""/>
    <s v=""/>
    <s v=""/>
    <s v=""/>
    <s v="v11 CBK Launch Team"/>
    <s v="NO"/>
    <d v="2013-05-09T14:22:15"/>
    <s v="CBK.TAM"/>
    <s v=""/>
    <s v="v11.Finance Related Issues"/>
    <x v="10"/>
    <n v="1.5543981484370306E-2"/>
    <n v="7.7719907421851531E-3"/>
    <n v="3.1963310185165028"/>
    <s v="Day 3"/>
  </r>
  <r>
    <s v="22882"/>
    <s v="Incident"/>
    <d v="2013-05-06T09:39:45"/>
    <x v="1"/>
    <d v="2013-05-06T00:00:00"/>
    <d v="1899-12-30T09:39:00"/>
    <s v="B"/>
    <s v="CBKNAQA-3218 Friendship Rewards field needs to be added to the address page ASAP"/>
    <s v="Christopher and Banks"/>
    <s v="Closed"/>
    <x v="0"/>
    <n v="42"/>
    <s v=""/>
    <s v=""/>
    <s v=""/>
    <s v=""/>
    <s v=""/>
    <s v=""/>
    <s v=""/>
    <s v="v11 CBK Launch Team"/>
    <s v="YES"/>
    <d v="2013-05-24T13:25:18"/>
    <s v="CBK.TAM"/>
    <s v=""/>
    <s v="v11.Storefront Related Issues.Checkout"/>
    <x v="0"/>
    <n v="1.5046296175569296E-4"/>
    <n v="7.5231480877846479E-5"/>
    <n v="18.156631944446417"/>
    <s v="Day 10&gt;30"/>
  </r>
  <r>
    <s v="22884"/>
    <s v="Incident"/>
    <d v="2013-05-06T09:47:38"/>
    <x v="1"/>
    <d v="2013-05-06T00:00:00"/>
    <d v="1899-12-30T09:47:00"/>
    <s v="B"/>
    <s v="CBKNAQA-3221 Orphan products in Off DC"/>
    <s v="Christopher and Banks"/>
    <s v="Closed"/>
    <x v="0"/>
    <s v=""/>
    <s v="Murack, David "/>
    <s v=""/>
    <s v=""/>
    <s v=""/>
    <s v=""/>
    <s v=""/>
    <s v=""/>
    <s v="v11 CBK Launch Team"/>
    <s v="YES"/>
    <d v="2013-05-20T17:12:43"/>
    <s v="CBK.TAM"/>
    <s v=""/>
    <s v="v11.Storefront Related Issues.Category"/>
    <x v="0"/>
    <n v="5.4745370362070389E-3"/>
    <n v="2.7372685181035195E-3"/>
    <n v="14.309085648150358"/>
    <s v="Day 10&gt;30"/>
  </r>
  <r>
    <s v="22891"/>
    <s v="Incident"/>
    <d v="2013-05-06T10:48:28"/>
    <x v="1"/>
    <d v="2013-05-06T00:00:00"/>
    <d v="1899-12-30T10:48:00"/>
    <s v="B"/>
    <s v="CBKNAQA-3326 Missing images on site that were pushed"/>
    <s v="Christopher and Banks"/>
    <s v="Closed"/>
    <x v="0"/>
    <s v=""/>
    <s v=""/>
    <s v=""/>
    <s v=""/>
    <s v=""/>
    <s v=""/>
    <s v=""/>
    <s v=""/>
    <s v="v11 CBK Launch Team"/>
    <s v="YES"/>
    <d v="2013-05-20T11:58:53"/>
    <s v="CBK.TAM"/>
    <s v=""/>
    <s v="v11.Storefront Related Issues.WebStore Display"/>
    <x v="0"/>
    <n v="4.224537037225673E-2"/>
    <n v="2.1122685186128365E-2"/>
    <n v="14.048900462963502"/>
    <s v="Day 10&gt;30"/>
  </r>
  <r>
    <s v="22895"/>
    <s v="Incident"/>
    <d v="2013-05-06T11:08:05"/>
    <x v="1"/>
    <d v="2013-05-06T00:00:00"/>
    <d v="1899-12-30T11:08:00"/>
    <s v="B"/>
    <s v="CBKNAQA-3250 Notifications of emails-Canada requires unchecked"/>
    <s v="Christopher and Banks"/>
    <s v="Closed"/>
    <x v="0"/>
    <n v="14"/>
    <s v=""/>
    <s v=""/>
    <s v=""/>
    <s v=""/>
    <s v=""/>
    <s v=""/>
    <s v=""/>
    <s v="v11 CBK Launch Team"/>
    <s v="YES"/>
    <d v="2013-06-05T11:50:04"/>
    <s v="CBK.TAM"/>
    <s v=""/>
    <s v="v11.Storefront Related Issues.Checkout"/>
    <x v="0"/>
    <n v="1.3622685182781424E-2"/>
    <n v="6.8113425913907122E-3"/>
    <n v="30.029155092597648"/>
    <s v="Day &gt;30"/>
  </r>
  <r>
    <s v="22897"/>
    <s v="Incident"/>
    <d v="2013-05-06T11:23:48"/>
    <x v="1"/>
    <d v="2013-05-06T00:00:00"/>
    <d v="1899-12-30T11:23:00"/>
    <s v="B"/>
    <s v="A Sunday Treat banner is still left over from yesterday - needs to be replaced - this did not get pushed when rep ran last night.   "/>
    <s v="Christopher and Banks"/>
    <s v="Closed"/>
    <x v="0"/>
    <s v=""/>
    <s v=""/>
    <s v=""/>
    <s v=""/>
    <s v=""/>
    <s v=""/>
    <s v=""/>
    <s v=""/>
    <s v="v11 CBK Launch Team"/>
    <s v="YES"/>
    <d v="2013-05-07T12:08:04"/>
    <s v="CBK.TAM"/>
    <s v=""/>
    <s v="v11.Storefront Related Issues.WebStore Display"/>
    <x v="0"/>
    <n v="1.0914351856627036E-2"/>
    <n v="5.4571759283135179E-3"/>
    <n v="1.0307407407381106"/>
    <s v="Day 1"/>
  </r>
  <r>
    <s v="22899"/>
    <s v="Incident"/>
    <d v="2013-05-06T11:29:37"/>
    <x v="1"/>
    <d v="2013-05-06T00:00:00"/>
    <d v="1899-12-30T11:29:00"/>
    <s v="B"/>
    <s v="Generate Site map in ASH to reproduce errors"/>
    <s v="Christopher and Banks"/>
    <s v="Closed"/>
    <x v="0"/>
    <s v=""/>
    <s v="Jadhav, Sameer "/>
    <s v=""/>
    <s v=""/>
    <s v=""/>
    <s v=""/>
    <s v=""/>
    <s v=""/>
    <s v="v11 CBK Launch Team"/>
    <s v="NO"/>
    <d v="2013-05-24T13:25:40"/>
    <s v="CBK.TAM"/>
    <s v=""/>
    <s v="v11.Webanalytics.Referrals, Searches, Sessions and Visitors"/>
    <x v="18"/>
    <n v="4.0393518502241932E-3"/>
    <n v="2.0196759251120966E-3"/>
    <n v="18.080590277779265"/>
    <s v="Day 10&gt;30"/>
  </r>
  <r>
    <s v="22901"/>
    <s v="Incident"/>
    <d v="2013-05-06T11:50:20"/>
    <x v="1"/>
    <d v="2013-05-06T00:00:00"/>
    <d v="1899-12-30T11:50:00"/>
    <s v="B"/>
    <s v="CBKNAQA-3255 Possible cached pipelines that should not be"/>
    <s v="Christopher and Banks"/>
    <s v="Closed Unresolved"/>
    <x v="0"/>
    <s v=""/>
    <s v="Murack, David "/>
    <s v=""/>
    <s v=""/>
    <s v=""/>
    <s v=""/>
    <s v=""/>
    <s v=""/>
    <s v="v11 CBK Launch Team"/>
    <s v="NO"/>
    <d v="2013-06-07T21:02:18"/>
    <s v="CBK.TAM"/>
    <s v=""/>
    <s v="v11.Storefront Related Issues.Store Cartridge"/>
    <x v="0"/>
    <n v="1.4386574075615499E-2"/>
    <n v="7.1932870378077496E-3"/>
    <n v="32.38331018518511"/>
    <s v="Day &gt;30"/>
  </r>
  <r>
    <s v="22902"/>
    <s v="Incident"/>
    <d v="2013-05-06T11:55:55"/>
    <x v="1"/>
    <d v="2013-05-06T00:00:00"/>
    <d v="1899-12-30T11:55:00"/>
    <s v="B"/>
    <s v="CBKNAQA-3236 - CBK/CJB Performance - Pipeline caching "/>
    <s v="Christopher and Banks"/>
    <s v="Closed"/>
    <x v="1"/>
    <s v=""/>
    <s v="Boyd, Colin "/>
    <s v=""/>
    <s v=""/>
    <s v=""/>
    <s v=""/>
    <s v=""/>
    <s v=""/>
    <s v="v11 CBK Launch Team"/>
    <s v="NO"/>
    <d v="2013-06-24T10:45:16"/>
    <s v="CBK.TAM"/>
    <s v=""/>
    <s v="v11.Performance Related Issues.Gomez"/>
    <x v="12"/>
    <n v="3.8773148116888478E-3"/>
    <n v="1.9386574058444239E-3"/>
    <n v="48.950937499997963"/>
    <s v="Day &gt;30"/>
  </r>
  <r>
    <s v="22912"/>
    <s v="Incident"/>
    <d v="2013-05-06T13:30:34"/>
    <x v="1"/>
    <d v="2013-05-06T00:00:00"/>
    <d v="1899-12-30T13:30:00"/>
    <s v="B"/>
    <s v="CBKNAQA-3231 Checkouts Where UserRegistrationNew Event Message was not Pubished"/>
    <s v="Christopher and Banks"/>
    <s v="Closed"/>
    <x v="0"/>
    <s v=""/>
    <s v="Golubev, Alexander "/>
    <s v=""/>
    <s v=""/>
    <s v=""/>
    <s v=""/>
    <s v=""/>
    <s v=""/>
    <s v="v11 CBK Launch Team"/>
    <s v="NO"/>
    <d v="2013-07-20T20:51:05"/>
    <s v="CBK.TAM"/>
    <s v=""/>
    <s v="v11.Storefront Related Issues.Checkout"/>
    <x v="0"/>
    <n v="6.5729166664823424E-2"/>
    <n v="3.2864583332411712E-2"/>
    <n v="75.305914351854881"/>
    <s v="Day &gt;30"/>
  </r>
  <r>
    <s v="22915"/>
    <s v="Incident"/>
    <d v="2013-05-06T14:14:12"/>
    <x v="1"/>
    <d v="2013-05-06T00:00:00"/>
    <d v="1899-12-30T14:14:00"/>
    <s v="B"/>
    <s v="CBKNAQA-3248 Buttons that can be clicked should not be gray"/>
    <s v="Christopher and Banks"/>
    <s v="Closed"/>
    <x v="0"/>
    <n v="15"/>
    <s v=""/>
    <s v=""/>
    <s v=""/>
    <s v=""/>
    <s v=""/>
    <s v=""/>
    <s v=""/>
    <s v="v11 CBK Launch Team"/>
    <s v="YES"/>
    <d v="2013-05-20T13:37:04"/>
    <s v="CBK.TAM"/>
    <s v=""/>
    <s v="v11.Storefront Related Issues.WebStore Display"/>
    <x v="0"/>
    <n v="3.030092592962319E-2"/>
    <n v="1.5150462964811595E-2"/>
    <n v="13.974212962959427"/>
    <s v="Day 10&gt;30"/>
  </r>
  <r>
    <s v="22916"/>
    <s v="Incident"/>
    <d v="2013-05-06T14:15:01"/>
    <x v="1"/>
    <d v="2013-05-06T00:00:00"/>
    <d v="1899-12-30T14:15:00"/>
    <s v="B"/>
    <s v="CBKNAQA-2810 Promotion messaging display on Family and Product page is not ranked ordered "/>
    <s v="Christopher and Banks"/>
    <s v="Closed"/>
    <x v="1"/>
    <s v=""/>
    <s v=""/>
    <s v=""/>
    <s v=""/>
    <s v=""/>
    <s v=""/>
    <s v=""/>
    <s v=""/>
    <s v="v11 CBK Launch Team"/>
    <s v="YES"/>
    <d v="2013-06-24T10:45:00"/>
    <s v="CBK.TAM"/>
    <s v=""/>
    <s v="v11.Storefront Related Issues.Category"/>
    <x v="0"/>
    <n v="5.671296312357299E-4"/>
    <n v="2.8356481561786495E-4"/>
    <n v="48.854155092587462"/>
    <s v="Day &gt;30"/>
  </r>
  <r>
    <s v="22918"/>
    <s v="Incident"/>
    <d v="2013-05-06T14:20:47"/>
    <x v="1"/>
    <d v="2013-05-06T00:00:00"/>
    <d v="1899-12-30T14:20:00"/>
    <s v="B"/>
    <s v="CBKNAQA-3230 Incorrect and missing properties for Page Cacheing"/>
    <s v="Christopher and Banks"/>
    <s v="Closed"/>
    <x v="0"/>
    <s v=""/>
    <s v=""/>
    <s v=""/>
    <s v=""/>
    <s v=""/>
    <s v=""/>
    <s v=""/>
    <s v=""/>
    <s v="v11 CBK Launch Team"/>
    <s v="NO"/>
    <d v="2013-05-18T22:25:20"/>
    <s v="CBK.TAM"/>
    <s v=""/>
    <s v="v11.Storefront Related Issues.Client Cartridge"/>
    <x v="0"/>
    <n v="4.0046296271611936E-3"/>
    <n v="2.0023148135805968E-3"/>
    <n v="12.336493055554456"/>
    <s v="Day 10&gt;30"/>
  </r>
  <r>
    <s v="22926"/>
    <s v="Incident"/>
    <d v="2013-05-06T14:47:28"/>
    <x v="1"/>
    <d v="2013-05-06T00:00:00"/>
    <d v="1899-12-30T14:47:00"/>
    <s v="B"/>
    <s v="CBKNAQA-3229 VPRS-15153 webstore is not charging duty on Canadian orders "/>
    <s v="Christopher and Banks"/>
    <s v="Closed"/>
    <x v="1"/>
    <s v=""/>
    <s v="Jadhav, Sameer "/>
    <d v="2013-05-28T13:45:43"/>
    <s v=""/>
    <s v=""/>
    <s v=""/>
    <s v=""/>
    <d v="2013-06-19T14:57:03"/>
    <s v="v11 CBK Launch Team"/>
    <s v="NO"/>
    <d v="2013-07-20T20:52:48"/>
    <s v="CBK.TAM"/>
    <s v=""/>
    <s v="v11.Storefront Related Issues.Checkout"/>
    <x v="0"/>
    <n v="1.8530092595028691E-2"/>
    <n v="9.2650462975143455E-3"/>
    <n v="75.25370370370365"/>
    <s v="Day &gt;30"/>
  </r>
  <r>
    <s v="22929"/>
    <s v="Incident"/>
    <d v="2013-05-06T14:52:46"/>
    <x v="1"/>
    <d v="2013-05-06T00:00:00"/>
    <d v="1899-12-30T14:52:00"/>
    <s v="B"/>
    <s v="CBKNAQA-3223 item search does not work."/>
    <s v="Christopher and Banks"/>
    <s v="Closed"/>
    <x v="0"/>
    <s v=""/>
    <s v=""/>
    <s v=""/>
    <s v=""/>
    <s v=""/>
    <s v=""/>
    <s v=""/>
    <s v=""/>
    <s v="v11 CBK Launch Team"/>
    <s v="NO"/>
    <d v="2013-05-24T13:26:00"/>
    <s v="CBK.TAM"/>
    <s v=""/>
    <s v="v11.Storefront Related Issues.Search"/>
    <x v="0"/>
    <n v="3.6805555500905029E-3"/>
    <n v="1.8402777750452515E-3"/>
    <n v="17.939745370371384"/>
    <s v="Day 10&gt;30"/>
  </r>
  <r>
    <s v="22944"/>
    <s v="Incident"/>
    <d v="2013-05-06T16:27:31"/>
    <x v="1"/>
    <d v="2013-05-06T00:00:00"/>
    <d v="1899-12-30T16:27:00"/>
    <s v="B"/>
    <s v="CBKNAQA-3226 AOS URLs"/>
    <s v="Christopher and Banks"/>
    <s v="Closed"/>
    <x v="0"/>
    <s v=""/>
    <s v=""/>
    <s v=""/>
    <s v=""/>
    <s v=""/>
    <s v=""/>
    <s v=""/>
    <s v=""/>
    <s v="v11 CBK Launch Team"/>
    <s v="NO"/>
    <d v="2013-05-24T13:26:20"/>
    <s v="CBK.TAM"/>
    <s v=""/>
    <s v="v11.Call Center Related Issues.AOS"/>
    <x v="7"/>
    <n v="6.5798611110949423E-2"/>
    <n v="3.2899305555474712E-2"/>
    <n v="17.874178240745096"/>
    <s v="Day 10&gt;30"/>
  </r>
  <r>
    <s v="22948"/>
    <s v="Incident"/>
    <d v="2013-05-06T17:29:22"/>
    <x v="1"/>
    <d v="2013-05-06T00:00:00"/>
    <d v="1899-12-30T17:29:00"/>
    <s v="B"/>
    <s v="CBKNAQA-3251 DW - Promo data cleanup for 5/7 - approval needed"/>
    <s v="Christopher and Banks"/>
    <s v="Closed"/>
    <x v="0"/>
    <s v=""/>
    <s v=""/>
    <s v=""/>
    <s v=""/>
    <s v=""/>
    <s v=""/>
    <s v="Change is Live"/>
    <s v=""/>
    <s v="v11 CBK Launch Team"/>
    <s v="NO"/>
    <d v="2013-05-14T15:18:22"/>
    <s v="CBK.TAM"/>
    <s v=""/>
    <s v="v11.Feeds Related Issues.Data Warehouse"/>
    <x v="3"/>
    <n v="4.29513888884685E-2"/>
    <n v="2.147569444423425E-2"/>
    <n v="7.9090277777795563"/>
    <s v="Day 6-10"/>
  </r>
  <r>
    <s v="22953"/>
    <s v="Incident"/>
    <d v="2013-05-06T21:37:07"/>
    <x v="1"/>
    <d v="2013-05-06T00:00:00"/>
    <d v="1899-12-30T21:37:00"/>
    <s v="C"/>
    <s v="CBKNAQA-3252 CBK - Error trying to approve promo"/>
    <s v="Christopher and Banks"/>
    <s v="Closed"/>
    <x v="1"/>
    <s v=""/>
    <s v=""/>
    <d v="2013-05-24T14:25:27"/>
    <s v=""/>
    <s v=""/>
    <s v=""/>
    <s v=""/>
    <d v="2013-05-28T14:25:41"/>
    <s v="v11 CBK Launch Team"/>
    <s v="NO"/>
    <d v="2013-06-24T10:42:05"/>
    <s v="CBK.TAM"/>
    <s v=""/>
    <s v="v11.GSI Manager.GSI Manager"/>
    <x v="2"/>
    <n v="0.172048611115315"/>
    <n v="8.6024305557657499E-2"/>
    <n v="48.545115740736946"/>
    <s v="Day &gt;30"/>
  </r>
  <r>
    <s v="22963"/>
    <s v="Incident"/>
    <d v="2013-05-07T08:29:46"/>
    <x v="2"/>
    <d v="2013-05-07T00:00:00"/>
    <d v="1899-12-30T08:29:00"/>
    <s v="A"/>
    <s v="CBKSNAQA-3234 GetGSIPromotionProductMapping pipelet is overly slow"/>
    <s v="Christopher and Banks"/>
    <s v="Closed"/>
    <x v="1"/>
    <s v=""/>
    <s v=""/>
    <s v=""/>
    <s v=""/>
    <s v=""/>
    <s v=""/>
    <s v=""/>
    <s v=""/>
    <s v="v11 CBK Launch Team"/>
    <s v="NO"/>
    <d v="2013-07-20T20:55:32"/>
    <s v="CBK.TAM"/>
    <s v=""/>
    <s v="v11.Storefront Related Issues.Client Cartridge"/>
    <x v="0"/>
    <n v="0.453229166669189"/>
    <n v="0.2266145833345945"/>
    <n v="74.517893518517667"/>
    <s v="Day &gt;30"/>
  </r>
  <r>
    <s v="22964"/>
    <s v="Incident"/>
    <d v="2013-05-07T08:36:32"/>
    <x v="2"/>
    <d v="2013-05-07T00:00:00"/>
    <d v="1899-12-30T08:36:00"/>
    <s v="A"/>
    <s v="CBKNAQA-3247 Rebate Filter performance does not meet expectations"/>
    <s v="Christopher and Banks"/>
    <s v="Closed"/>
    <x v="0"/>
    <s v=""/>
    <s v="Greco, Thomas "/>
    <s v=""/>
    <s v=""/>
    <s v=""/>
    <s v=""/>
    <s v=""/>
    <s v=""/>
    <s v="v11 CBK Launch Team"/>
    <s v="NO"/>
    <d v="2013-05-09T14:08:34"/>
    <s v="CBK.TAM"/>
    <s v=""/>
    <s v="v11.Storefront Related Issues.WebStore Display"/>
    <x v="0"/>
    <n v="4.6990740738692693E-3"/>
    <n v="2.3495370369346347E-3"/>
    <n v="2.2305787037039408"/>
    <s v="Day 2"/>
  </r>
  <r>
    <s v="22965"/>
    <s v="Incident"/>
    <d v="2013-05-07T08:47:24"/>
    <x v="2"/>
    <d v="2013-05-07T00:00:00"/>
    <d v="1899-12-30T08:47:00"/>
    <s v="A"/>
    <s v="VPRS-14835 GetPromotionRelativeCacheTime performance is slow"/>
    <s v="Christopher and Banks"/>
    <s v="Closed"/>
    <x v="0"/>
    <s v=""/>
    <s v="Greco, Thomas "/>
    <d v="2013-05-15T10:40:25"/>
    <s v=""/>
    <s v=""/>
    <s v=""/>
    <s v=""/>
    <s v=""/>
    <s v="v11 CBK Launch Team"/>
    <s v="NO"/>
    <d v="2013-05-18T22:44:37"/>
    <s v="CBK.TAM"/>
    <s v=""/>
    <s v="v11.Storefront Related Issues.WebStore Display"/>
    <x v="0"/>
    <n v="7.546296292275656E-3"/>
    <n v="3.773148146137828E-3"/>
    <n v="11.581400462964666"/>
    <s v="Day 10&gt;30"/>
  </r>
  <r>
    <s v="22966"/>
    <s v="Incident"/>
    <d v="2013-05-07T08:50:15"/>
    <x v="2"/>
    <d v="2013-05-07T00:00:00"/>
    <d v="1899-12-30T08:50:00"/>
    <s v="A"/>
    <s v="CBKNAQA-3246 FilterObjectType Query Execution"/>
    <s v="Christopher and Banks"/>
    <s v="Closed"/>
    <x v="0"/>
    <s v=""/>
    <s v="Greco, Thomas "/>
    <s v=""/>
    <s v=""/>
    <s v=""/>
    <s v=""/>
    <s v=""/>
    <s v=""/>
    <s v="v11 CBK Launch Team"/>
    <s v="NO"/>
    <d v="2013-05-09T14:08:09"/>
    <s v="CBK.TAM"/>
    <s v=""/>
    <s v="v11.Storefront Related Issues.WebStore Navigation"/>
    <x v="0"/>
    <n v="1.9791666709352285E-3"/>
    <n v="9.8958333546761423E-4"/>
    <n v="2.2207638888867223"/>
    <s v="Day 2"/>
  </r>
  <r>
    <s v="22968"/>
    <s v="Incident"/>
    <d v="2013-05-07T09:12:53"/>
    <x v="2"/>
    <d v="2013-05-07T00:00:00"/>
    <d v="1899-12-30T09:12:00"/>
    <s v="B"/>
    <s v="CBKNAQA-3242 Performance Issue With CJBUS and CBKUS Checkout Pages"/>
    <s v="Christopher and Banks"/>
    <s v="Closed"/>
    <x v="1"/>
    <s v=""/>
    <s v="Yang, Jack "/>
    <s v=""/>
    <s v=""/>
    <s v=""/>
    <s v=""/>
    <s v=""/>
    <s v=""/>
    <s v="v11 CBK Launch Team"/>
    <s v="NO"/>
    <d v="2013-07-12T13:58:33"/>
    <s v="CBK.TAM"/>
    <s v=""/>
    <s v="v11.Performance Related Issues.Gomez"/>
    <x v="12"/>
    <n v="1.5717592592409346E-2"/>
    <n v="7.8587962962046731E-3"/>
    <n v="66.198379629626288"/>
    <s v="Day &gt;30"/>
  </r>
  <r>
    <s v="22969"/>
    <s v="Incident"/>
    <d v="2013-05-07T09:14:34"/>
    <x v="2"/>
    <d v="2013-05-07T00:00:00"/>
    <d v="1899-12-30T09:14:00"/>
    <s v="B"/>
    <s v="CBKNAQA-3244 Error Occurs when attempting to log on to GSI Store Reporting"/>
    <s v="Christopher and Banks"/>
    <s v="Closed"/>
    <x v="0"/>
    <s v=""/>
    <s v=""/>
    <s v=""/>
    <s v=""/>
    <s v=""/>
    <s v=""/>
    <s v=""/>
    <s v=""/>
    <s v="v11 CBK Launch Team"/>
    <s v="YES"/>
    <d v="2013-05-17T18:13:04"/>
    <s v="CBK.TAM"/>
    <s v=""/>
    <s v="v11.GSI Store Reporting.GSI Store Reporting"/>
    <x v="8"/>
    <n v="1.1689814782585017E-3"/>
    <n v="5.8449073912925087E-4"/>
    <n v="10.373958333329938"/>
    <s v="Day 10&gt;30"/>
  </r>
  <r>
    <s v="22971"/>
    <s v="Incident"/>
    <d v="2013-05-07T09:43:44"/>
    <x v="2"/>
    <d v="2013-05-07T00:00:00"/>
    <d v="1899-12-30T09:43:00"/>
    <s v="B"/>
    <s v="CBKNAQA-3235 Custom Fixes CF-238 and CF-239 are ready to be ingested"/>
    <s v="Christopher and Banks"/>
    <s v="Closed"/>
    <x v="0"/>
    <s v=""/>
    <s v=""/>
    <s v=""/>
    <s v=""/>
    <s v=""/>
    <s v=""/>
    <s v=""/>
    <s v=""/>
    <s v="v11 CBK Launch Team"/>
    <s v="NO"/>
    <d v="2013-05-14T14:53:53"/>
    <s v="CBK.TAM"/>
    <s v=""/>
    <s v="v11.Performance Related Issues.Gomez"/>
    <x v="12"/>
    <n v="2.025462962774327E-2"/>
    <n v="1.0127314813871635E-2"/>
    <n v="7.2153819444429246"/>
    <s v="Day 6-10"/>
  </r>
  <r>
    <s v="22973"/>
    <s v="Incident"/>
    <d v="2013-05-07T09:48:17"/>
    <x v="2"/>
    <d v="2013-05-07T00:00:00"/>
    <d v="1899-12-30T09:48:00"/>
    <s v="B"/>
    <s v="CBKNAQA-3243 Gomez Hits - Checkout General Errors"/>
    <s v="SysOps"/>
    <s v="Closed"/>
    <x v="0"/>
    <s v=""/>
    <s v=""/>
    <s v=""/>
    <s v=""/>
    <s v=""/>
    <s v=""/>
    <s v=""/>
    <s v=""/>
    <s v="v11 CBK Launch Team"/>
    <s v="NO"/>
    <d v="2013-05-14T13:28:02"/>
    <s v=""/>
    <s v=""/>
    <s v="v11.Storefront Related Issues.Checkout"/>
    <x v="0"/>
    <n v="3.1597222259733826E-3"/>
    <n v="1.5798611129866913E-3"/>
    <n v="7.1526041666656965"/>
    <s v="Day 6-10"/>
  </r>
  <r>
    <s v="22977"/>
    <s v="Incident"/>
    <d v="2013-05-07T10:12:20"/>
    <x v="2"/>
    <d v="2013-05-07T00:00:00"/>
    <d v="1899-12-30T10:12:00"/>
    <s v="B"/>
    <s v="CBKNAQA-3241 Completeness checks"/>
    <s v="Christopher and Banks"/>
    <s v="Closed"/>
    <x v="1"/>
    <n v="33"/>
    <s v="Chaddha, Sanjeev "/>
    <d v="2013-07-09T15:59:45"/>
    <s v=""/>
    <s v=""/>
    <s v=""/>
    <s v=""/>
    <d v="2013-07-11T15:59:05"/>
    <s v="v11 CBK Launch Team"/>
    <s v="YES"/>
    <d v="2013-07-16T17:05:41"/>
    <s v="CBK.TAM"/>
    <s v=""/>
    <s v="v11.GSI Manager.GSI Manager"/>
    <x v="2"/>
    <n v="1.6701388885849155E-2"/>
    <n v="8.3506944429245777E-3"/>
    <n v="70.287048611113278"/>
    <s v="Day &gt;30"/>
  </r>
  <r>
    <s v="22979"/>
    <s v="Incident"/>
    <d v="2013-05-07T10:16:00"/>
    <x v="2"/>
    <d v="2013-05-07T00:00:00"/>
    <d v="1899-12-30T10:16:00"/>
    <s v="B"/>
    <s v="CBKNAQA-3240 50% of the logged invalid URLs are from the McAfee Scans"/>
    <s v="Christopher and Banks"/>
    <s v="Closed"/>
    <x v="0"/>
    <s v=""/>
    <s v=""/>
    <s v=""/>
    <s v=""/>
    <s v=""/>
    <s v=""/>
    <s v=""/>
    <s v=""/>
    <s v="v11 CBK Launch Team"/>
    <s v="NO"/>
    <d v="2013-05-16T10:57:17"/>
    <s v="CBK.TAM"/>
    <s v=""/>
    <s v="v11.Storefront Related Issues.Client Cartridge"/>
    <x v="0"/>
    <n v="2.5462962948950008E-3"/>
    <n v="1.2731481474475004E-3"/>
    <n v="9.028668981482042"/>
    <s v="Day 6-10"/>
  </r>
  <r>
    <s v="22980"/>
    <s v="Incident"/>
    <d v="2013-05-07T10:18:56"/>
    <x v="2"/>
    <d v="2013-05-07T00:00:00"/>
    <d v="1899-12-30T10:18:00"/>
    <s v="B"/>
    <s v="CBKNAQA-3239 Copying images from gsi manager into a word document"/>
    <s v="Christopher and Banks"/>
    <s v="Closed"/>
    <x v="0"/>
    <s v=""/>
    <s v=""/>
    <s v=""/>
    <s v=""/>
    <s v=""/>
    <s v=""/>
    <s v=""/>
    <s v=""/>
    <s v="v11 CBK Launch Team"/>
    <s v="YES"/>
    <d v="2013-05-14T14:01:34"/>
    <s v="CBK.TAM"/>
    <s v=""/>
    <s v="v11.GSI Manager.GSI Manager"/>
    <x v="2"/>
    <n v="2.0370370402815752E-3"/>
    <n v="1.0185185201407876E-3"/>
    <n v="7.1546064814829151"/>
    <s v="Day 6-10"/>
  </r>
  <r>
    <s v="22983"/>
    <s v="Incident"/>
    <d v="2013-05-07T10:25:20"/>
    <x v="2"/>
    <d v="2013-05-07T00:00:00"/>
    <d v="1899-12-30T10:25:00"/>
    <s v="B"/>
    <s v="CBKNAQA-3294-McAfee image at bottom of page is static and not a remote include"/>
    <s v="Christopher and Banks"/>
    <s v="Closed"/>
    <x v="0"/>
    <s v=""/>
    <s v=""/>
    <s v=""/>
    <s v=""/>
    <s v=""/>
    <s v=""/>
    <s v=""/>
    <s v=""/>
    <s v="v11 CBK Launch Team"/>
    <s v="NO"/>
    <d v="2013-05-24T13:26:43"/>
    <s v="CBK.TAM"/>
    <s v=""/>
    <s v="v11.Storefront Related Issues.Client Cartridge"/>
    <x v="0"/>
    <n v="4.4444444429245777E-3"/>
    <n v="2.2222222214622889E-3"/>
    <n v="17.125960648147156"/>
    <s v="Day 10&gt;30"/>
  </r>
  <r>
    <s v="22985"/>
    <s v="Incident"/>
    <d v="2013-05-07T10:30:02"/>
    <x v="2"/>
    <d v="2013-05-07T00:00:00"/>
    <d v="1899-12-30T10:30:00"/>
    <s v="B"/>
    <s v="CBKNAQA-3359 Customers are unable to process an order with a @q.com email address"/>
    <s v="Christopher and Banks"/>
    <s v="Closed"/>
    <x v="0"/>
    <s v=""/>
    <s v=""/>
    <s v=""/>
    <s v=""/>
    <s v=""/>
    <s v=""/>
    <s v=""/>
    <s v=""/>
    <s v="v11 CBK Launch Team"/>
    <s v="NO"/>
    <d v="2013-06-18T13:25:52"/>
    <s v="CBK.Client Services Ops"/>
    <s v=""/>
    <s v="v11.Order Processing Related Issues.Order Flow"/>
    <x v="4"/>
    <n v="3.2638888878864236E-3"/>
    <n v="1.6319444439432118E-3"/>
    <n v="42.122106481481751"/>
    <s v="Day &gt;30"/>
  </r>
  <r>
    <s v="22986"/>
    <s v="Incident"/>
    <d v="2013-05-07T10:36:09"/>
    <x v="2"/>
    <d v="2013-05-07T00:00:00"/>
    <d v="1899-12-30T10:36:00"/>
    <s v="B"/>
    <s v="CBKNAQA-3238 XML Sitemap generation in SEC/ASH and disabling of job"/>
    <s v="Christopher and Banks"/>
    <s v="Closed"/>
    <x v="0"/>
    <s v=""/>
    <s v=""/>
    <d v="2013-05-25T16:36:57"/>
    <s v=""/>
    <s v=""/>
    <s v=""/>
    <s v=""/>
    <s v=""/>
    <s v="v11 CBK Launch Team"/>
    <s v="NO"/>
    <d v="2013-05-29T13:34:26"/>
    <s v="CBK.TAM"/>
    <s v=""/>
    <s v="v11.Webanalytics.Referrals, Searches, Sessions and Visitors"/>
    <x v="18"/>
    <n v="4.2476851886021905E-3"/>
    <n v="2.1238425943010952E-3"/>
    <n v="22.123807870368182"/>
    <s v="Day 10&gt;30"/>
  </r>
  <r>
    <s v="22998"/>
    <s v="Incident"/>
    <d v="2013-05-07T12:35:47"/>
    <x v="2"/>
    <d v="2013-05-07T00:00:00"/>
    <d v="1899-12-30T12:35:00"/>
    <s v="B"/>
    <s v="CBKNAQA-3264 Reporting being unavailable or inaccurate is resulting in us not knowing our sales or what is left to ship."/>
    <s v="Christopher and Banks"/>
    <s v="Closed"/>
    <x v="1"/>
    <s v=""/>
    <s v=""/>
    <s v=""/>
    <s v=""/>
    <s v=""/>
    <s v=""/>
    <s v=""/>
    <s v=""/>
    <s v="v11 CBK Launch Team"/>
    <s v="YES"/>
    <d v="2013-07-12T14:37:06"/>
    <s v="CBK.TAM"/>
    <s v=""/>
    <s v="v11.GSI Store Reporting.GSI Store Reporting"/>
    <x v="8"/>
    <n v="8.3078703704813961E-2"/>
    <n v="4.153935185240698E-2"/>
    <n v="66.084247685183072"/>
    <s v="Day &gt;30"/>
  </r>
  <r>
    <s v="23007"/>
    <s v="Incident"/>
    <d v="2013-05-07T14:13:27"/>
    <x v="2"/>
    <d v="2013-05-07T00:00:00"/>
    <d v="1899-12-30T14:13:00"/>
    <s v="B"/>
    <s v="CBKNAQA-3261 Products are staying in &quot;new&quot; categories after sending product content change records that remove the &quot;new&quot; category"/>
    <s v="Christopher and Banks"/>
    <s v="Closed"/>
    <x v="1"/>
    <n v="34"/>
    <s v=""/>
    <d v="2013-05-25T16:35:27"/>
    <s v=""/>
    <s v=""/>
    <s v=""/>
    <s v="Change is Live"/>
    <d v="2013-06-28T16:10:50"/>
    <s v="v11 CBK Launch Team"/>
    <s v="YES"/>
    <d v="2013-07-23T14:01:15"/>
    <s v="CBK.TAM"/>
    <s v=""/>
    <s v="v11.Storefront Related Issues.Category"/>
    <x v="0"/>
    <n v="6.7824074074451346E-2"/>
    <n v="3.3912037037225673E-2"/>
    <n v="76.991527777776355"/>
    <s v="Day &gt;30"/>
  </r>
  <r>
    <s v="23009"/>
    <s v="Incident"/>
    <d v="2013-05-07T14:23:31"/>
    <x v="2"/>
    <d v="2013-05-07T00:00:00"/>
    <d v="1899-12-30T14:23:00"/>
    <s v="B"/>
    <s v="CBKNAQA-3276 Tab logo should be a CBK logo, not a GSI logo"/>
    <s v="Christopher and Banks"/>
    <s v="Closed"/>
    <x v="0"/>
    <n v="15"/>
    <s v="Nezgoda, Vladimir "/>
    <d v="2013-05-30T09:24:14"/>
    <s v=""/>
    <s v=""/>
    <s v=""/>
    <s v=""/>
    <d v="2013-06-20T09:24:09"/>
    <s v="v11 CBK Launch Team"/>
    <s v="YES"/>
    <d v="2013-07-23T14:34:01"/>
    <s v="CBK.TAM"/>
    <s v=""/>
    <s v="v11.Storefront Related Issues.WebStore Display"/>
    <x v="0"/>
    <n v="6.9907407378195785E-3"/>
    <n v="3.4953703689097892E-3"/>
    <n v="77.007291666668607"/>
    <s v="Day &gt;30"/>
  </r>
  <r>
    <s v="23011"/>
    <s v="Incident"/>
    <d v="2013-05-07T14:32:05"/>
    <x v="2"/>
    <d v="2013-05-07T00:00:00"/>
    <d v="1899-12-30T14:32:00"/>
    <s v="B"/>
    <s v="CBKNAQA-3260 Please remove the gray stars when a product hasn't been reviewed"/>
    <s v="Christopher and Banks"/>
    <s v="Closed"/>
    <x v="0"/>
    <n v="15"/>
    <s v="Degnan, William "/>
    <s v=""/>
    <s v=""/>
    <s v=""/>
    <s v=""/>
    <s v=""/>
    <s v=""/>
    <s v="v11 CBK Launch Team"/>
    <s v="YES"/>
    <d v="2013-05-24T13:27:04"/>
    <s v="CBK.TAM"/>
    <s v=""/>
    <s v="v11.3rd Party Related Issues.PowerReviews"/>
    <x v="19"/>
    <n v="5.9490740750334226E-3"/>
    <n v="2.9745370375167113E-3"/>
    <n v="16.954849537032715"/>
    <s v="Day 10&gt;30"/>
  </r>
  <r>
    <s v="23013"/>
    <s v="Incident"/>
    <d v="2013-05-07T14:37:01"/>
    <x v="2"/>
    <d v="2013-05-07T00:00:00"/>
    <d v="1899-12-30T14:37:00"/>
    <s v="B"/>
    <s v="CBKNAQA-3258 Are Power Reviews trigger emails enabled in v11?"/>
    <s v="Christopher and Banks"/>
    <s v="Closed"/>
    <x v="0"/>
    <s v=""/>
    <s v=""/>
    <s v=""/>
    <s v=""/>
    <s v=""/>
    <s v=""/>
    <s v=""/>
    <s v=""/>
    <s v="v11 CBK Launch Team"/>
    <s v="YES"/>
    <d v="2013-05-17T18:12:21"/>
    <s v="CBK.TAM"/>
    <s v=""/>
    <s v="v11.3rd Party Related Issues.PowerReviews"/>
    <x v="19"/>
    <n v="3.425925926421769E-3"/>
    <n v="1.7129629632108845E-3"/>
    <n v="10.149537037032133"/>
    <s v="Day 10&gt;30"/>
  </r>
  <r>
    <s v="23017"/>
    <s v="Incident"/>
    <d v="2013-05-07T14:58:50"/>
    <x v="2"/>
    <d v="2013-05-07T00:00:00"/>
    <d v="1899-12-30T14:58:00"/>
    <s v="B"/>
    <s v="CBKNAQA-3257 Gift Cards Discounted via Promo when Appropriate Merchandise Amount has been reached or exceeded"/>
    <s v="Christopher and Banks"/>
    <s v="Closed"/>
    <x v="0"/>
    <s v=""/>
    <s v=""/>
    <d v="2013-05-25T16:35:11"/>
    <s v=""/>
    <s v=""/>
    <s v=""/>
    <s v=""/>
    <d v="2013-06-15T16:34:31"/>
    <s v="v11 CBK Launch Team"/>
    <s v="NO"/>
    <d v="2013-07-25T10:14:17"/>
    <s v="CBK.TAM"/>
    <s v=""/>
    <s v="v11.Finance Related Issues"/>
    <x v="10"/>
    <n v="1.5150462961173616E-2"/>
    <n v="7.5752314805868082E-3"/>
    <n v="78.80239583333605"/>
    <s v="Day &gt;30"/>
  </r>
  <r>
    <s v="23019"/>
    <s v="Incident"/>
    <d v="2013-05-07T15:00:54"/>
    <x v="2"/>
    <d v="2013-05-07T00:00:00"/>
    <d v="1899-12-30T15:00:00"/>
    <s v="B"/>
    <s v="CBKNAQA-3256 SQL &quot;GetRebateFilterObjectIDs&quot; owned by &quot;bc_marketing&quot; cartridge with excessive executions"/>
    <s v="Christopher and Banks"/>
    <s v="Closed"/>
    <x v="0"/>
    <s v=""/>
    <s v=""/>
    <s v=""/>
    <s v=""/>
    <s v=""/>
    <s v=""/>
    <s v=""/>
    <s v=""/>
    <s v="v11 CBK Launch Team"/>
    <s v="NO"/>
    <d v="2013-07-20T21:12:02"/>
    <s v=""/>
    <s v=""/>
    <s v="v11.Storefront Related Issues.Checkout"/>
    <x v="0"/>
    <n v="1.4351851859828457E-3"/>
    <n v="7.1759259299142286E-4"/>
    <n v="74.25773148148437"/>
    <s v="Day &gt;30"/>
  </r>
  <r>
    <s v="23030"/>
    <s v="Incident"/>
    <d v="2013-05-07T17:10:48"/>
    <x v="2"/>
    <d v="2013-05-07T00:00:00"/>
    <d v="1899-12-30T17:10:00"/>
    <s v="B"/>
    <s v="csOrderType is not firing in the pixel consistenlty in IE8"/>
    <s v="Christopher and Banks"/>
    <s v="Closed Unresolved"/>
    <x v="0"/>
    <s v=""/>
    <s v="McLaughlin, Michael "/>
    <d v="2013-05-08T09:12:39"/>
    <s v=""/>
    <s v=""/>
    <s v=""/>
    <s v=""/>
    <d v="2013-05-29T09:12:34"/>
    <s v="v11 CBK Launch Team"/>
    <s v="NO"/>
    <d v="2013-07-08T14:54:15"/>
    <s v="CBK.TAM"/>
    <s v=""/>
    <s v="v11.3rd Party Related Issues.ClearSaleing"/>
    <x v="19"/>
    <n v="9.0208333334885538E-2"/>
    <n v="4.5104166667442769E-2"/>
    <n v="61.905173611106875"/>
    <s v="Day &gt;30"/>
  </r>
  <r>
    <s v="23031"/>
    <s v="Incident"/>
    <d v="2013-05-07T17:14:35"/>
    <x v="2"/>
    <d v="2013-05-07T00:00:00"/>
    <d v="1899-12-30T17:14:00"/>
    <s v="B"/>
    <s v="(OMS) CBKNAQA-3271 VPRS-14876 Processed Return refunded item amount greater than price paid"/>
    <s v="CS Clothing"/>
    <s v="Closed"/>
    <x v="1"/>
    <s v=""/>
    <s v="Felix, Chris "/>
    <s v=""/>
    <s v=""/>
    <s v=""/>
    <s v=""/>
    <s v=""/>
    <s v=""/>
    <s v="v11 CBK Launch Team"/>
    <s v="NO"/>
    <d v="2013-05-13T10:35:54"/>
    <s v="Clothing.Client Services Ops"/>
    <s v=""/>
    <s v="v11.Integration Related Issues.Payment Hub"/>
    <x v="20"/>
    <n v="2.6273148105246946E-3"/>
    <n v="1.3136574052623473E-3"/>
    <n v="5.7231365740735782"/>
    <s v="Day 5"/>
  </r>
  <r>
    <s v="23034"/>
    <s v="Incident"/>
    <d v="2013-05-07T17:25:10"/>
    <x v="2"/>
    <d v="2013-05-07T00:00:00"/>
    <d v="1899-12-30T17:25:00"/>
    <s v="B"/>
    <s v="Free gift promotion is preventing the pixel from firing on the conversion page"/>
    <s v="Christopher and Banks"/>
    <s v="Closed Unresolved"/>
    <x v="0"/>
    <s v=""/>
    <s v="McLaughlin, Michael "/>
    <s v=""/>
    <s v=""/>
    <s v=""/>
    <s v=""/>
    <s v=""/>
    <s v=""/>
    <s v="v11 CBK Launch Team"/>
    <s v="NO"/>
    <d v="2013-07-08T14:54:28"/>
    <s v="CBK.TAM"/>
    <s v=""/>
    <s v="v11.3rd Party Related Issues.ClearSaleing"/>
    <x v="19"/>
    <n v="7.3495370379532687E-3"/>
    <n v="3.6747685189766344E-3"/>
    <n v="61.895347222220153"/>
    <s v="Day &gt;30"/>
  </r>
  <r>
    <s v="23035"/>
    <s v="Incident"/>
    <d v="2013-05-07T18:27:30"/>
    <x v="2"/>
    <d v="2013-05-07T00:00:00"/>
    <d v="1899-12-30T18:27:00"/>
    <s v="C"/>
    <s v="Links in Survey email aren't working"/>
    <s v="Christopher and Banks"/>
    <s v="Closed"/>
    <x v="0"/>
    <s v=""/>
    <s v="Bondugula, Suresh "/>
    <s v=""/>
    <s v=""/>
    <s v=""/>
    <s v=""/>
    <s v=""/>
    <s v=""/>
    <s v="v11 CBK Launch Team"/>
    <s v="NO"/>
    <d v="2013-07-02T16:14:53"/>
    <s v="CBK.TAM"/>
    <s v=""/>
    <s v="v11.Webanalytics.Email and Sweepstakes"/>
    <x v="18"/>
    <n v="4.3287037035042886E-2"/>
    <n v="2.1643518517521443E-2"/>
    <n v="55.907905092593865"/>
    <s v="Day &gt;30"/>
  </r>
  <r>
    <s v="23047"/>
    <s v="Incident"/>
    <d v="2013-05-08T06:27:08"/>
    <x v="3"/>
    <d v="2013-05-08T00:00:00"/>
    <d v="1899-12-30T06:27:00"/>
    <s v="A"/>
    <s v="Epiphany ECM - Gomez Hits"/>
    <s v="Christopher and Banks"/>
    <s v="Closed"/>
    <x v="0"/>
    <s v=""/>
    <s v=""/>
    <s v=""/>
    <s v=""/>
    <s v=""/>
    <s v=""/>
    <s v=""/>
    <s v=""/>
    <s v="v11 CBK Launch Team"/>
    <s v="NO"/>
    <d v="2013-06-17T15:00:59"/>
    <s v=""/>
    <s v=""/>
    <s v="v11.Call Center Related Issues.GSI Customer Care"/>
    <x v="7"/>
    <n v="0.49974537037633127"/>
    <n v="0.24987268518816563"/>
    <n v="40.356840277774609"/>
    <s v="Day &gt;30"/>
  </r>
  <r>
    <s v="23058"/>
    <s v="Incident"/>
    <d v="2013-05-08T09:48:31"/>
    <x v="3"/>
    <d v="2013-05-08T00:00:00"/>
    <d v="1899-12-30T09:48:00"/>
    <s v="B"/>
    <s v="CBKNAQA-3335 Error Page when Checking out in CJ AOS"/>
    <s v="Christopher and Banks"/>
    <s v="Closed"/>
    <x v="1"/>
    <s v=""/>
    <s v=""/>
    <s v=""/>
    <s v=""/>
    <s v=""/>
    <s v=""/>
    <s v=""/>
    <s v=""/>
    <s v="v11 CBK Launch Team"/>
    <s v="YES"/>
    <d v="2013-05-29T11:30:21"/>
    <s v="CBK.TAM"/>
    <s v=""/>
    <s v="v11.Storefront Related Issues.Checkout"/>
    <x v="0"/>
    <n v="0.13984953703766223"/>
    <n v="6.9924768518831115E-2"/>
    <n v="21.0707175925927"/>
    <s v="Day 10&gt;30"/>
  </r>
  <r>
    <s v="23059"/>
    <s v="Incident"/>
    <d v="2013-05-08T09:52:18"/>
    <x v="3"/>
    <d v="2013-05-08T00:00:00"/>
    <d v="1899-12-30T09:52:00"/>
    <s v="B"/>
    <s v="VPRS 14826- All order payment app IDs for CBK/CJB orders using &quot;webstore&quot;"/>
    <s v="Christopher and Banks"/>
    <s v="Closed"/>
    <x v="0"/>
    <s v=""/>
    <s v=""/>
    <s v=""/>
    <s v=""/>
    <s v=""/>
    <s v=""/>
    <s v=""/>
    <s v=""/>
    <s v="v11 CBK Launch Team"/>
    <s v="NO"/>
    <d v="2013-07-20T21:27:23"/>
    <s v="CBK.TAM"/>
    <s v=""/>
    <s v="v11.Integration Related Issues.ICS Service"/>
    <x v="20"/>
    <n v="2.6273148105246946E-3"/>
    <n v="1.3136574052623473E-3"/>
    <n v="73.482696759259852"/>
    <s v="Day &gt;30"/>
  </r>
  <r>
    <s v="23062"/>
    <s v="Incident"/>
    <d v="2013-05-08T10:13:39"/>
    <x v="3"/>
    <d v="2013-05-08T00:00:00"/>
    <d v="1899-12-30T10:13:00"/>
    <s v="B"/>
    <s v="Store: CBK and CJB - Issue: Shipping Promotions Not Applying At Checkout"/>
    <s v="Christopher and Banks"/>
    <s v="Closed"/>
    <x v="0"/>
    <s v=""/>
    <s v=""/>
    <s v=""/>
    <s v=""/>
    <s v=""/>
    <s v=""/>
    <s v=""/>
    <s v=""/>
    <s v="v11 CBK Launch Team"/>
    <s v="NO"/>
    <d v="2013-07-24T15:15:54"/>
    <s v="Clothing.Client Services Ops"/>
    <s v=""/>
    <s v="v11.Call Center Related Issues.CSR Webstore"/>
    <x v="7"/>
    <n v="1.4826388891378883E-2"/>
    <n v="7.4131944456894416E-3"/>
    <n v="77.209895833329938"/>
    <s v="Day &gt;30"/>
  </r>
  <r>
    <s v="23065"/>
    <s v="Incident"/>
    <d v="2013-05-08T10:34:54"/>
    <x v="3"/>
    <d v="2013-05-08T00:00:00"/>
    <d v="1899-12-30T10:34:00"/>
    <s v="B"/>
    <s v="CBKNAQA-3265 Work arounds for CBK AOS performance issue"/>
    <s v="Christopher and Banks"/>
    <s v="Closed"/>
    <x v="0"/>
    <s v=""/>
    <s v=""/>
    <s v=""/>
    <s v=""/>
    <s v=""/>
    <s v=""/>
    <s v=""/>
    <s v=""/>
    <s v="v11 CBK Launch Team"/>
    <s v="NO"/>
    <d v="2013-05-17T16:54:44"/>
    <s v="CBK.TAM"/>
    <s v=""/>
    <s v="v11.Call Center Related Issues.AOS"/>
    <x v="7"/>
    <n v="1.4756944445252884E-2"/>
    <n v="7.3784722226264421E-3"/>
    <n v="9.2637731481445371"/>
    <s v="Day 6-10"/>
  </r>
  <r>
    <s v="23068"/>
    <s v="Incident"/>
    <d v="2013-05-08T10:48:22"/>
    <x v="3"/>
    <d v="2013-05-08T00:00:00"/>
    <d v="1899-12-30T10:48:00"/>
    <s v="B"/>
    <s v="Demand and fulfillment number incorrect on Daily Marketing Report"/>
    <s v="Christopher and Banks"/>
    <s v="Closed"/>
    <x v="0"/>
    <s v=""/>
    <s v="Verma, Anchal "/>
    <s v=""/>
    <s v=""/>
    <s v=""/>
    <s v=""/>
    <s v="Change is Live"/>
    <s v=""/>
    <s v="v11 CBK Launch Team"/>
    <s v="NO"/>
    <d v="2013-05-24T13:27:24"/>
    <s v="CBK.TAM"/>
    <s v=""/>
    <s v="v11.GSI Store Reporting.GSI Store Reporting"/>
    <x v="8"/>
    <n v="9.3518518478958867E-3"/>
    <n v="4.6759259239479434E-3"/>
    <n v="16.110439814816345"/>
    <s v="Day 10&gt;30"/>
  </r>
  <r>
    <s v="23071"/>
    <s v="Incident"/>
    <d v="2013-05-08T11:25:52"/>
    <x v="3"/>
    <d v="2013-05-08T00:00:00"/>
    <d v="1899-12-30T11:25:00"/>
    <s v="B"/>
    <s v="CBKNAQA-3385 Store: CBK/CJB - Issue: Customer Account Password Reset Issue"/>
    <s v="Christopher and Banks"/>
    <s v="Closed"/>
    <x v="0"/>
    <s v=""/>
    <s v=""/>
    <s v=""/>
    <s v=""/>
    <s v=""/>
    <s v=""/>
    <s v=""/>
    <s v=""/>
    <s v="v11 CBK Launch Team"/>
    <s v="NO"/>
    <d v="2013-07-24T15:15:16"/>
    <s v="Clothing.Client Services Ops"/>
    <s v=""/>
    <s v="v11.Call Center Related Issues.CSR Webstore"/>
    <x v="7"/>
    <n v="2.6041666671517305E-2"/>
    <n v="1.3020833335758653E-2"/>
    <n v="77.159305555549508"/>
    <s v="Day &gt;30"/>
  </r>
  <r>
    <s v="23089"/>
    <s v="Incident"/>
    <d v="2013-05-08T14:23:13"/>
    <x v="3"/>
    <d v="2013-05-08T00:00:00"/>
    <d v="1899-12-30T14:23:00"/>
    <s v="B"/>
    <s v="CBKNAQA-3266 Preselect United States so a customer doesn't have to select United States in a separate step. "/>
    <s v="Christopher and Banks"/>
    <s v="Closed"/>
    <x v="0"/>
    <n v="15"/>
    <s v=""/>
    <s v=""/>
    <s v=""/>
    <s v=""/>
    <s v=""/>
    <s v=""/>
    <s v=""/>
    <s v="v11 CBK Launch Team"/>
    <s v="YES"/>
    <d v="2013-05-24T11:21:26"/>
    <s v="CBK.TAM"/>
    <s v=""/>
    <s v="v11.Storefront Related Issues.Checkout"/>
    <x v="0"/>
    <n v="0.12315972222131677"/>
    <n v="6.1579861110658385E-2"/>
    <n v="15.87376157406834"/>
    <s v="Day 10&gt;30"/>
  </r>
  <r>
    <s v="23104"/>
    <s v="Incident"/>
    <d v="2013-05-08T17:01:38"/>
    <x v="3"/>
    <d v="2013-05-08T00:00:00"/>
    <d v="1899-12-30T17:01:00"/>
    <s v="B"/>
    <s v="CBKNAQA-3270 Promotions Show Applied at Checkout and Are Removed After Submitting Order"/>
    <s v="Christopher and Banks"/>
    <s v="Closed"/>
    <x v="2"/>
    <s v=""/>
    <s v="Vibhuti, Surabhi "/>
    <s v=""/>
    <s v=""/>
    <s v=""/>
    <s v=""/>
    <s v=""/>
    <s v=""/>
    <s v="v11 CBK Launch Team"/>
    <s v="NO"/>
    <d v="2013-07-19T20:58:19"/>
    <s v="Clothing.Client Services Ops"/>
    <s v=""/>
    <s v="v11.Storefront Related Issues.Checkout"/>
    <x v="0"/>
    <n v="0.11001157407008577"/>
    <n v="5.5005787035042886E-2"/>
    <n v="72.164363425930787"/>
    <s v="Day &gt;30"/>
  </r>
  <r>
    <s v="23108"/>
    <s v="Incident"/>
    <d v="2013-05-08T17:51:05"/>
    <x v="3"/>
    <d v="2013-05-08T00:00:00"/>
    <d v="1899-12-30T17:51:00"/>
    <s v="B"/>
    <s v="V11 Return Processing Error (ref CiQ #23031)"/>
    <s v="CS Clothing"/>
    <s v="Closed"/>
    <x v="0"/>
    <s v=""/>
    <s v=""/>
    <s v=""/>
    <s v=""/>
    <s v=""/>
    <s v=""/>
    <s v=""/>
    <s v=""/>
    <s v="v11 CBK Launch Team"/>
    <s v="NO"/>
    <d v="2013-05-09T10:10:46"/>
    <s v="Clothing.Client Services Ops"/>
    <s v=""/>
    <s v="v11.Call Center Related Issues.GSI Customer Care"/>
    <x v="7"/>
    <n v="3.4340277779847383E-2"/>
    <n v="1.7170138889923692E-2"/>
    <n v="0.68033564814686542"/>
    <s v="Day 0"/>
  </r>
  <r>
    <s v="23109"/>
    <s v="Incident"/>
    <d v="2013-05-08T18:06:55"/>
    <x v="3"/>
    <d v="2013-05-08T00:00:00"/>
    <d v="1899-12-30T18:06:00"/>
    <s v="C"/>
    <s v="Tracking Ticket - Gomez General Error Page - Generic error received during checkout process"/>
    <s v="Christopher and Banks"/>
    <s v="Closed"/>
    <x v="0"/>
    <s v=""/>
    <s v=""/>
    <s v=""/>
    <s v=""/>
    <s v=""/>
    <s v=""/>
    <s v=""/>
    <s v=""/>
    <s v="v11 CBK Launch Team"/>
    <s v="NO"/>
    <d v="2013-07-26T13:17:42"/>
    <s v=""/>
    <s v=""/>
    <s v="v11.Storefront Related Issues.WebStore Display"/>
    <x v="0"/>
    <n v="1.099537037225673E-2"/>
    <n v="5.4976851861283649E-3"/>
    <n v="78.799155092587171"/>
    <s v="Day &gt;30"/>
  </r>
  <r>
    <s v="23110"/>
    <s v="Incident"/>
    <d v="2013-05-08T18:14:12"/>
    <x v="3"/>
    <d v="2013-05-08T00:00:00"/>
    <d v="1899-12-30T18:14:00"/>
    <s v="C"/>
    <s v="Gomez Hits - Redirect to shopping cart after order submission"/>
    <s v="Christopher and Banks"/>
    <s v="Closed"/>
    <x v="0"/>
    <s v=""/>
    <s v=""/>
    <s v=""/>
    <s v=""/>
    <s v=""/>
    <s v=""/>
    <s v=""/>
    <s v=""/>
    <s v="v11 CBK Launch Team"/>
    <s v="NO"/>
    <d v="2013-07-26T13:18:23"/>
    <s v=""/>
    <s v=""/>
    <s v="v11.Storefront Related Issues.WebStore Display"/>
    <x v="0"/>
    <n v="5.057870366727002E-3"/>
    <n v="2.528935183363501E-3"/>
    <n v="78.79457175925927"/>
    <s v="Day &gt;30"/>
  </r>
  <r>
    <s v="23111"/>
    <s v="Incident"/>
    <d v="2013-05-08T18:23:49"/>
    <x v="3"/>
    <d v="2013-05-08T00:00:00"/>
    <d v="1899-12-30T18:23:00"/>
    <s v="C"/>
    <s v="CBKNA-3286 Gomez Alerts - Redirect to beginning of checkout process on submission"/>
    <s v="Christopher and Banks"/>
    <s v="Closed"/>
    <x v="0"/>
    <s v=""/>
    <s v=""/>
    <s v=""/>
    <s v=""/>
    <s v=""/>
    <s v=""/>
    <s v=""/>
    <s v=""/>
    <s v="v11 CBK Launch Team"/>
    <s v="NO"/>
    <d v="2013-06-27T16:30:24"/>
    <s v=""/>
    <s v=""/>
    <s v="v11.Storefront Related Issues.WebStore Display"/>
    <x v="0"/>
    <n v="6.6782407448044978E-3"/>
    <n v="3.3391203724022489E-3"/>
    <n v="49.921238425922638"/>
    <s v="Day &gt;30"/>
  </r>
  <r>
    <s v="23116"/>
    <s v="Incident"/>
    <d v="2013-05-08T20:09:01"/>
    <x v="3"/>
    <d v="2013-05-08T00:00:00"/>
    <d v="1899-12-30T20:09:00"/>
    <s v="C"/>
    <s v="CBKNAQA-3269 Customers Statement Shows &quot;GSI Commerce - King of Prussia&quot; Instead of CBK"/>
    <s v="CS Clothing"/>
    <s v="Closed"/>
    <x v="0"/>
    <s v=""/>
    <s v=""/>
    <s v=""/>
    <s v=""/>
    <s v=""/>
    <s v=""/>
    <s v=""/>
    <s v=""/>
    <s v="v11 CBK Launch Team"/>
    <s v="NO"/>
    <d v="2013-05-11T14:54:45"/>
    <s v="Clothing.Client Services Ops"/>
    <s v=""/>
    <s v="v11.Payment Related Issues.Payment"/>
    <x v="15"/>
    <n v="7.3055555549217388E-2"/>
    <n v="3.6527777774608694E-2"/>
    <n v="2.7817592592618894"/>
    <s v="Day 2"/>
  </r>
  <r>
    <s v="23117"/>
    <s v="Incident"/>
    <d v="2013-05-08T23:38:38"/>
    <x v="3"/>
    <d v="2013-05-08T00:00:00"/>
    <d v="1899-12-30T23:38:00"/>
    <s v="C"/>
    <s v="(JDA) CBKNAQA-3284 Webstore Special Characters Causing Orders to Not Reach Logpro WMS"/>
    <s v="Christopher and Banks"/>
    <s v="Closed"/>
    <x v="0"/>
    <s v=""/>
    <s v="Felix, Chris "/>
    <s v=""/>
    <s v=""/>
    <s v=""/>
    <s v=""/>
    <s v=""/>
    <s v=""/>
    <s v="v11 CBK Launch Team"/>
    <s v="NO"/>
    <d v="2013-07-29T11:43:15"/>
    <s v="CBK.TAM"/>
    <s v=""/>
    <s v="v11.Order Processing Related Issues.Order Flow"/>
    <x v="4"/>
    <n v="0.14556712963531027"/>
    <n v="7.2783564817655133E-2"/>
    <n v="81.50320601851854"/>
    <s v="Day &gt;30"/>
  </r>
  <r>
    <s v="23118"/>
    <s v="Incident"/>
    <d v="2013-05-08T23:44:37"/>
    <x v="3"/>
    <d v="2013-05-08T00:00:00"/>
    <d v="1899-12-30T23:44:00"/>
    <s v="C"/>
    <s v="(JDA) CBKNAQA-3285 OTF Failures from Logpro Not Being Sent (Related to Special Characters Incident 23117)"/>
    <s v="Christopher and Banks"/>
    <s v="Closed"/>
    <x v="0"/>
    <s v=""/>
    <s v="Felix, Chris "/>
    <s v=""/>
    <s v=""/>
    <s v=""/>
    <s v=""/>
    <s v=""/>
    <s v=""/>
    <s v="v11 CBK Launch Team"/>
    <s v="NO"/>
    <d v="2013-07-29T11:34:07"/>
    <s v="CBK.TAM"/>
    <s v=""/>
    <s v="v11.Warehouse Related Issues.LogPro"/>
    <x v="21"/>
    <n v="4.1550925889168866E-3"/>
    <n v="2.0775462944584433E-3"/>
    <n v="81.492708333331393"/>
    <s v="Day &gt;30"/>
  </r>
  <r>
    <s v="23124"/>
    <s v="Incident"/>
    <d v="2013-05-09T09:26:21"/>
    <x v="0"/>
    <d v="2013-05-09T00:00:00"/>
    <d v="1899-12-30T09:26:00"/>
    <s v="B"/>
    <s v="(JDA) CIQ-23124 Orders receive against skus we donot have in Logpro. CBK"/>
    <s v="Christopher and Banks"/>
    <s v="Closed"/>
    <x v="2"/>
    <s v=""/>
    <s v="Felix, Chris "/>
    <s v=""/>
    <s v=""/>
    <s v=""/>
    <s v=""/>
    <s v=""/>
    <s v=""/>
    <s v="v11 CBK Launch Team"/>
    <s v="NO"/>
    <d v="2013-07-23T13:40:52"/>
    <s v=""/>
    <s v=""/>
    <s v="v11.Order Processing Related Issues.Order Flow"/>
    <x v="4"/>
    <n v="0.40398148148233304"/>
    <n v="0.20199074074116652"/>
    <n v="75.176747685189184"/>
    <s v="Day &gt;30"/>
  </r>
  <r>
    <s v="23125"/>
    <s v="Incident"/>
    <d v="2013-05-09T09:37:40"/>
    <x v="0"/>
    <d v="2013-05-09T00:00:00"/>
    <d v="1899-12-30T09:37:00"/>
    <s v="B"/>
    <s v="CBKNAQA-3283 CBK/CJB Store Reporting - Custom Fulfiller Aging Report Exceeding Maximum Records"/>
    <s v="Christopher and Banks"/>
    <s v="Closed"/>
    <x v="0"/>
    <s v=""/>
    <s v=""/>
    <s v=""/>
    <s v=""/>
    <s v=""/>
    <s v=""/>
    <s v=""/>
    <s v=""/>
    <s v="v11 CBK Launch Team"/>
    <s v="NO"/>
    <d v="2013-07-25T10:41:44"/>
    <s v="CBK.TAM"/>
    <s v=""/>
    <s v="v11.GSI Store Reporting.GSI Store Reporting"/>
    <x v="8"/>
    <n v="7.8587962998426519E-3"/>
    <n v="3.929398149921326E-3"/>
    <n v="77.044490740736364"/>
    <s v="Day &gt;30"/>
  </r>
  <r>
    <s v="23136"/>
    <s v="Incident"/>
    <d v="2013-05-09T11:12:20"/>
    <x v="0"/>
    <d v="2013-05-09T00:00:00"/>
    <d v="1899-12-30T11:12:00"/>
    <s v="B"/>
    <s v="CBKNAQA-3282 (JDA) Reprocess ASN feeds for CBK to attach ASNs to items not processed through soft launch period"/>
    <s v="Christopher and Banks"/>
    <s v="Closed"/>
    <x v="0"/>
    <s v=""/>
    <s v=""/>
    <s v=""/>
    <s v=""/>
    <s v=""/>
    <s v=""/>
    <s v=""/>
    <s v=""/>
    <s v="v11 CBK Launch Team"/>
    <s v="NO"/>
    <d v="2013-06-14T11:40:48"/>
    <s v="CBK.TAM"/>
    <s v=""/>
    <s v="v11.Order Processing Related Issues.Order Flow"/>
    <x v="4"/>
    <n v="6.5740740734327119E-2"/>
    <n v="3.2870370367163559E-2"/>
    <n v="36.019768518519413"/>
    <s v="Day &gt;30"/>
  </r>
  <r>
    <s v="23140"/>
    <s v="Incident"/>
    <d v="2013-05-09T12:38:21"/>
    <x v="0"/>
    <d v="2013-05-09T00:00:00"/>
    <d v="1899-12-30T12:38:00"/>
    <s v="B"/>
    <s v="CBKNAQA-3278 CBK Performance Issue with Submit Billing Address"/>
    <s v="Christopher and Banks"/>
    <s v="Closed"/>
    <x v="0"/>
    <s v=""/>
    <s v=""/>
    <s v=""/>
    <s v=""/>
    <s v=""/>
    <s v=""/>
    <s v=""/>
    <s v=""/>
    <s v="v11 CBK Launch Team"/>
    <s v="NO"/>
    <d v="2013-05-30T09:16:54"/>
    <s v="CBK.TAM"/>
    <s v=""/>
    <s v="v11.Storefront Related Issues.Checkout"/>
    <x v="0"/>
    <n v="5.9733796297223307E-2"/>
    <n v="2.9866898148611654E-2"/>
    <n v="20.860104166669771"/>
    <s v="Day 10&gt;30"/>
  </r>
  <r>
    <s v="23141"/>
    <s v="Incident"/>
    <d v="2013-05-09T12:47:11"/>
    <x v="0"/>
    <d v="2013-05-09T00:00:00"/>
    <d v="1899-12-30T12:47:00"/>
    <s v="B"/>
    <s v="(OMS) CBKNAQA-3281 Price Adjustment XML file received in Production does not match what was provided during PVIT or soft launch"/>
    <s v="Christopher and Banks"/>
    <s v="Closed"/>
    <x v="0"/>
    <n v="32"/>
    <s v=""/>
    <s v=""/>
    <s v=""/>
    <s v=""/>
    <s v=""/>
    <s v=""/>
    <s v=""/>
    <s v="v11 CBK Launch Team"/>
    <s v="YES"/>
    <d v="2013-05-21T13:09:02"/>
    <s v="CBK.TAM"/>
    <s v=""/>
    <s v="v11.Feeds Related Issues.Outbound OMS"/>
    <x v="3"/>
    <n v="6.1342592598521151E-3"/>
    <n v="3.0671296299260575E-3"/>
    <n v="12.015173611114733"/>
    <s v="Day 10&gt;30"/>
  </r>
  <r>
    <s v="23165"/>
    <s v="Incident"/>
    <d v="2013-05-09T15:59:26"/>
    <x v="0"/>
    <d v="2013-05-09T00:00:00"/>
    <d v="1899-12-30T15:59:00"/>
    <s v="B"/>
    <s v="CBK Gomez Hits - AOS Slowness "/>
    <s v="Christopher and Banks"/>
    <s v="Closed"/>
    <x v="0"/>
    <s v=""/>
    <s v=""/>
    <s v=""/>
    <s v=""/>
    <s v=""/>
    <s v=""/>
    <s v=""/>
    <s v=""/>
    <s v="v11 CBK Launch Team"/>
    <s v="NO"/>
    <d v="2013-07-24T16:21:46"/>
    <s v=""/>
    <s v=""/>
    <s v="v11.Storefront Related Issues.WebStore Display"/>
    <x v="0"/>
    <n v="0.13350694444670808"/>
    <n v="6.6753472223354038E-2"/>
    <n v="76.015509259261307"/>
    <s v="Day &gt;30"/>
  </r>
  <r>
    <s v="23177"/>
    <s v="Incident"/>
    <d v="2013-05-09T18:32:47"/>
    <x v="0"/>
    <d v="2013-05-09T00:00:00"/>
    <d v="1899-12-30T18:32:00"/>
    <s v="C"/>
    <s v="High P3: OMS sending in stock/out of stock events that are not getting picked up by WS"/>
    <s v="Christopher and Banks"/>
    <s v="Closed"/>
    <x v="0"/>
    <s v=""/>
    <s v="Chaddha, Sanjeev "/>
    <s v=""/>
    <s v=""/>
    <s v=""/>
    <s v=""/>
    <s v=""/>
    <s v=""/>
    <s v="v11 CBK Launch Team"/>
    <s v="NO"/>
    <d v="2013-05-24T15:08:48"/>
    <s v="CBK.TAM"/>
    <s v=""/>
    <s v="v11.Inventory Related Issues.IAS"/>
    <x v="13"/>
    <n v="0.10649305555853061"/>
    <n v="5.3246527779265307E-2"/>
    <n v="14.858344907406718"/>
    <s v="Day 10&gt;30"/>
  </r>
  <r>
    <s v="23183"/>
    <s v="Incident"/>
    <d v="2013-05-10T06:26:23"/>
    <x v="4"/>
    <d v="2013-05-10T00:00:00"/>
    <d v="1899-12-30T06:26:00"/>
    <s v="A"/>
    <s v="Issue with CBK load"/>
    <s v="Christopher and Banks"/>
    <s v="Closed"/>
    <x v="2"/>
    <s v=""/>
    <s v=""/>
    <s v=""/>
    <s v=""/>
    <s v=""/>
    <s v=""/>
    <s v=""/>
    <s v=""/>
    <s v="v11 CBK Launch Team"/>
    <s v="NO"/>
    <d v="2013-05-10T09:07:34"/>
    <s v=""/>
    <s v=""/>
    <s v="v11.Order Processing Related Issues.Order Flow"/>
    <x v="4"/>
    <n v="0.49555555554979946"/>
    <n v="0.24777777777489973"/>
    <n v="0.11193287037167465"/>
    <s v="Day 0"/>
  </r>
  <r>
    <s v="23184"/>
    <s v="Incident"/>
    <d v="2013-05-10T07:25:25"/>
    <x v="4"/>
    <d v="2013-05-10T00:00:00"/>
    <d v="1899-12-30T07:25:00"/>
    <s v="A"/>
    <s v="CBKNAQA-3324 CBK broken page"/>
    <s v="Christopher and Banks"/>
    <s v="Closed"/>
    <x v="0"/>
    <s v=""/>
    <s v=""/>
    <s v=""/>
    <s v=""/>
    <s v=""/>
    <s v=""/>
    <s v=""/>
    <s v=""/>
    <s v="v11 CBK Launch Team"/>
    <s v="NO"/>
    <d v="2013-05-24T12:05:02"/>
    <s v="CBK.TAM"/>
    <s v=""/>
    <s v="v11.Webanalytics.Pages and Products"/>
    <x v="18"/>
    <n v="4.0995370371092577E-2"/>
    <n v="2.0497685185546288E-2"/>
    <n v="14.194178240744804"/>
    <s v="Day 10&gt;30"/>
  </r>
  <r>
    <s v="23195"/>
    <s v="Incident"/>
    <d v="2013-05-10T09:32:13"/>
    <x v="4"/>
    <d v="2013-05-10T00:00:00"/>
    <d v="1899-12-30T09:32:00"/>
    <s v="B"/>
    <s v="CBKNAQA-3290 New Certificates not loaded yet"/>
    <s v="Christopher and Banks"/>
    <s v="Closed"/>
    <x v="2"/>
    <s v=""/>
    <s v="Jadhav, Sameer "/>
    <s v=""/>
    <s v=""/>
    <s v=""/>
    <s v=""/>
    <s v=""/>
    <s v=""/>
    <s v="v11 CBK Launch Team"/>
    <s v="YES"/>
    <d v="2013-05-10T16:17:55"/>
    <s v="CBK.TAM"/>
    <s v=""/>
    <s v="v11.Feeds Related Issues.Inbound"/>
    <x v="3"/>
    <n v="8.8055555555911269E-2"/>
    <n v="4.4027777777955635E-2"/>
    <n v="0.28173611111560604"/>
    <s v="Day 0"/>
  </r>
  <r>
    <s v="23209"/>
    <s v="Incident"/>
    <d v="2013-05-10T11:13:08"/>
    <x v="4"/>
    <d v="2013-05-10T00:00:00"/>
    <d v="1899-12-30T11:13:00"/>
    <s v="B"/>
    <s v="(OMS) Order Line receives both Cancel and Ship Confirm from Logpro causing other order lines to remain unshipped."/>
    <s v="Christopher and Banks"/>
    <s v="Closed"/>
    <x v="0"/>
    <s v=""/>
    <s v=""/>
    <d v="2013-05-16T03:28:00"/>
    <s v=""/>
    <s v=""/>
    <s v=""/>
    <s v="Change is Live"/>
    <s v=""/>
    <s v="v11 CBK Launch Team"/>
    <s v="NO"/>
    <d v="2013-06-28T15:18:37"/>
    <s v="CBK.TAM"/>
    <s v=""/>
    <s v="v11.Warehouse Related Issues.LogPro"/>
    <x v="21"/>
    <n v="7.0081018522614613E-2"/>
    <n v="3.5040509261307307E-2"/>
    <n v="49.17047453703708"/>
    <s v="Day &gt;30"/>
  </r>
  <r>
    <s v="23222"/>
    <s v="Incident"/>
    <d v="2013-05-10T13:31:56"/>
    <x v="4"/>
    <d v="2013-05-10T00:00:00"/>
    <d v="1899-12-30T13:31:00"/>
    <s v="B"/>
    <s v="Transaction failure alert from GOMEZ"/>
    <s v="Christopher and Banks"/>
    <s v="Closed"/>
    <x v="0"/>
    <s v=""/>
    <s v=""/>
    <d v="2013-05-10T19:04:31"/>
    <s v=""/>
    <s v=""/>
    <s v=""/>
    <s v=""/>
    <d v="2013-05-31T19:03:59"/>
    <s v="v11 CBK Launch Team"/>
    <s v="NO"/>
    <d v="2013-07-25T10:44:39"/>
    <s v="CBK.TAM"/>
    <s v=""/>
    <s v="v11.Operations Related Issues.Server Issue"/>
    <x v="17"/>
    <n v="9.6388888887304347E-2"/>
    <n v="4.8194444443652174E-2"/>
    <n v="75.883831018516503"/>
    <s v="Day &gt;30"/>
  </r>
  <r>
    <s v="23234"/>
    <s v="Incident"/>
    <d v="2013-05-10T15:11:38"/>
    <x v="4"/>
    <d v="2013-05-10T00:00:00"/>
    <d v="1899-12-30T15:11:00"/>
    <s v="B"/>
    <s v="CBKNAQA-3305 Webstore is not processing OMS inventory events consistently"/>
    <s v="Christopher and Banks"/>
    <s v="Closed"/>
    <x v="2"/>
    <s v=""/>
    <s v="Jadhav, Sameer "/>
    <d v="2013-05-10T19:27:29"/>
    <s v=""/>
    <s v=""/>
    <s v=""/>
    <s v=""/>
    <d v="2013-05-14T15:24:31"/>
    <s v="v11 CBK Launch Team"/>
    <s v="YES"/>
    <d v="2013-06-24T10:37:25"/>
    <s v="CBK.TAM"/>
    <s v=""/>
    <s v="v11.Storefront Related Issues.Checkout"/>
    <x v="0"/>
    <n v="6.9236111106874887E-2"/>
    <n v="3.4618055553437443E-2"/>
    <n v="44.809571759265964"/>
    <s v="Day &gt;30"/>
  </r>
  <r>
    <s v="23237"/>
    <s v="Incident"/>
    <d v="2013-05-10T15:36:13"/>
    <x v="4"/>
    <d v="2013-05-10T00:00:00"/>
    <d v="1899-12-30T15:36:00"/>
    <s v="B"/>
    <s v="(JDA) CBKNAQA-3302 Update packing slip to show correct information"/>
    <s v="Christopher and Banks"/>
    <s v="Closed"/>
    <x v="1"/>
    <n v="39"/>
    <s v="Felix, Chris "/>
    <s v=""/>
    <s v=""/>
    <s v=""/>
    <s v=""/>
    <s v="Change is Live"/>
    <s v=""/>
    <s v="v11 CBK Launch Team"/>
    <s v="YES"/>
    <d v="2013-07-24T15:45:41"/>
    <s v="CBK.TAM"/>
    <s v=""/>
    <s v="v11.Fulfillment Related Issues.Packslip"/>
    <x v="14"/>
    <n v="1.7071759262762498E-2"/>
    <n v="8.5358796313812491E-3"/>
    <n v="75.006574074075615"/>
    <s v="Day &gt;30"/>
  </r>
  <r>
    <s v="23239"/>
    <s v="Incident"/>
    <d v="2013-05-10T16:01:16"/>
    <x v="4"/>
    <d v="2013-05-10T00:00:00"/>
    <d v="1899-12-30T16:01:00"/>
    <s v="B"/>
    <s v="Contact Us Page not sending any emails"/>
    <s v="Christopher and Banks"/>
    <s v="Closed"/>
    <x v="2"/>
    <s v=""/>
    <s v=""/>
    <s v=""/>
    <s v=""/>
    <s v=""/>
    <s v=""/>
    <s v=""/>
    <s v=""/>
    <s v="v11 CBK Launch Team"/>
    <s v="YES"/>
    <d v="2013-05-16T14:06:21"/>
    <s v="CBK.TAM"/>
    <s v=""/>
    <s v="v11.Storefront Related Issues.GSI Customer Care"/>
    <x v="0"/>
    <n v="1.7395833332557231E-2"/>
    <n v="8.6979166662786156E-3"/>
    <n v="5.9201967592598521"/>
    <s v="Day 5"/>
  </r>
  <r>
    <s v="23247"/>
    <s v="Incident"/>
    <d v="2013-05-10T18:15:38"/>
    <x v="4"/>
    <d v="2013-05-10T00:00:00"/>
    <d v="1899-12-30T18:15:00"/>
    <s v="C"/>
    <s v="CBKNAQA-3304 - Fetchback Image URLs not working"/>
    <s v="Christopher and Banks"/>
    <s v="Closed"/>
    <x v="1"/>
    <s v=""/>
    <s v="Chaddha, Sanjeev "/>
    <s v=""/>
    <s v=""/>
    <s v=""/>
    <s v=""/>
    <s v=""/>
    <s v=""/>
    <s v="v11 CBK Launch Team"/>
    <s v="NO"/>
    <d v="2013-05-24T11:02:43"/>
    <s v="CBK.TAM"/>
    <s v=""/>
    <s v="v11.Feeds Related Issues.Data Warehouse"/>
    <x v="3"/>
    <n v="9.3310185184236616E-2"/>
    <n v="4.6655092592118308E-2"/>
    <n v="13.699363425927004"/>
    <s v="Day 10&gt;30"/>
  </r>
  <r>
    <s v="23252"/>
    <s v="Incident"/>
    <d v="2013-05-11T06:33:47"/>
    <x v="6"/>
    <d v="2013-05-11T00:00:00"/>
    <d v="1899-12-30T06:33:00"/>
    <s v="A"/>
    <s v="CBKNAQA-3307 CBK - DW product export from enfinity hasn't arrived yet"/>
    <s v="Christopher and Banks"/>
    <s v="Closed"/>
    <x v="0"/>
    <s v=""/>
    <s v=""/>
    <s v=""/>
    <s v=""/>
    <s v=""/>
    <s v=""/>
    <s v=""/>
    <s v=""/>
    <s v="v11 CBK Launch Team"/>
    <s v="NO"/>
    <d v="2013-05-24T11:20:32"/>
    <s v="CBK.TAM"/>
    <s v=""/>
    <s v="v11.Feeds Related Issues.Data Warehouse"/>
    <x v="3"/>
    <n v="0.51260416666627862"/>
    <n v="0.25630208333313931"/>
    <n v="13.199131944449618"/>
    <s v="Day 10&gt;30"/>
  </r>
  <r>
    <s v="23255"/>
    <s v="Request"/>
    <d v="2013-05-11T08:36:08"/>
    <x v="6"/>
    <d v="2013-05-11T00:00:00"/>
    <d v="1899-12-30T08:36:00"/>
    <s v="A"/>
    <s v="Request Monitor of 1st Intra Day Homepage/Promo change in V11"/>
    <s v="Christopher and Banks"/>
    <s v="Closed"/>
    <x v="0"/>
    <s v=""/>
    <s v=""/>
    <s v=""/>
    <s v=""/>
    <s v=""/>
    <s v=""/>
    <s v=""/>
    <s v=""/>
    <s v="v11 CBK Launch Team"/>
    <s v="YES"/>
    <d v="2013-06-03T15:43:57"/>
    <s v="CBK.TAM"/>
    <s v=""/>
    <s v="v11.GSI Manager.GSI Manager"/>
    <x v="2"/>
    <n v="8.4965277776063886E-2"/>
    <n v="4.2482638888031943E-2"/>
    <n v="23.297094907407882"/>
    <s v="Day 10&gt;30"/>
  </r>
  <r>
    <s v="23269"/>
    <s v="Incident"/>
    <d v="2013-05-11T19:05:33"/>
    <x v="6"/>
    <d v="2013-05-11T00:00:00"/>
    <d v="1899-12-30T19:05:00"/>
    <s v="C"/>
    <s v="OMS Alerts related to Fraud suspend are not getting resolved even after Fraud approval has been received."/>
    <s v="Christopher and Banks"/>
    <s v="Closed"/>
    <x v="0"/>
    <s v=""/>
    <s v="Soni, Uttam "/>
    <d v="2013-05-30T23:20:22"/>
    <s v=""/>
    <s v=""/>
    <s v=""/>
    <s v=""/>
    <d v="2013-06-20T23:18:55"/>
    <s v="v11 CBK Launch Team"/>
    <s v="NO"/>
    <d v="2013-07-20T22:49:12"/>
    <s v=""/>
    <s v=""/>
    <s v="v11.Order Processing Related Issues.Fraudnet"/>
    <x v="4"/>
    <n v="0.43709490741457557"/>
    <n v="0.21854745370728779"/>
    <n v="70.155312499999127"/>
    <s v="Day &gt;30"/>
  </r>
  <r>
    <s v="23270"/>
    <s v="Incident"/>
    <d v="2013-05-11T19:42:37"/>
    <x v="6"/>
    <d v="2013-05-11T00:00:00"/>
    <d v="1899-12-30T19:42:00"/>
    <s v="C"/>
    <s v="(OMS) Order which fail authourization are stuck in created status.( 100000125349; 100000104612;100000116126)"/>
    <s v="Christopher and Banks"/>
    <s v="Closed"/>
    <x v="0"/>
    <s v=""/>
    <s v="Tarnoff, Lauren "/>
    <s v=""/>
    <s v=""/>
    <s v=""/>
    <s v=""/>
    <s v=""/>
    <s v=""/>
    <s v="v11 CBK Launch Team"/>
    <s v="NO"/>
    <d v="2013-07-19T20:57:19"/>
    <s v=""/>
    <s v=""/>
    <s v="v11.Order Processing Related Issues.Order Flow"/>
    <x v="4"/>
    <n v="2.5740740740729962E-2"/>
    <n v="1.2870370370364981E-2"/>
    <n v="69.051874999997381"/>
    <s v="Day &gt;30"/>
  </r>
  <r>
    <s v="23272"/>
    <s v="Incident"/>
    <d v="2013-05-12T06:34:41"/>
    <x v="5"/>
    <d v="2013-05-12T00:00:00"/>
    <d v="1899-12-30T06:34:00"/>
    <s v="A"/>
    <s v="CBK/CJB - DW Order Job Failed for CJB"/>
    <s v="Christopher and Banks"/>
    <s v="Closed"/>
    <x v="2"/>
    <s v=""/>
    <s v="Sriram, Saradha "/>
    <s v=""/>
    <s v=""/>
    <s v=""/>
    <s v=""/>
    <s v=""/>
    <s v=""/>
    <s v="v11 CBK Launch Team"/>
    <s v="NO"/>
    <d v="2013-05-14T12:01:14"/>
    <s v="CBK.TAM"/>
    <s v=""/>
    <s v="v11.Feeds Related Issues.Data Warehouse"/>
    <x v="3"/>
    <n v="0.45282407406921266"/>
    <n v="0.22641203703460633"/>
    <n v="2.226770833331102"/>
    <s v="Day 2"/>
  </r>
  <r>
    <s v="23278"/>
    <s v="Request"/>
    <d v="2013-05-12T14:10:48"/>
    <x v="5"/>
    <d v="2013-05-12T00:00:00"/>
    <d v="1899-12-30T14:10:00"/>
    <s v="B"/>
    <s v="Help with changing a name on a existing subcategory"/>
    <s v="Christopher and Banks"/>
    <s v="Closed"/>
    <x v="0"/>
    <s v=""/>
    <s v=""/>
    <s v=""/>
    <s v=""/>
    <s v=""/>
    <s v=""/>
    <s v=""/>
    <s v=""/>
    <s v="v11 CBK Launch Team"/>
    <s v="YES"/>
    <d v="2013-07-19T20:56:27"/>
    <s v="CBK.TAM"/>
    <s v=""/>
    <s v="v11.GSI Store Reporting.GSI Store Reporting"/>
    <x v="8"/>
    <n v="0.31674768518860219"/>
    <n v="0.1583738425943011"/>
    <n v="68.281701388885267"/>
    <s v="Day &gt;30"/>
  </r>
  <r>
    <s v="23279"/>
    <s v="Incident"/>
    <d v="2013-05-12T20:01:27"/>
    <x v="5"/>
    <d v="2013-05-12T00:00:00"/>
    <d v="1899-12-30T20:01:00"/>
    <s v="C"/>
    <s v="CBKNAQA-3295-CBK: Clicking on sub-categories from top nav is giving a 404 error - URGENT"/>
    <s v="Central Tools Support User"/>
    <s v="Closed"/>
    <x v="1"/>
    <s v=""/>
    <s v="Jadhav, Sameer "/>
    <s v=""/>
    <s v=""/>
    <s v=""/>
    <s v=""/>
    <s v=""/>
    <s v=""/>
    <s v="v11 CBK Launch Team"/>
    <s v="NO"/>
    <d v="2013-05-13T10:14:25"/>
    <s v=""/>
    <s v=""/>
    <s v="v11.Storefront Related Issues.WebStore Navigation"/>
    <x v="0"/>
    <n v="0.24350694444001419"/>
    <n v="0.1217534722200071"/>
    <n v="0.59233796296757646"/>
    <s v="Day 0"/>
  </r>
  <r>
    <s v="23315"/>
    <s v="Incident"/>
    <d v="2013-05-13T10:19:10"/>
    <x v="1"/>
    <d v="2013-05-13T00:00:00"/>
    <d v="1899-12-30T10:19:00"/>
    <s v="B"/>
    <s v="CBKNAQA-3300 - CBK - Ghost products appear on family pages"/>
    <s v="Christopher and Banks"/>
    <s v="Closed"/>
    <x v="0"/>
    <s v=""/>
    <s v="Murack, David "/>
    <s v=""/>
    <s v=""/>
    <s v=""/>
    <s v=""/>
    <s v=""/>
    <s v=""/>
    <s v="v11 CBK Launch Team"/>
    <s v="NO"/>
    <d v="2013-05-31T16:06:46"/>
    <s v="CBK.TAM"/>
    <s v=""/>
    <s v="v11.Storefront Related Issues.Homepage"/>
    <x v="0"/>
    <n v="0.59563657407852588"/>
    <n v="0.29781828703926294"/>
    <n v="18.241388888884103"/>
    <s v="Day 10&gt;30"/>
  </r>
  <r>
    <s v="23316"/>
    <s v="Incident"/>
    <d v="2013-05-13T10:33:04"/>
    <x v="1"/>
    <d v="2013-05-13T00:00:00"/>
    <d v="1899-12-30T10:33:00"/>
    <s v="B"/>
    <s v="CBKNAQA-3303 CJ duplicate images for products not cartable appearing on site"/>
    <s v="Christopher and Banks"/>
    <s v="Closed"/>
    <x v="0"/>
    <s v=""/>
    <s v=""/>
    <s v=""/>
    <s v=""/>
    <s v=""/>
    <s v=""/>
    <s v=""/>
    <s v=""/>
    <s v="v11 CBK Launch Team"/>
    <s v="YES"/>
    <d v="2013-06-06T11:29:12"/>
    <s v="CBK.TAM"/>
    <s v=""/>
    <s v="v11.Storefront Related Issues.WebStore Display"/>
    <x v="0"/>
    <n v="9.6527777786832303E-3"/>
    <n v="4.8263888893416151E-3"/>
    <n v="24.038981481477094"/>
    <s v="Day 10&gt;30"/>
  </r>
  <r>
    <s v="23322"/>
    <s v="Incident"/>
    <d v="2013-05-13T10:56:47"/>
    <x v="1"/>
    <d v="2013-05-13T00:00:00"/>
    <d v="1899-12-30T10:56:00"/>
    <s v="B"/>
    <s v="CBKNAQA-3318 Alt images don't appear until you interact with the image, hover over it, or select a size"/>
    <s v="Christopher and Banks"/>
    <s v="Closed"/>
    <x v="0"/>
    <s v=""/>
    <s v=""/>
    <s v=""/>
    <s v=""/>
    <s v=""/>
    <s v=""/>
    <s v=""/>
    <s v=""/>
    <s v="v11 CBK Launch Team"/>
    <s v="YES"/>
    <d v="2013-05-17T18:11:16"/>
    <s v="CBK.TAM"/>
    <s v=""/>
    <s v="v11.Storefront Related Issues.WebStore Display"/>
    <x v="0"/>
    <n v="1.6469907401187811E-2"/>
    <n v="8.2349537005939055E-3"/>
    <n v="4.3017245370429009"/>
    <s v="Day 4"/>
  </r>
  <r>
    <s v="23331"/>
    <s v="Incident"/>
    <d v="2013-05-13T12:13:51"/>
    <x v="1"/>
    <d v="2013-05-13T00:00:00"/>
    <d v="1899-12-30T12:13:00"/>
    <s v="B"/>
    <s v="CBKNAQA-3306 Script error after choosing color and size"/>
    <s v="Christopher and Banks"/>
    <s v="Closed"/>
    <x v="0"/>
    <s v=""/>
    <s v=""/>
    <s v=""/>
    <s v=""/>
    <s v=""/>
    <s v=""/>
    <s v=""/>
    <s v=""/>
    <s v="v11 CBK Launch Team"/>
    <s v="YES"/>
    <d v="2013-07-19T20:55:24"/>
    <s v="CBK.TAM"/>
    <s v=""/>
    <s v="v11.Storefront Related Issues.WebStore Display"/>
    <x v="0"/>
    <n v="5.3518518521741498E-2"/>
    <n v="2.6759259260870749E-2"/>
    <n v="67.362187500002619"/>
    <s v="Day &gt;30"/>
  </r>
  <r>
    <s v="23342"/>
    <s v="Incident"/>
    <d v="2013-05-13T13:10:26"/>
    <x v="1"/>
    <d v="2013-05-13T00:00:00"/>
    <d v="1899-12-30T13:10:00"/>
    <s v="B"/>
    <s v="(OMS) CBKNAQA-3323 Orders remain open in V11 but have shipped in Logpro"/>
    <s v="Christopher and Banks"/>
    <s v="Closed"/>
    <x v="0"/>
    <s v=""/>
    <s v=""/>
    <d v="2013-05-16T10:08:51"/>
    <s v=""/>
    <s v=""/>
    <s v=""/>
    <s v="Change is Live"/>
    <s v=""/>
    <s v="v11 CBK Launch Team"/>
    <s v="NO"/>
    <d v="2013-06-10T15:46:06"/>
    <s v=""/>
    <s v=""/>
    <s v="v11.Warehouse Related Issues.LogPro"/>
    <x v="21"/>
    <n v="3.9293981484661344E-2"/>
    <n v="1.9646990742330672E-2"/>
    <n v="28.108101851845277"/>
    <s v="Day 10&gt;30"/>
  </r>
  <r>
    <s v="23347"/>
    <s v="Incident"/>
    <d v="2013-05-13T13:23:08"/>
    <x v="1"/>
    <d v="2013-05-13T00:00:00"/>
    <d v="1899-12-30T13:23:00"/>
    <s v="B"/>
    <s v="CBKNAQA-3322 In AOS, logged in to webstore, bill/ship address was still required to be entered. Strange e-mail address included on order confirmation page.  "/>
    <s v="Christopher and Banks"/>
    <s v="Closed"/>
    <x v="0"/>
    <n v="14"/>
    <s v=""/>
    <s v=""/>
    <s v=""/>
    <s v=""/>
    <s v=""/>
    <s v=""/>
    <s v=""/>
    <s v="v11 CBK Launch Team"/>
    <s v="YES"/>
    <d v="2013-06-05T10:24:43"/>
    <s v="CBK.TAM"/>
    <s v=""/>
    <s v="v11.Storefront Related Issues.Checkout"/>
    <x v="0"/>
    <n v="8.8194444397231564E-3"/>
    <n v="4.4097222198615782E-3"/>
    <n v="22.876099537039408"/>
    <s v="Day 10&gt;30"/>
  </r>
  <r>
    <s v="23350"/>
    <s v="Incident"/>
    <d v="2013-05-13T13:30:06"/>
    <x v="1"/>
    <d v="2013-05-13T00:00:00"/>
    <d v="1899-12-30T13:30:00"/>
    <s v="B"/>
    <s v="CBKNAQA-3317 Intermittantly the select country dropdown does not work"/>
    <s v="Christopher and Banks"/>
    <s v="Closed"/>
    <x v="0"/>
    <s v=""/>
    <s v=""/>
    <s v=""/>
    <s v=""/>
    <s v=""/>
    <s v=""/>
    <s v=""/>
    <s v=""/>
    <s v="v11 CBK Launch Team"/>
    <s v="YES"/>
    <d v="2013-06-24T10:52:51"/>
    <s v="CBK.TAM"/>
    <s v=""/>
    <s v="v11.Storefront Related Issues.Checkout"/>
    <x v="0"/>
    <n v="4.8379629661212675E-3"/>
    <n v="2.4189814830606338E-3"/>
    <n v="41.890798611108039"/>
    <s v="Day &gt;30"/>
  </r>
  <r>
    <s v="23351"/>
    <s v="Incident"/>
    <d v="2013-05-13T13:35:27"/>
    <x v="1"/>
    <d v="2013-05-13T00:00:00"/>
    <d v="1899-12-30T13:35:00"/>
    <s v="B"/>
    <s v="CBKNAQA-3310 AOS enter card information and can't complete transaction after &quot;continue checkout&quot; is pressed. "/>
    <s v="Christopher and Banks"/>
    <s v="Closed"/>
    <x v="1"/>
    <s v=""/>
    <s v=""/>
    <s v=""/>
    <s v=""/>
    <s v=""/>
    <s v=""/>
    <s v=""/>
    <s v=""/>
    <s v="v11 CBK Launch Team"/>
    <s v="YES"/>
    <d v="2013-07-24T16:13:42"/>
    <s v="CBK.TAM"/>
    <s v=""/>
    <s v="v11.Storefront Related Issues.Checkout"/>
    <x v="0"/>
    <n v="3.7152777731535025E-3"/>
    <n v="1.8576388865767512E-3"/>
    <n v="72.109895833338669"/>
    <s v="Day &gt;30"/>
  </r>
  <r>
    <s v="23352"/>
    <s v="Incident"/>
    <d v="2013-05-13T13:45:24"/>
    <x v="1"/>
    <d v="2013-05-13T00:00:00"/>
    <d v="1899-12-30T13:45:00"/>
    <s v="B"/>
    <s v="CBKNAQA-3308 No Data Prior to 5/3 in Store Reporting Need ASAP"/>
    <s v="Christopher and Banks"/>
    <s v="Closed"/>
    <x v="2"/>
    <s v=""/>
    <s v="Sriram, Saradha "/>
    <s v=""/>
    <s v=""/>
    <s v=""/>
    <s v=""/>
    <s v="Change is Live"/>
    <s v=""/>
    <s v="v11 CBK Launch Team"/>
    <s v="YES"/>
    <d v="2013-05-20T13:43:04"/>
    <s v="CBK.TAM"/>
    <s v=""/>
    <s v="v11.GSI Store Reporting.GSI Store Reporting"/>
    <x v="8"/>
    <n v="6.9097222221898846E-3"/>
    <n v="3.4548611110949423E-3"/>
    <n v="6.9983796296291985"/>
    <s v="Day 6-10"/>
  </r>
  <r>
    <s v="23364"/>
    <s v="Incident"/>
    <d v="2013-05-13T15:29:54"/>
    <x v="1"/>
    <d v="2013-05-13T00:00:00"/>
    <d v="1899-12-30T15:29:00"/>
    <s v="B"/>
    <s v="CBKNAQA-3312 Item with no color and no size is not cartable"/>
    <s v="Christopher and Banks"/>
    <s v="Closed"/>
    <x v="0"/>
    <s v=""/>
    <s v=""/>
    <s v=""/>
    <s v=""/>
    <s v=""/>
    <s v=""/>
    <s v=""/>
    <s v=""/>
    <s v="v11 CBK Launch Team"/>
    <s v="YES"/>
    <d v="2013-05-24T12:05:48"/>
    <s v="CBK.TAM"/>
    <s v=""/>
    <s v="v11.Storefront Related Issues.WebStore Display"/>
    <x v="0"/>
    <n v="7.2569444448163267E-2"/>
    <n v="3.6284722224081634E-2"/>
    <n v="10.858263888891088"/>
    <s v="Day 10&gt;30"/>
  </r>
  <r>
    <s v="23365"/>
    <s v="Incident"/>
    <d v="2013-05-13T15:31:22"/>
    <x v="1"/>
    <d v="2013-05-13T00:00:00"/>
    <d v="1899-12-30T15:31:00"/>
    <s v="B"/>
    <s v="(JDA) CBKNAQA-3321 Shipment confirmation records failed to process into JDA. Potential inventory impact"/>
    <s v="Christopher and Banks"/>
    <s v="Closed"/>
    <x v="0"/>
    <s v=""/>
    <s v=""/>
    <s v=""/>
    <s v=""/>
    <s v=""/>
    <s v=""/>
    <s v=""/>
    <s v=""/>
    <s v="v11 CBK Launch Team"/>
    <s v="NO"/>
    <d v="2013-05-16T16:42:11"/>
    <s v="CBK.TAM"/>
    <s v=""/>
    <s v="v11.Order Processing Related Issues.Order Flow"/>
    <x v="4"/>
    <n v="1.0185185165028088E-3"/>
    <n v="5.0925925825140439E-4"/>
    <n v="3.04917824074073"/>
    <s v="Day 3"/>
  </r>
  <r>
    <s v="23380"/>
    <s v="Incident"/>
    <d v="2013-05-13T18:13:27"/>
    <x v="1"/>
    <d v="2013-05-13T00:00:00"/>
    <d v="1899-12-30T18:13:00"/>
    <s v="C"/>
    <s v="Subcategory changes are not previewing "/>
    <s v="Christopher and Banks"/>
    <s v="Closed"/>
    <x v="0"/>
    <n v="14"/>
    <s v=""/>
    <s v=""/>
    <s v=""/>
    <s v=""/>
    <s v=""/>
    <s v=""/>
    <s v=""/>
    <s v="v11 CBK Launch Team"/>
    <s v="YES"/>
    <d v="2013-05-24T13:27:43"/>
    <s v="CBK.TAM"/>
    <s v=""/>
    <s v="v11.GSI Manager.GSI Manager"/>
    <x v="2"/>
    <n v="0.11255787037225673"/>
    <n v="5.6278935186128365E-2"/>
    <n v="10.801574074073869"/>
    <s v="Day 10&gt;30"/>
  </r>
  <r>
    <s v="23383"/>
    <s v="Incident"/>
    <d v="2013-05-14T03:49:06"/>
    <x v="2"/>
    <d v="2013-05-14T00:00:00"/>
    <d v="1899-12-30T03:49:00"/>
    <s v="A"/>
    <s v="CJB - Batch process failed loading into the data warehouse last night."/>
    <s v="Partica, Frank "/>
    <s v="Closed"/>
    <x v="2"/>
    <s v=""/>
    <s v="Sriram, Saradha "/>
    <s v=""/>
    <s v=""/>
    <s v=""/>
    <s v=""/>
    <s v="Change is Live"/>
    <s v=""/>
    <s v="v11 CBK Launch Team"/>
    <s v="NO"/>
    <d v="2013-05-20T13:41:33"/>
    <s v=""/>
    <s v=""/>
    <s v="v11.Feeds Related Issues.Data Warehouse"/>
    <x v="3"/>
    <n v="0.39975694444729015"/>
    <n v="0.19987847222364508"/>
    <n v="6.4114236111054197"/>
    <s v="Day 6-10"/>
  </r>
  <r>
    <s v="23384"/>
    <s v="Incident"/>
    <d v="2013-05-14T04:43:48"/>
    <x v="2"/>
    <d v="2013-05-14T00:00:00"/>
    <d v="1899-12-30T04:43:00"/>
    <s v="A"/>
    <s v="CBKNAQA-3320 CJB - SQL to load order header table appears to be incorrect"/>
    <s v="Partica, Frank "/>
    <s v="Closed"/>
    <x v="1"/>
    <s v=""/>
    <s v="Sriram, Saradha "/>
    <s v=""/>
    <s v=""/>
    <s v=""/>
    <s v=""/>
    <s v=""/>
    <s v=""/>
    <s v="v11 CBK Launch Team"/>
    <s v="NO"/>
    <d v="2013-05-15T13:42:51"/>
    <s v=""/>
    <s v=""/>
    <s v="v11.Feeds Related Issues.Data Warehouse"/>
    <x v="3"/>
    <n v="3.7986111106874887E-2"/>
    <n v="1.8993055553437443E-2"/>
    <n v="1.3743402777763549"/>
    <s v="Day 1"/>
  </r>
  <r>
    <s v="23394"/>
    <s v="Incident"/>
    <d v="2013-05-14T09:16:29"/>
    <x v="2"/>
    <d v="2013-05-14T00:00:00"/>
    <d v="1899-12-30T09:16:00"/>
    <s v="B"/>
    <s v="(OMS) CBKNAQA-3403 Viewing  Tender Transaction Details from Payment Inquiry Screen"/>
    <s v="Christopher and Banks"/>
    <s v="Closed"/>
    <x v="0"/>
    <s v=""/>
    <s v="Soni, Uttam "/>
    <s v=""/>
    <s v=""/>
    <s v=""/>
    <s v=""/>
    <s v=""/>
    <s v=""/>
    <s v="v11 CBK Launch Team"/>
    <s v="NO"/>
    <d v="2013-06-28T11:07:28"/>
    <s v="Clothing.Client Services Ops"/>
    <s v=""/>
    <s v="v11.Sterling Integrator Issues.Restricted Party Screening"/>
    <x v="5"/>
    <n v="0.18936342592496658"/>
    <n v="9.4681712962483289E-2"/>
    <n v="45.077071759260434"/>
    <s v="Day &gt;30"/>
  </r>
  <r>
    <s v="23396"/>
    <s v="Incident"/>
    <d v="2013-05-14T09:51:13"/>
    <x v="2"/>
    <d v="2013-05-14T00:00:00"/>
    <d v="1899-12-30T09:51:00"/>
    <s v="B"/>
    <s v="Pentaho is down on 07/02 Servers for Store Reporting"/>
    <s v="Christopher and Banks"/>
    <s v="Closed"/>
    <x v="0"/>
    <s v=""/>
    <s v=""/>
    <s v=""/>
    <s v=""/>
    <s v=""/>
    <s v=""/>
    <s v=""/>
    <s v=""/>
    <s v="v11 CBK Launch Team"/>
    <s v="NO"/>
    <d v="2013-05-30T19:33:29"/>
    <s v="CBK.TAM"/>
    <s v=""/>
    <s v="v11.GSI Store Reporting.GSI Store Reporting"/>
    <x v="8"/>
    <n v="2.4120370369928423E-2"/>
    <n v="1.2060185184964212E-2"/>
    <n v="16.40435185185197"/>
    <s v="Day 10&gt;30"/>
  </r>
  <r>
    <s v="23440"/>
    <s v="Incident"/>
    <d v="2013-05-14T13:51:44"/>
    <x v="2"/>
    <d v="2013-05-14T00:00:00"/>
    <d v="1899-12-30T13:51:00"/>
    <s v="B"/>
    <s v="CBK/CJB Gomez Alerts"/>
    <s v="Christopher and Banks"/>
    <s v="Closed"/>
    <x v="0"/>
    <s v=""/>
    <s v=""/>
    <d v="2013-07-20T23:14:11"/>
    <s v=""/>
    <s v=""/>
    <s v=""/>
    <s v=""/>
    <s v=""/>
    <s v="v11 CBK Launch Team"/>
    <s v="NO"/>
    <d v="2013-07-25T14:31:35"/>
    <s v=""/>
    <s v=""/>
    <s v="v11.Performance Related Issues.Gomez"/>
    <x v="12"/>
    <n v="0.16702546296437504"/>
    <n v="8.3512731482187519E-2"/>
    <n v="72.027673611111823"/>
    <s v="Day &gt;30"/>
  </r>
  <r>
    <s v="23443"/>
    <s v="Incident"/>
    <d v="2013-05-14T14:02:26"/>
    <x v="2"/>
    <d v="2013-05-14T00:00:00"/>
    <d v="1899-12-30T14:02:00"/>
    <s v="B"/>
    <s v="(OMS) CBKNAQA-3342 - Credit was created but is stuck in Open Status"/>
    <s v="Christopher and Banks"/>
    <s v="Closed"/>
    <x v="0"/>
    <s v=""/>
    <s v="Alexander, John "/>
    <d v="2013-05-15T02:48:26"/>
    <s v=""/>
    <s v=""/>
    <s v=""/>
    <s v=""/>
    <d v="2013-06-05T17:59:55"/>
    <s v="v11 CBK Launch Team"/>
    <s v="NO"/>
    <d v="2013-07-21T15:45:24"/>
    <s v="Clothing.Client Services Ops"/>
    <s v=""/>
    <s v="v11.Order Processing Related Issues.Orders Delayed/Missing"/>
    <x v="4"/>
    <n v="7.4305555535829626E-3"/>
    <n v="3.7152777767914813E-3"/>
    <n v="68.071504629631818"/>
    <s v="Day &gt;30"/>
  </r>
  <r>
    <s v="23446"/>
    <s v="Incident"/>
    <d v="2013-05-14T14:10:48"/>
    <x v="2"/>
    <d v="2013-05-14T00:00:00"/>
    <d v="1899-12-30T14:10:00"/>
    <s v="B"/>
    <s v="Clearsaleing data is inaccurate"/>
    <s v="Christopher and Banks"/>
    <s v="Closed"/>
    <x v="0"/>
    <s v=""/>
    <s v=""/>
    <s v=""/>
    <s v=""/>
    <s v=""/>
    <s v=""/>
    <s v="Change is Live"/>
    <s v=""/>
    <s v="v11 CBK Launch Team"/>
    <s v="NO"/>
    <d v="2013-06-24T10:52:55"/>
    <s v="CBK.TAM"/>
    <s v=""/>
    <s v="v11.Feeds Related Issues.Data Warehouse"/>
    <x v="3"/>
    <n v="5.810185190057382E-3"/>
    <n v="2.905092595028691E-3"/>
    <n v="40.86258101851854"/>
    <s v="Day &gt;30"/>
  </r>
  <r>
    <s v="23448"/>
    <s v="Incident"/>
    <d v="2013-05-14T14:17:54"/>
    <x v="2"/>
    <d v="2013-05-14T00:00:00"/>
    <d v="1899-12-30T14:17:00"/>
    <s v="B"/>
    <s v="Click on box for order status in Order Received e-mail results in DNS error"/>
    <s v="Christopher and Banks"/>
    <s v="Closed"/>
    <x v="0"/>
    <n v="14"/>
    <s v=""/>
    <s v=""/>
    <s v=""/>
    <s v=""/>
    <s v=""/>
    <s v=""/>
    <s v=""/>
    <s v="v11 CBK Launch Team"/>
    <s v="YES"/>
    <d v="2013-06-27T22:27:46"/>
    <s v="CBK.TAM"/>
    <s v=""/>
    <s v="v11.Email Related Issues.Transaction Emails"/>
    <x v="6"/>
    <n v="4.9305555512546562E-3"/>
    <n v="2.4652777756273281E-3"/>
    <n v="44.340185185188602"/>
    <s v="Day &gt;30"/>
  </r>
  <r>
    <s v="23451"/>
    <s v="Incident"/>
    <d v="2013-05-14T14:22:15"/>
    <x v="2"/>
    <d v="2013-05-14T00:00:00"/>
    <d v="1899-12-30T14:22:00"/>
    <s v="B"/>
    <s v="CBKNAQA-3334 AOS-&quot;General error&quot; when item in card was being removed"/>
    <s v="Christopher and Banks"/>
    <s v="Closed"/>
    <x v="0"/>
    <s v=""/>
    <s v=""/>
    <s v=""/>
    <s v=""/>
    <s v=""/>
    <s v=""/>
    <s v=""/>
    <s v=""/>
    <s v="v11 CBK Launch Team"/>
    <s v="YES"/>
    <d v="2013-05-21T13:16:04"/>
    <s v="CBK.TAM"/>
    <s v=""/>
    <s v="v11.Storefront Related Issues.Checkout"/>
    <x v="0"/>
    <n v="3.0208333337213844E-3"/>
    <n v="1.5104166668606922E-3"/>
    <n v="6.9540393518545898"/>
    <s v="Day 6-10"/>
  </r>
  <r>
    <s v="23479"/>
    <s v="Incident"/>
    <d v="2013-05-14T18:19:31"/>
    <x v="2"/>
    <d v="2013-05-14T00:00:00"/>
    <d v="1899-12-30T18:19:00"/>
    <s v="C"/>
    <s v="CBK/CJB Packing Slips - Providing Incorrect Pricing Information"/>
    <s v="Christopher and Banks"/>
    <s v="Closed"/>
    <x v="0"/>
    <s v=""/>
    <s v=""/>
    <s v=""/>
    <s v=""/>
    <s v=""/>
    <s v=""/>
    <s v=""/>
    <s v=""/>
    <s v="v11 CBK Launch Team"/>
    <s v="NO"/>
    <d v="2013-05-22T10:57:01"/>
    <s v="Clothing.Client Services Ops"/>
    <s v=""/>
    <s v="v11.Fulfillment Related Issues.Invoice"/>
    <x v="14"/>
    <n v="0.16476851852348773"/>
    <n v="8.2384259261743864E-2"/>
    <n v="7.6927083333284827"/>
    <s v="Day 6-10"/>
  </r>
  <r>
    <s v="23484"/>
    <s v="Incident"/>
    <d v="2013-05-14T21:10:31"/>
    <x v="2"/>
    <d v="2013-05-14T00:00:00"/>
    <d v="1899-12-30T21:10:00"/>
    <s v="C"/>
    <s v="(OMS) CBKNAQA-3369 (OMS) CBK - Orders shipment records are intermitently missing to be processed into JDA inventory transcational file. "/>
    <s v="Christopher and Banks"/>
    <s v="Closed"/>
    <x v="1"/>
    <s v=""/>
    <s v="Felix, Chris "/>
    <d v="2013-05-28T12:06:20"/>
    <s v=""/>
    <s v=""/>
    <s v=""/>
    <s v=""/>
    <s v=""/>
    <s v="v11 CBK Launch Team"/>
    <s v="NO"/>
    <d v="2013-06-24T10:39:28"/>
    <s v="CBK.TAM"/>
    <s v=""/>
    <s v="v11.Order Processing Related Issues.Orders Delayed/Missing"/>
    <x v="4"/>
    <n v="0.11874999999417923"/>
    <n v="5.9374999997089617E-2"/>
    <n v="40.561770833337505"/>
    <s v="Day &gt;30"/>
  </r>
  <r>
    <s v="23520"/>
    <s v="Incident"/>
    <d v="2013-05-15T09:46:26"/>
    <x v="3"/>
    <d v="2013-05-15T00:00:00"/>
    <d v="1899-12-30T09:46:00"/>
    <s v="B"/>
    <s v="CBKNQA - 3330 Product Demand is the same as Gross Product Demand for CB in Store Reporting"/>
    <s v="Christopher and Banks"/>
    <s v="Closed"/>
    <x v="1"/>
    <s v=""/>
    <s v="Suresh, Radhika "/>
    <d v="2013-05-17T14:09:20"/>
    <s v=""/>
    <s v=""/>
    <s v=""/>
    <s v="Change is Live"/>
    <d v="2013-05-21T14:09:13"/>
    <s v="v11 CBK Launch Team"/>
    <s v="YES"/>
    <d v="2013-05-23T16:17:12"/>
    <s v="CBK.TAM"/>
    <s v=""/>
    <s v="v11.GSI Store Reporting.GSI Store Reporting"/>
    <x v="8"/>
    <n v="0.52494212963210884"/>
    <n v="0.26247106481605442"/>
    <n v="8.2713657407439314"/>
    <s v="Day 6-10"/>
  </r>
  <r>
    <s v="23529"/>
    <s v="Incident"/>
    <d v="2013-05-15T10:30:52"/>
    <x v="3"/>
    <d v="2013-05-15T00:00:00"/>
    <d v="1899-12-30T10:30:00"/>
    <s v="B"/>
    <s v="CBKNAQA-3328 Contact us by e-mail is going to the contact us by mail/phone page"/>
    <s v="Christopher and Banks"/>
    <s v="Closed"/>
    <x v="2"/>
    <s v=""/>
    <s v="Jadhav, Sameer "/>
    <s v=""/>
    <s v=""/>
    <s v=""/>
    <s v=""/>
    <s v=""/>
    <s v=""/>
    <s v="v11 CBK Launch Team"/>
    <s v="YES"/>
    <d v="2013-05-16T14:05:47"/>
    <s v="CBK.TAM"/>
    <s v=""/>
    <s v="v11.Email Related Issues.Transaction Emails"/>
    <x v="6"/>
    <n v="3.0856481484079268E-2"/>
    <n v="1.5428240742039634E-2"/>
    <n v="1.1492476851854008"/>
    <s v="Day 1"/>
  </r>
  <r>
    <s v="23554"/>
    <s v="Incident"/>
    <d v="2013-05-15T12:36:33"/>
    <x v="3"/>
    <d v="2013-05-15T00:00:00"/>
    <d v="1899-12-30T12:36:00"/>
    <s v="B"/>
    <s v="CBKNAQA-3333 Routing of Friendship Rewards Program emails"/>
    <s v="Christopher and Banks"/>
    <s v="Closed"/>
    <x v="1"/>
    <s v=""/>
    <s v="Golubev, Alexander "/>
    <s v=""/>
    <s v=""/>
    <s v=""/>
    <s v=""/>
    <s v=""/>
    <s v=""/>
    <s v="v11 CBK Launch Team"/>
    <s v="NO"/>
    <d v="2013-06-06T14:23:49"/>
    <s v="CBK.TAM"/>
    <s v=""/>
    <s v="v11.Email Related Issues.Marketing Emails"/>
    <x v="6"/>
    <n v="8.7280092593573499E-2"/>
    <n v="4.364004629678675E-2"/>
    <n v="22.0744907407352"/>
    <s v="Day 10&gt;30"/>
  </r>
  <r>
    <s v="23565"/>
    <s v="Incident"/>
    <d v="2013-05-15T14:16:05"/>
    <x v="3"/>
    <d v="2013-05-15T00:00:00"/>
    <d v="1899-12-30T14:16:00"/>
    <s v="B"/>
    <s v="CBKNAQA-3362 Promo Code is showing as &quot;invalid&quot; in preview"/>
    <s v="Christopher and Banks"/>
    <s v="Closed"/>
    <x v="0"/>
    <s v=""/>
    <s v="Sokolov, Stanislav "/>
    <s v=""/>
    <s v=""/>
    <s v=""/>
    <s v=""/>
    <s v=""/>
    <s v=""/>
    <s v="v11 CBK Launch Team"/>
    <s v="YES"/>
    <d v="2013-06-11T11:33:39"/>
    <s v="CBK.TAM"/>
    <s v=""/>
    <s v="v11.GSI Manager.GSI Manager"/>
    <x v="2"/>
    <n v="6.9120370368182193E-2"/>
    <n v="3.4560185184091097E-2"/>
    <n v="26.887199074073578"/>
    <s v="Day 10&gt;30"/>
  </r>
  <r>
    <s v="23584"/>
    <s v="Incident"/>
    <d v="2013-05-15T17:00:03"/>
    <x v="3"/>
    <d v="2013-05-15T00:00:00"/>
    <d v="1899-12-30T17:00:00"/>
    <s v="B"/>
    <s v="CBKNAQA-3337 CBK charges are not loaded into DW"/>
    <s v="Christopher and Banks"/>
    <s v="Closed"/>
    <x v="0"/>
    <s v=""/>
    <s v=""/>
    <s v=""/>
    <s v=""/>
    <s v=""/>
    <s v=""/>
    <s v=""/>
    <s v=""/>
    <s v="v11 CBK Launch Team"/>
    <s v="NO"/>
    <d v="2013-06-11T14:37:39"/>
    <s v="CBK.TAM"/>
    <s v=""/>
    <s v="v11.GSI Store Reporting.GSI Store Reporting"/>
    <x v="8"/>
    <n v="0.11386574074276723"/>
    <n v="5.6932870371383615E-2"/>
    <n v="26.901111111110367"/>
    <s v="Day 10&gt;30"/>
  </r>
  <r>
    <s v="23604"/>
    <s v="Incident"/>
    <d v="2013-05-16T07:18:21"/>
    <x v="0"/>
    <d v="2013-05-16T00:00:00"/>
    <d v="1899-12-30T07:18:00"/>
    <s v="A"/>
    <s v="CBK/CJB Indicative alerts and Product count drop"/>
    <s v="Christopher and Banks"/>
    <s v="Closed"/>
    <x v="2"/>
    <s v=""/>
    <s v=""/>
    <d v="2013-05-16T11:30:56"/>
    <s v=""/>
    <s v=""/>
    <s v=""/>
    <s v="Change Canceled"/>
    <s v=""/>
    <s v="v11 CBK Launch Team"/>
    <s v="NO"/>
    <d v="2013-05-16T17:17:39"/>
    <s v="CBK.TAM"/>
    <s v=""/>
    <s v="v11.Performance Related Issues.Indicative Alerts"/>
    <x v="12"/>
    <n v="0.59604166666395031"/>
    <n v="0.29802083333197515"/>
    <n v="0.41618055555591127"/>
    <s v="Day 0"/>
  </r>
  <r>
    <s v="23622"/>
    <s v="Incident"/>
    <d v="2013-05-16T09:54:23"/>
    <x v="0"/>
    <d v="2013-05-16T00:00:00"/>
    <d v="1899-12-30T09:54:00"/>
    <s v="B"/>
    <s v="CBKNAQA-3341 Site map links do work but they are the wrong format"/>
    <s v="Christopher and Banks"/>
    <s v="Closed"/>
    <x v="0"/>
    <s v=""/>
    <s v="Boyd, Colin "/>
    <s v=""/>
    <s v=""/>
    <s v=""/>
    <s v=""/>
    <s v=""/>
    <s v=""/>
    <s v="v11 CBK Launch Team"/>
    <s v="NO"/>
    <d v="2013-07-24T15:48:38"/>
    <s v="CBK.TAM"/>
    <s v=""/>
    <s v="v11.Storefront Related Issues.WebStore Navigation"/>
    <x v="0"/>
    <n v="0.10835648148349719"/>
    <n v="5.4178240741748596E-2"/>
    <n v="69.246006944442343"/>
    <s v="Day &gt;30"/>
  </r>
  <r>
    <s v="23627"/>
    <s v="Incident"/>
    <d v="2013-05-16T10:14:19"/>
    <x v="0"/>
    <d v="2013-05-16T00:00:00"/>
    <d v="1899-12-30T10:14:00"/>
    <s v="B"/>
    <s v="CBKNAQA-3375 Require Three Store Reporting Production Configuration and Code Changes to Support Production Stores"/>
    <s v="Christopher and Banks"/>
    <s v="Closed"/>
    <x v="0"/>
    <s v=""/>
    <s v=""/>
    <s v=""/>
    <s v=""/>
    <s v=""/>
    <s v=""/>
    <s v="Change is Live"/>
    <s v=""/>
    <s v="v11 CBK Launch Team"/>
    <s v="NO"/>
    <d v="2013-05-30T19:04:16"/>
    <s v="CBK.TAM"/>
    <s v=""/>
    <s v="v11.GSI Store Reporting.GSI Store Reporting"/>
    <x v="8"/>
    <n v="1.3842592590663116E-2"/>
    <n v="6.9212962953315582E-3"/>
    <n v="14.368020833331684"/>
    <s v="Day 10&gt;30"/>
  </r>
  <r>
    <s v="23628"/>
    <s v="Incident"/>
    <d v="2013-05-16T10:27:18"/>
    <x v="0"/>
    <d v="2013-05-16T00:00:00"/>
    <d v="1899-12-30T10:27:00"/>
    <s v="B"/>
    <s v="CBKNAQA-3374 ECP - Need to be able to run Data Warehouse feeds mutliple times without resending duplicate files"/>
    <s v="SysOps"/>
    <s v="Closed"/>
    <x v="0"/>
    <s v=""/>
    <s v="Jadhav, Sameer "/>
    <s v=""/>
    <s v=""/>
    <s v=""/>
    <s v=""/>
    <s v=""/>
    <s v=""/>
    <s v="v11 CBK Launch Team"/>
    <s v="NO"/>
    <d v="2013-07-21T17:01:33"/>
    <s v=""/>
    <s v=""/>
    <s v="v11.Feeds Related Issues.Data Warehouse"/>
    <x v="3"/>
    <n v="9.0162037013215013E-3"/>
    <n v="4.5081018506607506E-3"/>
    <n v="66.273784722223354"/>
    <s v="Day &gt;30"/>
  </r>
  <r>
    <s v="23634"/>
    <s v="Incident"/>
    <d v="2013-05-16T11:21:04"/>
    <x v="0"/>
    <d v="2013-05-16T00:00:00"/>
    <d v="1899-12-30T11:21:00"/>
    <s v="B"/>
    <s v="CBKNAQA-3361 Gift wrap messaging is missing in CJbanks.com"/>
    <s v="Christopher and Banks"/>
    <s v="Closed"/>
    <x v="0"/>
    <n v="14"/>
    <s v=""/>
    <s v=""/>
    <s v=""/>
    <s v=""/>
    <s v=""/>
    <s v=""/>
    <s v=""/>
    <s v="v11 CBK Launch Team"/>
    <s v="YES"/>
    <d v="2013-05-24T13:28:03"/>
    <s v="CBK.TAM"/>
    <s v=""/>
    <s v="v11.Storefront Related Issues.Checkout"/>
    <x v="0"/>
    <n v="3.7337962967285421E-2"/>
    <n v="1.866898148364271E-2"/>
    <n v="8.0881828703713836"/>
    <s v="Day 6-10"/>
  </r>
  <r>
    <s v="23654"/>
    <s v="Request"/>
    <d v="2013-05-16T14:00:10"/>
    <x v="0"/>
    <d v="2013-05-16T00:00:00"/>
    <d v="1899-12-30T14:00:00"/>
    <s v="B"/>
    <s v="One of my W@H agents is receiving the attached error when she attempts to open the CSR Webstore. Can you please look into this issue and advise?"/>
    <s v="Christopher and Banks"/>
    <s v="Closed"/>
    <x v="0"/>
    <s v=""/>
    <s v=""/>
    <s v=""/>
    <s v=""/>
    <s v=""/>
    <s v=""/>
    <s v=""/>
    <s v=""/>
    <s v="v11 CBK Launch Team"/>
    <s v="NO"/>
    <d v="2013-07-24T16:18:23"/>
    <s v="Clothing.Client Services Ops"/>
    <s v=""/>
    <s v="v11.Call Center Related Issues.CSR Webstore"/>
    <x v="7"/>
    <n v="0.11048611110891216"/>
    <n v="5.5243055554456078E-2"/>
    <n v="69.095983796294604"/>
    <s v="Day &gt;30"/>
  </r>
  <r>
    <s v="23673"/>
    <s v="Incident"/>
    <d v="2013-05-16T15:10:08"/>
    <x v="0"/>
    <d v="2013-05-16T00:00:00"/>
    <d v="1899-12-30T15:10:00"/>
    <s v="B"/>
    <s v="CBKNAQA-3345 CF Request: promo combinability"/>
    <s v="Christopher and Banks"/>
    <s v="Closed"/>
    <x v="0"/>
    <s v=""/>
    <s v=""/>
    <s v=""/>
    <s v=""/>
    <s v=""/>
    <s v=""/>
    <s v=""/>
    <s v=""/>
    <s v="v11 CBK Launch Team"/>
    <s v="NO"/>
    <d v="2013-05-22T10:31:40"/>
    <s v="CBK.TAM"/>
    <s v=""/>
    <s v="v11.Order Processing Related Issues.Order Flow"/>
    <x v="4"/>
    <n v="4.8587962963210884E-2"/>
    <n v="2.4293981481605442E-2"/>
    <n v="5.8066203703710926"/>
    <s v="Day 5"/>
  </r>
  <r>
    <s v="23688"/>
    <s v="Incident"/>
    <d v="2013-05-17T06:01:10"/>
    <x v="4"/>
    <d v="2013-05-17T00:00:00"/>
    <d v="1899-12-30T06:01:00"/>
    <s v="A"/>
    <s v="CBKNA - Replication failures affecting product promotions."/>
    <s v="SysOps"/>
    <s v="Closed"/>
    <x v="2"/>
    <s v=""/>
    <s v=""/>
    <s v=""/>
    <s v=""/>
    <s v=""/>
    <s v=""/>
    <s v=""/>
    <s v=""/>
    <s v="v11 CBK Launch Team"/>
    <s v="NO"/>
    <d v="2013-05-17T15:13:47"/>
    <s v=""/>
    <s v=""/>
    <s v="v11.Data Migration"/>
    <x v="16"/>
    <n v="0.61877314814773854"/>
    <n v="0.30938657407386927"/>
    <n v="0.38376157407037681"/>
    <s v="Day 0"/>
  </r>
  <r>
    <s v="23704"/>
    <s v="Request"/>
    <d v="2013-05-17T10:59:13"/>
    <x v="4"/>
    <d v="2013-05-17T00:00:00"/>
    <d v="1899-12-30T10:59:00"/>
    <s v="B"/>
    <s v="Customer service requires additional user authority to support addition of payment information to reprocess orders"/>
    <s v="Christopher and Banks"/>
    <s v="Closed"/>
    <x v="0"/>
    <s v=""/>
    <s v="Soni, Uttam "/>
    <s v=""/>
    <s v=""/>
    <s v=""/>
    <s v=""/>
    <s v=""/>
    <s v=""/>
    <s v="v11 CBK Launch Team"/>
    <s v="NO"/>
    <d v="2013-07-25T10:50:50"/>
    <s v="CBK.TAM"/>
    <s v=""/>
    <s v="v11.Finance Related Issues"/>
    <x v="10"/>
    <n v="0.2069791666654055"/>
    <n v="0.10348958333270275"/>
    <n v="68.994178240740439"/>
    <s v="Day &gt;30"/>
  </r>
  <r>
    <s v="23707"/>
    <s v="Incident"/>
    <d v="2013-05-17T11:09:54"/>
    <x v="4"/>
    <d v="2013-05-17T00:00:00"/>
    <d v="1899-12-30T11:09:00"/>
    <s v="B"/>
    <s v="CBKNAQA-3365 CBK- Skus are not valid in JDA to be able to receive against"/>
    <s v="Christopher and Banks"/>
    <s v="Closed"/>
    <x v="0"/>
    <s v=""/>
    <s v=""/>
    <s v=""/>
    <s v=""/>
    <s v=""/>
    <s v=""/>
    <s v=""/>
    <s v=""/>
    <s v="v11 CBK Launch Team"/>
    <s v="NO"/>
    <d v="2013-06-10T15:45:51"/>
    <s v=""/>
    <s v=""/>
    <s v="v11.Feeds Related Issues.Fufillment"/>
    <x v="3"/>
    <n v="7.4189814840792678E-3"/>
    <n v="3.7094907420396339E-3"/>
    <n v="24.191631944442634"/>
    <s v="Day 10&gt;30"/>
  </r>
  <r>
    <s v="23725"/>
    <s v="Incident"/>
    <d v="2013-05-17T16:57:42"/>
    <x v="4"/>
    <d v="2013-05-17T00:00:00"/>
    <d v="1899-12-30T16:57:00"/>
    <s v="B"/>
    <s v="CBKNAQA-3347 - CBK/CJB Replication and Cache Clear"/>
    <s v="Christopher and Banks"/>
    <s v="Closed"/>
    <x v="0"/>
    <s v=""/>
    <s v=""/>
    <s v=""/>
    <s v=""/>
    <s v=""/>
    <s v=""/>
    <s v=""/>
    <s v=""/>
    <s v="v11 CBK Launch Team"/>
    <s v="NO"/>
    <d v="2013-05-24T11:30:20"/>
    <s v="CBK.TAM"/>
    <s v=""/>
    <s v="v11.GSI Manager.Organizations"/>
    <x v="2"/>
    <n v="0.24152777777635492"/>
    <n v="0.12076388888817746"/>
    <n v="6.7726620370376622"/>
    <s v="Day 6-10"/>
  </r>
  <r>
    <s v="23726"/>
    <s v="Incident"/>
    <d v="2013-05-17T19:03:07"/>
    <x v="4"/>
    <d v="2013-05-17T00:00:00"/>
    <d v="1899-12-30T19:03:00"/>
    <s v="C"/>
    <s v="Misconfigured Listners caused TST01 Environment consume and send data to PRD systems"/>
    <s v="Christopher and Banks"/>
    <s v="Closed"/>
    <x v="0"/>
    <s v=""/>
    <s v=""/>
    <s v=""/>
    <s v=""/>
    <s v=""/>
    <s v=""/>
    <s v=""/>
    <s v=""/>
    <s v="v11 CBK Launch Team"/>
    <s v="NO"/>
    <d v="2013-07-19T20:54:43"/>
    <s v=""/>
    <s v=""/>
    <s v="v11.Order Processing Related Issues.Order Flow"/>
    <x v="4"/>
    <n v="8.7094907408754807E-2"/>
    <n v="4.3547453704377403E-2"/>
    <n v="63.077499999999418"/>
    <s v="Day &gt;30"/>
  </r>
  <r>
    <s v="23732"/>
    <s v="Incident"/>
    <d v="2013-05-18T12:50:10"/>
    <x v="6"/>
    <d v="2013-05-18T00:00:00"/>
    <d v="1899-12-30T12:50:00"/>
    <s v="B"/>
    <s v="CBKNAQA-3368 hristopher and Banks - ECP Test Product Purchase - GSI FF Agent"/>
    <s v="Christopher and Banks"/>
    <s v="Closed"/>
    <x v="1"/>
    <s v=""/>
    <s v=""/>
    <s v=""/>
    <s v=""/>
    <s v=""/>
    <s v=""/>
    <s v=""/>
    <s v=""/>
    <s v="v11 CBK Launch Team"/>
    <s v="NO"/>
    <d v="2013-06-05T08:38:30"/>
    <s v=""/>
    <s v=""/>
    <s v="v11.Order Processing Related Issues.Order Flow"/>
    <x v="4"/>
    <n v="0.74100694444496185"/>
    <n v="0.37050347222248092"/>
    <n v="17.825231481481751"/>
    <s v="Day 10&gt;30"/>
  </r>
  <r>
    <s v="23742"/>
    <s v="Incident"/>
    <d v="2013-05-19T07:16:17"/>
    <x v="5"/>
    <d v="2013-05-19T00:00:00"/>
    <d v="1899-12-30T07:16:00"/>
    <s v="A"/>
    <s v="CBK/CJB order job delay"/>
    <s v="Christopher and Banks"/>
    <s v="Closed"/>
    <x v="2"/>
    <s v=""/>
    <s v=""/>
    <s v=""/>
    <s v=""/>
    <s v=""/>
    <s v=""/>
    <s v=""/>
    <s v=""/>
    <s v="v11 CBK Launch Team"/>
    <s v="NO"/>
    <d v="2013-05-24T10:50:20"/>
    <s v="CBK.TAM"/>
    <s v=""/>
    <s v="v11.Order Processing Related Issues.Orders Delayed/Missing"/>
    <x v="4"/>
    <n v="0.768136574071832"/>
    <n v="0.384068287035916"/>
    <n v="5.148645833331102"/>
    <s v="Day 5"/>
  </r>
  <r>
    <s v="23749"/>
    <s v="Incident"/>
    <d v="2013-05-19T20:05:15"/>
    <x v="5"/>
    <d v="2013-05-19T00:00:00"/>
    <d v="1899-12-30T20:05:00"/>
    <s v="C"/>
    <s v="CBKNAQA-3364 CJB - No orders flowing into LogPro since 05/19/2013 @ 13:00"/>
    <s v="Christopher and Banks"/>
    <s v="Closed"/>
    <x v="0"/>
    <s v=""/>
    <s v=""/>
    <s v=""/>
    <s v=""/>
    <s v=""/>
    <s v=""/>
    <s v=""/>
    <s v=""/>
    <s v="v11 CBK Launch Team"/>
    <s v="NO"/>
    <d v="2013-06-10T15:45:33"/>
    <s v=""/>
    <s v=""/>
    <s v="v11.Warehouse Related Issues.LogPro"/>
    <x v="21"/>
    <n v="0.534004629633273"/>
    <n v="0.2670023148166365"/>
    <n v="21.819652777776355"/>
    <s v="Day 10&gt;30"/>
  </r>
  <r>
    <s v="23754"/>
    <s v="Incident"/>
    <d v="2013-05-20T05:17:11"/>
    <x v="1"/>
    <d v="2013-05-20T00:00:00"/>
    <d v="1899-12-30T05:17:00"/>
    <s v="A"/>
    <s v="CJB - V11 DW load failed due to duplicates in the order_line_status_br_fact table"/>
    <s v="Christopher and Banks"/>
    <s v="Closed"/>
    <x v="2"/>
    <s v=""/>
    <s v=""/>
    <s v=""/>
    <s v=""/>
    <s v=""/>
    <s v=""/>
    <s v=""/>
    <s v=""/>
    <s v="v11 CBK Launch Team"/>
    <s v="NO"/>
    <d v="2013-05-20T17:47:20"/>
    <s v=""/>
    <s v=""/>
    <s v="v11.Feeds Related Issues.Data Warehouse"/>
    <x v="3"/>
    <n v="0.38328703703155043"/>
    <n v="0.19164351851577521"/>
    <n v="0.52093750000494765"/>
    <s v="Day 0"/>
  </r>
  <r>
    <s v="23765"/>
    <s v="Incident"/>
    <d v="2013-05-20T10:06:13"/>
    <x v="1"/>
    <d v="2013-05-20T00:00:00"/>
    <d v="1899-12-30T10:06:00"/>
    <s v="B"/>
    <s v="CBKNAQA-3355 Fulfiller Aging Report Update Delay + Negative Aging"/>
    <s v="Christopher and Banks"/>
    <s v="Closed"/>
    <x v="0"/>
    <s v=""/>
    <s v="Suresh, Radhika "/>
    <d v="2013-05-20T12:31:59"/>
    <s v=""/>
    <s v=""/>
    <s v=""/>
    <s v="Change is Live"/>
    <s v=""/>
    <s v="v11 CBK Launch Team"/>
    <s v="NO"/>
    <d v="2013-06-24T10:48:09"/>
    <s v="CBK.TAM"/>
    <s v=""/>
    <s v="v11.GSI Store Reporting.GSI Store Reporting"/>
    <x v="8"/>
    <n v="0.200717592597357"/>
    <n v="0.1003587962986785"/>
    <n v="35.029120370367309"/>
    <s v="Day &gt;30"/>
  </r>
  <r>
    <s v="23787"/>
    <s v="Incident"/>
    <d v="2013-05-20T12:36:24"/>
    <x v="1"/>
    <d v="2013-05-20T00:00:00"/>
    <d v="1899-12-30T12:36:00"/>
    <s v="B"/>
    <s v="CBKNAQA-3357 Customer places an order but is charged 3 times and receives 3 shipments"/>
    <s v="Christopher and Banks"/>
    <s v="Closed"/>
    <x v="1"/>
    <s v=""/>
    <s v=""/>
    <s v=""/>
    <s v=""/>
    <s v=""/>
    <s v=""/>
    <s v=""/>
    <s v=""/>
    <s v="v11 CBK Launch Team"/>
    <s v="YES"/>
    <d v="2013-06-24T10:39:32"/>
    <s v="CBK.TAM"/>
    <s v=""/>
    <s v="v11.Fulfillment Related Issues.Shipping"/>
    <x v="14"/>
    <n v="0.10429398147971369"/>
    <n v="5.2146990739856847E-2"/>
    <n v="34.918842592589499"/>
    <s v="Day &gt;30"/>
  </r>
  <r>
    <s v="23799"/>
    <s v="Incident"/>
    <d v="2013-05-20T15:20:59"/>
    <x v="1"/>
    <d v="2013-05-20T00:00:00"/>
    <d v="1899-12-30T15:20:00"/>
    <s v="B"/>
    <s v="CBKNAQA-3367 Customer adds 2 items to cart. The quantity randomly changes once it is in the cart"/>
    <s v="Christopher and Banks"/>
    <s v="Closed"/>
    <x v="0"/>
    <s v=""/>
    <s v=""/>
    <s v=""/>
    <s v=""/>
    <s v=""/>
    <s v=""/>
    <s v=""/>
    <s v=""/>
    <s v="v11 CBK Launch Team"/>
    <s v="YES"/>
    <d v="2013-06-26T13:54:35"/>
    <s v="CBK.TAM"/>
    <s v=""/>
    <s v="v11.Storefront Related Issues.Checkout"/>
    <x v="0"/>
    <n v="0.11429398148175096"/>
    <n v="5.7146990740875481E-2"/>
    <n v="36.940000000002328"/>
    <s v="Day &gt;30"/>
  </r>
  <r>
    <s v="23805"/>
    <s v="Incident"/>
    <d v="2013-05-20T15:48:00"/>
    <x v="1"/>
    <d v="2013-05-20T00:00:00"/>
    <d v="1899-12-30T15:48:00"/>
    <s v="B"/>
    <s v="CBKNAQA-3363-Bizrate Implementation for CBK/CJB"/>
    <s v="Christopher and Banks"/>
    <s v="Closed"/>
    <x v="0"/>
    <s v=""/>
    <s v="Jadhav, Sameer "/>
    <s v=""/>
    <s v=""/>
    <s v=""/>
    <s v=""/>
    <s v=""/>
    <s v=""/>
    <s v="v11 CBK Launch Team"/>
    <s v="NO"/>
    <d v="2013-07-21T16:59:39"/>
    <s v="CBK.TAM"/>
    <s v=""/>
    <s v="v11.Storefront Related Issues.WebStore Navigation"/>
    <x v="0"/>
    <n v="1.8761574072414078E-2"/>
    <n v="9.3807870362070389E-3"/>
    <n v="62.049756944441469"/>
    <s v="Day &gt;30"/>
  </r>
  <r>
    <s v="23812"/>
    <s v="Incident"/>
    <d v="2013-05-20T17:11:47"/>
    <x v="1"/>
    <d v="2013-05-20T00:00:00"/>
    <d v="1899-12-30T17:11:00"/>
    <s v="B"/>
    <s v="CBKNAQA-3371 Webpage Analytics Errors; details attached"/>
    <s v="Christopher and Banks"/>
    <s v="Closed"/>
    <x v="0"/>
    <s v=""/>
    <s v=""/>
    <s v=""/>
    <s v=""/>
    <s v=""/>
    <s v=""/>
    <s v=""/>
    <s v=""/>
    <s v="v11 CBK Launch Team"/>
    <s v="NO"/>
    <d v="2013-07-21T17:01:35"/>
    <s v="CBK.TAM"/>
    <s v=""/>
    <s v="v11.Webanalytics.Pages and Products"/>
    <x v="18"/>
    <n v="5.8182870372547768E-2"/>
    <n v="2.9091435186273884E-2"/>
    <n v="61.992916666662495"/>
    <s v="Day &gt;30"/>
  </r>
  <r>
    <s v="23831"/>
    <s v="Request"/>
    <d v="2013-05-21T09:35:57"/>
    <x v="2"/>
    <d v="2013-05-21T00:00:00"/>
    <d v="1899-12-30T09:35:00"/>
    <s v="B"/>
    <s v="CBKNAQA-3381 The links on the Shipping and Order Confirmation Emails are incorrect"/>
    <s v="Christopher and Banks"/>
    <s v="Closed"/>
    <x v="0"/>
    <s v=""/>
    <s v=""/>
    <s v=""/>
    <s v=""/>
    <s v=""/>
    <s v=""/>
    <s v=""/>
    <s v=""/>
    <s v="v11 CBK Launch Team"/>
    <s v="YES"/>
    <d v="2013-07-25T10:49:51"/>
    <s v="CBK.TAM"/>
    <s v=""/>
    <s v="v11.Email Related Issues.Transaction Emails"/>
    <x v="6"/>
    <n v="0.68344907407299615"/>
    <n v="0.34172453703649808"/>
    <n v="65.051319444442925"/>
    <s v="Day &gt;30"/>
  </r>
  <r>
    <s v="23844"/>
    <s v="Incident"/>
    <d v="2013-05-21T11:01:06"/>
    <x v="2"/>
    <d v="2013-05-21T00:00:00"/>
    <d v="1899-12-30T11:01:00"/>
    <s v="B"/>
    <s v="(OMS) CBKNAQA-3370 Aging Orders for Christopher &amp; Banks"/>
    <s v="Sheperdsville"/>
    <s v="Closed"/>
    <x v="0"/>
    <s v=""/>
    <s v="Felix, Chris "/>
    <s v=""/>
    <s v=""/>
    <s v=""/>
    <s v=""/>
    <s v=""/>
    <s v=""/>
    <s v="v11 CBK Launch Team"/>
    <s v="NO"/>
    <d v="2013-06-27T11:58:22"/>
    <s v=""/>
    <s v=""/>
    <s v="v11.Fulfillment Related Issues.Shipping"/>
    <x v="14"/>
    <n v="5.9131944442924578E-2"/>
    <n v="2.9565972221462289E-2"/>
    <n v="37.039768518516212"/>
    <s v="Day &gt;30"/>
  </r>
  <r>
    <s v="23848"/>
    <s v="Incident"/>
    <d v="2013-05-21T11:12:47"/>
    <x v="2"/>
    <d v="2013-05-21T00:00:00"/>
    <d v="1899-12-30T11:12:00"/>
    <s v="B"/>
    <s v="CBKNAQA-3373 Order Tender report does not reconcile with Partner Tender report for the month of May"/>
    <s v="Christopher and Banks"/>
    <s v="Closed"/>
    <x v="0"/>
    <s v=""/>
    <s v="Akuthota, Siva "/>
    <s v=""/>
    <s v=""/>
    <s v=""/>
    <s v=""/>
    <s v="Change is Live"/>
    <s v=""/>
    <s v="v11 CBK Launch Team"/>
    <s v="NO"/>
    <d v="2013-07-31T14:39:57"/>
    <s v="CBK.TAM"/>
    <s v=""/>
    <s v="v11.Finance Related Issues"/>
    <x v="10"/>
    <n v="8.1134259235113859E-3"/>
    <n v="4.056712961755693E-3"/>
    <n v="71.143865740741603"/>
    <s v="Day &gt;30"/>
  </r>
  <r>
    <s v="23850"/>
    <s v="Request"/>
    <d v="2013-05-21T11:30:52"/>
    <x v="2"/>
    <d v="2013-05-21T00:00:00"/>
    <d v="1899-12-30T11:30:00"/>
    <s v="B"/>
    <s v="Credit was entered but not processed through"/>
    <s v="CS Clothing"/>
    <s v="Closed"/>
    <x v="0"/>
    <s v=""/>
    <s v=""/>
    <s v=""/>
    <s v=""/>
    <s v=""/>
    <s v=""/>
    <s v=""/>
    <s v=""/>
    <s v="v11 CBK Launch Team"/>
    <s v="NO"/>
    <d v="2013-06-10T11:31:06"/>
    <s v="Clothing.Client Services Ops"/>
    <s v=""/>
    <s v="GSIS COPS System Request.Client support request"/>
    <x v="22"/>
    <n v="1.2557870373711921E-2"/>
    <n v="6.2789351868559606E-3"/>
    <n v="20.000162037038535"/>
    <s v="Day 10&gt;30"/>
  </r>
  <r>
    <s v="23851"/>
    <s v="Incident"/>
    <d v="2013-05-21T11:31:16"/>
    <x v="2"/>
    <d v="2013-05-21T00:00:00"/>
    <d v="1899-12-30T11:31:00"/>
    <s v="B"/>
    <s v="CBKNAQA-3372 CBK/CJB: Unable to access the design view in GSI Manager"/>
    <s v="Central Tools Support User"/>
    <s v="Closed"/>
    <x v="1"/>
    <s v=""/>
    <s v=""/>
    <s v=""/>
    <s v=""/>
    <s v=""/>
    <s v=""/>
    <s v=""/>
    <s v=""/>
    <s v="v11 CBK Launch Team"/>
    <s v="YES"/>
    <d v="2013-06-03T14:11:34"/>
    <s v=""/>
    <s v=""/>
    <s v="v11.GSI Manager.Master Content"/>
    <x v="2"/>
    <n v="2.7777777722803876E-4"/>
    <n v="1.3888888861401938E-4"/>
    <n v="13.111319444447872"/>
    <s v="Day 10&gt;30"/>
  </r>
  <r>
    <s v="23877"/>
    <s v="Incident"/>
    <d v="2013-05-21T15:14:31"/>
    <x v="2"/>
    <d v="2013-05-21T00:00:00"/>
    <d v="1899-12-30T15:14:00"/>
    <s v="B"/>
    <s v="CBKNAQA-3380 Shipment Tracking ICS Mapping change for Production "/>
    <s v="Christopher and Banks"/>
    <s v="Closed"/>
    <x v="0"/>
    <s v=""/>
    <s v=""/>
    <s v=""/>
    <s v=""/>
    <s v=""/>
    <s v=""/>
    <s v=""/>
    <s v=""/>
    <s v="v11 CBK Launch Team"/>
    <s v="NO"/>
    <d v="2013-07-25T10:50:12"/>
    <s v="CBK.TAM"/>
    <s v=""/>
    <s v="v11.Storefront Related Issues.Store Cartridge"/>
    <x v="0"/>
    <n v="0.15503472222189885"/>
    <n v="7.7517361110949423E-2"/>
    <n v="64.816446759257815"/>
    <s v="Day &gt;30"/>
  </r>
  <r>
    <s v="23883"/>
    <s v="Incident"/>
    <d v="2013-05-21T17:13:32"/>
    <x v="2"/>
    <d v="2013-05-21T00:00:00"/>
    <d v="1899-12-30T17:13:00"/>
    <s v="B"/>
    <s v="CBKNAQA-3386  The customer is added to Epicor correctly.  However the membership date is wrong in CRM systems for CBK and CJB."/>
    <s v="Christopher and Banks"/>
    <s v="Closed"/>
    <x v="1"/>
    <s v=""/>
    <s v=""/>
    <s v=""/>
    <s v=""/>
    <s v=""/>
    <s v=""/>
    <s v=""/>
    <s v=""/>
    <s v="v11 CBK Launch Team"/>
    <s v="NO"/>
    <d v="2013-06-24T10:41:35"/>
    <s v="CBK.TAM"/>
    <s v=""/>
    <s v="v11.Storefront Related Issues.MyAccount"/>
    <x v="0"/>
    <n v="8.2650462965830229E-2"/>
    <n v="4.1325231482915115E-2"/>
    <n v="33.727812500001164"/>
    <s v="Day &gt;30"/>
  </r>
  <r>
    <s v="23884"/>
    <s v="Incident"/>
    <d v="2013-05-21T17:27:36"/>
    <x v="2"/>
    <d v="2013-05-21T00:00:00"/>
    <d v="1899-12-30T17:27:00"/>
    <s v="B"/>
    <s v="Customer's gift card still shows as created. "/>
    <s v="CS Clothing"/>
    <s v="Closed"/>
    <x v="0"/>
    <s v=""/>
    <s v=""/>
    <d v="2013-05-31T15:16:42"/>
    <s v=""/>
    <s v=""/>
    <s v=""/>
    <s v=""/>
    <s v=""/>
    <s v="v11 CBK Launch Team"/>
    <s v="NO"/>
    <d v="2013-06-21T13:36:52"/>
    <s v="Clothing.Client Services Ops"/>
    <s v=""/>
    <s v="CustomerService_v9_v10.Order Processing Related Issues.Gift card related issue"/>
    <x v="1"/>
    <n v="9.7685185173759237E-3"/>
    <n v="4.8842592586879618E-3"/>
    <n v="30.839768518519122"/>
    <s v="Day &gt;30"/>
  </r>
  <r>
    <s v="23915"/>
    <s v="Incident"/>
    <d v="2013-05-22T11:29:55"/>
    <x v="3"/>
    <d v="2013-05-22T00:00:00"/>
    <d v="1899-12-30T11:29:00"/>
    <s v="B"/>
    <s v="(OMS) CBKNAQA-3389 Amount invoiced in master invoice 201000014111 does not match amount posted to GL "/>
    <s v="Christopher and Banks"/>
    <s v="Closed"/>
    <x v="0"/>
    <s v=""/>
    <s v="Gurram, Vinay "/>
    <s v=""/>
    <s v=""/>
    <s v=""/>
    <s v=""/>
    <s v=""/>
    <s v=""/>
    <s v="v11 CBK Launch Team"/>
    <s v="NO"/>
    <d v="2013-06-14T16:33:47"/>
    <s v="CBK.TAM"/>
    <s v=""/>
    <s v="v11.Finance Related Issues"/>
    <x v="1"/>
    <n v="0.75160879629402189"/>
    <n v="0.37580439814701094"/>
    <n v="23.211018518522906"/>
    <s v="Day 10&gt;30"/>
  </r>
  <r>
    <s v="23939"/>
    <s v="Incident"/>
    <d v="2013-05-22T17:10:09"/>
    <x v="3"/>
    <d v="2013-05-22T00:00:00"/>
    <d v="1899-12-30T17:10:00"/>
    <s v="B"/>
    <s v="Incorrectly charging tax for MT zipcode 59221"/>
    <s v="Christopher and Banks"/>
    <s v="Closed"/>
    <x v="1"/>
    <s v=""/>
    <s v=""/>
    <s v=""/>
    <s v=""/>
    <s v=""/>
    <s v=""/>
    <s v=""/>
    <s v=""/>
    <s v="v11 CBK Launch Team"/>
    <s v="YES"/>
    <d v="2013-05-24T10:47:45"/>
    <s v="CBK.TAM"/>
    <s v=""/>
    <s v="v11.Storefront Related Issues.Tax"/>
    <x v="0"/>
    <n v="0.23627314814802958"/>
    <n v="0.11813657407401479"/>
    <n v="1.734444444446126"/>
    <s v="Day 1"/>
  </r>
  <r>
    <s v="23949"/>
    <s v="Incident"/>
    <d v="2013-05-23T08:50:07"/>
    <x v="0"/>
    <d v="2013-05-23T00:00:00"/>
    <d v="1899-12-30T08:50:00"/>
    <s v="A"/>
    <s v="CBKNAQA-3390 CBK/CJB: Text and pricing display not centered on family pages - Urgent"/>
    <s v="Central Tools Support User"/>
    <s v="Closed"/>
    <x v="1"/>
    <s v=""/>
    <s v=""/>
    <d v="2013-05-24T12:18:41"/>
    <s v=""/>
    <s v=""/>
    <s v=""/>
    <s v=""/>
    <d v="2013-05-28T12:18:10"/>
    <s v="v11 CBK Launch Team"/>
    <s v="NO"/>
    <d v="2013-05-29T09:34:33"/>
    <s v=""/>
    <s v=""/>
    <s v="v11.Storefront Related Issues.WebStore Display"/>
    <x v="0"/>
    <n v="0.65275462963472819"/>
    <n v="0.32637731481736409"/>
    <n v="6.0308564814768033"/>
    <s v="Day 6-10"/>
  </r>
  <r>
    <s v="23952"/>
    <s v="Request"/>
    <d v="2013-05-23T09:02:23"/>
    <x v="0"/>
    <d v="2013-05-23T00:00:00"/>
    <d v="1899-12-30T09:02:00"/>
    <s v="B"/>
    <s v="Banner on their home page are going to blank pages "/>
    <s v="Christopher and Banks"/>
    <s v="Closed"/>
    <x v="2"/>
    <s v=""/>
    <s v=""/>
    <s v=""/>
    <s v=""/>
    <s v=""/>
    <s v=""/>
    <s v=""/>
    <s v=""/>
    <s v="v11 CBK Launch Team"/>
    <s v="NO"/>
    <d v="2013-05-24T12:30:43"/>
    <s v="CBK.TAM"/>
    <s v=""/>
    <s v="v11.Storefront Related Issues.Performance"/>
    <x v="0"/>
    <n v="8.5185185162117705E-3"/>
    <n v="4.2592592581058852E-3"/>
    <n v="1.1446759259270038"/>
    <s v="Day 1"/>
  </r>
  <r>
    <s v="23978"/>
    <s v="Incident"/>
    <d v="2013-05-23T12:04:12"/>
    <x v="0"/>
    <d v="2013-05-23T00:00:00"/>
    <d v="1899-12-30T12:04:00"/>
    <s v="B"/>
    <s v="CBKNA - Off-DC inventory count dropoff after intraday replication job ran"/>
    <s v="SysOps"/>
    <s v="Closed"/>
    <x v="0"/>
    <s v=""/>
    <s v="Murack, David "/>
    <d v="2013-07-23T18:36:54"/>
    <s v=""/>
    <s v=""/>
    <s v=""/>
    <s v=""/>
    <s v=""/>
    <s v="v11 CBK Launch Team"/>
    <s v="NO"/>
    <d v="2013-07-31T14:09:14"/>
    <s v=""/>
    <s v=""/>
    <s v="v11.Storefront Related Issues.WebStore Display"/>
    <x v="0"/>
    <n v="0.12626157407066785"/>
    <n v="6.3130787035333924E-2"/>
    <n v="69.086828703708306"/>
    <s v="Day &gt;30"/>
  </r>
  <r>
    <s v="23992"/>
    <s v="Incident"/>
    <d v="2013-05-23T13:40:22"/>
    <x v="0"/>
    <d v="2013-05-23T00:00:00"/>
    <d v="1899-12-30T13:40:00"/>
    <s v="B"/>
    <s v="CBKNAQA-3414 CBK/CJB Refunds - Processing for incorrect amounts due to inconsistent Vertex tax jurisdiction returned "/>
    <s v="CS Clothing"/>
    <s v="Closed"/>
    <x v="1"/>
    <s v=""/>
    <s v="Rajan, Alex "/>
    <s v=""/>
    <s v=""/>
    <s v=""/>
    <s v=""/>
    <s v=""/>
    <s v=""/>
    <s v="v11 CBK Launch Team"/>
    <s v="NO"/>
    <d v="2013-07-21T17:15:48"/>
    <s v="Clothing.Client Services Ops"/>
    <s v=""/>
    <s v="v11.Call Center Related Issues.GSI Customer Care"/>
    <x v="7"/>
    <n v="6.678240741166519E-2"/>
    <n v="3.3391203705832595E-2"/>
    <n v="59.149606481478259"/>
    <s v="Day &gt;30"/>
  </r>
  <r>
    <s v="23996"/>
    <s v="Incident"/>
    <d v="2013-05-23T13:55:14"/>
    <x v="0"/>
    <d v="2013-05-23T00:00:00"/>
    <d v="1899-12-30T13:55:00"/>
    <s v="B"/>
    <s v="Page cache preferences are replicated"/>
    <s v="Christopher and Banks"/>
    <s v="Closed"/>
    <x v="0"/>
    <s v=""/>
    <s v=""/>
    <s v=""/>
    <s v=""/>
    <s v=""/>
    <s v=""/>
    <s v=""/>
    <s v=""/>
    <s v="v11 CBK Launch Team"/>
    <s v="NO"/>
    <d v="2013-07-21T17:19:32"/>
    <s v="CBK.TAM"/>
    <s v=""/>
    <s v="v11.GSI Manager.GSI Manager"/>
    <x v="2"/>
    <n v="1.0324074071832001E-2"/>
    <n v="5.1620370359160006E-3"/>
    <n v="59.141875000001164"/>
    <s v="Day &gt;30"/>
  </r>
  <r>
    <s v="23998"/>
    <s v="Incident"/>
    <d v="2013-05-23T14:04:32"/>
    <x v="0"/>
    <d v="2013-05-23T00:00:00"/>
    <d v="1899-12-30T14:04:00"/>
    <s v="B"/>
    <s v="CBKNAQA-3347 CBK/CJB Replication and Cache Clear"/>
    <s v="Christopher and Banks"/>
    <s v="Closed"/>
    <x v="0"/>
    <s v=""/>
    <s v=""/>
    <s v=""/>
    <s v=""/>
    <s v=""/>
    <s v=""/>
    <s v=""/>
    <s v=""/>
    <s v="v11 CBK Launch Team"/>
    <s v="NO"/>
    <d v="2013-06-10T10:51:39"/>
    <s v="CBK.TAM"/>
    <s v=""/>
    <s v="v11.GSI Manager.GSI Manager"/>
    <x v="2"/>
    <n v="6.4583333369228058E-3"/>
    <n v="3.2291666684614029E-3"/>
    <n v="17.866053240737529"/>
    <s v="Day 10&gt;30"/>
  </r>
  <r>
    <s v="24003"/>
    <s v="Incident"/>
    <d v="2013-05-23T14:22:49"/>
    <x v="0"/>
    <d v="2013-05-23T00:00:00"/>
    <d v="1899-12-30T14:22:00"/>
    <s v="B"/>
    <s v="CBK Production Issue - Two CBK Jobs that run in parallel have conflicts and error out"/>
    <s v="Christopher and Banks"/>
    <s v="Closed"/>
    <x v="0"/>
    <s v=""/>
    <s v=""/>
    <s v=""/>
    <s v=""/>
    <s v=""/>
    <s v=""/>
    <s v=""/>
    <s v=""/>
    <s v="v11 CBK Launch Team"/>
    <s v="NO"/>
    <d v="2013-07-21T17:30:10"/>
    <s v="CBK.TAM"/>
    <s v=""/>
    <s v="v11.GSI Manager.GSI Manager"/>
    <x v="2"/>
    <n v="1.2696759258687962E-2"/>
    <n v="6.3483796293439809E-3"/>
    <n v="59.13010416666657"/>
    <s v="Day &gt;30"/>
  </r>
  <r>
    <s v="24007"/>
    <s v="Incident"/>
    <d v="2013-05-23T15:03:28"/>
    <x v="0"/>
    <d v="2013-05-23T00:00:00"/>
    <d v="1899-12-30T15:03:00"/>
    <s v="B"/>
    <s v="CBKNAQA-3395 Drop in outgoing CBK marketing emails."/>
    <s v="Christopher and Banks"/>
    <s v="Closed"/>
    <x v="1"/>
    <s v=""/>
    <s v=""/>
    <s v=""/>
    <s v=""/>
    <s v=""/>
    <s v=""/>
    <s v=""/>
    <s v=""/>
    <s v="v11 CBK Launch Team"/>
    <s v="NO"/>
    <d v="2013-05-28T13:39:48"/>
    <s v="CBK.TAM"/>
    <s v=""/>
    <s v="v11.Email Related Issues.Marketing Emails"/>
    <x v="6"/>
    <n v="2.8229166666278616E-2"/>
    <n v="1.4114583333139308E-2"/>
    <n v="4.9418981481430819"/>
    <s v="Day 4"/>
  </r>
  <r>
    <s v="24021"/>
    <s v="Incident"/>
    <d v="2013-05-23T16:12:25"/>
    <x v="0"/>
    <d v="2013-05-23T00:00:00"/>
    <d v="1899-12-30T16:12:00"/>
    <s v="B"/>
    <s v="CBKNAQA-3397 CBK Production Issue - Two CBK Jobs that run in parallel have conflicts and error out"/>
    <s v="Christopher and Banks"/>
    <s v="Closed"/>
    <x v="0"/>
    <s v=""/>
    <s v=""/>
    <s v=""/>
    <s v=""/>
    <s v=""/>
    <s v=""/>
    <s v=""/>
    <s v=""/>
    <s v="v11 CBK Launch Team"/>
    <s v="NO"/>
    <d v="2013-05-24T09:57:33"/>
    <s v="CBK.TAM"/>
    <s v=""/>
    <s v="v11.Operations Related Issues.Operations"/>
    <x v="17"/>
    <n v="4.7881944439723156E-2"/>
    <n v="2.3940972219861578E-2"/>
    <n v="0.739675925928168"/>
    <s v="Day 0"/>
  </r>
  <r>
    <s v="24031"/>
    <s v="Incident"/>
    <d v="2013-05-23T17:46:44"/>
    <x v="0"/>
    <d v="2013-05-23T00:00:00"/>
    <d v="1899-12-30T17:46:00"/>
    <s v="B"/>
    <s v="Online Exclusive and Available bubbles are appearing under every product in the category page. Please turn off the bubbles!"/>
    <s v="Christopher and Banks"/>
    <s v="Closed"/>
    <x v="0"/>
    <s v=""/>
    <s v=""/>
    <s v=""/>
    <s v=""/>
    <s v=""/>
    <s v=""/>
    <s v=""/>
    <s v=""/>
    <s v="v11 CBK Launch Team"/>
    <s v="YES"/>
    <d v="2013-05-24T10:04:32"/>
    <s v="CBK.TAM"/>
    <s v=""/>
    <s v="v11.Storefront Related Issues.WebStore Display"/>
    <x v="0"/>
    <n v="6.5497685187438037E-2"/>
    <n v="3.2748842593719019E-2"/>
    <n v="0.67902777777635492"/>
    <s v="Day 0"/>
  </r>
  <r>
    <s v="24053"/>
    <s v="Incident"/>
    <d v="2013-05-24T08:19:49"/>
    <x v="4"/>
    <d v="2013-05-24T00:00:00"/>
    <d v="1899-12-30T08:19:00"/>
    <s v="A"/>
    <s v="(OMS) VPRS-14685 OMS is calling PaymentService RevealPan in production with empty Token value, triggering e-mail alerts"/>
    <s v="Christopher and Banks"/>
    <s v="Closed"/>
    <x v="0"/>
    <s v=""/>
    <s v=""/>
    <s v=""/>
    <s v=""/>
    <s v=""/>
    <s v=""/>
    <s v=""/>
    <s v=""/>
    <s v="v11 CBK Launch Team"/>
    <s v="NO"/>
    <d v="2013-06-24T10:48:30"/>
    <s v="CBK.TAM"/>
    <s v=""/>
    <s v="v11.Storefront Related Issues.Checkout"/>
    <x v="0"/>
    <n v="0.60630787037371192"/>
    <n v="0.30315393518685596"/>
    <n v="31.103252314809652"/>
    <s v="Day &gt;30"/>
  </r>
  <r>
    <s v="24062"/>
    <s v="Incident"/>
    <d v="2013-05-24T10:31:13"/>
    <x v="4"/>
    <d v="2013-05-24T00:00:00"/>
    <d v="1899-12-30T10:31:00"/>
    <s v="B"/>
    <s v="CBKNAQA-3025 Duty calculation for promotion part is not included in order create request; thus duty transferred to backend is based on product original price"/>
    <s v="Christopher and Banks"/>
    <s v="Closed"/>
    <x v="0"/>
    <s v=""/>
    <s v="Belz, Robert "/>
    <s v=""/>
    <s v=""/>
    <s v=""/>
    <s v=""/>
    <s v=""/>
    <s v=""/>
    <s v="v11 CBK Launch Team"/>
    <s v="NO"/>
    <d v="2013-07-21T17:39:23"/>
    <s v="CBK.TAM"/>
    <s v=""/>
    <s v="v11.Storefront Related Issues.Checkout"/>
    <x v="0"/>
    <n v="9.1249999997671694E-2"/>
    <n v="4.5624999998835847E-2"/>
    <n v="58.297337962962047"/>
    <s v="Day &gt;30"/>
  </r>
  <r>
    <s v="24063"/>
    <s v="Incident"/>
    <d v="2013-05-24T10:34:05"/>
    <x v="4"/>
    <d v="2013-05-24T00:00:00"/>
    <d v="1899-12-30T10:34:00"/>
    <s v="B"/>
    <s v="CBKNAQA-2750 CLONE - Exceptions print personal information"/>
    <s v="Christopher and Banks"/>
    <s v="Closed"/>
    <x v="0"/>
    <s v=""/>
    <s v=""/>
    <s v=""/>
    <s v=""/>
    <s v=""/>
    <s v=""/>
    <s v=""/>
    <s v=""/>
    <s v="v11 CBK Launch Team"/>
    <s v="NO"/>
    <d v="2013-07-12T15:22:59"/>
    <s v="CBK.TAM"/>
    <s v=""/>
    <s v="v11.Storefront Related Issues.MyAccount"/>
    <x v="0"/>
    <n v="1.9907407404389232E-3"/>
    <n v="9.9537037021946162E-4"/>
    <n v="49.200624999997672"/>
    <s v="Day &gt;30"/>
  </r>
  <r>
    <s v="24066"/>
    <s v="Incident"/>
    <d v="2013-05-24T11:05:29"/>
    <x v="4"/>
    <d v="2013-05-24T00:00:00"/>
    <d v="1899-12-30T11:05:00"/>
    <s v="B"/>
    <s v="CBKNAQA-3357 Partner: CBK &amp; CJB - Issue: Duplicate Orders/Duplicate Items Being Ordered"/>
    <s v="CS Clothing"/>
    <s v="Closed"/>
    <x v="0"/>
    <s v=""/>
    <s v=""/>
    <s v=""/>
    <s v=""/>
    <s v=""/>
    <s v=""/>
    <s v=""/>
    <s v=""/>
    <s v="v11 CBK Launch Team"/>
    <s v="NO"/>
    <d v="2013-05-31T11:11:02"/>
    <s v="Clothing.Client Services Ops"/>
    <s v=""/>
    <s v="v11.Storefront Related Issues.Checkout"/>
    <x v="0"/>
    <n v="2.1805555552418809E-2"/>
    <n v="1.0902777776209405E-2"/>
    <n v="7.0038541666726815"/>
    <s v="Day 6-10"/>
  </r>
  <r>
    <s v="24148"/>
    <s v="Incident"/>
    <d v="2013-05-28T10:13:46"/>
    <x v="2"/>
    <d v="2013-05-28T00:00:00"/>
    <d v="1899-12-30T10:13:00"/>
    <s v="B"/>
    <s v="CBKNAQA-3405 Image not appearing for Belted Linen Skirt 9-00808816606"/>
    <s v="Christopher and Banks"/>
    <s v="Closed"/>
    <x v="1"/>
    <s v=""/>
    <s v="Flieck, Brian "/>
    <s v=""/>
    <s v=""/>
    <s v=""/>
    <s v=""/>
    <s v=""/>
    <s v=""/>
    <s v="v11 CBK Launch Team"/>
    <s v="YES"/>
    <d v="2013-05-30T16:14:55"/>
    <s v="CBK.TAM"/>
    <s v=""/>
    <s v="v11.Storefront Related Issues.WebStore Display"/>
    <x v="0"/>
    <n v="3.9640856481491937"/>
    <n v="1.9820428240745969"/>
    <n v="2.2507986111158971"/>
    <s v="Day 2"/>
  </r>
  <r>
    <s v="24168"/>
    <s v="Incident"/>
    <d v="2013-05-28T11:56:21"/>
    <x v="2"/>
    <d v="2013-05-28T00:00:00"/>
    <d v="1899-12-30T11:56:00"/>
    <s v="B"/>
    <s v="CBKNAQA-3411 Please turn off AutoComplete for all textboxes during AOS Checkout"/>
    <s v="Christopher and Banks"/>
    <s v="Closed"/>
    <x v="1"/>
    <s v=""/>
    <s v=""/>
    <d v="2013-06-17T17:00:37"/>
    <s v=""/>
    <s v=""/>
    <s v=""/>
    <s v=""/>
    <d v="2013-06-19T17:00:10"/>
    <s v="v11 CBK Launch Team"/>
    <s v="YES"/>
    <d v="2013-06-24T10:39:03"/>
    <s v="CBK.TAM"/>
    <s v=""/>
    <s v="v11.Storefront Related Issues.Checkout"/>
    <x v="0"/>
    <n v="7.1238425924093463E-2"/>
    <n v="3.5619212962046731E-2"/>
    <n v="26.946319444446999"/>
    <s v="Day 10&gt;30"/>
  </r>
  <r>
    <s v="24170"/>
    <s v="Incident"/>
    <d v="2013-05-28T12:01:37"/>
    <x v="2"/>
    <d v="2013-05-28T00:00:00"/>
    <d v="1899-12-30T12:01:00"/>
    <s v="B"/>
    <s v="CBKNAQA-3409 Online Exclusive and Available bubbles are appearing under every product in the category page. Please turn off the bubbles!"/>
    <s v="Christopher and Banks"/>
    <s v="Closed"/>
    <x v="0"/>
    <s v=""/>
    <s v=""/>
    <s v=""/>
    <s v=""/>
    <s v=""/>
    <s v=""/>
    <s v=""/>
    <s v=""/>
    <s v="v11 CBK Launch Team"/>
    <s v="YES"/>
    <d v="2013-05-30T16:10:06"/>
    <s v="CBK.TAM"/>
    <s v=""/>
    <s v="v11.Storefront Related Issues.Category"/>
    <x v="0"/>
    <n v="3.6574074110831134E-3"/>
    <n v="1.8287037055415567E-3"/>
    <n v="2.1725578703699284"/>
    <s v="Day 2"/>
  </r>
  <r>
    <s v="24193"/>
    <s v="Request"/>
    <d v="2013-05-28T15:18:57"/>
    <x v="2"/>
    <d v="2013-05-28T00:00:00"/>
    <d v="1899-12-30T15:18:00"/>
    <s v="B"/>
    <s v="V11 Order - CBK OMS Order #100000562531, Request ID 004107"/>
    <s v="CS Clothing"/>
    <s v="Closed"/>
    <x v="0"/>
    <s v=""/>
    <s v=""/>
    <s v=""/>
    <s v=""/>
    <s v=""/>
    <s v=""/>
    <s v=""/>
    <s v=""/>
    <s v="v11 CBK Launch Team"/>
    <s v="NO"/>
    <d v="2013-05-28T15:26:44"/>
    <s v="Clothing.Client Services Ops"/>
    <s v=""/>
    <s v="v11.Call Center Related Issues.GSI Customer Care"/>
    <x v="7"/>
    <n v="0.13703703703504289"/>
    <n v="6.8518518517521443E-2"/>
    <n v="5.4050925973569974E-3"/>
    <s v="Day 0"/>
  </r>
  <r>
    <s v="24216"/>
    <s v="Incident"/>
    <d v="2013-05-28T20:31:49"/>
    <x v="2"/>
    <d v="2013-05-28T00:00:00"/>
    <d v="1899-12-30T20:31:00"/>
    <s v="C"/>
    <s v="CBKNAQA-3418 When a user selects a size and add to bag you get a security warning: "/>
    <s v="Christopher and Banks"/>
    <s v="Closed"/>
    <x v="0"/>
    <s v=""/>
    <s v=""/>
    <s v=""/>
    <s v=""/>
    <s v=""/>
    <s v=""/>
    <s v=""/>
    <s v=""/>
    <s v="v11 CBK Launch Team"/>
    <s v="NO"/>
    <d v="2013-06-05T10:00:01"/>
    <s v="CBK.TAM"/>
    <s v=""/>
    <s v="v11.Feeds Related Issues.Data Warehouse"/>
    <x v="3"/>
    <n v="0.21726851852145046"/>
    <n v="0.10863425926072523"/>
    <n v="7.5612499999988358"/>
    <s v="Day 6-10"/>
  </r>
  <r>
    <s v="24224"/>
    <s v="Incident"/>
    <d v="2013-05-29T05:27:39"/>
    <x v="3"/>
    <d v="2013-05-29T00:00:00"/>
    <d v="1899-12-30T05:27:00"/>
    <s v="A"/>
    <s v="V11 DW load failed for CBK due to object no longer exists"/>
    <s v="Christopher and Banks"/>
    <s v="Closed"/>
    <x v="2"/>
    <s v=""/>
    <s v=""/>
    <s v=""/>
    <s v=""/>
    <s v=""/>
    <s v=""/>
    <s v=""/>
    <s v=""/>
    <s v="v11 CBK Launch Team"/>
    <s v="NO"/>
    <d v="2013-06-24T10:36:07"/>
    <s v="CBK.TAM"/>
    <s v=""/>
    <s v="v11.Data Migration"/>
    <x v="16"/>
    <n v="0.37210648148175096"/>
    <n v="0.18605324074087548"/>
    <n v="26.214212962964666"/>
    <s v="Day 10&gt;30"/>
  </r>
  <r>
    <s v="24293"/>
    <s v="Incident"/>
    <d v="2013-05-30T03:44:19"/>
    <x v="0"/>
    <d v="2013-05-30T00:00:00"/>
    <d v="1899-12-30T03:44:00"/>
    <s v="A"/>
    <s v="The CBKNA EDIT jobs have finished with exception at 3:20 AM. "/>
    <s v="Christopher and Banks"/>
    <s v="Closed"/>
    <x v="2"/>
    <s v=""/>
    <s v=""/>
    <s v=""/>
    <s v=""/>
    <s v=""/>
    <s v=""/>
    <s v=""/>
    <s v=""/>
    <s v="v11 CBK Launch Team"/>
    <s v="NO"/>
    <d v="2013-06-24T10:36:34"/>
    <s v="CBK.TAM"/>
    <s v=""/>
    <s v="v11.Data Migration"/>
    <x v="16"/>
    <n v="0.9282407407372375"/>
    <n v="0.46412037036861875"/>
    <n v="25.286284722220444"/>
    <s v="Day 10&gt;30"/>
  </r>
  <r>
    <s v="24328"/>
    <s v="Incident"/>
    <d v="2013-05-30T13:36:19"/>
    <x v="0"/>
    <d v="2013-05-30T00:00:00"/>
    <d v="1899-12-30T13:36:00"/>
    <s v="B"/>
    <s v="INFRA-5318  Notifications of emails-Canada requires unchecked "/>
    <s v="Christopher and Banks"/>
    <s v="Closed"/>
    <x v="0"/>
    <s v=""/>
    <s v=""/>
    <s v=""/>
    <s v=""/>
    <s v=""/>
    <s v=""/>
    <s v=""/>
    <s v=""/>
    <s v="v11 CBK Launch Team"/>
    <s v="NO"/>
    <d v="2013-06-05T11:50:53"/>
    <s v="CBK.TAM"/>
    <s v=""/>
    <s v="v11.Storefront Related Issues.MyAccount"/>
    <x v="0"/>
    <n v="0.41111111111240461"/>
    <n v="0.20555555555620231"/>
    <n v="5.9267824074049713"/>
    <s v="Day 5"/>
  </r>
  <r>
    <s v="24331"/>
    <s v="Incident"/>
    <d v="2013-05-30T13:39:33"/>
    <x v="0"/>
    <d v="2013-05-30T00:00:00"/>
    <d v="1899-12-30T13:39:00"/>
    <s v="B"/>
    <s v="INFRA-5447 We need solr configuration"/>
    <s v="Christopher and Banks"/>
    <s v="Closed"/>
    <x v="0"/>
    <s v=""/>
    <s v=""/>
    <s v=""/>
    <s v=""/>
    <s v=""/>
    <s v=""/>
    <s v=""/>
    <s v=""/>
    <s v="v11 CBK Launch Team"/>
    <s v="NO"/>
    <d v="2013-06-28T10:08:10"/>
    <s v="CBK.TAM"/>
    <s v=""/>
    <s v="v11.Operations Related Issues.Operations"/>
    <x v="17"/>
    <n v="2.2453703713836148E-3"/>
    <n v="1.1226851856918074E-3"/>
    <n v="28.853206018517085"/>
    <s v="Day 10&gt;30"/>
  </r>
  <r>
    <s v="24334"/>
    <s v="Incident"/>
    <d v="2013-05-30T13:52:43"/>
    <x v="0"/>
    <d v="2013-05-30T00:00:00"/>
    <d v="1899-12-30T13:52:00"/>
    <s v="B"/>
    <s v="INFRA-5449 External IP's for WS,AOS and CSR on TST02 "/>
    <s v="Christopher and Banks"/>
    <s v="Closed"/>
    <x v="0"/>
    <s v=""/>
    <s v=""/>
    <s v=""/>
    <s v=""/>
    <s v=""/>
    <s v=""/>
    <s v=""/>
    <s v=""/>
    <s v="v11 CBK Launch Team"/>
    <s v="NO"/>
    <d v="2013-06-28T10:32:26"/>
    <s v="CBK.TAM"/>
    <s v=""/>
    <s v="v11.Call Center Related Issues.AOS"/>
    <x v="7"/>
    <n v="9.1435185167938471E-3"/>
    <n v="4.5717592583969235E-3"/>
    <n v="28.860914351855172"/>
    <s v="Day 10&gt;30"/>
  </r>
  <r>
    <s v="24385"/>
    <s v="Incident"/>
    <d v="2013-05-31T10:34:17"/>
    <x v="4"/>
    <d v="2013-05-31T00:00:00"/>
    <d v="1899-12-30T10:34:00"/>
    <s v="B"/>
    <s v="CBKNAQA-3409 Online Exclusive and Available bubbles are appearing under every product in the category page. Please turn off the bubbles!"/>
    <s v="Christopher and Banks"/>
    <s v="Closed"/>
    <x v="0"/>
    <s v=""/>
    <s v=""/>
    <s v=""/>
    <s v=""/>
    <s v=""/>
    <s v=""/>
    <s v=""/>
    <s v=""/>
    <s v="v11 CBK Launch Team"/>
    <s v="NO"/>
    <d v="2013-06-05T10:02:17"/>
    <s v="CBK.TAM"/>
    <s v=""/>
    <s v="v11.Storefront Related Issues.WebStore Display"/>
    <x v="0"/>
    <n v="0.86219907407212304"/>
    <n v="0.43109953703606152"/>
    <n v="4.9777777777781012"/>
    <s v="Day 4"/>
  </r>
  <r>
    <s v="24393"/>
    <s v="Incident"/>
    <d v="2013-05-31T11:57:17"/>
    <x v="4"/>
    <d v="2013-05-31T00:00:00"/>
    <d v="1899-12-30T11:57:00"/>
    <s v="B"/>
    <s v="CBKNAQA-3438 Customer not getting Free shipping and discounts"/>
    <s v="Christopher and Banks"/>
    <s v="Closed"/>
    <x v="1"/>
    <s v=""/>
    <s v=""/>
    <s v=""/>
    <s v=""/>
    <s v=""/>
    <s v=""/>
    <s v=""/>
    <s v=""/>
    <s v="v11 CBK Launch Team"/>
    <s v="YES"/>
    <d v="2013-07-15T15:28:46"/>
    <s v="CBK.TAM"/>
    <s v=""/>
    <s v="v11.Storefront Related Issues.Checkout"/>
    <x v="0"/>
    <n v="5.7638888894871343E-2"/>
    <n v="2.8819444447435671E-2"/>
    <n v="45.146863425921765"/>
    <s v="Day &gt;30"/>
  </r>
  <r>
    <s v="24411"/>
    <s v="Incident"/>
    <d v="2013-05-31T14:12:26"/>
    <x v="4"/>
    <d v="2013-05-31T00:00:00"/>
    <d v="1899-12-30T14:12:00"/>
    <s v="B"/>
    <s v="Cleanup of OMS CBK orders for CIQ 22519 - nubridges timeouts"/>
    <s v="Christopher and Banks"/>
    <s v="Closed"/>
    <x v="0"/>
    <s v=""/>
    <s v=""/>
    <s v=""/>
    <s v=""/>
    <s v=""/>
    <s v=""/>
    <s v=""/>
    <s v=""/>
    <s v="v11 CBK Launch Team"/>
    <s v="NO"/>
    <d v="2013-06-24T10:48:49"/>
    <s v="CBK.TAM"/>
    <s v=""/>
    <s v="v11.Order Processing Related Issues.Orders Delayed/Missing"/>
    <x v="4"/>
    <n v="9.3854166661913041E-2"/>
    <n v="4.6927083330956521E-2"/>
    <n v="23.858599537037662"/>
    <s v="Day 10&gt;30"/>
  </r>
  <r>
    <s v="24417"/>
    <s v="Incident"/>
    <d v="2013-05-31T16:00:14"/>
    <x v="4"/>
    <d v="2013-05-31T00:00:00"/>
    <d v="1899-12-30T16:00:00"/>
    <s v="B"/>
    <s v="CBKNAQA-3424 CBK No Orders Received since 1pm"/>
    <s v="Sheperdsville"/>
    <s v="Closed"/>
    <x v="2"/>
    <s v=""/>
    <s v=""/>
    <s v=""/>
    <s v=""/>
    <s v=""/>
    <s v=""/>
    <s v=""/>
    <s v=""/>
    <s v="v11 CBK Launch Team"/>
    <s v="NO"/>
    <d v="2013-06-03T09:11:01"/>
    <s v=""/>
    <s v=""/>
    <s v="v11.Order Processing Related Issues.Orders Delayed/Missing"/>
    <x v="4"/>
    <n v="7.4861111112113576E-2"/>
    <n v="3.7430555556056788E-2"/>
    <n v="2.715821759258688"/>
    <s v="Day 2"/>
  </r>
  <r>
    <s v="24484"/>
    <s v="Incident"/>
    <d v="2013-06-03T10:19:48"/>
    <x v="1"/>
    <d v="2013-06-03T00:00:00"/>
    <d v="1899-12-30T10:19:00"/>
    <s v="B"/>
    <s v="CBKNAQA-3456 URL Tagging / Reporting"/>
    <s v="Christopher and Banks"/>
    <s v="Closed"/>
    <x v="1"/>
    <s v=""/>
    <s v=""/>
    <s v=""/>
    <s v=""/>
    <s v=""/>
    <s v=""/>
    <s v=""/>
    <s v=""/>
    <s v="v11 CBK Launch Team"/>
    <s v="YES"/>
    <d v="2013-06-28T08:57:54"/>
    <s v="CBK.TAM"/>
    <s v=""/>
    <s v="v11.Reporting Related Issues.Omniture"/>
    <x v="11"/>
    <n v="2.7635879629669944"/>
    <n v="1.3817939814834972"/>
    <n v="24.943124999997963"/>
    <s v="Day 10&gt;30"/>
  </r>
  <r>
    <s v="24531"/>
    <s v="Incident"/>
    <d v="2013-06-03T15:37:50"/>
    <x v="1"/>
    <d v="2013-06-03T00:00:00"/>
    <d v="1899-12-30T15:37:00"/>
    <s v="B"/>
    <s v="CBKNAQA-3439 Customers with free product promo code is being charged -$0.01"/>
    <s v="Christopher and Banks"/>
    <s v="Closed"/>
    <x v="0"/>
    <s v=""/>
    <s v=""/>
    <s v=""/>
    <s v=""/>
    <s v=""/>
    <s v=""/>
    <s v=""/>
    <s v=""/>
    <s v="v11 CBK Launch Team"/>
    <s v="YES"/>
    <d v="2013-06-05T17:11:26"/>
    <s v="CBK.TAM"/>
    <s v=""/>
    <s v="v11.Storefront Related Issues.Tax"/>
    <x v="0"/>
    <n v="0.22085648147913162"/>
    <n v="0.11042824073956581"/>
    <n v="2.0650000000023283"/>
    <s v="Day 2"/>
  </r>
  <r>
    <s v="24538"/>
    <s v="Incident"/>
    <d v="2013-06-03T16:11:36"/>
    <x v="1"/>
    <d v="2013-06-03T00:00:00"/>
    <d v="1899-12-30T16:11:00"/>
    <s v="B"/>
    <s v="CBKNAQA-3427 Customer uses free promo code but unable to checkout because credit card is not accepted"/>
    <s v="Christopher and Banks"/>
    <s v="Closed"/>
    <x v="2"/>
    <s v=""/>
    <s v=""/>
    <s v=""/>
    <s v=""/>
    <s v=""/>
    <s v=""/>
    <s v=""/>
    <s v=""/>
    <s v="v11 CBK Launch Team"/>
    <s v="YES"/>
    <d v="2013-06-12T09:49:27"/>
    <s v="CBK.TAM"/>
    <s v=""/>
    <s v="v11.Storefront Related Issues.Checkout"/>
    <x v="0"/>
    <n v="2.3449074076779652E-2"/>
    <n v="1.1724537038389826E-2"/>
    <n v="8.734618055554165"/>
    <s v="Day 6-10"/>
  </r>
  <r>
    <s v="24545"/>
    <s v="Incident"/>
    <d v="2013-06-03T17:13:02"/>
    <x v="1"/>
    <d v="2013-06-03T00:00:00"/>
    <d v="1899-12-30T17:13:00"/>
    <s v="B"/>
    <s v="(OMS) CBK invoiced data is missing master invoice &amp; GL posting on 5/17 &amp; 5/20 totaling $1804.31"/>
    <s v="Christopher and Banks"/>
    <s v="Closed"/>
    <x v="0"/>
    <s v=""/>
    <s v="Gurram, Vinay "/>
    <s v=""/>
    <s v=""/>
    <s v=""/>
    <s v=""/>
    <s v=""/>
    <s v=""/>
    <s v="v11 CBK Launch Team"/>
    <s v="NO"/>
    <d v="2013-06-28T13:20:48"/>
    <s v="CBK.TAM"/>
    <s v=""/>
    <s v="v11.Finance Related Issues"/>
    <x v="10"/>
    <n v="4.2662037034460809E-2"/>
    <n v="2.1331018517230405E-2"/>
    <n v="24.83872685184906"/>
    <s v="Day 10&gt;30"/>
  </r>
  <r>
    <s v="24565"/>
    <s v="Incident"/>
    <d v="2013-06-04T08:22:43"/>
    <x v="2"/>
    <d v="2013-06-04T00:00:00"/>
    <d v="1899-12-30T08:22:00"/>
    <s v="A"/>
    <s v="CBK - Error appearing on homepage"/>
    <s v="SysOps"/>
    <s v="Closed"/>
    <x v="0"/>
    <s v=""/>
    <s v=""/>
    <s v=""/>
    <s v=""/>
    <s v=""/>
    <s v=""/>
    <s v=""/>
    <s v=""/>
    <s v="v11 CBK Launch Team"/>
    <s v="NO"/>
    <d v="2013-06-05T11:06:10"/>
    <s v=""/>
    <s v=""/>
    <s v="v11.Storefront Related Issues.WebStore Display"/>
    <x v="0"/>
    <n v="0.63172453703737119"/>
    <n v="0.3158622685186856"/>
    <n v="1.1135069444426335"/>
    <s v="Day 1"/>
  </r>
  <r>
    <s v="24577"/>
    <s v="Incident"/>
    <d v="2013-06-04T10:29:09"/>
    <x v="2"/>
    <d v="2013-06-04T00:00:00"/>
    <d v="1899-12-30T10:29:00"/>
    <s v="B"/>
    <s v="duplicate tables in Product flatten dimension table"/>
    <s v="Christopher and Banks"/>
    <s v="Closed"/>
    <x v="0"/>
    <s v=""/>
    <s v="Srivastava, Ashish "/>
    <s v=""/>
    <s v=""/>
    <s v=""/>
    <s v=""/>
    <s v="Deploy Scheduled"/>
    <s v=""/>
    <s v="v11 CBK Launch Team"/>
    <s v="NO"/>
    <d v="2013-06-13T12:11:01"/>
    <s v="CBK.TAM"/>
    <s v=""/>
    <s v="v11.GSI Store Reporting.Partner Facing Reports"/>
    <x v="8"/>
    <n v="8.7800925924966577E-2"/>
    <n v="4.3900462962483289E-2"/>
    <n v="9.0707407407389837"/>
    <s v="Day 6-10"/>
  </r>
  <r>
    <s v="24643"/>
    <s v="Incident"/>
    <d v="2013-06-05T09:54:08"/>
    <x v="3"/>
    <d v="2013-06-05T00:00:00"/>
    <d v="1899-12-30T09:54:00"/>
    <s v="B"/>
    <s v="CBK - Switching over to SEC Datacenter caused certain cart event messages to not be received by the DW."/>
    <s v="Partica, Frank "/>
    <s v="Closed"/>
    <x v="0"/>
    <s v=""/>
    <s v=""/>
    <s v=""/>
    <s v=""/>
    <s v=""/>
    <s v=""/>
    <s v=""/>
    <s v=""/>
    <s v="v11 CBK Launch Team"/>
    <s v="NO"/>
    <d v="2013-06-13T11:59:09"/>
    <s v="CBK.TAM"/>
    <s v=""/>
    <s v="v11.Feeds Related Issues.Data Warehouse"/>
    <x v="3"/>
    <n v="0.97568287036847323"/>
    <n v="0.48784143518423662"/>
    <n v="8.0868171296315268"/>
    <s v="Day 6-10"/>
  </r>
  <r>
    <s v="24669"/>
    <s v="Incident"/>
    <d v="2013-06-05T11:35:53"/>
    <x v="3"/>
    <d v="2013-06-05T00:00:00"/>
    <d v="1899-12-30T11:35:00"/>
    <s v="B"/>
    <s v="CBKNAQA-3473 Images of recently view items not displaying"/>
    <s v="Christopher and Banks"/>
    <s v="Closed"/>
    <x v="0"/>
    <s v=""/>
    <s v=""/>
    <s v=""/>
    <s v=""/>
    <s v=""/>
    <s v=""/>
    <s v=""/>
    <s v=""/>
    <s v="v11 CBK Launch Team"/>
    <s v="YES"/>
    <d v="2013-06-28T10:39:19"/>
    <s v="CBK.TAM"/>
    <s v=""/>
    <s v="v11.Storefront Related Issues.WebStore Display"/>
    <x v="0"/>
    <n v="7.0659722223354038E-2"/>
    <n v="3.5329861111677019E-2"/>
    <n v="22.960717592592118"/>
    <s v="Day 10&gt;30"/>
  </r>
  <r>
    <s v="24679"/>
    <s v="Incident"/>
    <d v="2013-06-05T12:27:10"/>
    <x v="3"/>
    <d v="2013-06-05T00:00:00"/>
    <d v="1899-12-30T12:27:00"/>
    <s v="B"/>
    <s v="Incorrect Mapping for the Channel Advisor Product Feed"/>
    <s v="Christopher and Banks"/>
    <s v="Closed"/>
    <x v="0"/>
    <s v=""/>
    <s v=""/>
    <s v=""/>
    <s v=""/>
    <s v=""/>
    <s v=""/>
    <s v=""/>
    <s v=""/>
    <s v="v11 CBK Launch Team"/>
    <s v="NO"/>
    <d v="2013-07-19T11:10:26"/>
    <s v="CBK.TAM"/>
    <s v=""/>
    <s v="v11.Email Related Issues.Marketing Emails"/>
    <x v="6"/>
    <n v="3.5613425927294884E-2"/>
    <n v="1.7806712963647442E-2"/>
    <n v="43.94671296296292"/>
    <s v="Day &gt;30"/>
  </r>
  <r>
    <s v="24702"/>
    <s v="Incident"/>
    <d v="2013-06-05T17:06:02"/>
    <x v="3"/>
    <d v="2013-06-05T00:00:00"/>
    <d v="1899-12-30T17:06:00"/>
    <s v="B"/>
    <s v="CBK/CJB: Issue with the Sale category"/>
    <s v="Central Tools Support User"/>
    <s v="Closed"/>
    <x v="0"/>
    <s v=""/>
    <s v=""/>
    <s v=""/>
    <s v=""/>
    <s v=""/>
    <s v=""/>
    <s v=""/>
    <s v=""/>
    <s v="v11 CBK Launch Team"/>
    <s v="NO"/>
    <d v="2013-07-08T10:03:41"/>
    <s v=""/>
    <s v=""/>
    <s v="v11.Storefront Related Issues.Category"/>
    <x v="0"/>
    <n v="0.19365740740613546"/>
    <n v="9.6828703703067731E-2"/>
    <n v="32.706701388888177"/>
    <s v="Day &gt;30"/>
  </r>
  <r>
    <s v="24707"/>
    <s v="Incident"/>
    <d v="2013-06-05T18:45:08"/>
    <x v="3"/>
    <d v="2013-06-05T00:00:00"/>
    <d v="1899-12-30T18:45:00"/>
    <s v="C"/>
    <s v="CBKNAQA-3457 Edit Job &quot;Catalog&quot; Failed for CBKNA"/>
    <s v="SysOps"/>
    <s v="Closed"/>
    <x v="1"/>
    <s v=""/>
    <s v=""/>
    <s v=""/>
    <s v=""/>
    <s v=""/>
    <s v=""/>
    <s v=""/>
    <s v=""/>
    <s v="v11 CBK Launch Team"/>
    <s v="NO"/>
    <d v="2013-06-10T13:06:06"/>
    <s v=""/>
    <s v=""/>
    <s v="v11.Data Migration"/>
    <x v="16"/>
    <n v="6.8819444444670808E-2"/>
    <n v="3.4409722222335404E-2"/>
    <n v="4.7645601851836545"/>
    <s v="Day 4"/>
  </r>
  <r>
    <s v="24731"/>
    <s v="Incident"/>
    <d v="2013-06-06T09:51:38"/>
    <x v="0"/>
    <d v="2013-06-06T00:00:00"/>
    <d v="1899-12-30T09:51:00"/>
    <s v="B"/>
    <s v="CBKNAQA-3448 - Offline products appear on the LIVE Webstores (CBK &amp; CJB) today and the off-DC"/>
    <s v="Christopher and Banks"/>
    <s v="Closed"/>
    <x v="1"/>
    <s v=""/>
    <s v="Murack, David "/>
    <s v=""/>
    <s v=""/>
    <s v=""/>
    <s v=""/>
    <s v=""/>
    <s v=""/>
    <s v="v11 CBK Launch Team"/>
    <s v="NO"/>
    <d v="2013-07-24T16:14:21"/>
    <s v="CBK.TAM"/>
    <s v=""/>
    <s v="v11.Storefront Related Issues.Category"/>
    <x v="0"/>
    <n v="0.62951388888905058"/>
    <n v="0.31475694444452529"/>
    <n v="48.265775462961756"/>
    <s v="Day &gt;30"/>
  </r>
  <r>
    <s v="24751"/>
    <s v="Incident"/>
    <d v="2013-06-06T13:03:09"/>
    <x v="0"/>
    <d v="2013-06-06T00:00:00"/>
    <d v="1899-12-30T13:03:00"/>
    <s v="B"/>
    <s v="The unsubscribe feed has not been processing for CBK or CJB for the last few days"/>
    <s v="Christopher and Banks"/>
    <s v="Closed"/>
    <x v="0"/>
    <s v=""/>
    <s v=""/>
    <s v=""/>
    <s v=""/>
    <s v=""/>
    <s v=""/>
    <s v=""/>
    <s v=""/>
    <s v="v11 CBK Launch Team"/>
    <s v="NO"/>
    <d v="2013-06-29T20:17:07"/>
    <s v="CBK.TAM"/>
    <s v=""/>
    <s v="v11.Email Related Issues.Marketing Emails"/>
    <x v="6"/>
    <n v="0.13299768518481869"/>
    <n v="6.6498842592409346E-2"/>
    <n v="23.301365740742767"/>
    <s v="Day 10&gt;30"/>
  </r>
  <r>
    <s v="24754"/>
    <s v="Incident"/>
    <d v="2013-06-06T13:48:20"/>
    <x v="0"/>
    <d v="2013-06-06T00:00:00"/>
    <d v="1899-12-30T13:48:00"/>
    <s v="B"/>
    <s v="CBKNAQA-3453 Store/Partner: CBK and CJB - Issue: Orders placed on 4/30, shipped and received by customers are now receiving Delay/Cancellation Emails"/>
    <s v="CS Clothing"/>
    <s v="Closed"/>
    <x v="2"/>
    <s v=""/>
    <s v="Soni, Uttam "/>
    <d v="2013-06-06T23:35:20"/>
    <s v=""/>
    <s v=""/>
    <s v=""/>
    <s v=""/>
    <d v="2013-06-10T21:06:08"/>
    <s v="v11 CBK Launch Team"/>
    <s v="NO"/>
    <d v="2013-06-17T12:29:40"/>
    <s v="Clothing.Client Services Ops"/>
    <s v=""/>
    <s v="v11.Email Related Issues.Transaction Emails"/>
    <x v="6"/>
    <n v="3.1377314815472346E-2"/>
    <n v="1.5688657407736173E-2"/>
    <n v="10.945370370369346"/>
    <s v="Day 10&gt;30"/>
  </r>
  <r>
    <s v="24777"/>
    <s v="Incident"/>
    <d v="2013-06-06T15:07:22"/>
    <x v="0"/>
    <d v="2013-06-06T00:00:00"/>
    <d v="1899-12-30T15:07:00"/>
    <s v="B"/>
    <s v="Store/Partner: CBK and CJB - Issue: Customers are unable to reply to order operational emails"/>
    <s v="CS Clothing"/>
    <s v="Closed"/>
    <x v="0"/>
    <s v=""/>
    <s v=""/>
    <s v=""/>
    <s v=""/>
    <s v=""/>
    <s v=""/>
    <s v=""/>
    <s v=""/>
    <s v="v11 CBK Launch Team"/>
    <s v="NO"/>
    <d v="2013-06-27T14:37:51"/>
    <s v="Clothing.Client Services Ops"/>
    <s v=""/>
    <s v="v11.Email Related Issues.Transaction Emails"/>
    <x v="6"/>
    <n v="5.4884259261598345E-2"/>
    <n v="2.7442129630799172E-2"/>
    <n v="20.979502314810816"/>
    <s v="Day 10&gt;30"/>
  </r>
  <r>
    <s v="24837"/>
    <s v="Incident"/>
    <d v="2013-06-07T12:58:01"/>
    <x v="4"/>
    <d v="2013-06-07T00:00:00"/>
    <d v="1899-12-30T12:58:00"/>
    <s v="B"/>
    <s v="Partner/Client/Store: CBK and CJB - Issue: Free Shipping Promo Not Applying Correctly"/>
    <s v="CS Clothing"/>
    <s v="Closed"/>
    <x v="0"/>
    <s v=""/>
    <s v="Gupta, Bipin "/>
    <s v=""/>
    <s v=""/>
    <s v=""/>
    <s v=""/>
    <s v=""/>
    <s v=""/>
    <s v="v11 CBK Launch Team"/>
    <s v="NO"/>
    <d v="2013-07-23T18:29:21"/>
    <s v="Clothing.Client Services Ops"/>
    <s v=""/>
    <s v="v11.Storefront Related Issues.Checkout"/>
    <x v="0"/>
    <n v="0.9101736111115315"/>
    <n v="0.45508680555576575"/>
    <n v="46.230092592588335"/>
    <s v="Day &gt;30"/>
  </r>
  <r>
    <s v="24839"/>
    <s v="Incident"/>
    <d v="2013-06-07T13:11:34"/>
    <x v="4"/>
    <d v="2013-06-07T00:00:00"/>
    <d v="1899-12-30T13:11:00"/>
    <s v="B"/>
    <s v="CBKNAQA-3453 'Delay/Cancellation' Email Being Sent in Error"/>
    <s v="Christopher and Banks"/>
    <s v="Closed"/>
    <x v="0"/>
    <s v=""/>
    <s v="Gurram, Vinay "/>
    <s v=""/>
    <s v=""/>
    <s v=""/>
    <s v=""/>
    <s v=""/>
    <s v=""/>
    <s v="v11 CBK Launch Team"/>
    <s v="NO"/>
    <d v="2013-06-07T13:54:52"/>
    <s v="CBK.TAM"/>
    <s v=""/>
    <s v="v11.Email Related Issues.Transaction Emails"/>
    <x v="6"/>
    <n v="9.4097222172422335E-3"/>
    <n v="4.7048611086211167E-3"/>
    <n v="3.0069444444961846E-2"/>
    <s v="Day 0"/>
  </r>
  <r>
    <s v="24843"/>
    <s v="Incident"/>
    <d v="2013-06-07T13:30:30"/>
    <x v="4"/>
    <d v="2013-06-07T00:00:00"/>
    <d v="1899-12-30T13:30:00"/>
    <s v="B"/>
    <s v="Customers are getting 30 day Order Cancellation emails for orders that were previously cancelled or completed"/>
    <s v="Christopher and Banks"/>
    <s v="Closed"/>
    <x v="1"/>
    <s v=""/>
    <s v=""/>
    <s v=""/>
    <s v=""/>
    <s v=""/>
    <s v=""/>
    <s v=""/>
    <s v=""/>
    <s v="v11 CBK Launch Team"/>
    <s v="YES"/>
    <d v="2013-07-25T11:44:51"/>
    <s v="CBK.TAM"/>
    <s v=""/>
    <s v="v11.Email Related Issues.Transaction Emails"/>
    <x v="6"/>
    <n v="1.3148148151230998E-2"/>
    <n v="6.5740740756154992E-3"/>
    <n v="47.926631944443216"/>
    <s v="Day &gt;30"/>
  </r>
  <r>
    <s v="24844"/>
    <s v="Incident"/>
    <d v="2013-06-07T13:36:17"/>
    <x v="4"/>
    <d v="2013-06-07T00:00:00"/>
    <d v="1899-12-30T13:36:00"/>
    <s v="B"/>
    <s v="CBKNAQA-3458 Print Receipt at the order Confirmation page does not work"/>
    <s v="Christopher and Banks"/>
    <s v="Closed"/>
    <x v="1"/>
    <s v=""/>
    <s v=""/>
    <s v=""/>
    <s v=""/>
    <s v=""/>
    <s v=""/>
    <s v=""/>
    <s v=""/>
    <s v="v11 CBK Launch Team"/>
    <s v="YES"/>
    <d v="2013-06-14T14:49:55"/>
    <s v="CBK.TAM"/>
    <s v=""/>
    <s v="v11.Storefront Related Issues.Checkout"/>
    <x v="0"/>
    <n v="4.016203703940846E-3"/>
    <n v="2.008101851970423E-3"/>
    <n v="7.0511342592581059"/>
    <s v="Day 6-10"/>
  </r>
  <r>
    <s v="24906"/>
    <s v="Incident"/>
    <d v="2013-06-10T03:22:52"/>
    <x v="1"/>
    <d v="2013-06-10T00:00:00"/>
    <d v="1899-12-30T03:22:00"/>
    <s v="A"/>
    <s v="CBKNA - ProcessActivePromotionProducts job finished with exception"/>
    <s v="Christopher and Banks"/>
    <s v="Closed"/>
    <x v="2"/>
    <s v=""/>
    <s v=""/>
    <s v=""/>
    <s v=""/>
    <s v=""/>
    <s v=""/>
    <s v=""/>
    <s v=""/>
    <s v="v11 CBK Launch Team"/>
    <s v="NO"/>
    <d v="2013-06-24T10:35:41"/>
    <s v="CBK.TAM"/>
    <s v=""/>
    <s v="v11.Performance Related Issues.Indicative Alerts"/>
    <x v="12"/>
    <n v="2.5740162037036498"/>
    <n v="1.2870081018518249"/>
    <n v="14.30056712962687"/>
    <s v="Day 10&gt;30"/>
  </r>
  <r>
    <s v="24911"/>
    <s v="Incident"/>
    <d v="2013-06-10T07:13:06"/>
    <x v="1"/>
    <d v="2013-06-10T00:00:00"/>
    <d v="1899-12-30T07:13:00"/>
    <s v="A"/>
    <s v="No merchandise showing from drop down search on CBKUS NJ"/>
    <s v="SysOps"/>
    <s v="Closed"/>
    <x v="2"/>
    <s v=""/>
    <s v=""/>
    <s v=""/>
    <s v=""/>
    <s v=""/>
    <s v=""/>
    <s v=""/>
    <s v=""/>
    <s v="v11 CBK Launch Team"/>
    <s v="NO"/>
    <d v="2013-06-11T06:07:58"/>
    <s v=""/>
    <s v=""/>
    <s v="v11.Storefront Related Issues.Search"/>
    <x v="0"/>
    <n v="0.15988425925752381"/>
    <n v="7.9942129628761904E-2"/>
    <n v="0.95476851851708489"/>
    <s v="Day 0"/>
  </r>
  <r>
    <s v="24933"/>
    <s v="Request"/>
    <d v="2013-06-10T12:23:04"/>
    <x v="1"/>
    <d v="2013-06-10T00:00:00"/>
    <d v="1899-12-30T12:23:00"/>
    <s v="B"/>
    <s v="No Operational Email available for OGC (CBK V11 Order 100001165624)"/>
    <s v="CS Clothing"/>
    <s v="Closed"/>
    <x v="0"/>
    <s v=""/>
    <s v=""/>
    <s v=""/>
    <s v=""/>
    <s v=""/>
    <s v=""/>
    <s v=""/>
    <s v=""/>
    <s v="v11 CBK Launch Team"/>
    <s v="NO"/>
    <d v="2013-06-27T14:36:14"/>
    <s v="Clothing.Client Services Ops"/>
    <s v=""/>
    <s v="v11.Call Center Related Issues.GSI Customer Care"/>
    <x v="7"/>
    <n v="0.21525462962745223"/>
    <n v="0.10762731481372612"/>
    <n v="17.092476851852552"/>
    <s v="Day 10&gt;30"/>
  </r>
  <r>
    <s v="24969"/>
    <s v="Request"/>
    <d v="2013-06-10T15:51:39"/>
    <x v="1"/>
    <d v="2013-06-10T00:00:00"/>
    <d v="1899-12-30T15:51:00"/>
    <s v="B"/>
    <s v="Adjustment / Credit are not procseeing and are stuck in open status. "/>
    <s v="CS Clothing"/>
    <s v="Closed"/>
    <x v="0"/>
    <s v=""/>
    <s v=""/>
    <s v=""/>
    <s v=""/>
    <s v=""/>
    <s v=""/>
    <s v=""/>
    <s v=""/>
    <s v="v11 CBK Launch Team"/>
    <s v="NO"/>
    <d v="2013-06-27T11:13:24"/>
    <s v="Clothing.Client Services Ops"/>
    <s v=""/>
    <s v="v11.Call Center Related Issues.GSI Customer Care"/>
    <x v="7"/>
    <n v="0.14484953704231884"/>
    <n v="7.2424768521159422E-2"/>
    <n v="16.806770833332848"/>
    <s v="Day 10&gt;30"/>
  </r>
  <r>
    <s v="24986"/>
    <s v="Incident"/>
    <d v="2013-06-10T17:25:25"/>
    <x v="1"/>
    <d v="2013-06-10T00:00:00"/>
    <d v="1899-12-30T17:25:00"/>
    <s v="B"/>
    <s v="AOS Checkout screen: Clicking on Proceed to Secure Checkout is Very Slow at Shopping Bag page"/>
    <s v="Christopher and Banks"/>
    <s v="Closed"/>
    <x v="0"/>
    <s v=""/>
    <s v=""/>
    <s v=""/>
    <s v=""/>
    <s v=""/>
    <s v=""/>
    <s v=""/>
    <s v=""/>
    <s v="v11 CBK Launch Team"/>
    <s v="YES"/>
    <d v="2013-06-11T09:06:58"/>
    <s v="CBK.TAM"/>
    <s v=""/>
    <s v="v11.Storefront Related Issues.Checkout"/>
    <x v="0"/>
    <n v="6.5115740741021E-2"/>
    <n v="3.25578703705105E-2"/>
    <n v="0.65385416666686069"/>
    <s v="Day 0"/>
  </r>
  <r>
    <s v="24987"/>
    <s v="Request"/>
    <d v="2013-06-10T17:26:56"/>
    <x v="1"/>
    <d v="2013-06-10T00:00:00"/>
    <d v="1899-12-30T17:26:00"/>
    <s v="B"/>
    <s v="Resend OGC email"/>
    <s v="CS Clothing"/>
    <s v="Closed"/>
    <x v="0"/>
    <s v=""/>
    <s v=""/>
    <s v=""/>
    <s v=""/>
    <s v=""/>
    <s v=""/>
    <s v=""/>
    <s v=""/>
    <s v="v11 CBK Launch Team"/>
    <s v="NO"/>
    <d v="2013-06-27T14:35:33"/>
    <s v="Clothing.Client Services Ops"/>
    <s v=""/>
    <s v="v11.Call Center Related Issues.GSI Customer Care"/>
    <x v="7"/>
    <n v="1.0532407395658083E-3"/>
    <n v="5.2662036978290416E-4"/>
    <n v="16.880983796298096"/>
    <s v="Day 10&gt;30"/>
  </r>
  <r>
    <s v="24988"/>
    <s v="Incident"/>
    <d v="2013-06-10T17:29:32"/>
    <x v="1"/>
    <d v="2013-06-10T00:00:00"/>
    <d v="1899-12-30T17:29:00"/>
    <s v="B"/>
    <s v="AOS Checkout: Entering address is very slow"/>
    <s v="Christopher and Banks"/>
    <s v="Closed"/>
    <x v="0"/>
    <s v=""/>
    <s v=""/>
    <s v=""/>
    <s v=""/>
    <s v=""/>
    <s v=""/>
    <s v=""/>
    <s v=""/>
    <s v="v11 CBK Launch Team"/>
    <s v="YES"/>
    <d v="2013-06-11T09:06:39"/>
    <s v="CBK.TAM"/>
    <s v=""/>
    <s v="v11.Storefront Related Issues.Checkout"/>
    <x v="0"/>
    <n v="1.8055555556202307E-3"/>
    <n v="9.0277777781011537E-4"/>
    <n v="0.65077546296379296"/>
    <s v="Day 0"/>
  </r>
  <r>
    <s v="24990"/>
    <s v="Incident"/>
    <d v="2013-06-10T17:33:58"/>
    <x v="1"/>
    <d v="2013-06-10T00:00:00"/>
    <d v="1899-12-30T17:33:00"/>
    <s v="B"/>
    <s v="AOS Checkout: Address verification is SLOW"/>
    <s v="Christopher and Banks"/>
    <s v="Closed"/>
    <x v="0"/>
    <s v=""/>
    <s v=""/>
    <s v=""/>
    <s v=""/>
    <s v=""/>
    <s v=""/>
    <s v=""/>
    <s v=""/>
    <s v="v11 CBK Launch Team"/>
    <s v="YES"/>
    <d v="2013-06-11T09:06:19"/>
    <s v="CBK.TAM"/>
    <s v=""/>
    <s v="v11.Storefront Related Issues.Checkout"/>
    <x v="0"/>
    <n v="3.0787037030677311E-3"/>
    <n v="1.5393518515338656E-3"/>
    <n v="0.64746527777606389"/>
    <s v="Day 0"/>
  </r>
  <r>
    <s v="24991"/>
    <s v="Incident"/>
    <d v="2013-06-10T17:36:12"/>
    <x v="1"/>
    <d v="2013-06-10T00:00:00"/>
    <d v="1899-12-30T17:36:00"/>
    <s v="B"/>
    <s v="AOS Checkout: Shipping method is slow"/>
    <s v="Christopher and Banks"/>
    <s v="Closed"/>
    <x v="0"/>
    <s v=""/>
    <s v=""/>
    <s v=""/>
    <s v=""/>
    <s v=""/>
    <s v=""/>
    <s v=""/>
    <s v=""/>
    <s v="v11 CBK Launch Team"/>
    <s v="YES"/>
    <d v="2013-06-11T09:06:01"/>
    <s v="CBK.TAM"/>
    <s v=""/>
    <s v="v11.Storefront Related Issues.Checkout"/>
    <x v="0"/>
    <n v="1.5509259246755391E-3"/>
    <n v="7.7546296233776957E-4"/>
    <n v="0.64570601852028631"/>
    <s v="Day 0"/>
  </r>
  <r>
    <s v="24992"/>
    <s v="Incident"/>
    <d v="2013-06-10T17:38:31"/>
    <x v="1"/>
    <d v="2013-06-10T00:00:00"/>
    <d v="1899-12-30T17:38:00"/>
    <s v="B"/>
    <s v="AOS Checkout: Payment Method is slow"/>
    <s v="Christopher and Banks"/>
    <s v="Closed"/>
    <x v="0"/>
    <s v=""/>
    <s v=""/>
    <s v=""/>
    <s v=""/>
    <s v=""/>
    <s v=""/>
    <s v=""/>
    <s v=""/>
    <s v="v11 CBK Launch Team"/>
    <s v="YES"/>
    <d v="2013-06-11T10:56:02"/>
    <s v="CBK.TAM"/>
    <s v=""/>
    <s v="v11.Storefront Related Issues.Checkout"/>
    <x v="0"/>
    <n v="1.6087962940218858E-3"/>
    <n v="8.0439814701094292E-4"/>
    <n v="0.72049768518627388"/>
    <s v="Day 0"/>
  </r>
  <r>
    <s v="24993"/>
    <s v="Incident"/>
    <d v="2013-06-10T17:43:34"/>
    <x v="1"/>
    <d v="2013-06-10T00:00:00"/>
    <d v="1899-12-30T17:43:00"/>
    <s v="B"/>
    <s v="AOS Checkout: Review Order Information is slow / freezes"/>
    <s v="Christopher and Banks"/>
    <s v="Closed"/>
    <x v="0"/>
    <s v=""/>
    <s v=""/>
    <s v=""/>
    <s v=""/>
    <s v=""/>
    <s v=""/>
    <s v=""/>
    <s v=""/>
    <s v="v11 CBK Launch Team"/>
    <s v="YES"/>
    <d v="2013-06-11T09:05:39"/>
    <s v="CBK.TAM"/>
    <s v=""/>
    <s v="v11.Storefront Related Issues.Checkout"/>
    <x v="0"/>
    <n v="3.5069444493274204E-3"/>
    <n v="1.7534722246637102E-3"/>
    <n v="0.64033564814599231"/>
    <s v="Day 0"/>
  </r>
  <r>
    <s v="24994"/>
    <s v="Incident"/>
    <d v="2013-06-10T17:48:06"/>
    <x v="1"/>
    <d v="2013-06-10T00:00:00"/>
    <d v="1899-12-30T17:48:00"/>
    <s v="B"/>
    <s v="AOS CHeckout: Order COnfirmation page does not load or is VERY slow"/>
    <s v="Christopher and Banks"/>
    <s v="Closed"/>
    <x v="0"/>
    <s v=""/>
    <s v=""/>
    <s v=""/>
    <s v=""/>
    <s v=""/>
    <s v=""/>
    <s v=""/>
    <s v=""/>
    <s v="v11 CBK Launch Team"/>
    <s v="YES"/>
    <d v="2013-06-11T10:57:13"/>
    <s v="CBK.TAM"/>
    <s v=""/>
    <s v="v11.Storefront Related Issues.Checkout"/>
    <x v="0"/>
    <n v="3.1481481491937302E-3"/>
    <n v="1.5740740745968651E-3"/>
    <n v="0.71466435184993315"/>
    <s v="Day 0"/>
  </r>
  <r>
    <s v="25027"/>
    <s v="Incident"/>
    <d v="2013-06-11T10:29:12"/>
    <x v="2"/>
    <d v="2013-06-11T00:00:00"/>
    <d v="1899-12-30T10:29:00"/>
    <s v="B"/>
    <s v="CBKNAQA-3466 Inventory in Store reporting shows 10% less inventory than CBK reports"/>
    <s v="Christopher and Banks"/>
    <s v="Closed"/>
    <x v="1"/>
    <s v=""/>
    <s v=""/>
    <s v=""/>
    <s v=""/>
    <s v=""/>
    <s v=""/>
    <s v=""/>
    <s v=""/>
    <s v="v11 CBK Launch Team"/>
    <s v="YES"/>
    <d v="2013-07-30T10:27:41"/>
    <s v="CBK.TAM"/>
    <s v=""/>
    <s v="v11.GSI Store Reporting.GSI Store Reporting"/>
    <x v="8"/>
    <n v="0.695208333330811"/>
    <n v="0.3476041666654055"/>
    <n v="48.998946759260434"/>
    <s v="Day &gt;30"/>
  </r>
  <r>
    <s v="25049"/>
    <s v="Incident"/>
    <d v="2013-06-11T12:55:36"/>
    <x v="2"/>
    <d v="2013-06-11T00:00:00"/>
    <d v="1899-12-30T12:55:00"/>
    <s v="B"/>
    <s v="CBKNAQA-3465 Customer Care (V11) Operational Emails not sending"/>
    <s v="CS Clothing"/>
    <s v="Closed"/>
    <x v="2"/>
    <s v=""/>
    <s v=""/>
    <s v=""/>
    <s v=""/>
    <s v=""/>
    <s v=""/>
    <s v=""/>
    <s v=""/>
    <s v="v11 CBK Launch Team"/>
    <s v="NO"/>
    <d v="2013-06-27T14:29:51"/>
    <s v="Clothing.Client Services Ops"/>
    <s v=""/>
    <s v="v11.Call Center Related Issues.GSI Customer Care"/>
    <x v="7"/>
    <n v="0.101666666669189"/>
    <n v="5.0833333334594499E-2"/>
    <n v="16.065451388887595"/>
    <s v="Day 10&gt;30"/>
  </r>
  <r>
    <s v="25057"/>
    <s v="Incident"/>
    <d v="2013-06-11T14:11:46"/>
    <x v="2"/>
    <d v="2013-06-11T00:00:00"/>
    <d v="1899-12-30T14:11:00"/>
    <s v="B"/>
    <s v="V11 - CBK/CJB Customers Reporting a Double Charge"/>
    <s v="CS Clothing"/>
    <s v="Closed"/>
    <x v="1"/>
    <s v=""/>
    <s v="Barker, Andy "/>
    <d v="2013-06-12T14:35:13"/>
    <s v=""/>
    <s v=""/>
    <s v=""/>
    <s v=""/>
    <d v="2013-06-14T14:31:42"/>
    <s v="v11 CBK Launch Team"/>
    <s v="NO"/>
    <d v="2013-06-17T15:14:30"/>
    <s v="Clothing.Client Services Ops"/>
    <s v=""/>
    <s v="v11.Payment Related Issues.Payment"/>
    <x v="15"/>
    <n v="5.2893518513883464E-2"/>
    <n v="2.6446759256941732E-2"/>
    <n v="6.0435648148122709"/>
    <s v="Day 6-10"/>
  </r>
  <r>
    <s v="25073"/>
    <s v="Incident"/>
    <d v="2013-06-11T15:30:53"/>
    <x v="2"/>
    <d v="2013-06-11T00:00:00"/>
    <d v="1899-12-30T15:30:00"/>
    <s v="B"/>
    <s v="Customers are unable to track their orders using the 'My Account - Track Your Order' feature"/>
    <s v="CS Clothing"/>
    <s v="Closed"/>
    <x v="0"/>
    <s v=""/>
    <s v=""/>
    <s v=""/>
    <s v=""/>
    <s v=""/>
    <s v=""/>
    <s v=""/>
    <s v=""/>
    <s v="v11 CBK Launch Team"/>
    <s v="NO"/>
    <d v="2013-06-24T13:38:32"/>
    <s v="Clothing.Client Services Ops"/>
    <s v=""/>
    <s v="v11.Storefront Related Issues.MyAccount"/>
    <x v="0"/>
    <n v="5.4942129630944692E-2"/>
    <n v="2.7471064815472346E-2"/>
    <n v="12.921979166669189"/>
    <s v="Day 10&gt;30"/>
  </r>
  <r>
    <s v="25078"/>
    <s v="Request"/>
    <d v="2013-06-11T15:40:21"/>
    <x v="2"/>
    <d v="2013-06-11T00:00:00"/>
    <d v="1899-12-30T15:40:00"/>
    <s v="B"/>
    <s v="Operational Email for OGC Not sent"/>
    <s v="CS Clothing"/>
    <s v="Closed"/>
    <x v="0"/>
    <s v=""/>
    <s v=""/>
    <s v=""/>
    <s v=""/>
    <s v=""/>
    <s v=""/>
    <s v=""/>
    <s v=""/>
    <s v="v11 CBK Launch Team"/>
    <s v="NO"/>
    <d v="2013-06-27T14:34:03"/>
    <s v="Clothing.Client Services Ops"/>
    <s v=""/>
    <s v="v11.Email Related Issues.Transaction Emails"/>
    <x v="6"/>
    <n v="6.5740740756154992E-3"/>
    <n v="3.2870370378077496E-3"/>
    <n v="15.953958333331684"/>
    <s v="Day 10&gt;30"/>
  </r>
  <r>
    <s v="25105"/>
    <s v="Incident"/>
    <d v="2013-06-12T08:22:11"/>
    <x v="3"/>
    <d v="2013-06-12T00:00:00"/>
    <d v="1899-12-30T08:22:00"/>
    <s v="A"/>
    <s v="CBK/CJB job execution - 6/12/2013 Waiting for Product catalog files"/>
    <s v="GSI"/>
    <s v="Closed"/>
    <x v="1"/>
    <s v=""/>
    <s v=""/>
    <s v=""/>
    <s v=""/>
    <s v=""/>
    <s v=""/>
    <s v=""/>
    <s v=""/>
    <s v="v11 CBK Launch Team"/>
    <s v="NO"/>
    <d v="2013-06-13T14:24:27"/>
    <s v=""/>
    <s v=""/>
    <s v="v11.Data Migration"/>
    <x v="10"/>
    <n v="0.69571759259270038"/>
    <n v="0.34785879629635019"/>
    <n v="1.2515740740709589"/>
    <s v="Day 1"/>
  </r>
  <r>
    <s v="25125"/>
    <s v="Incident"/>
    <d v="2013-06-12T12:02:32"/>
    <x v="3"/>
    <d v="2013-06-12T00:00:00"/>
    <d v="1899-12-30T12:02:00"/>
    <s v="B"/>
    <s v="CBKNAQA-3472 Links on our CMS banners are taking us out of the AOS site"/>
    <s v="Christopher and Banks"/>
    <s v="Closed"/>
    <x v="1"/>
    <s v=""/>
    <s v=""/>
    <s v=""/>
    <s v=""/>
    <s v=""/>
    <s v=""/>
    <s v=""/>
    <s v=""/>
    <s v="v11 CBK Launch Team"/>
    <s v="YES"/>
    <d v="2013-06-28T15:56:40"/>
    <s v="CBK.TAM"/>
    <s v=""/>
    <s v="v11.Storefront Related Issues.Homepage"/>
    <x v="0"/>
    <n v="0.15302083332790062"/>
    <n v="7.6510416663950309E-2"/>
    <n v="16.16259259259823"/>
    <s v="Day 10&gt;30"/>
  </r>
  <r>
    <s v="25145"/>
    <s v="Request"/>
    <d v="2013-06-12T15:28:23"/>
    <x v="3"/>
    <d v="2013-06-12T00:00:00"/>
    <d v="1899-12-30T15:28:00"/>
    <s v="B"/>
    <s v="Online Gift Certificate Not received"/>
    <s v="CS Clothing"/>
    <s v="Closed"/>
    <x v="0"/>
    <s v=""/>
    <s v=""/>
    <s v=""/>
    <s v=""/>
    <s v=""/>
    <s v=""/>
    <s v=""/>
    <s v=""/>
    <s v="v11 CBK Launch Team"/>
    <s v="NO"/>
    <d v="2013-06-27T14:33:13"/>
    <s v="Clothing.Client Services Ops"/>
    <s v=""/>
    <s v="v11.Email Related Issues.Transaction Emails"/>
    <x v="6"/>
    <n v="0.14295138889428927"/>
    <n v="7.1475694447144633E-2"/>
    <n v="14.961689814816054"/>
    <s v="Day 10&gt;30"/>
  </r>
  <r>
    <s v="25164"/>
    <s v="Incident"/>
    <d v="2013-06-13T05:40:36"/>
    <x v="0"/>
    <d v="2013-06-13T00:00:00"/>
    <d v="1899-12-30T05:40:00"/>
    <s v="A"/>
    <s v="CBKNA - order load failed in DW"/>
    <s v="Partica, Frank "/>
    <s v="Closed"/>
    <x v="2"/>
    <s v=""/>
    <s v=""/>
    <s v=""/>
    <s v=""/>
    <s v=""/>
    <s v=""/>
    <s v="Change is Live"/>
    <s v=""/>
    <s v="v11 CBK Launch Team"/>
    <s v="NO"/>
    <d v="2013-06-20T16:59:19"/>
    <s v=""/>
    <s v=""/>
    <s v="v11.Feeds Related Issues.Inbound"/>
    <x v="3"/>
    <n v="0.59181712962890742"/>
    <n v="0.29590856481445371"/>
    <n v="7.471331018517958"/>
    <s v="Day 6-10"/>
  </r>
  <r>
    <s v="25202"/>
    <s v="Incident"/>
    <d v="2013-06-13T13:34:16"/>
    <x v="0"/>
    <d v="2013-06-13T00:00:00"/>
    <d v="1899-12-30T13:34:00"/>
    <s v="B"/>
    <s v="CBKNAQA-3471 CJB SEO Issues"/>
    <s v="Christopher and Banks"/>
    <s v="Closed"/>
    <x v="2"/>
    <s v=""/>
    <s v=""/>
    <s v=""/>
    <s v=""/>
    <s v=""/>
    <s v=""/>
    <s v=""/>
    <s v=""/>
    <s v="v11 CBK Launch Team"/>
    <s v="NO"/>
    <d v="2013-06-27T16:00:44"/>
    <s v="CBK.TAM"/>
    <s v=""/>
    <s v="v11.Webanalytics.Referrals, Searches, Sessions and Visitors"/>
    <x v="18"/>
    <n v="0.32893518518540077"/>
    <n v="0.16446759259270038"/>
    <n v="14.101712962961756"/>
    <s v="Day 10&gt;30"/>
  </r>
  <r>
    <s v="25207"/>
    <s v="Incident"/>
    <d v="2013-06-13T14:04:24"/>
    <x v="0"/>
    <d v="2013-06-13T00:00:00"/>
    <d v="1899-12-30T14:04:00"/>
    <s v="B"/>
    <s v="CBKNAQA-3484 Images missing from True Action Push 6.12.13"/>
    <s v="Christopher and Banks"/>
    <s v="Closed"/>
    <x v="0"/>
    <s v=""/>
    <s v=""/>
    <s v=""/>
    <s v=""/>
    <s v=""/>
    <s v=""/>
    <s v=""/>
    <s v=""/>
    <s v="v11 CBK Launch Team"/>
    <s v="YES"/>
    <d v="2013-06-27T12:03:15"/>
    <s v="CBK.TAM"/>
    <s v=""/>
    <s v="v11.Feeds Related Issues.Image Feeds"/>
    <x v="3"/>
    <n v="2.0925925920892041E-2"/>
    <n v="1.0462962960446021E-2"/>
    <n v="13.91586805555562"/>
    <s v="Day 10&gt;30"/>
  </r>
  <r>
    <s v="25212"/>
    <s v="Request"/>
    <d v="2013-06-13T14:45:37"/>
    <x v="0"/>
    <d v="2013-06-13T00:00:00"/>
    <d v="1899-12-30T14:45:00"/>
    <s v="B"/>
    <s v="V11 Customer Care ACRE RID 005321 - Stuck in Open status"/>
    <s v="CS Clothing"/>
    <s v="Closed"/>
    <x v="0"/>
    <s v=""/>
    <s v=""/>
    <s v=""/>
    <s v=""/>
    <s v=""/>
    <s v=""/>
    <s v=""/>
    <s v=""/>
    <s v="v11 CBK Launch Team"/>
    <s v="NO"/>
    <d v="2013-06-27T11:13:00"/>
    <s v="Clothing.Client Services Ops"/>
    <s v=""/>
    <s v="v11.Call Center Related Issues.GSI Customer Care"/>
    <x v="7"/>
    <n v="2.8622685189475305E-2"/>
    <n v="1.4311342594737653E-2"/>
    <n v="13.852349537039117"/>
    <s v="Day 10&gt;30"/>
  </r>
  <r>
    <s v="25249"/>
    <s v="Request"/>
    <d v="2013-06-14T10:24:53"/>
    <x v="4"/>
    <d v="2013-06-14T00:00:00"/>
    <d v="1899-12-30T10:24:00"/>
    <s v="B"/>
    <s v="Resend of Operational Emails for CBK V11 OMS Order #100001166111"/>
    <s v="CS Clothing"/>
    <s v="Closed"/>
    <x v="0"/>
    <s v=""/>
    <s v=""/>
    <s v=""/>
    <s v=""/>
    <s v=""/>
    <s v=""/>
    <s v=""/>
    <s v=""/>
    <s v="v11 CBK Launch Team"/>
    <s v="NO"/>
    <d v="2013-06-27T14:32:35"/>
    <s v="Clothing.Client Services Ops"/>
    <s v=""/>
    <s v="v11.Email Related Issues.Transaction Emails"/>
    <x v="6"/>
    <n v="0.8189351851833635"/>
    <n v="0.40946759259168175"/>
    <n v="13.172013888892252"/>
    <s v="Day 10&gt;30"/>
  </r>
  <r>
    <s v="25256"/>
    <s v="Request"/>
    <d v="2013-06-14T12:25:01"/>
    <x v="4"/>
    <d v="2013-06-14T00:00:00"/>
    <d v="1899-12-30T12:25:00"/>
    <s v="B"/>
    <s v="CBK order numbe r0003600009594701 has an ACRE request on it that is currently in &quot;ACRE Status Check&quot; and is showing an error."/>
    <s v="CS Clothing"/>
    <s v="Closed"/>
    <x v="0"/>
    <s v=""/>
    <s v=""/>
    <s v=""/>
    <s v=""/>
    <s v=""/>
    <s v=""/>
    <s v=""/>
    <s v=""/>
    <s v="v11 CBK Launch Team"/>
    <s v="NO"/>
    <d v="2013-06-27T11:12:39"/>
    <s v="Clothing.Client Services Ops"/>
    <s v=""/>
    <s v="v11.Call Center Related Issues.CSR Webstore"/>
    <x v="7"/>
    <n v="8.3425925928167999E-2"/>
    <n v="4.1712962964083999E-2"/>
    <n v="12.949745370366145"/>
    <s v="Day 10&gt;30"/>
  </r>
  <r>
    <s v="25268"/>
    <s v="Request"/>
    <d v="2013-06-14T15:24:50"/>
    <x v="4"/>
    <d v="2013-06-14T00:00:00"/>
    <d v="1899-12-30T15:24:00"/>
    <s v="B"/>
    <s v="Resend of Operational Emails for orders with OGC's"/>
    <s v="CS Clothing"/>
    <s v="Closed"/>
    <x v="0"/>
    <s v=""/>
    <s v=""/>
    <s v=""/>
    <s v=""/>
    <s v=""/>
    <s v=""/>
    <s v=""/>
    <s v=""/>
    <s v="v11 CBK Launch Team"/>
    <s v="NO"/>
    <d v="2013-06-18T20:53:52"/>
    <s v="Clothing.Client Services Ops"/>
    <s v=""/>
    <s v="v11.Email Related Issues.Transaction Emails"/>
    <x v="6"/>
    <n v="0.12487268518452765"/>
    <n v="6.2436342592263827E-2"/>
    <n v="4.2284953703710926"/>
    <s v="Day 4"/>
  </r>
  <r>
    <s v="25282"/>
    <s v="Incident"/>
    <d v="2013-06-14T21:58:29"/>
    <x v="4"/>
    <d v="2013-06-14T00:00:00"/>
    <d v="1899-12-30T21:58:00"/>
    <s v="C"/>
    <s v="CBKNAQA-3480 - Products need to be searchable using Style ID"/>
    <s v="Christopher and Banks"/>
    <s v="Closed"/>
    <x v="1"/>
    <s v=""/>
    <s v="Jadhav, Sameer "/>
    <s v=""/>
    <s v=""/>
    <s v=""/>
    <s v=""/>
    <s v=""/>
    <s v=""/>
    <s v="v11 CBK Launch Team"/>
    <s v="NO"/>
    <d v="2013-06-24T10:38:29"/>
    <s v="CBK.TAM"/>
    <s v=""/>
    <s v="v11.Storefront Related Issues.Search"/>
    <x v="0"/>
    <n v="0.273368055553874"/>
    <n v="0.136684027776937"/>
    <n v="9.5277777777810115"/>
    <s v="Day 6-10"/>
  </r>
  <r>
    <s v="25311"/>
    <s v="Incident"/>
    <d v="2013-06-16T12:21:27"/>
    <x v="5"/>
    <d v="2013-06-16T00:00:00"/>
    <d v="1899-12-30T12:21:00"/>
    <s v="B"/>
    <s v="Jira - 25311 - Store Reporting Not Working - Errors Displaying"/>
    <s v="Christopher and Banks"/>
    <s v="Closed"/>
    <x v="0"/>
    <s v=""/>
    <s v="Weil, Edward "/>
    <s v=""/>
    <s v=""/>
    <s v=""/>
    <s v=""/>
    <s v=""/>
    <s v=""/>
    <s v="v11 CBK Launch Team"/>
    <s v="YES"/>
    <d v="2013-06-28T15:16:55"/>
    <s v="CBK.TAM"/>
    <s v=""/>
    <s v="v11.GSI Store Reporting.GSI Store Reporting"/>
    <x v="8"/>
    <n v="1.5992824074055534"/>
    <n v="0.79964120370277669"/>
    <n v="12.121851851858082"/>
    <s v="Day 10&gt;30"/>
  </r>
  <r>
    <s v="25357"/>
    <s v="Incident"/>
    <d v="2013-06-17T13:59:50"/>
    <x v="1"/>
    <d v="2013-06-17T00:00:00"/>
    <d v="1899-12-30T13:59:00"/>
    <s v="B"/>
    <s v="Order Review Request"/>
    <s v="Christopher and Banks"/>
    <s v="Closed"/>
    <x v="0"/>
    <s v=""/>
    <s v="Sokolov, Stanislav "/>
    <d v="2013-06-27T12:03:14"/>
    <s v=""/>
    <s v=""/>
    <s v=""/>
    <s v=""/>
    <s v=""/>
    <s v="v11 CBK Launch Team"/>
    <s v="NO"/>
    <d v="2013-07-19T16:36:52"/>
    <s v="CBK.TAM"/>
    <s v=""/>
    <s v="v11.Payment Related Issues.Tender"/>
    <x v="15"/>
    <n v="1.0683217592595611"/>
    <n v="0.53416087962978054"/>
    <n v="32.109050925930205"/>
    <s v="Day &gt;30"/>
  </r>
  <r>
    <s v="25367"/>
    <s v="Incident"/>
    <d v="2013-06-17T15:23:50"/>
    <x v="1"/>
    <d v="2013-06-17T00:00:00"/>
    <d v="1899-12-30T15:23:00"/>
    <s v="B"/>
    <s v="CJB V11 Credit Stuck in Open ACRE Status Check"/>
    <s v="CS Clothing"/>
    <s v="Closed"/>
    <x v="0"/>
    <s v=""/>
    <s v=""/>
    <s v=""/>
    <s v=""/>
    <s v=""/>
    <s v=""/>
    <s v=""/>
    <s v=""/>
    <s v="v11 CBK Launch Team"/>
    <s v="NO"/>
    <d v="2013-06-27T11:14:39"/>
    <s v="Clothing.Client Services Ops"/>
    <s v=""/>
    <s v="v11.Call Center Related Issues.GSI Customer Care"/>
    <x v="7"/>
    <n v="5.8333333334303461E-2"/>
    <n v="2.9166666667151731E-2"/>
    <n v="9.8269560185217415"/>
    <s v="Day 6-10"/>
  </r>
  <r>
    <s v="25391"/>
    <s v="Incident"/>
    <d v="2013-06-18T07:27:23"/>
    <x v="2"/>
    <d v="2013-06-18T00:00:00"/>
    <d v="1899-12-30T07:27:00"/>
    <s v="A"/>
    <s v="CBKNA - Replication still running/Files not delivered."/>
    <s v="GSI"/>
    <s v="Closed"/>
    <x v="2"/>
    <s v=""/>
    <s v=""/>
    <s v=""/>
    <s v=""/>
    <s v=""/>
    <s v=""/>
    <s v=""/>
    <s v=""/>
    <s v="v11 CBK Launch Team"/>
    <s v="NO"/>
    <d v="2013-06-28T13:10:34"/>
    <s v=""/>
    <s v=""/>
    <s v="v11.Feeds Related Issues.Data Warehouse"/>
    <x v="3"/>
    <n v="0.66913194444350665"/>
    <n v="0.33456597222175333"/>
    <n v="10.238321759265091"/>
    <s v="Day 10&gt;30"/>
  </r>
  <r>
    <s v="25408"/>
    <s v="Incident"/>
    <d v="2013-06-18T11:21:22"/>
    <x v="2"/>
    <d v="2013-06-18T00:00:00"/>
    <d v="1899-12-30T11:21:00"/>
    <s v="B"/>
    <s v="CBK: Items not online in GSI Manager"/>
    <s v="Central Tools Support User"/>
    <s v="Closed"/>
    <x v="0"/>
    <s v=""/>
    <s v="Chaddha, Sanjeev "/>
    <d v="2013-06-28T13:12:42"/>
    <s v=""/>
    <s v=""/>
    <s v=""/>
    <s v=""/>
    <s v=""/>
    <s v="v11 CBK Launch Team"/>
    <s v="NO"/>
    <d v="2013-07-01T09:19:39"/>
    <s v=""/>
    <s v=""/>
    <s v="v11.GSI Manager.Channel Catalog"/>
    <x v="2"/>
    <n v="0.16248842592904111"/>
    <n v="8.1244212964520557E-2"/>
    <n v="12.915474537039699"/>
    <s v="Day 10&gt;30"/>
  </r>
  <r>
    <s v="25412"/>
    <s v="Incident"/>
    <d v="2013-06-18T11:52:03"/>
    <x v="2"/>
    <d v="2013-06-18T00:00:00"/>
    <d v="1899-12-30T11:52:00"/>
    <s v="B"/>
    <s v="Cannot FTP file to SI"/>
    <s v="SysOps"/>
    <s v="Closed"/>
    <x v="1"/>
    <s v=""/>
    <s v=""/>
    <d v="2013-06-21T10:22:16"/>
    <s v=""/>
    <s v=""/>
    <s v=""/>
    <s v=""/>
    <d v="2013-06-25T10:53:02"/>
    <s v="v11 CBK Launch Team"/>
    <s v="NO"/>
    <d v="2013-07-19T11:31:47"/>
    <s v=""/>
    <s v=""/>
    <s v="v11.Sterling Integrator Issues.Fraud Screen"/>
    <x v="5"/>
    <n v="2.1307870367309079E-2"/>
    <n v="1.0653935183654539E-2"/>
    <n v="30.985925925931951"/>
    <s v="Day &gt;30"/>
  </r>
  <r>
    <s v="25437"/>
    <s v="Incident"/>
    <d v="2013-06-18T15:11:48"/>
    <x v="2"/>
    <d v="2013-06-18T00:00:00"/>
    <d v="1899-12-30T15:11:00"/>
    <s v="B"/>
    <s v="(CBKNAQA-3524) - Christopher and Banks, V11, Shipping to an APO"/>
    <s v="CS Clothing"/>
    <s v="Closed"/>
    <x v="1"/>
    <s v=""/>
    <s v=""/>
    <s v=""/>
    <s v=""/>
    <s v=""/>
    <s v=""/>
    <s v="QA Passed"/>
    <s v=""/>
    <s v="v11 CBK Launch Team"/>
    <s v="NO"/>
    <d v="2013-07-25T11:44:07"/>
    <s v="Clothing.Client Services Ops"/>
    <s v=""/>
    <s v="v11.Fulfillment Related Issues.Shipping"/>
    <x v="14"/>
    <n v="0.13871527778246673"/>
    <n v="6.9357638891233364E-2"/>
    <n v="36.855775462958263"/>
    <s v="Day &gt;30"/>
  </r>
  <r>
    <s v="25438"/>
    <s v="Incident"/>
    <d v="2013-06-18T15:31:49"/>
    <x v="2"/>
    <d v="2013-06-18T00:00:00"/>
    <d v="1899-12-30T15:31:00"/>
    <s v="B"/>
    <s v="Store/Partner: CBK &amp; CJB - Issue: V11 web platform caps quantity of gift cards able to be used at 2"/>
    <s v="CS Clothing"/>
    <s v="Closed"/>
    <x v="0"/>
    <s v=""/>
    <s v=""/>
    <s v=""/>
    <s v=""/>
    <s v=""/>
    <s v=""/>
    <s v=""/>
    <s v=""/>
    <s v="v11 CBK Launch Team"/>
    <s v="NO"/>
    <d v="2013-07-25T13:17:19"/>
    <s v="Clothing.Client Services Ops"/>
    <s v=""/>
    <s v="v11.Storefront Related Issues.Checkout"/>
    <x v="0"/>
    <n v="1.3900462960009463E-2"/>
    <n v="6.9502314800047316E-3"/>
    <n v="36.906597222223354"/>
    <s v="Day &gt;30"/>
  </r>
  <r>
    <s v="25443"/>
    <s v="Request"/>
    <d v="2013-06-18T16:36:37"/>
    <x v="2"/>
    <d v="2013-06-18T00:00:00"/>
    <d v="1899-12-30T16:36:00"/>
    <s v="B"/>
    <s v="Christopher and Banks RID 009746 (ACRE for order #100000637639)"/>
    <s v="CS Clothing"/>
    <s v="Closed"/>
    <x v="0"/>
    <s v=""/>
    <s v=""/>
    <s v=""/>
    <s v=""/>
    <s v=""/>
    <s v=""/>
    <s v=""/>
    <s v=""/>
    <s v="v11 CBK Launch Team"/>
    <s v="NO"/>
    <d v="2013-06-27T13:40:40"/>
    <s v="Clothing.Client Services Ops"/>
    <s v=""/>
    <s v="v11.Call Center Related Issues.GSI Customer Care"/>
    <x v="7"/>
    <n v="4.499999999825377E-2"/>
    <n v="2.2499999999126885E-2"/>
    <n v="8.8778125000026193"/>
    <s v="Day 6-10"/>
  </r>
  <r>
    <s v="25472"/>
    <s v="Incident"/>
    <d v="2013-06-19T08:39:33"/>
    <x v="3"/>
    <d v="2013-06-19T00:00:00"/>
    <d v="1899-12-30T08:39:00"/>
    <s v="A"/>
    <s v="We have sent pricing for items failing due to Pricing in Completeness Check"/>
    <s v="Christopher and Banks"/>
    <s v="Closed"/>
    <x v="2"/>
    <s v=""/>
    <s v=""/>
    <s v=""/>
    <s v=""/>
    <s v=""/>
    <s v=""/>
    <s v=""/>
    <s v=""/>
    <s v="v11 CBK Launch Team"/>
    <s v="YES"/>
    <d v="2013-06-20T10:29:55"/>
    <s v="CBK.TAM"/>
    <s v=""/>
    <s v="v11.GSI Manager.Channel Catalog"/>
    <x v="2"/>
    <n v="0.66870370370452292"/>
    <n v="0.33435185185226146"/>
    <n v="1.0766435185214505"/>
    <s v="Day 1"/>
  </r>
  <r>
    <s v="25477"/>
    <s v="Incident"/>
    <d v="2013-06-19T09:25:36"/>
    <x v="3"/>
    <d v="2013-06-19T00:00:00"/>
    <d v="1899-12-30T09:25:00"/>
    <s v="B"/>
    <s v="Orders being shipped to wrong address"/>
    <s v="Christopher and Banks"/>
    <s v="Closed"/>
    <x v="0"/>
    <s v=""/>
    <s v=""/>
    <s v=""/>
    <s v=""/>
    <s v=""/>
    <s v=""/>
    <s v=""/>
    <s v=""/>
    <s v="v11 CBK Launch Team"/>
    <s v="YES"/>
    <d v="2013-07-19T11:10:49"/>
    <s v="CBK.TAM"/>
    <s v=""/>
    <s v="v11.Fulfillment Related Issues.Shipping"/>
    <x v="14"/>
    <n v="3.1979166669771075E-2"/>
    <n v="1.5989583334885538E-2"/>
    <n v="30.073067129625997"/>
    <s v="Day &gt;30"/>
  </r>
  <r>
    <s v="25504"/>
    <s v="Incident"/>
    <d v="2013-06-19T12:30:58"/>
    <x v="3"/>
    <d v="2013-06-19T00:00:00"/>
    <d v="1899-12-30T12:30:00"/>
    <s v="B"/>
    <s v="CBKNAQA-3488 - CBK: Item removal from category in feed not trickling down"/>
    <s v="Central Tools Support User"/>
    <s v="Closed"/>
    <x v="0"/>
    <s v=""/>
    <s v=""/>
    <s v=""/>
    <s v=""/>
    <s v=""/>
    <s v=""/>
    <s v=""/>
    <s v=""/>
    <s v="v11 CBK Launch Team"/>
    <s v="NO"/>
    <d v="2013-07-02T20:26:10"/>
    <s v=""/>
    <s v=""/>
    <s v="v11.GSI Manager.Channels"/>
    <x v="2"/>
    <n v="0.12872685184993315"/>
    <n v="6.4363425924966577E-2"/>
    <n v="13.330000000001746"/>
    <s v="Day 10&gt;30"/>
  </r>
  <r>
    <s v="25510"/>
    <s v="Incident"/>
    <d v="2013-06-19T13:13:34"/>
    <x v="3"/>
    <d v="2013-06-19T00:00:00"/>
    <d v="1899-12-30T13:13:00"/>
    <s v="B"/>
    <s v="Items sent via feed not linking to master/showing as &quot;products&quot;"/>
    <s v="Central Tools Support User"/>
    <s v="Closed"/>
    <x v="0"/>
    <s v=""/>
    <s v=""/>
    <s v=""/>
    <s v=""/>
    <s v=""/>
    <s v=""/>
    <s v=""/>
    <s v=""/>
    <s v="v11 CBK Launch Team"/>
    <s v="NO"/>
    <d v="2013-07-26T13:50:36"/>
    <s v=""/>
    <s v=""/>
    <s v="v11.GSI Manager.Master Catalogs"/>
    <x v="2"/>
    <n v="2.9583333336631767E-2"/>
    <n v="1.4791666668315884E-2"/>
    <n v="37.025717592587171"/>
    <s v="Day &gt;30"/>
  </r>
  <r>
    <s v="25580"/>
    <s v="Incident"/>
    <d v="2013-06-20T12:09:21"/>
    <x v="0"/>
    <d v="2013-06-20T00:00:00"/>
    <d v="1899-12-30T12:09:00"/>
    <s v="B"/>
    <s v="Items not in Completeness Check, GSI Manager says no Inventory but Store Reporting says you do have inventory."/>
    <s v="Christopher and Banks"/>
    <s v="Closed"/>
    <x v="2"/>
    <s v=""/>
    <s v="Tamburrino, Veronica "/>
    <d v="2013-07-16T14:23:03"/>
    <s v=""/>
    <s v=""/>
    <s v=""/>
    <s v=""/>
    <d v="2013-07-17T14:21:36"/>
    <s v="v11 CBK Launch Team"/>
    <s v="NO"/>
    <d v="2013-07-25T11:38:37"/>
    <s v="CBK.TAM"/>
    <s v=""/>
    <s v="v11.GSI Manager.GSI Manager"/>
    <x v="2"/>
    <n v="0.95540509258717066"/>
    <n v="0.47770254629358533"/>
    <n v="34.978657407409628"/>
    <s v="Day &gt;30"/>
  </r>
  <r>
    <s v="25604"/>
    <s v="Incident"/>
    <d v="2013-06-20T16:55:34"/>
    <x v="0"/>
    <d v="2013-06-20T00:00:00"/>
    <d v="1899-12-30T16:55:00"/>
    <s v="B"/>
    <s v="Partner: CBK and CJB - Issue: Unable to enroll in Friendship Rewards Program"/>
    <s v="CS Clothing"/>
    <s v="Closed"/>
    <x v="0"/>
    <s v=""/>
    <s v=""/>
    <s v=""/>
    <s v=""/>
    <s v=""/>
    <s v=""/>
    <s v=""/>
    <s v=""/>
    <s v="v11 CBK Launch Team"/>
    <s v="NO"/>
    <d v="2013-06-24T12:56:59"/>
    <s v="Clothing.Client Services Ops"/>
    <s v=""/>
    <s v="v11.Storefront Related Issues.MyAccount"/>
    <x v="0"/>
    <n v="0.19876157407998107"/>
    <n v="9.9380787039990537E-2"/>
    <n v="3.8343171296291985"/>
    <s v="Day 3"/>
  </r>
  <r>
    <s v="25607"/>
    <s v="Request"/>
    <d v="2013-06-20T17:23:27"/>
    <x v="0"/>
    <d v="2013-06-20T00:00:00"/>
    <d v="1899-12-30T17:23:00"/>
    <s v="B"/>
    <s v="Customer's order is not pulling up in Customer Care or OMS"/>
    <s v="CS Clothing"/>
    <s v="Closed"/>
    <x v="0"/>
    <s v=""/>
    <s v=""/>
    <s v=""/>
    <s v=""/>
    <s v=""/>
    <s v=""/>
    <s v=""/>
    <s v=""/>
    <s v="v11 CBK Launch Team"/>
    <s v="NO"/>
    <d v="2013-07-09T13:42:57"/>
    <s v="Clothing.Client Services Ops"/>
    <s v=""/>
    <s v="v11.Order Processing Related Issues.Orders Delayed/Missing"/>
    <x v="4"/>
    <n v="1.936342591943685E-2"/>
    <n v="9.6817129597184248E-3"/>
    <n v="18.84687500000291"/>
    <s v="Day 10&gt;30"/>
  </r>
  <r>
    <s v="25636"/>
    <s v="Incident"/>
    <d v="2013-06-21T11:13:41"/>
    <x v="4"/>
    <d v="2013-06-21T00:00:00"/>
    <d v="1899-12-30T11:13:00"/>
    <s v="B"/>
    <s v="Partner:CBK/CJB - Issue: Loyalty tab not consistently showing in Customer Care"/>
    <s v="CS Clothing"/>
    <s v="Closed"/>
    <x v="0"/>
    <s v=""/>
    <s v="Knepp, Chris "/>
    <s v=""/>
    <s v=""/>
    <s v=""/>
    <s v=""/>
    <s v=""/>
    <s v=""/>
    <s v="v11 CBK Launch Team"/>
    <s v="NO"/>
    <d v="2013-07-26T13:47:24"/>
    <s v="Clothing.Client Services Ops"/>
    <s v=""/>
    <s v="v11.Call Center Related Issues.GSI Customer Care"/>
    <x v="7"/>
    <n v="0.74321759259328246"/>
    <n v="0.37160879629664123"/>
    <n v="35.106747685189475"/>
    <s v="Day &gt;30"/>
  </r>
  <r>
    <s v="25639"/>
    <s v="Request"/>
    <d v="2013-06-21T11:25:42"/>
    <x v="4"/>
    <d v="2013-06-21T00:00:00"/>
    <d v="1899-12-30T11:25:00"/>
    <s v="B"/>
    <s v="Partner:CBK/CJB - Issue: Free Shipping not applying for Friendship Rewards (loyalty) members."/>
    <s v="CS Clothing"/>
    <s v="Closed"/>
    <x v="0"/>
    <s v=""/>
    <s v="Gupta, Bipin "/>
    <s v=""/>
    <s v=""/>
    <s v=""/>
    <s v=""/>
    <s v=""/>
    <s v=""/>
    <s v="v11 CBK Launch Team"/>
    <s v="NO"/>
    <d v="2013-07-19T16:35:52"/>
    <s v="Clothing.Client Services Ops"/>
    <s v=""/>
    <s v="v11.Storefront Related Issues.Checkout"/>
    <x v="0"/>
    <n v="8.3449074081727304E-3"/>
    <n v="4.1724537040863652E-3"/>
    <n v="28.215393518519704"/>
    <s v="Day 10&gt;30"/>
  </r>
  <r>
    <s v="25648"/>
    <s v="Incident"/>
    <d v="2013-06-21T15:25:39"/>
    <x v="4"/>
    <d v="2013-06-21T00:00:00"/>
    <d v="1899-12-30T15:25:00"/>
    <s v="B"/>
    <s v="CBK/CJB Kenshoo Conversion Pixels are incorrect and need to be updated with correct URL."/>
    <s v="Christopher and Banks"/>
    <s v="Closed"/>
    <x v="0"/>
    <s v=""/>
    <s v=""/>
    <d v="2013-06-24T11:26:24"/>
    <s v=""/>
    <s v=""/>
    <s v=""/>
    <s v=""/>
    <s v=""/>
    <s v="v11 CBK Launch Team"/>
    <s v="NO"/>
    <d v="2013-06-28T00:02:46"/>
    <s v="CBK.TAM"/>
    <s v=""/>
    <s v="v11.3rd Party Related Issues.Kenshoo"/>
    <x v="19"/>
    <n v="0.16663194444845431"/>
    <n v="8.3315972224227153E-2"/>
    <n v="6.3591087962922757"/>
    <s v="Day 6-10"/>
  </r>
  <r>
    <s v="25665"/>
    <s v="Incident"/>
    <d v="2013-06-21T18:55:37"/>
    <x v="4"/>
    <d v="2013-06-21T00:00:00"/>
    <d v="1899-12-30T18:55:00"/>
    <s v="C"/>
    <s v="CBK - INFRA-5677 - Provide access to CBK 05 servers from LVS datacenter to Epicore "/>
    <s v="Christopher and Banks"/>
    <s v="Closed"/>
    <x v="2"/>
    <s v=""/>
    <s v=""/>
    <s v=""/>
    <s v=""/>
    <s v=""/>
    <s v=""/>
    <s v=""/>
    <s v=""/>
    <s v="v11 CBK Launch Team"/>
    <s v="NO"/>
    <d v="2013-06-24T10:35:05"/>
    <s v="CBK.TAM"/>
    <s v=""/>
    <s v="v11.Connectivity Related Issues.Network"/>
    <x v="23"/>
    <n v="0.14581018518219935"/>
    <n v="7.2905092591099674E-2"/>
    <n v="2.6524074074113742"/>
    <s v="Day 2"/>
  </r>
  <r>
    <s v="25667"/>
    <s v="Incident"/>
    <d v="2013-06-22T01:30:56"/>
    <x v="6"/>
    <d v="2013-06-22T00:00:00"/>
    <d v="1899-12-30T01:30:00"/>
    <s v="A"/>
    <s v="SI Receiving errors from  intsftpprd.corp.ebay.com (v11 issue)"/>
    <s v="Manwani, Hansraj "/>
    <s v="Closed"/>
    <x v="1"/>
    <s v=""/>
    <s v=""/>
    <s v=""/>
    <s v=""/>
    <s v=""/>
    <s v=""/>
    <s v=""/>
    <s v=""/>
    <s v="v11 CBK Launch Team"/>
    <s v="NO"/>
    <d v="2013-06-22T07:20:52"/>
    <s v=""/>
    <s v=""/>
    <s v="DC_v9_v10.Network Related issues.Responsiveness"/>
    <x v="1"/>
    <n v="0.27452546296262881"/>
    <n v="0.1372627314813144"/>
    <n v="0.24300925926218042"/>
    <s v="Day 0"/>
  </r>
  <r>
    <s v="25700"/>
    <s v="Incident"/>
    <d v="2013-06-24T09:54:34"/>
    <x v="1"/>
    <d v="2013-06-24T00:00:00"/>
    <d v="1899-12-30T09:54:00"/>
    <s v="B"/>
    <s v="CBKNAQA-3531 Store Locator Feed: How do we indicate a store is closed on Sundays"/>
    <s v="Christopher and Banks"/>
    <s v="Closed"/>
    <x v="0"/>
    <s v=""/>
    <s v="Boyd, Colin "/>
    <s v=""/>
    <s v=""/>
    <s v=""/>
    <s v=""/>
    <s v=""/>
    <s v=""/>
    <s v="v11 CBK Launch Team"/>
    <s v="YES"/>
    <d v="2013-07-25T11:51:32"/>
    <s v="CBK.TAM"/>
    <s v=""/>
    <s v="v11.Feeds Related Issues.Store Locator Feed"/>
    <x v="3"/>
    <n v="2.3497453703748761"/>
    <n v="1.174872685187438"/>
    <n v="31.081226851849351"/>
    <s v="Day &gt;30"/>
  </r>
  <r>
    <s v="25810"/>
    <s v="Incident"/>
    <d v="2013-06-25T11:45:06"/>
    <x v="2"/>
    <d v="2013-06-25T00:00:00"/>
    <d v="1899-12-30T11:45:00"/>
    <s v="B"/>
    <s v="Address doctor issues impacting AVS in webstore checkout"/>
    <s v="SysOps"/>
    <s v="Closed"/>
    <x v="0"/>
    <s v=""/>
    <s v=""/>
    <s v=""/>
    <s v=""/>
    <s v=""/>
    <s v=""/>
    <s v=""/>
    <s v=""/>
    <s v="v11 CBK Launch Team"/>
    <s v="NO"/>
    <d v="2013-07-25T11:52:11"/>
    <s v="CBK.TAM"/>
    <s v=""/>
    <s v="v11.Integration Related Issues.Address Verification Svc"/>
    <x v="20"/>
    <n v="1.0767592592528672"/>
    <n v="0.5383796296264336"/>
    <n v="30.004918981481751"/>
    <s v="Day 10&gt;30"/>
  </r>
  <r>
    <s v="25851"/>
    <s v="Incident"/>
    <d v="2013-06-25T21:16:48"/>
    <x v="2"/>
    <d v="2013-06-25T00:00:00"/>
    <d v="1899-12-30T21:16:00"/>
    <s v="C"/>
    <s v="CBK and CJB Reships in OMS (shipping method selection)"/>
    <s v="CS Clothing"/>
    <s v="Closed"/>
    <x v="0"/>
    <s v=""/>
    <s v=""/>
    <s v=""/>
    <s v=""/>
    <s v=""/>
    <s v=""/>
    <s v=""/>
    <s v=""/>
    <s v="v11 CBK Launch Team"/>
    <s v="NO"/>
    <d v="2013-06-26T09:36:15"/>
    <s v="Clothing.Client Services Ops"/>
    <s v=""/>
    <s v="v11.Operations Related Issues.Operations"/>
    <x v="17"/>
    <n v="0.39701388889079681"/>
    <n v="0.1985069444453984"/>
    <n v="0.51350694444408873"/>
    <s v="Day 0"/>
  </r>
  <r>
    <s v="25858"/>
    <s v="Incident"/>
    <d v="2013-06-26T08:02:48"/>
    <x v="3"/>
    <d v="2013-06-26T00:00:00"/>
    <d v="1899-12-30T08:02:00"/>
    <s v="A"/>
    <s v="CBK/CJB: Category going to a blank page - Urgent"/>
    <s v="Central Tools Support User"/>
    <s v="Closed"/>
    <x v="1"/>
    <s v=""/>
    <s v=""/>
    <s v=""/>
    <s v=""/>
    <s v=""/>
    <s v=""/>
    <s v=""/>
    <s v=""/>
    <s v="v11 CBK Launch Team"/>
    <s v="NO"/>
    <d v="2013-06-26T10:39:08"/>
    <s v=""/>
    <s v=""/>
    <s v="v11.Storefront Related Issues.Category"/>
    <x v="0"/>
    <n v="0.44861111111094942"/>
    <n v="0.22430555555547471"/>
    <n v="0.10856481481459923"/>
    <s v="Day 0"/>
  </r>
  <r>
    <s v="25893"/>
    <s v="Incident"/>
    <d v="2013-06-26T11:16:57"/>
    <x v="3"/>
    <d v="2013-06-26T00:00:00"/>
    <d v="1899-12-30T11:16:00"/>
    <s v="B"/>
    <s v="CBK/CJB: Products in 60% off page not cartable - Urgent (Refer CIQ ticket# 25858)"/>
    <s v="Central Tools Support User"/>
    <s v="Closed"/>
    <x v="2"/>
    <s v=""/>
    <s v=""/>
    <s v=""/>
    <s v=""/>
    <s v=""/>
    <s v=""/>
    <s v=""/>
    <s v=""/>
    <s v="v11 CBK Launch Team"/>
    <s v="NO"/>
    <d v="2013-06-29T18:45:00"/>
    <s v=""/>
    <s v=""/>
    <s v="v11.Storefront Related Issues.Category"/>
    <x v="0"/>
    <n v="0.13482638888672227"/>
    <n v="6.7413194443361135E-2"/>
    <n v="3.3111458333369228"/>
    <s v="Day 3"/>
  </r>
  <r>
    <s v="25950"/>
    <s v="Incident"/>
    <d v="2013-06-27T08:02:35"/>
    <x v="0"/>
    <d v="2013-06-27T00:00:00"/>
    <d v="1899-12-30T08:02:00"/>
    <s v="A"/>
    <s v="CBK/CJB: Looks like caching issues? - Urgent"/>
    <s v="Central Tools Support User"/>
    <s v="Closed"/>
    <x v="2"/>
    <s v=""/>
    <s v=""/>
    <d v="2013-06-27T10:25:25"/>
    <s v=""/>
    <s v=""/>
    <s v=""/>
    <s v=""/>
    <d v="2013-06-28T10:24:47"/>
    <s v="v11 CBK Launch Team"/>
    <s v="NO"/>
    <d v="2013-07-10T15:49:28"/>
    <s v=""/>
    <s v=""/>
    <s v="v11.Storefront Related Issues.Category"/>
    <x v="0"/>
    <n v="0.86502314815152204"/>
    <n v="0.43251157407576102"/>
    <n v="13.324224537034752"/>
    <s v="Day 10&gt;30"/>
  </r>
  <r>
    <s v="25968"/>
    <s v="Incident"/>
    <d v="2013-06-27T11:35:33"/>
    <x v="0"/>
    <d v="2013-06-27T00:00:00"/>
    <d v="1899-12-30T11:35:00"/>
    <s v="B"/>
    <s v="The gift card links for Christopher &amp; Banks are down"/>
    <s v="Christopher and Banks"/>
    <s v="Closed"/>
    <x v="1"/>
    <s v=""/>
    <s v=""/>
    <s v=""/>
    <s v=""/>
    <s v=""/>
    <s v=""/>
    <s v=""/>
    <s v=""/>
    <s v="v11 CBK Launch Team"/>
    <s v="YES"/>
    <d v="2013-06-28T10:58:35"/>
    <s v="CBK.TAM"/>
    <s v=""/>
    <s v="v11.Payment Related Issues.Gift Cards"/>
    <x v="15"/>
    <n v="0.14789351852232357"/>
    <n v="7.3946759261161787E-2"/>
    <n v="0.97432870369812008"/>
    <s v="Day 0"/>
  </r>
  <r>
    <s v="25969"/>
    <s v="Incident"/>
    <d v="2013-06-27T11:36:43"/>
    <x v="0"/>
    <d v="2013-06-27T00:00:00"/>
    <d v="1899-12-30T11:36:00"/>
    <s v="B"/>
    <s v="CBK: Promotion showing intermittently, please clear cache"/>
    <s v="Central Tools Support User"/>
    <s v="Closed"/>
    <x v="0"/>
    <s v=""/>
    <s v=""/>
    <s v=""/>
    <s v=""/>
    <s v=""/>
    <s v=""/>
    <s v=""/>
    <s v=""/>
    <s v="v11 CBK Launch Team"/>
    <s v="NO"/>
    <d v="2013-06-27T19:40:37"/>
    <s v=""/>
    <s v=""/>
    <s v="v11.Storefront Related Issues.WebStore Display"/>
    <x v="0"/>
    <n v="8.101851781248115E-4"/>
    <n v="4.0509258906240575E-4"/>
    <n v="0.336041666669189"/>
    <s v="Day 0"/>
  </r>
  <r>
    <s v="25986"/>
    <s v="Incident"/>
    <d v="2013-06-27T14:39:52"/>
    <x v="0"/>
    <d v="2013-06-27T00:00:00"/>
    <d v="1899-12-30T14:39:00"/>
    <s v="B"/>
    <s v="CBKNAQA-3663 AOS: Promo not working in Cart"/>
    <s v="Central Tools Support User"/>
    <s v="Closed"/>
    <x v="0"/>
    <s v=""/>
    <s v="Boyd, Colin "/>
    <d v="2013-07-23T19:09:36"/>
    <s v=""/>
    <s v=""/>
    <s v=""/>
    <s v=""/>
    <s v=""/>
    <s v="v11 CBK Launch Team"/>
    <s v="NO"/>
    <d v="2013-07-26T13:28:07"/>
    <s v=""/>
    <s v=""/>
    <s v="v11.GSI Manager.Channel Cart &amp; Checkout"/>
    <x v="2"/>
    <n v="0.12718750000203727"/>
    <n v="6.3593750001018634E-2"/>
    <n v="28.950173611112405"/>
    <s v="Day 10&gt;30"/>
  </r>
  <r>
    <s v="26024"/>
    <s v="Incident"/>
    <d v="2013-06-28T09:36:29"/>
    <x v="4"/>
    <d v="2013-06-28T00:00:00"/>
    <d v="1899-12-30T09:36:00"/>
    <s v="B"/>
    <s v="Gomez Hits - CJB CBK - Unable to checkout"/>
    <s v="SysOps"/>
    <s v="Closed"/>
    <x v="2"/>
    <s v=""/>
    <s v=""/>
    <d v="2013-06-28T10:52:56"/>
    <s v=""/>
    <s v=""/>
    <s v=""/>
    <s v=""/>
    <s v=""/>
    <s v="v11 CBK Launch Team"/>
    <s v="NO"/>
    <d v="2013-07-01T07:21:42"/>
    <s v=""/>
    <s v=""/>
    <s v="v11.Storefront Related Issues.WebStore Navigation"/>
    <x v="0"/>
    <n v="0.78931712963094469"/>
    <n v="0.39465856481547235"/>
    <n v="2.9064004629617557"/>
    <s v="Day 2"/>
  </r>
  <r>
    <s v="26040"/>
    <s v="Incident"/>
    <d v="2013-06-28T13:39:24"/>
    <x v="4"/>
    <d v="2013-06-28T00:00:00"/>
    <d v="1899-12-30T13:39:00"/>
    <s v="B"/>
    <s v="CBKNAQA-3509 VPRS-15600 Hidden Gift with purchase - only item showing in orders"/>
    <s v="Central Tools Support User"/>
    <s v="Closed"/>
    <x v="1"/>
    <s v=""/>
    <s v="Boyd, Colin "/>
    <d v="2013-06-28T18:40:37"/>
    <s v=""/>
    <s v=""/>
    <s v=""/>
    <s v=""/>
    <d v="2013-07-02T18:40:32"/>
    <s v="v11 CBK Launch Team"/>
    <s v="NO"/>
    <d v="2013-07-26T14:35:19"/>
    <s v=""/>
    <s v=""/>
    <s v="v11.Order Processing Related Issues.Order Flow"/>
    <x v="4"/>
    <n v="0.16869212962774327"/>
    <n v="8.4346064813871635E-2"/>
    <n v="28.038831018522615"/>
    <s v="Day 10&gt;30"/>
  </r>
  <r>
    <s v="26071"/>
    <s v="Incident"/>
    <d v="2013-06-29T16:41:53"/>
    <x v="6"/>
    <d v="2013-06-29T00:00:00"/>
    <d v="1899-12-30T16:41:00"/>
    <s v="B"/>
    <s v="CJB: Item Variants not displaying under the &quot;Sale&quot; pages"/>
    <s v="Central Tools Support User"/>
    <s v="Closed"/>
    <x v="2"/>
    <s v=""/>
    <s v=""/>
    <s v=""/>
    <s v=""/>
    <s v=""/>
    <s v=""/>
    <s v=""/>
    <s v=""/>
    <s v="v11 CBK Launch Team"/>
    <s v="NO"/>
    <d v="2013-06-29T18:42:25"/>
    <s v=""/>
    <s v=""/>
    <s v="v11.Storefront Related Issues.WebStore Display"/>
    <x v="0"/>
    <n v="1.1267245370399905"/>
    <n v="0.56336226851999527"/>
    <n v="8.3703703705396038E-2"/>
    <s v="Day 0"/>
  </r>
  <r>
    <s v="26077"/>
    <s v="Incident"/>
    <d v="2013-06-30T09:50:39"/>
    <x v="5"/>
    <d v="2013-06-30T00:00:00"/>
    <d v="1899-12-30T09:50:00"/>
    <s v="B"/>
    <s v="CRITICAL - ashprdomsapp01a,02,03a,4a.us.gspt.net/svc_oms_app_smcfs_console_login"/>
    <s v="SysOps"/>
    <s v="Closed"/>
    <x v="1"/>
    <s v=""/>
    <s v="Soni, Uttam "/>
    <s v=""/>
    <s v=""/>
    <s v=""/>
    <s v=""/>
    <s v=""/>
    <s v=""/>
    <s v="v11 CBK Launch Team"/>
    <s v="NO"/>
    <d v="2013-07-02T10:48:02"/>
    <s v=""/>
    <s v=""/>
    <s v="Resource_v9_v10.Gomez Private Agent related issues.Agent not executing tests"/>
    <x v="1"/>
    <n v="0.71442129629576812"/>
    <n v="0.35721064814788406"/>
    <n v="2.0398495370391174"/>
    <s v="Day 2"/>
  </r>
  <r>
    <s v="26090"/>
    <s v="Incident"/>
    <d v="2013-07-01T05:44:14"/>
    <x v="1"/>
    <d v="2013-07-01T00:00:00"/>
    <d v="1899-12-30T05:44:00"/>
    <s v="A"/>
    <s v="CBKNA - Replication failures affecting product data. "/>
    <s v="Christopher and Banks"/>
    <s v="Closed"/>
    <x v="2"/>
    <s v=""/>
    <s v="Jadhav, Sameer "/>
    <s v=""/>
    <s v=""/>
    <s v=""/>
    <s v=""/>
    <s v=""/>
    <s v=""/>
    <s v="v11 CBK Launch Team"/>
    <s v="NO"/>
    <d v="2013-07-01T14:30:43"/>
    <s v="CBK.TAM"/>
    <s v=""/>
    <s v="v11.3rd Party Related Issues.PowerReviews"/>
    <x v="19"/>
    <n v="0.82887731481605442"/>
    <n v="0.41443865740802721"/>
    <n v="0.36561342592176516"/>
    <s v="Day 0"/>
  </r>
  <r>
    <s v="26122"/>
    <s v="Incident"/>
    <d v="2013-07-01T14:35:40"/>
    <x v="1"/>
    <d v="2013-07-01T00:00:00"/>
    <d v="1899-12-30T14:35:00"/>
    <s v="B"/>
    <s v="Promo &quot;REWARD CERTIFICATES PROMOTION $30&quot; was deleted in CJ. Can we replicate the codes from CB?"/>
    <s v="Christopher and Banks"/>
    <s v="Closed"/>
    <x v="0"/>
    <s v=""/>
    <s v=""/>
    <d v="2013-07-01T20:05:03"/>
    <s v=""/>
    <s v=""/>
    <s v=""/>
    <s v=""/>
    <s v=""/>
    <s v="v11 CBK Launch Team"/>
    <s v="YES"/>
    <d v="2013-07-03T16:02:19"/>
    <s v="CBK.TAM"/>
    <s v=""/>
    <s v="v11.GSI Manager.Channel Orders"/>
    <x v="2"/>
    <n v="0.36905092592496658"/>
    <n v="0.18452546296248329"/>
    <n v="2.0601736111129867"/>
    <s v="Day 2"/>
  </r>
  <r>
    <s v="26123"/>
    <s v="Incident"/>
    <d v="2013-07-01T14:52:19"/>
    <x v="1"/>
    <d v="2013-07-01T00:00:00"/>
    <d v="1899-12-30T14:52:00"/>
    <s v="B"/>
    <s v="CBKNAQA-3530 AOS Order: We place to cart one size and after order is submitted the size changes"/>
    <s v="Christopher and Banks"/>
    <s v="Closed"/>
    <x v="1"/>
    <s v=""/>
    <s v="Boyd, Colin "/>
    <d v="2013-07-11T10:58:52"/>
    <s v=""/>
    <s v=""/>
    <s v=""/>
    <s v=""/>
    <s v=""/>
    <s v="v11 CBK Launch Team"/>
    <s v="YES"/>
    <d v="2013-07-11T16:27:37"/>
    <s v="CBK.TAM"/>
    <s v=""/>
    <s v="v11.Storefront Related Issues.Checkout"/>
    <x v="0"/>
    <n v="1.1562499996216502E-2"/>
    <n v="5.781249998108251E-3"/>
    <n v="10.066180555557366"/>
    <s v="Day 10&gt;30"/>
  </r>
  <r>
    <s v="26216"/>
    <s v="Incident"/>
    <d v="2013-07-02T18:48:39"/>
    <x v="2"/>
    <d v="2013-07-02T00:00:00"/>
    <d v="1899-12-30T18:48:00"/>
    <s v="C"/>
    <s v="CBK/CJB Gift Card Balance Checker on Website"/>
    <s v="CS Clothing"/>
    <s v="Closed"/>
    <x v="0"/>
    <s v=""/>
    <s v=""/>
    <d v="2013-07-15T16:35:15"/>
    <s v=""/>
    <s v=""/>
    <s v=""/>
    <s v=""/>
    <s v=""/>
    <s v="v11 CBK Launch Team"/>
    <s v="NO"/>
    <d v="2013-07-19T13:30:46"/>
    <s v="Clothing.Client Services Ops"/>
    <s v=""/>
    <s v="v11.Payment Related Issues.Gift Cards"/>
    <x v="15"/>
    <n v="1.1641203703766223"/>
    <n v="0.58206018518831115"/>
    <n v="16.779247685182781"/>
    <s v="Day 10&gt;30"/>
  </r>
  <r>
    <s v="26245"/>
    <s v="Incident"/>
    <d v="2013-07-03T10:39:52"/>
    <x v="3"/>
    <d v="2013-07-03T00:00:00"/>
    <d v="1899-12-30T10:39:00"/>
    <s v="B"/>
    <s v="Customer Care job needs to be upgraded in 11.3 branch with 11.4 query. "/>
    <s v="Christopher and Banks"/>
    <s v="Closed"/>
    <x v="0"/>
    <s v=""/>
    <s v="Sriram, Saradha "/>
    <s v=""/>
    <s v=""/>
    <s v=""/>
    <s v=""/>
    <s v=""/>
    <s v=""/>
    <s v="v11 CBK Launch Team"/>
    <s v="NO"/>
    <d v="2013-07-17T14:19:19"/>
    <s v="CBK.TAM"/>
    <s v=""/>
    <s v="v11.Feeds Related Issues.Data Warehouse"/>
    <x v="3"/>
    <n v="0.66056712962745223"/>
    <n v="0.33028356481372612"/>
    <n v="14.152395833334594"/>
    <s v="Day 10&gt;30"/>
  </r>
  <r>
    <s v="26273"/>
    <s v="Request"/>
    <d v="2013-07-03T13:03:42"/>
    <x v="3"/>
    <d v="2013-07-03T00:00:00"/>
    <d v="1899-12-30T13:03:00"/>
    <s v="B"/>
    <s v="CBK: OOS Dresses showing wrong image on live webstore"/>
    <s v="Central Tools Support User"/>
    <s v="Closed"/>
    <x v="1"/>
    <s v=""/>
    <s v="Boyd, Colin "/>
    <s v=""/>
    <s v=""/>
    <s v=""/>
    <s v=""/>
    <s v=""/>
    <s v=""/>
    <s v="v11 CBK Launch Team"/>
    <s v="NO"/>
    <d v="2013-07-25T11:59:27"/>
    <s v=""/>
    <s v=""/>
    <s v="v11.Storefront Related Issues.WebStore Display"/>
    <x v="0"/>
    <n v="9.9884259259852115E-2"/>
    <n v="4.9942129629926058E-2"/>
    <n v="21.955381944440887"/>
    <s v="Day 10&gt;30"/>
  </r>
  <r>
    <s v="26584"/>
    <s v="Incident"/>
    <d v="2013-07-09T22:24:48"/>
    <x v="2"/>
    <d v="2013-07-09T00:00:00"/>
    <d v="1899-12-30T22:24:00"/>
    <s v="C"/>
    <s v="V11 - CBK - Error Creating Return Labels"/>
    <s v="CS Clothing"/>
    <s v="Closed"/>
    <x v="0"/>
    <s v=""/>
    <s v="Knepp, Chris "/>
    <s v=""/>
    <s v=""/>
    <s v=""/>
    <s v=""/>
    <s v=""/>
    <s v=""/>
    <s v="v11 CBK Launch Team"/>
    <s v="NO"/>
    <d v="2013-07-26T13:19:25"/>
    <s v="Clothing.Client Services Ops"/>
    <s v=""/>
    <s v="v11.Call Center Related Issues.GSI Customer Care"/>
    <x v="7"/>
    <n v="6.3896527777760639"/>
    <n v="3.1948263888880319"/>
    <n v="16.621261574073287"/>
    <s v="Day 10&gt;30"/>
  </r>
  <r>
    <s v="26585"/>
    <s v="Incident"/>
    <d v="2013-07-09T22:45:16"/>
    <x v="2"/>
    <d v="2013-07-09T00:00:00"/>
    <d v="1899-12-30T22:45:00"/>
    <s v="C"/>
    <s v="CBKNAQA-3533 6 OMS orders stuck in Fraud Hold for more than 3 hours and less than 36"/>
    <s v="SysOps"/>
    <s v="Closed"/>
    <x v="1"/>
    <s v=""/>
    <s v="Boyd, Colin "/>
    <s v=""/>
    <s v=""/>
    <s v=""/>
    <s v=""/>
    <s v=""/>
    <s v=""/>
    <s v="v11 CBK Launch Team"/>
    <s v="NO"/>
    <d v="2013-07-11T12:06:39"/>
    <s v=""/>
    <s v=""/>
    <s v="v11.Order Processing Related Issues.Fraudnet"/>
    <x v="4"/>
    <n v="1.4212962960300501E-2"/>
    <n v="7.1064814801502507E-3"/>
    <n v="1.5565162037091795"/>
    <s v="Day 1"/>
  </r>
  <r>
    <s v="26658"/>
    <s v="Request"/>
    <d v="2013-07-10T16:32:21"/>
    <x v="3"/>
    <d v="2013-07-10T00:00:00"/>
    <d v="1899-12-30T16:32:00"/>
    <s v="B"/>
    <s v="CB/CJ Cache clear requested"/>
    <s v="Central Tools Support User"/>
    <s v="Closed"/>
    <x v="2"/>
    <s v=""/>
    <s v=""/>
    <s v=""/>
    <s v=""/>
    <s v=""/>
    <s v=""/>
    <s v=""/>
    <s v=""/>
    <s v="v11 CBK Launch Team"/>
    <s v="NO"/>
    <d v="2013-07-11T11:15:18"/>
    <s v=""/>
    <s v=""/>
    <s v="v11.Storefront Related Issues.Category"/>
    <x v="0"/>
    <n v="0.74103009259852115"/>
    <n v="0.37051504629926058"/>
    <n v="0.77982638888352085"/>
    <s v="Day 0"/>
  </r>
  <r>
    <s v="26780"/>
    <s v="Incident"/>
    <d v="2013-07-12T09:39:21"/>
    <x v="4"/>
    <d v="2013-07-12T00:00:00"/>
    <d v="1899-12-30T09:39:00"/>
    <s v="B"/>
    <s v="CBK/CJB: Products that shouldn't be on site showing up with no image and for a penny - URGENT"/>
    <s v="Central Tools Support User"/>
    <s v="Closed"/>
    <x v="2"/>
    <s v=""/>
    <s v=""/>
    <s v=""/>
    <s v=""/>
    <s v=""/>
    <s v=""/>
    <s v=""/>
    <s v=""/>
    <s v="v11 CBK Launch Team"/>
    <s v="NO"/>
    <d v="2013-07-16T17:05:21"/>
    <s v=""/>
    <s v=""/>
    <s v="v11.Storefront Related Issues.Category"/>
    <x v="0"/>
    <n v="1.7131944444408873"/>
    <n v="0.85659722222044365"/>
    <n v="4.3097222222204437"/>
    <s v="Day 4"/>
  </r>
  <r>
    <s v="26798"/>
    <s v="Incident"/>
    <d v="2013-07-12T12:30:34"/>
    <x v="4"/>
    <d v="2013-07-12T00:00:00"/>
    <d v="1899-12-30T12:30:00"/>
    <s v="B"/>
    <s v="CBKNAQA-3604 CBK: Localized value updates keep reverting"/>
    <s v="Central Tools Support User"/>
    <s v="Closed"/>
    <x v="1"/>
    <s v=""/>
    <s v="Boyd, Colin "/>
    <d v="2013-07-17T20:50:53"/>
    <s v=""/>
    <s v=""/>
    <s v=""/>
    <s v=""/>
    <s v=""/>
    <s v="v11 CBK Launch Team"/>
    <s v="NO"/>
    <d v="2013-07-23T14:46:34"/>
    <s v=""/>
    <s v=""/>
    <s v="v11.GSI Manager.Channel Apps"/>
    <x v="2"/>
    <n v="0.11890046296321088"/>
    <n v="5.9450231481605442E-2"/>
    <n v="11.094444444446708"/>
    <s v="Day 10&gt;30"/>
  </r>
  <r>
    <s v="26821"/>
    <s v="Incident"/>
    <d v="2013-07-12T18:09:32"/>
    <x v="4"/>
    <d v="2013-07-12T00:00:00"/>
    <d v="1899-12-30T18:09:00"/>
    <s v="C"/>
    <s v="CBKNAQA-3666 Styles with no inventory are showing live on site"/>
    <s v="Christopher and Banks"/>
    <s v="Closed"/>
    <x v="0"/>
    <s v=""/>
    <s v="Soni, Uttam "/>
    <d v="2013-07-23T20:01:43"/>
    <s v=""/>
    <s v=""/>
    <s v=""/>
    <s v=""/>
    <s v=""/>
    <s v="v11 CBK Launch Team"/>
    <s v="YES"/>
    <d v="2013-07-29T14:25:36"/>
    <s v="CBK.TAM"/>
    <s v=""/>
    <s v="v11.Operations Related Issues.Operations"/>
    <x v="17"/>
    <n v="0.23539351851650281"/>
    <n v="0.1176967592582514"/>
    <n v="16.844490740746551"/>
    <s v="Day 10&gt;30"/>
  </r>
  <r>
    <s v="26847"/>
    <s v="Incident"/>
    <d v="2013-07-15T06:37:52"/>
    <x v="1"/>
    <d v="2013-07-15T00:00:00"/>
    <d v="1899-12-30T06:37:00"/>
    <s v="A"/>
    <s v="CBKUS - Order Job Failed - Data Warehouse Feeds delay"/>
    <s v="Christopher and Banks"/>
    <s v="Closed"/>
    <x v="1"/>
    <s v=""/>
    <s v="jaswinder"/>
    <s v=""/>
    <s v=""/>
    <s v=""/>
    <s v=""/>
    <s v="Change is Live"/>
    <s v=""/>
    <s v="v11 CBK Launch Team"/>
    <s v="NO"/>
    <d v="2013-07-19T11:32:22"/>
    <s v="CBK.TAM"/>
    <s v=""/>
    <s v="v11.Feeds Related Issues.Data Warehouse"/>
    <x v="3"/>
    <n v="2.5196759259270038"/>
    <n v="1.2598379629635019"/>
    <n v="4.2045138888934162"/>
    <s v="Day 4"/>
  </r>
  <r>
    <s v="26863"/>
    <s v="Request"/>
    <d v="2013-07-15T10:00:09"/>
    <x v="1"/>
    <d v="2013-07-15T00:00:00"/>
    <d v="1899-12-30T10:00:00"/>
    <s v="B"/>
    <s v="Reoccurence of double charge issue"/>
    <s v="CS Clothing"/>
    <s v="Closed"/>
    <x v="0"/>
    <s v=""/>
    <s v="Thoennes, Frank "/>
    <s v=""/>
    <s v=""/>
    <s v=""/>
    <s v=""/>
    <s v=""/>
    <s v=""/>
    <s v="v11 CBK Launch Team"/>
    <s v="NO"/>
    <d v="2013-07-23T16:04:55"/>
    <s v="Clothing.Client Services Ops"/>
    <s v=""/>
    <s v="v11.Payment Related Issues.Tender"/>
    <x v="15"/>
    <n v="0.14047453703824431"/>
    <n v="7.0237268519122154E-2"/>
    <n v="8.2533101851877291"/>
    <s v="Day 6-10"/>
  </r>
  <r>
    <s v="26865"/>
    <s v="Request"/>
    <d v="2013-07-15T10:10:18"/>
    <x v="1"/>
    <d v="2013-07-15T00:00:00"/>
    <d v="1899-12-30T10:10:00"/>
    <s v="B"/>
    <s v="CBKNA - orders to review (ref 26579)"/>
    <s v="Christopher and Banks"/>
    <s v="Closed"/>
    <x v="0"/>
    <s v=""/>
    <s v="Alexander, John "/>
    <s v=""/>
    <s v=""/>
    <s v=""/>
    <s v=""/>
    <s v=""/>
    <s v=""/>
    <s v="v11 CBK Launch Team"/>
    <s v="NO"/>
    <d v="2013-07-22T09:05:04"/>
    <s v="CBK.TAM"/>
    <s v=""/>
    <s v="v11.Order Processing Related Issues.Order Flow"/>
    <x v="4"/>
    <n v="7.0486111144418828E-3"/>
    <n v="3.5243055572209414E-3"/>
    <n v="6.9546990740709589"/>
    <s v="Day 6-10"/>
  </r>
  <r>
    <s v="26875"/>
    <s v="Incident"/>
    <d v="2013-07-15T11:11:43"/>
    <x v="1"/>
    <d v="2013-07-15T00:00:00"/>
    <d v="1899-12-30T11:11:00"/>
    <s v="B"/>
    <s v="VPRS-15759 Tax for sales are calculated incorrectly"/>
    <s v="Christopher and Banks"/>
    <s v="Closed"/>
    <x v="2"/>
    <s v=""/>
    <s v="Jadhav, Sameer "/>
    <d v="2013-07-17T19:00:09"/>
    <s v=""/>
    <s v=""/>
    <s v=""/>
    <s v=""/>
    <d v="2013-07-18T18:59:43"/>
    <s v="v11 CBK Launch Team"/>
    <s v="YES"/>
    <d v="2013-07-23T14:45:14"/>
    <s v="CBK.TAM"/>
    <s v=""/>
    <s v="v11.Storefront Related Issues.Tax"/>
    <x v="0"/>
    <n v="4.2650462957681157E-2"/>
    <n v="2.1325231478840578E-2"/>
    <n v="8.1482754629614647"/>
    <s v="Day 6-10"/>
  </r>
  <r>
    <s v="26911"/>
    <s v="Incident"/>
    <d v="2013-07-15T15:49:36"/>
    <x v="1"/>
    <d v="2013-07-15T00:00:00"/>
    <d v="1899-12-30T15:49:00"/>
    <s v="B"/>
    <s v="Payment Service Ash Vantiv functionality is down"/>
    <s v="Christopher and Banks"/>
    <s v="Closed"/>
    <x v="0"/>
    <s v=""/>
    <s v=""/>
    <s v=""/>
    <s v=""/>
    <s v=""/>
    <s v=""/>
    <s v="Change is Live"/>
    <s v=""/>
    <s v="v11 CBK Launch Team"/>
    <s v="NO"/>
    <d v="2013-07-19T11:20:45"/>
    <s v="CBK.TAM"/>
    <s v=""/>
    <s v="v11.Payment Related Issues.Gift Cards"/>
    <x v="15"/>
    <n v="0.19297453703620704"/>
    <n v="9.6487268518103519E-2"/>
    <n v="3.8132986111158971"/>
    <s v="Day 3"/>
  </r>
  <r>
    <s v="26930"/>
    <s v="Incident"/>
    <d v="2013-07-16T09:47:12"/>
    <x v="2"/>
    <d v="2013-07-16T00:00:00"/>
    <d v="1899-12-30T09:47:00"/>
    <s v="B"/>
    <s v="Unable to apply CBK/CJB Private Label Credit Card (PLCC) to an Order"/>
    <s v="CS Clothing"/>
    <s v="Closed"/>
    <x v="2"/>
    <s v=""/>
    <s v="Fender, Brian "/>
    <s v=""/>
    <s v=""/>
    <s v=""/>
    <s v=""/>
    <s v=""/>
    <s v=""/>
    <s v="v11 CBK Launch Team"/>
    <s v="NO"/>
    <d v="2013-07-19T16:34:53"/>
    <s v="Clothing.Client Services Ops"/>
    <s v=""/>
    <s v="v11.Call Center Related Issues.CSR Webstore"/>
    <x v="7"/>
    <n v="0.74833333333663177"/>
    <n v="0.37416666666831588"/>
    <n v="3.2831134259249666"/>
    <s v="Day 3"/>
  </r>
  <r>
    <s v="26949"/>
    <s v="Incident"/>
    <d v="2013-07-16T13:19:06"/>
    <x v="2"/>
    <d v="2013-07-16T00:00:00"/>
    <d v="1899-12-30T13:19:00"/>
    <s v="B"/>
    <s v="CBKNAQA-3667 CBK: Promotions detail message links to incorrect promo detail"/>
    <s v="Central Tools Support User"/>
    <s v="Closed"/>
    <x v="0"/>
    <s v=""/>
    <s v="Boyd, Colin "/>
    <d v="2013-07-23T20:08:01"/>
    <s v=""/>
    <m/>
    <s v=""/>
    <s v=""/>
    <s v=""/>
    <s v="v11 CBK Launch Team"/>
    <s v="NO"/>
    <d v="2013-07-25T12:05:07"/>
    <s v="CBK.TAM"/>
    <s v=""/>
    <s v="v11.Storefront Related Issues.WebStore Display"/>
    <x v="0"/>
    <n v="0.14715277777577285"/>
    <n v="7.3576388887886424E-2"/>
    <n v="8.9486226851877291"/>
    <s v="Day 6-10"/>
  </r>
  <r>
    <s v="27007"/>
    <s v="Incident"/>
    <d v="2013-07-17T06:20:50"/>
    <x v="3"/>
    <d v="2013-07-17T00:00:00"/>
    <d v="1899-12-30T06:20:00"/>
    <s v="A"/>
    <s v="CBK Production Support : CJBUS Order Job Failed"/>
    <s v="Christopher and Banks"/>
    <s v="Closed"/>
    <x v="2"/>
    <s v=""/>
    <s v=""/>
    <s v=""/>
    <s v=""/>
    <s v=""/>
    <s v=""/>
    <s v=""/>
    <s v=""/>
    <s v="v11 CBK Launch Team"/>
    <s v="NO"/>
    <d v="2013-07-18T13:55:26"/>
    <s v="CBK.TAM"/>
    <s v=""/>
    <s v="v11.Operations Related Issues.Operations"/>
    <x v="17"/>
    <n v="0.70953703703708015"/>
    <n v="0.35476851851854008"/>
    <n v="1.3156944444490364"/>
    <s v="Day 1"/>
  </r>
  <r>
    <s v="27168"/>
    <s v="Incident"/>
    <d v="2013-07-19T10:54:39"/>
    <x v="4"/>
    <d v="2013-07-19T00:00:00"/>
    <d v="1899-12-30T10:54:00"/>
    <s v="B"/>
    <s v="CBKNAQA-3668 Webstore is executing a TenderTypeLookupRequest against Payments Service when no tender has been entered into the payments page"/>
    <s v="Christopher and Banks"/>
    <s v="Closed"/>
    <x v="0"/>
    <s v=""/>
    <s v="Bhatia, Mayank "/>
    <d v="2013-08-02T16:13:53"/>
    <s v=""/>
    <s v=""/>
    <s v=""/>
    <s v=""/>
    <s v=""/>
    <s v="v11 CBK Launch Team"/>
    <s v="NO"/>
    <d v="2013-08-02T17:13:58"/>
    <s v="CBK.TAM"/>
    <s v=""/>
    <s v="v11.Storefront Related Issues.Checkout"/>
    <x v="0"/>
    <n v="2.190150462964084"/>
    <n v="1.095075231482042"/>
    <n v="14.263414351851679"/>
    <s v="Day 10&gt;30"/>
  </r>
  <r>
    <s v="27376"/>
    <s v="Incident"/>
    <d v="2013-07-23T11:46:21"/>
    <x v="2"/>
    <d v="2013-07-23T00:00:00"/>
    <d v="1899-12-30T11:46:00"/>
    <s v="B"/>
    <s v="V11 - CBK/CJB - CSR Webstore and Customer Facing Website - Error at Checkout"/>
    <s v="CS Clothing"/>
    <s v="Closed"/>
    <x v="0"/>
    <s v=""/>
    <s v="Yang, Jack "/>
    <s v=""/>
    <s v=""/>
    <s v=""/>
    <s v=""/>
    <s v=""/>
    <s v=""/>
    <s v="v11 CBK Launch Team"/>
    <s v="NO"/>
    <d v="2013-07-31T13:49:04"/>
    <s v="Clothing.Client Services Ops"/>
    <s v=""/>
    <s v="v11.Call Center Related Issues.CSR Webstore"/>
    <x v="7"/>
    <n v="4.0359027777813026"/>
    <n v="2.0179513888906513"/>
    <n v="8.0852199074070086"/>
    <s v="Day 6-10"/>
  </r>
  <r>
    <s v="27450"/>
    <s v="Request"/>
    <d v="2013-07-23T19:17:57"/>
    <x v="2"/>
    <d v="2013-07-23T00:00:00"/>
    <d v="1899-12-30T19:17:00"/>
    <s v="C"/>
    <s v="CBK--Issue with Failing ASN Files"/>
    <s v="Sheperdsville"/>
    <s v="Closed"/>
    <x v="0"/>
    <s v=""/>
    <s v="Felix, Chris "/>
    <s v=""/>
    <s v=""/>
    <s v=""/>
    <s v=""/>
    <s v=""/>
    <s v=""/>
    <s v="v11 CBK Launch Team"/>
    <s v="NO"/>
    <d v="2013-07-26T13:40:55"/>
    <s v=""/>
    <s v=""/>
    <s v="v11.Feeds Related Issues.Fufillment"/>
    <x v="3"/>
    <n v="0.31361111110891216"/>
    <n v="0.15680555555445608"/>
    <n v="2.7659490740697947"/>
    <s v="Day 2"/>
  </r>
  <r>
    <s v="27669"/>
    <s v="Incident"/>
    <d v="2013-07-26T09:57:07"/>
    <x v="4"/>
    <d v="2013-07-26T00:00:00"/>
    <d v="1899-12-30T09:57:00"/>
    <s v="B"/>
    <s v="CBK v11 Outbound Data Warehouse Feeds to True Action will be delivered late"/>
    <s v="Christopher and Banks"/>
    <s v="Closed"/>
    <x v="1"/>
    <s v=""/>
    <s v=""/>
    <s v=""/>
    <s v=""/>
    <s v=""/>
    <s v=""/>
    <s v=""/>
    <s v=""/>
    <s v="v11 CBK Launch Team"/>
    <s v="NO"/>
    <d v="2013-07-26T15:03:31"/>
    <s v="CBK.TAM"/>
    <s v=""/>
    <s v="v11.Operations Related Issues.Operations"/>
    <x v="17"/>
    <n v="2.6105324074087548"/>
    <n v="1.3052662037043774"/>
    <n v="0.21277777777868323"/>
    <s v="Day 0"/>
  </r>
  <r>
    <s v="27727"/>
    <s v="Incident"/>
    <d v="2013-07-27T09:19:18"/>
    <x v="6"/>
    <d v="2013-07-27T00:00:00"/>
    <d v="1899-12-30T09:19:00"/>
    <s v="B"/>
    <s v="CJB - CJB order job failed on object not found error"/>
    <s v="Christopher and Banks"/>
    <s v="Closed"/>
    <x v="2"/>
    <s v=""/>
    <s v=""/>
    <s v=""/>
    <s v=""/>
    <s v=""/>
    <s v=""/>
    <s v=""/>
    <s v=""/>
    <s v="v11 CBK Launch Team"/>
    <s v="YES"/>
    <d v="2013-07-27T11:49:51"/>
    <s v="CBK.TAM"/>
    <s v=""/>
    <s v="v11.Order Processing Related Issues.Order Flow"/>
    <x v="4"/>
    <n v="0.973738425920601"/>
    <n v="0.4868692129603005"/>
    <n v="0.10454861111065838"/>
    <s v="Day 0"/>
  </r>
  <r>
    <s v="27785"/>
    <s v="Incident"/>
    <d v="2013-07-29T09:28:40"/>
    <x v="1"/>
    <d v="2013-07-29T00:00:00"/>
    <d v="1899-12-30T09:28:00"/>
    <s v="B"/>
    <s v="GL File From Early June (06/09/13) sent to SAP in Late July"/>
    <s v="Christopher and Banks"/>
    <s v="Closed"/>
    <x v="0"/>
    <s v=""/>
    <s v=""/>
    <s v=""/>
    <s v=""/>
    <s v=""/>
    <s v=""/>
    <s v=""/>
    <s v=""/>
    <s v="v11 CBK Launch Team"/>
    <s v="NO"/>
    <d v="2013-07-29T10:43:35"/>
    <s v="CBK.TAM"/>
    <s v=""/>
    <s v="v11.Finance Related Issues"/>
    <x v="10"/>
    <n v="2.0065046296294895"/>
    <n v="1.0032523148147448"/>
    <n v="5.2025462966412306E-2"/>
    <s v="Day 0"/>
  </r>
  <r>
    <s v="27820"/>
    <s v="Incident"/>
    <d v="2013-07-29T13:30:32"/>
    <x v="1"/>
    <d v="2013-07-29T00:00:00"/>
    <d v="1899-12-30T13:30:00"/>
    <s v="B"/>
    <s v="DW CJB Order job still running in Production"/>
    <s v="Christopher and Banks"/>
    <s v="Closed"/>
    <x v="2"/>
    <s v=""/>
    <s v=""/>
    <s v=""/>
    <s v=""/>
    <s v=""/>
    <s v=""/>
    <s v=""/>
    <s v=""/>
    <s v="v11 CBK Launch Team"/>
    <s v="NO"/>
    <d v="2013-07-29T20:35:21"/>
    <s v="CBK.TAM"/>
    <s v=""/>
    <s v="v11.Feeds Related Issues.Fufillment"/>
    <x v="3"/>
    <n v="0.16796296296524815"/>
    <n v="8.3981481482624076E-2"/>
    <n v="0.29501157407503342"/>
    <s v="Day 0"/>
  </r>
  <r>
    <s v="28031"/>
    <s v="Incident"/>
    <d v="2013-07-31T15:33:58"/>
    <x v="3"/>
    <d v="2013-07-31T00:00:00"/>
    <d v="1899-12-30T15:33:00"/>
    <s v="B"/>
    <s v="Christopher &amp; Banks-No Gift Card Orders Flowing to DC"/>
    <s v="Sheperdsville"/>
    <s v="Closed"/>
    <x v="0"/>
    <s v=""/>
    <s v=""/>
    <s v=""/>
    <s v=""/>
    <s v=""/>
    <s v=""/>
    <s v=""/>
    <s v=""/>
    <s v="v11 CBK Launch Team"/>
    <s v="NO"/>
    <d v="2013-07-31T17:32:57"/>
    <s v=""/>
    <s v=""/>
    <s v="v11.Operations Related Issues.Operations"/>
    <x v="17"/>
    <n v="2.0857175925921183"/>
    <n v="1.0428587962960592"/>
    <n v="8.2627314819546882E-2"/>
    <s v="Day 0"/>
  </r>
  <r>
    <s v="28187"/>
    <s v="Incident"/>
    <d v="2013-08-03T06:47:24"/>
    <x v="6"/>
    <d v="2013-08-03T00:00:00"/>
    <d v="1899-12-30T06:47:00"/>
    <s v="A"/>
    <s v="CJB Order Jobs Failed in Production"/>
    <s v="Khokhar, Jaspreet "/>
    <s v="Closed"/>
    <x v="0"/>
    <s v=""/>
    <s v="Sriram, Saradha "/>
    <s v=""/>
    <s v=""/>
    <s v=""/>
    <s v=""/>
    <s v=""/>
    <s v=""/>
    <s v="v11 CBK Launch Team"/>
    <s v="NO"/>
    <d v="2013-08-03T09:14:24"/>
    <s v=""/>
    <s v=""/>
    <s v="v11.Order Processing Related Issues.Order Flow"/>
    <x v="4"/>
    <n v="2.6343287037016125"/>
    <n v="1.3171643518508063"/>
    <n v="0.10208333333866904"/>
    <s v="Day 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12" firstHeaderRow="1" firstDataRow="2" firstDataCol="1"/>
  <pivotFields count="30">
    <pivotField dataField="1" showAll="0"/>
    <pivotField showAll="0"/>
    <pivotField numFmtId="22" showAll="0"/>
    <pivotField axis="axisRow" showAll="0" defaultSubtotal="0">
      <items count="7">
        <item x="5"/>
        <item x="1"/>
        <item x="2"/>
        <item x="3"/>
        <item x="0"/>
        <item x="4"/>
        <item x="6"/>
      </items>
    </pivotField>
    <pivotField numFmtId="15" showAll="0"/>
    <pivotField numFmtId="20" showAll="0"/>
    <pivotField showAll="0"/>
    <pivotField showAll="0"/>
    <pivotField showAll="0"/>
    <pivotField showAll="0"/>
    <pivotField axis="axisCol" multipleItemSelectionAllowe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>
      <items count="25">
        <item x="22"/>
        <item x="19"/>
        <item x="9"/>
        <item x="7"/>
        <item x="23"/>
        <item x="16"/>
        <item x="6"/>
        <item x="3"/>
        <item x="10"/>
        <item x="14"/>
        <item x="2"/>
        <item x="8"/>
        <item x="20"/>
        <item x="13"/>
        <item x="17"/>
        <item x="4"/>
        <item x="15"/>
        <item x="12"/>
        <item x="11"/>
        <item x="5"/>
        <item x="0"/>
        <item x="21"/>
        <item x="18"/>
        <item x="1"/>
        <item t="default"/>
      </items>
    </pivotField>
    <pivotField showAll="0"/>
    <pivotField showAll="0"/>
    <pivotField numFmtId="2"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Ticket #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6">
  <location ref="J3:K7" firstHeaderRow="1" firstDataRow="1" firstDataCol="1"/>
  <pivotFields count="26">
    <pivotField dataField="1" showAll="0"/>
    <pivotField showAll="0"/>
    <pivotField numFmtId="22" showAll="0"/>
    <pivotField numFmtId="15" showAll="0" defaultSubtotal="0"/>
    <pivotField numFmtId="20" showAll="0" defaultSubtotal="0"/>
    <pivotField showAll="0" defaultSubtota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 defaultSubtota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Ticket #" fld="0" subtotal="count" baseField="0" baseItem="0"/>
  </dataFields>
  <formats count="4">
    <format dxfId="3">
      <pivotArea outline="0" collapsedLevelsAreSubtotals="1" fieldPosition="0"/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9" count="0"/>
        </references>
      </pivotArea>
    </format>
    <format dxfId="0">
      <pivotArea dataOnly="0" labelOnly="1" grandCol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histo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isto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histo_2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siclientiq.com/CAisd/pdmweb.exe?OP=SEARCH+FACTORY=cr+SKIPLIST=1+QBE.EQ.id=423688" TargetMode="External"/><Relationship Id="rId21" Type="http://schemas.openxmlformats.org/officeDocument/2006/relationships/hyperlink" Target="https://www.gsiclientiq.com/CAisd/pdmweb.exe?OP=SEARCH+FACTORY=cr+SKIPLIST=1+QBE.EQ.id=425997" TargetMode="External"/><Relationship Id="rId324" Type="http://schemas.openxmlformats.org/officeDocument/2006/relationships/hyperlink" Target="https://www.gsiclientiq.com/CAisd/pdmweb.exe?OP=SEARCH+FACTORY=cr+SKIPLIST=1+QBE.EQ.id=422023" TargetMode="External"/><Relationship Id="rId531" Type="http://schemas.openxmlformats.org/officeDocument/2006/relationships/hyperlink" Target="https://www.gsiclientiq.com/CAisd/pdmweb.exe?OP=SEARCH+FACTORY=cr+SKIPLIST=1+QBE.EQ.id=420820" TargetMode="External"/><Relationship Id="rId170" Type="http://schemas.openxmlformats.org/officeDocument/2006/relationships/hyperlink" Target="https://www.gsiclientiq.com/CAisd/pdmweb.exe?OP=SEARCH+FACTORY=cr+SKIPLIST=1+QBE.EQ.id=422947" TargetMode="External"/><Relationship Id="rId268" Type="http://schemas.openxmlformats.org/officeDocument/2006/relationships/hyperlink" Target="https://www.gsiclientiq.com/CAisd/pdmweb.exe?OP=SEARCH+FACTORY=cr+SKIPLIST=1+QBE.EQ.id=422279" TargetMode="External"/><Relationship Id="rId475" Type="http://schemas.openxmlformats.org/officeDocument/2006/relationships/hyperlink" Target="https://www.gsiclientiq.com/CAisd/pdmweb.exe?OP=SEARCH+FACTORY=cr+SKIPLIST=1+QBE.EQ.id=421287" TargetMode="External"/><Relationship Id="rId32" Type="http://schemas.openxmlformats.org/officeDocument/2006/relationships/hyperlink" Target="https://www.gsiclientiq.com/CAisd/pdmweb.exe?OP=SEARCH+FACTORY=cr+SKIPLIST=1+QBE.EQ.id=425379" TargetMode="External"/><Relationship Id="rId128" Type="http://schemas.openxmlformats.org/officeDocument/2006/relationships/hyperlink" Target="https://www.gsiclientiq.com/CAisd/pdmweb.exe?OP=SEARCH+FACTORY=cr+SKIPLIST=1+QBE.EQ.id=423416" TargetMode="External"/><Relationship Id="rId335" Type="http://schemas.openxmlformats.org/officeDocument/2006/relationships/hyperlink" Target="https://www.gsiclientiq.com/CAisd/pdmweb.exe?OP=SEARCH+FACTORY=cr+SKIPLIST=1+QBE.EQ.id=421975" TargetMode="External"/><Relationship Id="rId542" Type="http://schemas.openxmlformats.org/officeDocument/2006/relationships/hyperlink" Target="https://www.gsiclientiq.com/CAisd/pdmweb.exe?OP=SEARCH+FACTORY=cr+SKIPLIST=1+QBE.EQ.id=420413" TargetMode="External"/><Relationship Id="rId181" Type="http://schemas.openxmlformats.org/officeDocument/2006/relationships/hyperlink" Target="https://www.gsiclientiq.com/CAisd/pdmweb.exe?OP=SEARCH+FACTORY=cr+SKIPLIST=1+QBE.EQ.id=422803" TargetMode="External"/><Relationship Id="rId402" Type="http://schemas.openxmlformats.org/officeDocument/2006/relationships/hyperlink" Target="https://www.gsiclientiq.com/CAisd/pdmweb.exe?OP=SEARCH+FACTORY=cr+SKIPLIST=1+QBE.EQ.id=421676" TargetMode="External"/><Relationship Id="rId279" Type="http://schemas.openxmlformats.org/officeDocument/2006/relationships/hyperlink" Target="https://www.gsiclientiq.com/CAisd/pdmweb.exe?OP=SEARCH+FACTORY=cr+SKIPLIST=1+QBE.EQ.id=422244" TargetMode="External"/><Relationship Id="rId486" Type="http://schemas.openxmlformats.org/officeDocument/2006/relationships/hyperlink" Target="https://www.gsiclientiq.com/CAisd/pdmweb.exe?OP=SEARCH+FACTORY=cr+SKIPLIST=1+QBE.EQ.id=421228" TargetMode="External"/><Relationship Id="rId43" Type="http://schemas.openxmlformats.org/officeDocument/2006/relationships/hyperlink" Target="https://www.gsiclientiq.com/CAisd/pdmweb.exe?OP=SEARCH+FACTORY=cr+SKIPLIST=1+QBE.EQ.id=425006" TargetMode="External"/><Relationship Id="rId139" Type="http://schemas.openxmlformats.org/officeDocument/2006/relationships/hyperlink" Target="https://www.gsiclientiq.com/CAisd/pdmweb.exe?OP=SEARCH+FACTORY=cr+SKIPLIST=1+QBE.EQ.id=423302" TargetMode="External"/><Relationship Id="rId346" Type="http://schemas.openxmlformats.org/officeDocument/2006/relationships/hyperlink" Target="https://www.gsiclientiq.com/CAisd/pdmweb.exe?OP=SEARCH+FACTORY=cr+SKIPLIST=1+QBE.EQ.id=421922" TargetMode="External"/><Relationship Id="rId553" Type="http://schemas.openxmlformats.org/officeDocument/2006/relationships/hyperlink" Target="https://www.gsiclientiq.com/CAisd/pdmweb.exe?OP=SEARCH+FACTORY=cr+SKIPLIST=1+QBE.EQ.id=420345" TargetMode="External"/><Relationship Id="rId192" Type="http://schemas.openxmlformats.org/officeDocument/2006/relationships/hyperlink" Target="https://www.gsiclientiq.com/CAisd/pdmweb.exe?OP=SEARCH+FACTORY=cr+SKIPLIST=1+QBE.EQ.id=422710" TargetMode="External"/><Relationship Id="rId206" Type="http://schemas.openxmlformats.org/officeDocument/2006/relationships/hyperlink" Target="https://www.gsiclientiq.com/CAisd/pdmweb.exe?OP=SEARCH+FACTORY=cr+SKIPLIST=1+QBE.EQ.id=422602" TargetMode="External"/><Relationship Id="rId413" Type="http://schemas.openxmlformats.org/officeDocument/2006/relationships/hyperlink" Target="https://www.gsiclientiq.com/CAisd/pdmweb.exe?OP=SEARCH+FACTORY=cr+SKIPLIST=1+QBE.EQ.id=421632" TargetMode="External"/><Relationship Id="rId497" Type="http://schemas.openxmlformats.org/officeDocument/2006/relationships/hyperlink" Target="https://www.gsiclientiq.com/CAisd/pdmweb.exe?OP=SEARCH+FACTORY=cr+SKIPLIST=1+QBE.EQ.id=421149" TargetMode="External"/><Relationship Id="rId357" Type="http://schemas.openxmlformats.org/officeDocument/2006/relationships/hyperlink" Target="https://www.gsiclientiq.com/CAisd/pdmweb.exe?OP=SEARCH+FACTORY=cr+SKIPLIST=1+QBE.EQ.id=421885" TargetMode="External"/><Relationship Id="rId54" Type="http://schemas.openxmlformats.org/officeDocument/2006/relationships/hyperlink" Target="https://www.gsiclientiq.com/CAisd/pdmweb.exe?OP=SEARCH+FACTORY=cr+SKIPLIST=1+QBE.EQ.id=424811" TargetMode="External"/><Relationship Id="rId217" Type="http://schemas.openxmlformats.org/officeDocument/2006/relationships/hyperlink" Target="https://www.gsiclientiq.com/CAisd/pdmweb.exe?OP=SEARCH+FACTORY=cr+SKIPLIST=1+QBE.EQ.id=422503" TargetMode="External"/><Relationship Id="rId564" Type="http://schemas.openxmlformats.org/officeDocument/2006/relationships/hyperlink" Target="https://www.gsiclientiq.com/CAisd/pdmweb.exe?OP=SEARCH+FACTORY=cr+SKIPLIST=1+QBE.EQ.id=420322" TargetMode="External"/><Relationship Id="rId424" Type="http://schemas.openxmlformats.org/officeDocument/2006/relationships/hyperlink" Target="https://www.gsiclientiq.com/CAisd/pdmweb.exe?OP=SEARCH+FACTORY=cr+SKIPLIST=1+QBE.EQ.id=421543" TargetMode="External"/><Relationship Id="rId270" Type="http://schemas.openxmlformats.org/officeDocument/2006/relationships/hyperlink" Target="https://www.gsiclientiq.com/CAisd/pdmweb.exe?OP=SEARCH+FACTORY=cr+SKIPLIST=1+QBE.EQ.id=422275" TargetMode="External"/><Relationship Id="rId65" Type="http://schemas.openxmlformats.org/officeDocument/2006/relationships/hyperlink" Target="https://www.gsiclientiq.com/CAisd/pdmweb.exe?OP=SEARCH+FACTORY=cr+SKIPLIST=1+QBE.EQ.id=424607" TargetMode="External"/><Relationship Id="rId130" Type="http://schemas.openxmlformats.org/officeDocument/2006/relationships/hyperlink" Target="https://www.gsiclientiq.com/CAisd/pdmweb.exe?OP=SEARCH+FACTORY=cr+SKIPLIST=1+QBE.EQ.id=423384" TargetMode="External"/><Relationship Id="rId368" Type="http://schemas.openxmlformats.org/officeDocument/2006/relationships/hyperlink" Target="https://www.gsiclientiq.com/CAisd/pdmweb.exe?OP=SEARCH+FACTORY=cr+SKIPLIST=1+QBE.EQ.id=421827" TargetMode="External"/><Relationship Id="rId575" Type="http://schemas.openxmlformats.org/officeDocument/2006/relationships/hyperlink" Target="https://www.gsiclientiq.com/CAisd/pdmweb.exe?OP=SEARCH+FACTORY=cr+SKIPLIST=1+QBE.EQ.id=420285" TargetMode="External"/><Relationship Id="rId228" Type="http://schemas.openxmlformats.org/officeDocument/2006/relationships/hyperlink" Target="https://www.gsiclientiq.com/CAisd/pdmweb.exe?OP=SEARCH+FACTORY=cr+SKIPLIST=1+QBE.EQ.id=422467" TargetMode="External"/><Relationship Id="rId435" Type="http://schemas.openxmlformats.org/officeDocument/2006/relationships/hyperlink" Target="https://www.gsiclientiq.com/CAisd/pdmweb.exe?OP=SEARCH+FACTORY=cr+SKIPLIST=1+QBE.EQ.id=421469" TargetMode="External"/><Relationship Id="rId281" Type="http://schemas.openxmlformats.org/officeDocument/2006/relationships/hyperlink" Target="https://www.gsiclientiq.com/CAisd/pdmweb.exe?OP=SEARCH+FACTORY=cr+SKIPLIST=1+QBE.EQ.id=422234" TargetMode="External"/><Relationship Id="rId502" Type="http://schemas.openxmlformats.org/officeDocument/2006/relationships/hyperlink" Target="https://www.gsiclientiq.com/CAisd/pdmweb.exe?OP=SEARCH+FACTORY=cr+SKIPLIST=1+QBE.EQ.id=421100" TargetMode="External"/><Relationship Id="rId76" Type="http://schemas.openxmlformats.org/officeDocument/2006/relationships/hyperlink" Target="https://www.gsiclientiq.com/CAisd/pdmweb.exe?OP=SEARCH+FACTORY=cr+SKIPLIST=1+QBE.EQ.id=424412" TargetMode="External"/><Relationship Id="rId141" Type="http://schemas.openxmlformats.org/officeDocument/2006/relationships/hyperlink" Target="https://www.gsiclientiq.com/CAisd/pdmweb.exe?OP=SEARCH+FACTORY=cr+SKIPLIST=1+QBE.EQ.id=423247" TargetMode="External"/><Relationship Id="rId379" Type="http://schemas.openxmlformats.org/officeDocument/2006/relationships/hyperlink" Target="https://www.gsiclientiq.com/CAisd/pdmweb.exe?OP=SEARCH+FACTORY=cr+SKIPLIST=1+QBE.EQ.id=421764" TargetMode="External"/><Relationship Id="rId7" Type="http://schemas.openxmlformats.org/officeDocument/2006/relationships/hyperlink" Target="https://www.gsiclientiq.com/CAisd/pdmweb.exe?OP=SEARCH+FACTORY=cr+SKIPLIST=1+QBE.EQ.id=426785" TargetMode="External"/><Relationship Id="rId183" Type="http://schemas.openxmlformats.org/officeDocument/2006/relationships/hyperlink" Target="https://www.gsiclientiq.com/CAisd/pdmweb.exe?OP=SEARCH+FACTORY=cr+SKIPLIST=1+QBE.EQ.id=422757" TargetMode="External"/><Relationship Id="rId239" Type="http://schemas.openxmlformats.org/officeDocument/2006/relationships/hyperlink" Target="https://www.gsiclientiq.com/CAisd/pdmweb.exe?OP=SEARCH+FACTORY=cr+SKIPLIST=1+QBE.EQ.id=422394" TargetMode="External"/><Relationship Id="rId390" Type="http://schemas.openxmlformats.org/officeDocument/2006/relationships/hyperlink" Target="https://www.gsiclientiq.com/CAisd/pdmweb.exe?OP=SEARCH+FACTORY=cr+SKIPLIST=1+QBE.EQ.id=421739" TargetMode="External"/><Relationship Id="rId404" Type="http://schemas.openxmlformats.org/officeDocument/2006/relationships/hyperlink" Target="https://www.gsiclientiq.com/CAisd/pdmweb.exe?OP=SEARCH+FACTORY=cr+SKIPLIST=1+QBE.EQ.id=421673" TargetMode="External"/><Relationship Id="rId446" Type="http://schemas.openxmlformats.org/officeDocument/2006/relationships/hyperlink" Target="https://www.gsiclientiq.com/CAisd/pdmweb.exe?OP=SEARCH+FACTORY=cr+SKIPLIST=1+QBE.EQ.id=421448" TargetMode="External"/><Relationship Id="rId250" Type="http://schemas.openxmlformats.org/officeDocument/2006/relationships/hyperlink" Target="https://www.gsiclientiq.com/CAisd/pdmweb.exe?OP=SEARCH+FACTORY=cr+SKIPLIST=1+QBE.EQ.id=422346" TargetMode="External"/><Relationship Id="rId292" Type="http://schemas.openxmlformats.org/officeDocument/2006/relationships/hyperlink" Target="https://www.gsiclientiq.com/CAisd/pdmweb.exe?OP=SEARCH+FACTORY=cr+SKIPLIST=1+QBE.EQ.id=422188" TargetMode="External"/><Relationship Id="rId306" Type="http://schemas.openxmlformats.org/officeDocument/2006/relationships/hyperlink" Target="https://www.gsiclientiq.com/CAisd/pdmweb.exe?OP=SEARCH+FACTORY=cr+SKIPLIST=1+QBE.EQ.id=422145" TargetMode="External"/><Relationship Id="rId488" Type="http://schemas.openxmlformats.org/officeDocument/2006/relationships/hyperlink" Target="https://www.gsiclientiq.com/CAisd/pdmweb.exe?OP=SEARCH+FACTORY=cr+SKIPLIST=1+QBE.EQ.id=421220" TargetMode="External"/><Relationship Id="rId45" Type="http://schemas.openxmlformats.org/officeDocument/2006/relationships/hyperlink" Target="https://www.gsiclientiq.com/CAisd/pdmweb.exe?OP=SEARCH+FACTORY=cr+SKIPLIST=1+QBE.EQ.id=424987" TargetMode="External"/><Relationship Id="rId87" Type="http://schemas.openxmlformats.org/officeDocument/2006/relationships/hyperlink" Target="https://www.gsiclientiq.com/CAisd/pdmweb.exe?OP=SEARCH+FACTORY=cr+SKIPLIST=1+QBE.EQ.id=424325" TargetMode="External"/><Relationship Id="rId110" Type="http://schemas.openxmlformats.org/officeDocument/2006/relationships/hyperlink" Target="https://www.gsiclientiq.com/CAisd/pdmweb.exe?OP=SEARCH+FACTORY=cr+SKIPLIST=1+QBE.EQ.id=423835" TargetMode="External"/><Relationship Id="rId348" Type="http://schemas.openxmlformats.org/officeDocument/2006/relationships/hyperlink" Target="https://www.gsiclientiq.com/CAisd/pdmweb.exe?OP=SEARCH+FACTORY=cr+SKIPLIST=1+QBE.EQ.id=421918" TargetMode="External"/><Relationship Id="rId513" Type="http://schemas.openxmlformats.org/officeDocument/2006/relationships/hyperlink" Target="https://www.gsiclientiq.com/CAisd/pdmweb.exe?OP=SEARCH+FACTORY=cr+SKIPLIST=1+QBE.EQ.id=420987" TargetMode="External"/><Relationship Id="rId555" Type="http://schemas.openxmlformats.org/officeDocument/2006/relationships/hyperlink" Target="https://www.gsiclientiq.com/CAisd/pdmweb.exe?OP=SEARCH+FACTORY=cr+SKIPLIST=1+QBE.EQ.id=420334" TargetMode="External"/><Relationship Id="rId152" Type="http://schemas.openxmlformats.org/officeDocument/2006/relationships/hyperlink" Target="https://www.gsiclientiq.com/CAisd/pdmweb.exe?OP=SEARCH+FACTORY=cr+SKIPLIST=1+QBE.EQ.id=423150" TargetMode="External"/><Relationship Id="rId194" Type="http://schemas.openxmlformats.org/officeDocument/2006/relationships/hyperlink" Target="https://www.gsiclientiq.com/CAisd/pdmweb.exe?OP=SEARCH+FACTORY=cr+SKIPLIST=1+QBE.EQ.id=422694" TargetMode="External"/><Relationship Id="rId208" Type="http://schemas.openxmlformats.org/officeDocument/2006/relationships/hyperlink" Target="https://www.gsiclientiq.com/CAisd/pdmweb.exe?OP=SEARCH+FACTORY=cr+SKIPLIST=1+QBE.EQ.id=422597" TargetMode="External"/><Relationship Id="rId415" Type="http://schemas.openxmlformats.org/officeDocument/2006/relationships/hyperlink" Target="https://www.gsiclientiq.com/CAisd/pdmweb.exe?OP=SEARCH+FACTORY=cr+SKIPLIST=1+QBE.EQ.id=421625" TargetMode="External"/><Relationship Id="rId457" Type="http://schemas.openxmlformats.org/officeDocument/2006/relationships/hyperlink" Target="https://www.gsiclientiq.com/CAisd/pdmweb.exe?OP=SEARCH+FACTORY=cr+SKIPLIST=1+QBE.EQ.id=421357" TargetMode="External"/><Relationship Id="rId261" Type="http://schemas.openxmlformats.org/officeDocument/2006/relationships/hyperlink" Target="https://www.gsiclientiq.com/CAisd/pdmweb.exe?OP=SEARCH+FACTORY=cr+SKIPLIST=1+QBE.EQ.id=422326" TargetMode="External"/><Relationship Id="rId499" Type="http://schemas.openxmlformats.org/officeDocument/2006/relationships/hyperlink" Target="https://www.gsiclientiq.com/CAisd/pdmweb.exe?OP=SEARCH+FACTORY=cr+SKIPLIST=1+QBE.EQ.id=421123" TargetMode="External"/><Relationship Id="rId14" Type="http://schemas.openxmlformats.org/officeDocument/2006/relationships/hyperlink" Target="https://www.gsiclientiq.com/CAisd/pdmweb.exe?OP=SEARCH+FACTORY=cr+SKIPLIST=1+QBE.EQ.id=426211" TargetMode="External"/><Relationship Id="rId56" Type="http://schemas.openxmlformats.org/officeDocument/2006/relationships/hyperlink" Target="https://www.gsiclientiq.com/CAisd/pdmweb.exe?OP=SEARCH+FACTORY=cr+SKIPLIST=1+QBE.EQ.id=424777" TargetMode="External"/><Relationship Id="rId317" Type="http://schemas.openxmlformats.org/officeDocument/2006/relationships/hyperlink" Target="https://www.gsiclientiq.com/CAisd/pdmweb.exe?OP=SEARCH+FACTORY=cr+SKIPLIST=1+QBE.EQ.id=422044" TargetMode="External"/><Relationship Id="rId359" Type="http://schemas.openxmlformats.org/officeDocument/2006/relationships/hyperlink" Target="https://www.gsiclientiq.com/CAisd/pdmweb.exe?OP=SEARCH+FACTORY=cr+SKIPLIST=1+QBE.EQ.id=421881" TargetMode="External"/><Relationship Id="rId524" Type="http://schemas.openxmlformats.org/officeDocument/2006/relationships/hyperlink" Target="https://www.gsiclientiq.com/CAisd/pdmweb.exe?OP=SEARCH+FACTORY=cr+SKIPLIST=1+QBE.EQ.id=420920" TargetMode="External"/><Relationship Id="rId566" Type="http://schemas.openxmlformats.org/officeDocument/2006/relationships/hyperlink" Target="https://www.gsiclientiq.com/CAisd/pdmweb.exe?OP=SEARCH+FACTORY=cr+SKIPLIST=1+QBE.EQ.id=420320" TargetMode="External"/><Relationship Id="rId98" Type="http://schemas.openxmlformats.org/officeDocument/2006/relationships/hyperlink" Target="https://www.gsiclientiq.com/CAisd/pdmweb.exe?OP=SEARCH+FACTORY=cr+SKIPLIST=1+QBE.EQ.id=424090" TargetMode="External"/><Relationship Id="rId121" Type="http://schemas.openxmlformats.org/officeDocument/2006/relationships/hyperlink" Target="https://www.gsiclientiq.com/CAisd/pdmweb.exe?OP=SEARCH+FACTORY=cr+SKIPLIST=1+QBE.EQ.id=423553" TargetMode="External"/><Relationship Id="rId163" Type="http://schemas.openxmlformats.org/officeDocument/2006/relationships/hyperlink" Target="https://www.gsiclientiq.com/CAisd/pdmweb.exe?OP=SEARCH+FACTORY=cr+SKIPLIST=1+QBE.EQ.id=423036" TargetMode="External"/><Relationship Id="rId219" Type="http://schemas.openxmlformats.org/officeDocument/2006/relationships/hyperlink" Target="https://www.gsiclientiq.com/CAisd/pdmweb.exe?OP=SEARCH+FACTORY=cr+SKIPLIST=1+QBE.EQ.id=422488" TargetMode="External"/><Relationship Id="rId370" Type="http://schemas.openxmlformats.org/officeDocument/2006/relationships/hyperlink" Target="https://www.gsiclientiq.com/CAisd/pdmweb.exe?OP=SEARCH+FACTORY=cr+SKIPLIST=1+QBE.EQ.id=421804" TargetMode="External"/><Relationship Id="rId426" Type="http://schemas.openxmlformats.org/officeDocument/2006/relationships/hyperlink" Target="https://www.gsiclientiq.com/CAisd/pdmweb.exe?OP=SEARCH+FACTORY=cr+SKIPLIST=1+QBE.EQ.id=421537" TargetMode="External"/><Relationship Id="rId230" Type="http://schemas.openxmlformats.org/officeDocument/2006/relationships/hyperlink" Target="https://www.gsiclientiq.com/CAisd/pdmweb.exe?OP=SEARCH+FACTORY=cr+SKIPLIST=1+QBE.EQ.id=422434" TargetMode="External"/><Relationship Id="rId468" Type="http://schemas.openxmlformats.org/officeDocument/2006/relationships/hyperlink" Target="https://www.gsiclientiq.com/CAisd/pdmweb.exe?OP=SEARCH+FACTORY=cr+SKIPLIST=1+QBE.EQ.id=421320" TargetMode="External"/><Relationship Id="rId25" Type="http://schemas.openxmlformats.org/officeDocument/2006/relationships/hyperlink" Target="https://www.gsiclientiq.com/CAisd/pdmweb.exe?OP=SEARCH+FACTORY=cr+SKIPLIST=1+QBE.EQ.id=425584" TargetMode="External"/><Relationship Id="rId67" Type="http://schemas.openxmlformats.org/officeDocument/2006/relationships/hyperlink" Target="https://www.gsiclientiq.com/CAisd/pdmweb.exe?OP=SEARCH+FACTORY=cr+SKIPLIST=1+QBE.EQ.id=424588" TargetMode="External"/><Relationship Id="rId272" Type="http://schemas.openxmlformats.org/officeDocument/2006/relationships/hyperlink" Target="https://www.gsiclientiq.com/CAisd/pdmweb.exe?OP=SEARCH+FACTORY=cr+SKIPLIST=1+QBE.EQ.id=422264" TargetMode="External"/><Relationship Id="rId328" Type="http://schemas.openxmlformats.org/officeDocument/2006/relationships/hyperlink" Target="https://www.gsiclientiq.com/CAisd/pdmweb.exe?OP=SEARCH+FACTORY=cr+SKIPLIST=1+QBE.EQ.id=421992" TargetMode="External"/><Relationship Id="rId535" Type="http://schemas.openxmlformats.org/officeDocument/2006/relationships/hyperlink" Target="https://www.gsiclientiq.com/CAisd/pdmweb.exe?OP=SEARCH+FACTORY=cr+SKIPLIST=1+QBE.EQ.id=420735" TargetMode="External"/><Relationship Id="rId577" Type="http://schemas.openxmlformats.org/officeDocument/2006/relationships/hyperlink" Target="https://www.gsiclientiq.com/CAisd/pdmweb.exe?OP=SEARCH+FACTORY=cr+SKIPLIST=1+QBE.EQ.id=420262" TargetMode="External"/><Relationship Id="rId132" Type="http://schemas.openxmlformats.org/officeDocument/2006/relationships/hyperlink" Target="https://www.gsiclientiq.com/CAisd/pdmweb.exe?OP=SEARCH+FACTORY=cr+SKIPLIST=1+QBE.EQ.id=423366" TargetMode="External"/><Relationship Id="rId174" Type="http://schemas.openxmlformats.org/officeDocument/2006/relationships/hyperlink" Target="https://www.gsiclientiq.com/CAisd/pdmweb.exe?OP=SEARCH+FACTORY=cr+SKIPLIST=1+QBE.EQ.id=422883" TargetMode="External"/><Relationship Id="rId381" Type="http://schemas.openxmlformats.org/officeDocument/2006/relationships/hyperlink" Target="https://www.gsiclientiq.com/CAisd/pdmweb.exe?OP=SEARCH+FACTORY=cr+SKIPLIST=1+QBE.EQ.id=421761" TargetMode="External"/><Relationship Id="rId241" Type="http://schemas.openxmlformats.org/officeDocument/2006/relationships/hyperlink" Target="https://www.gsiclientiq.com/CAisd/pdmweb.exe?OP=SEARCH+FACTORY=cr+SKIPLIST=1+QBE.EQ.id=422382" TargetMode="External"/><Relationship Id="rId437" Type="http://schemas.openxmlformats.org/officeDocument/2006/relationships/hyperlink" Target="https://www.gsiclientiq.com/CAisd/pdmweb.exe?OP=SEARCH+FACTORY=cr+SKIPLIST=1+QBE.EQ.id=421466" TargetMode="External"/><Relationship Id="rId479" Type="http://schemas.openxmlformats.org/officeDocument/2006/relationships/hyperlink" Target="https://www.gsiclientiq.com/CAisd/pdmweb.exe?OP=SEARCH+FACTORY=cr+SKIPLIST=1+QBE.EQ.id=421280" TargetMode="External"/><Relationship Id="rId36" Type="http://schemas.openxmlformats.org/officeDocument/2006/relationships/hyperlink" Target="https://www.gsiclientiq.com/CAisd/pdmweb.exe?OP=SEARCH+FACTORY=cr+SKIPLIST=1+QBE.EQ.id=425307" TargetMode="External"/><Relationship Id="rId283" Type="http://schemas.openxmlformats.org/officeDocument/2006/relationships/hyperlink" Target="https://www.gsiclientiq.com/CAisd/pdmweb.exe?OP=SEARCH+FACTORY=cr+SKIPLIST=1+QBE.EQ.id=422217" TargetMode="External"/><Relationship Id="rId339" Type="http://schemas.openxmlformats.org/officeDocument/2006/relationships/hyperlink" Target="https://www.gsiclientiq.com/CAisd/pdmweb.exe?OP=SEARCH+FACTORY=cr+SKIPLIST=1+QBE.EQ.id=421949" TargetMode="External"/><Relationship Id="rId490" Type="http://schemas.openxmlformats.org/officeDocument/2006/relationships/hyperlink" Target="https://www.gsiclientiq.com/CAisd/pdmweb.exe?OP=SEARCH+FACTORY=cr+SKIPLIST=1+QBE.EQ.id=421200" TargetMode="External"/><Relationship Id="rId504" Type="http://schemas.openxmlformats.org/officeDocument/2006/relationships/hyperlink" Target="https://www.gsiclientiq.com/CAisd/pdmweb.exe?OP=SEARCH+FACTORY=cr+SKIPLIST=1+QBE.EQ.id=421091" TargetMode="External"/><Relationship Id="rId546" Type="http://schemas.openxmlformats.org/officeDocument/2006/relationships/hyperlink" Target="https://www.gsiclientiq.com/CAisd/pdmweb.exe?OP=SEARCH+FACTORY=cr+SKIPLIST=1+QBE.EQ.id=420386" TargetMode="External"/><Relationship Id="rId78" Type="http://schemas.openxmlformats.org/officeDocument/2006/relationships/hyperlink" Target="https://www.gsiclientiq.com/CAisd/pdmweb.exe?OP=SEARCH+FACTORY=cr+SKIPLIST=1+QBE.EQ.id=424388" TargetMode="External"/><Relationship Id="rId101" Type="http://schemas.openxmlformats.org/officeDocument/2006/relationships/hyperlink" Target="https://www.gsiclientiq.com/CAisd/pdmweb.exe?OP=SEARCH+FACTORY=cr+SKIPLIST=1+QBE.EQ.id=424041" TargetMode="External"/><Relationship Id="rId143" Type="http://schemas.openxmlformats.org/officeDocument/2006/relationships/hyperlink" Target="https://www.gsiclientiq.com/CAisd/pdmweb.exe?OP=SEARCH+FACTORY=cr+SKIPLIST=1+QBE.EQ.id=423240" TargetMode="External"/><Relationship Id="rId185" Type="http://schemas.openxmlformats.org/officeDocument/2006/relationships/hyperlink" Target="https://www.gsiclientiq.com/CAisd/pdmweb.exe?OP=SEARCH+FACTORY=cr+SKIPLIST=1+QBE.EQ.id=422746" TargetMode="External"/><Relationship Id="rId350" Type="http://schemas.openxmlformats.org/officeDocument/2006/relationships/hyperlink" Target="https://www.gsiclientiq.com/CAisd/pdmweb.exe?OP=SEARCH+FACTORY=cr+SKIPLIST=1+QBE.EQ.id=421914" TargetMode="External"/><Relationship Id="rId406" Type="http://schemas.openxmlformats.org/officeDocument/2006/relationships/hyperlink" Target="https://www.gsiclientiq.com/CAisd/pdmweb.exe?OP=SEARCH+FACTORY=cr+SKIPLIST=1+QBE.EQ.id=421671" TargetMode="External"/><Relationship Id="rId9" Type="http://schemas.openxmlformats.org/officeDocument/2006/relationships/hyperlink" Target="https://www.gsiclientiq.com/CAisd/pdmweb.exe?OP=SEARCH+FACTORY=cr+SKIPLIST=1+QBE.EQ.id=426504" TargetMode="External"/><Relationship Id="rId210" Type="http://schemas.openxmlformats.org/officeDocument/2006/relationships/hyperlink" Target="https://www.gsiclientiq.com/CAisd/pdmweb.exe?OP=SEARCH+FACTORY=cr+SKIPLIST=1+QBE.EQ.id=422572" TargetMode="External"/><Relationship Id="rId392" Type="http://schemas.openxmlformats.org/officeDocument/2006/relationships/hyperlink" Target="https://www.gsiclientiq.com/CAisd/pdmweb.exe?OP=SEARCH+FACTORY=cr+SKIPLIST=1+QBE.EQ.id=421736" TargetMode="External"/><Relationship Id="rId448" Type="http://schemas.openxmlformats.org/officeDocument/2006/relationships/hyperlink" Target="https://www.gsiclientiq.com/CAisd/pdmweb.exe?OP=SEARCH+FACTORY=cr+SKIPLIST=1+QBE.EQ.id=421433" TargetMode="External"/><Relationship Id="rId252" Type="http://schemas.openxmlformats.org/officeDocument/2006/relationships/hyperlink" Target="https://www.gsiclientiq.com/CAisd/pdmweb.exe?OP=SEARCH+FACTORY=cr+SKIPLIST=1+QBE.EQ.id=422342" TargetMode="External"/><Relationship Id="rId294" Type="http://schemas.openxmlformats.org/officeDocument/2006/relationships/hyperlink" Target="https://www.gsiclientiq.com/CAisd/pdmweb.exe?OP=SEARCH+FACTORY=cr+SKIPLIST=1+QBE.EQ.id=422180" TargetMode="External"/><Relationship Id="rId308" Type="http://schemas.openxmlformats.org/officeDocument/2006/relationships/hyperlink" Target="https://www.gsiclientiq.com/CAisd/pdmweb.exe?OP=SEARCH+FACTORY=cr+SKIPLIST=1+QBE.EQ.id=422134" TargetMode="External"/><Relationship Id="rId515" Type="http://schemas.openxmlformats.org/officeDocument/2006/relationships/hyperlink" Target="https://www.gsiclientiq.com/CAisd/pdmweb.exe?OP=SEARCH+FACTORY=cr+SKIPLIST=1+QBE.EQ.id=420974" TargetMode="External"/><Relationship Id="rId47" Type="http://schemas.openxmlformats.org/officeDocument/2006/relationships/hyperlink" Target="https://www.gsiclientiq.com/CAisd/pdmweb.exe?OP=SEARCH+FACTORY=cr+SKIPLIST=1+QBE.EQ.id=424975" TargetMode="External"/><Relationship Id="rId89" Type="http://schemas.openxmlformats.org/officeDocument/2006/relationships/hyperlink" Target="https://www.gsiclientiq.com/CAisd/pdmweb.exe?OP=SEARCH+FACTORY=cr+SKIPLIST=1+QBE.EQ.id=424272" TargetMode="External"/><Relationship Id="rId112" Type="http://schemas.openxmlformats.org/officeDocument/2006/relationships/hyperlink" Target="https://www.gsiclientiq.com/CAisd/pdmweb.exe?OP=SEARCH+FACTORY=cr+SKIPLIST=1+QBE.EQ.id=423771" TargetMode="External"/><Relationship Id="rId154" Type="http://schemas.openxmlformats.org/officeDocument/2006/relationships/hyperlink" Target="https://www.gsiclientiq.com/CAisd/pdmweb.exe?OP=SEARCH+FACTORY=cr+SKIPLIST=1+QBE.EQ.id=423117" TargetMode="External"/><Relationship Id="rId361" Type="http://schemas.openxmlformats.org/officeDocument/2006/relationships/hyperlink" Target="https://www.gsiclientiq.com/CAisd/pdmweb.exe?OP=SEARCH+FACTORY=cr+SKIPLIST=1+QBE.EQ.id=421879" TargetMode="External"/><Relationship Id="rId557" Type="http://schemas.openxmlformats.org/officeDocument/2006/relationships/hyperlink" Target="https://www.gsiclientiq.com/CAisd/pdmweb.exe?OP=SEARCH+FACTORY=cr+SKIPLIST=1+QBE.EQ.id=420332" TargetMode="External"/><Relationship Id="rId196" Type="http://schemas.openxmlformats.org/officeDocument/2006/relationships/hyperlink" Target="https://www.gsiclientiq.com/CAisd/pdmweb.exe?OP=SEARCH+FACTORY=cr+SKIPLIST=1+QBE.EQ.id=422679" TargetMode="External"/><Relationship Id="rId417" Type="http://schemas.openxmlformats.org/officeDocument/2006/relationships/hyperlink" Target="https://www.gsiclientiq.com/CAisd/pdmweb.exe?OP=SEARCH+FACTORY=cr+SKIPLIST=1+QBE.EQ.id=421605" TargetMode="External"/><Relationship Id="rId459" Type="http://schemas.openxmlformats.org/officeDocument/2006/relationships/hyperlink" Target="https://www.gsiclientiq.com/CAisd/pdmweb.exe?OP=SEARCH+FACTORY=cr+SKIPLIST=1+QBE.EQ.id=421354" TargetMode="External"/><Relationship Id="rId16" Type="http://schemas.openxmlformats.org/officeDocument/2006/relationships/hyperlink" Target="https://www.gsiclientiq.com/CAisd/pdmweb.exe?OP=SEARCH+FACTORY=cr+SKIPLIST=1+QBE.EQ.id=426199" TargetMode="External"/><Relationship Id="rId221" Type="http://schemas.openxmlformats.org/officeDocument/2006/relationships/hyperlink" Target="https://www.gsiclientiq.com/CAisd/pdmweb.exe?OP=SEARCH+FACTORY=cr+SKIPLIST=1+QBE.EQ.id=422481" TargetMode="External"/><Relationship Id="rId263" Type="http://schemas.openxmlformats.org/officeDocument/2006/relationships/hyperlink" Target="https://www.gsiclientiq.com/CAisd/pdmweb.exe?OP=SEARCH+FACTORY=cr+SKIPLIST=1+QBE.EQ.id=422311" TargetMode="External"/><Relationship Id="rId319" Type="http://schemas.openxmlformats.org/officeDocument/2006/relationships/hyperlink" Target="https://www.gsiclientiq.com/CAisd/pdmweb.exe?OP=SEARCH+FACTORY=cr+SKIPLIST=1+QBE.EQ.id=422040" TargetMode="External"/><Relationship Id="rId470" Type="http://schemas.openxmlformats.org/officeDocument/2006/relationships/hyperlink" Target="https://www.gsiclientiq.com/CAisd/pdmweb.exe?OP=SEARCH+FACTORY=cr+SKIPLIST=1+QBE.EQ.id=421316" TargetMode="External"/><Relationship Id="rId526" Type="http://schemas.openxmlformats.org/officeDocument/2006/relationships/hyperlink" Target="https://www.gsiclientiq.com/CAisd/pdmweb.exe?OP=SEARCH+FACTORY=cr+SKIPLIST=1+QBE.EQ.id=420894" TargetMode="External"/><Relationship Id="rId58" Type="http://schemas.openxmlformats.org/officeDocument/2006/relationships/hyperlink" Target="https://www.gsiclientiq.com/CAisd/pdmweb.exe?OP=SEARCH+FACTORY=cr+SKIPLIST=1+QBE.EQ.id=424751" TargetMode="External"/><Relationship Id="rId123" Type="http://schemas.openxmlformats.org/officeDocument/2006/relationships/hyperlink" Target="https://www.gsiclientiq.com/CAisd/pdmweb.exe?OP=SEARCH+FACTORY=cr+SKIPLIST=1+QBE.EQ.id=423528" TargetMode="External"/><Relationship Id="rId330" Type="http://schemas.openxmlformats.org/officeDocument/2006/relationships/hyperlink" Target="https://www.gsiclientiq.com/CAisd/pdmweb.exe?OP=SEARCH+FACTORY=cr+SKIPLIST=1+QBE.EQ.id=421983" TargetMode="External"/><Relationship Id="rId568" Type="http://schemas.openxmlformats.org/officeDocument/2006/relationships/hyperlink" Target="https://www.gsiclientiq.com/CAisd/pdmweb.exe?OP=SEARCH+FACTORY=cr+SKIPLIST=1+QBE.EQ.id=420306" TargetMode="External"/><Relationship Id="rId165" Type="http://schemas.openxmlformats.org/officeDocument/2006/relationships/hyperlink" Target="https://www.gsiclientiq.com/CAisd/pdmweb.exe?OP=SEARCH+FACTORY=cr+SKIPLIST=1+QBE.EQ.id=422997" TargetMode="External"/><Relationship Id="rId372" Type="http://schemas.openxmlformats.org/officeDocument/2006/relationships/hyperlink" Target="https://www.gsiclientiq.com/CAisd/pdmweb.exe?OP=SEARCH+FACTORY=cr+SKIPLIST=1+QBE.EQ.id=421799" TargetMode="External"/><Relationship Id="rId428" Type="http://schemas.openxmlformats.org/officeDocument/2006/relationships/hyperlink" Target="https://www.gsiclientiq.com/CAisd/pdmweb.exe?OP=SEARCH+FACTORY=cr+SKIPLIST=1+QBE.EQ.id=421519" TargetMode="External"/><Relationship Id="rId232" Type="http://schemas.openxmlformats.org/officeDocument/2006/relationships/hyperlink" Target="https://www.gsiclientiq.com/CAisd/pdmweb.exe?OP=SEARCH+FACTORY=cr+SKIPLIST=1+QBE.EQ.id=422428" TargetMode="External"/><Relationship Id="rId274" Type="http://schemas.openxmlformats.org/officeDocument/2006/relationships/hyperlink" Target="https://www.gsiclientiq.com/CAisd/pdmweb.exe?OP=SEARCH+FACTORY=cr+SKIPLIST=1+QBE.EQ.id=422260" TargetMode="External"/><Relationship Id="rId481" Type="http://schemas.openxmlformats.org/officeDocument/2006/relationships/hyperlink" Target="https://www.gsiclientiq.com/CAisd/pdmweb.exe?OP=SEARCH+FACTORY=cr+SKIPLIST=1+QBE.EQ.id=421262" TargetMode="External"/><Relationship Id="rId27" Type="http://schemas.openxmlformats.org/officeDocument/2006/relationships/hyperlink" Target="https://www.gsiclientiq.com/CAisd/pdmweb.exe?OP=SEARCH+FACTORY=cr+SKIPLIST=1+QBE.EQ.id=425462" TargetMode="External"/><Relationship Id="rId69" Type="http://schemas.openxmlformats.org/officeDocument/2006/relationships/hyperlink" Target="https://www.gsiclientiq.com/CAisd/pdmweb.exe?OP=SEARCH+FACTORY=cr+SKIPLIST=1+QBE.EQ.id=424546" TargetMode="External"/><Relationship Id="rId134" Type="http://schemas.openxmlformats.org/officeDocument/2006/relationships/hyperlink" Target="https://www.gsiclientiq.com/CAisd/pdmweb.exe?OP=SEARCH+FACTORY=cr+SKIPLIST=1+QBE.EQ.id=423359" TargetMode="External"/><Relationship Id="rId537" Type="http://schemas.openxmlformats.org/officeDocument/2006/relationships/hyperlink" Target="https://www.gsiclientiq.com/CAisd/pdmweb.exe?OP=SEARCH+FACTORY=cr+SKIPLIST=1+QBE.EQ.id=420535" TargetMode="External"/><Relationship Id="rId579" Type="http://schemas.openxmlformats.org/officeDocument/2006/relationships/hyperlink" Target="https://www.gsiclientiq.com/CAisd/pdmweb.exe?OP=SEARCH+FACTORY=cr+SKIPLIST=1+QBE.EQ.id=420213" TargetMode="External"/><Relationship Id="rId80" Type="http://schemas.openxmlformats.org/officeDocument/2006/relationships/hyperlink" Target="https://www.gsiclientiq.com/CAisd/pdmweb.exe?OP=SEARCH+FACTORY=cr+SKIPLIST=1+QBE.EQ.id=424333" TargetMode="External"/><Relationship Id="rId176" Type="http://schemas.openxmlformats.org/officeDocument/2006/relationships/hyperlink" Target="https://www.gsiclientiq.com/CAisd/pdmweb.exe?OP=SEARCH+FACTORY=cr+SKIPLIST=1+QBE.EQ.id=422842" TargetMode="External"/><Relationship Id="rId341" Type="http://schemas.openxmlformats.org/officeDocument/2006/relationships/hyperlink" Target="https://www.gsiclientiq.com/CAisd/pdmweb.exe?OP=SEARCH+FACTORY=cr+SKIPLIST=1+QBE.EQ.id=421943" TargetMode="External"/><Relationship Id="rId383" Type="http://schemas.openxmlformats.org/officeDocument/2006/relationships/hyperlink" Target="https://www.gsiclientiq.com/CAisd/pdmweb.exe?OP=SEARCH+FACTORY=cr+SKIPLIST=1+QBE.EQ.id=421759" TargetMode="External"/><Relationship Id="rId439" Type="http://schemas.openxmlformats.org/officeDocument/2006/relationships/hyperlink" Target="https://www.gsiclientiq.com/CAisd/pdmweb.exe?OP=SEARCH+FACTORY=cr+SKIPLIST=1+QBE.EQ.id=421462" TargetMode="External"/><Relationship Id="rId201" Type="http://schemas.openxmlformats.org/officeDocument/2006/relationships/hyperlink" Target="https://www.gsiclientiq.com/CAisd/pdmweb.exe?OP=SEARCH+FACTORY=cr+SKIPLIST=1+QBE.EQ.id=422633" TargetMode="External"/><Relationship Id="rId243" Type="http://schemas.openxmlformats.org/officeDocument/2006/relationships/hyperlink" Target="https://www.gsiclientiq.com/CAisd/pdmweb.exe?OP=SEARCH+FACTORY=cr+SKIPLIST=1+QBE.EQ.id=422376" TargetMode="External"/><Relationship Id="rId285" Type="http://schemas.openxmlformats.org/officeDocument/2006/relationships/hyperlink" Target="https://www.gsiclientiq.com/CAisd/pdmweb.exe?OP=SEARCH+FACTORY=cr+SKIPLIST=1+QBE.EQ.id=422215" TargetMode="External"/><Relationship Id="rId450" Type="http://schemas.openxmlformats.org/officeDocument/2006/relationships/hyperlink" Target="https://www.gsiclientiq.com/CAisd/pdmweb.exe?OP=SEARCH+FACTORY=cr+SKIPLIST=1+QBE.EQ.id=421426" TargetMode="External"/><Relationship Id="rId506" Type="http://schemas.openxmlformats.org/officeDocument/2006/relationships/hyperlink" Target="https://www.gsiclientiq.com/CAisd/pdmweb.exe?OP=SEARCH+FACTORY=cr+SKIPLIST=1+QBE.EQ.id=421074" TargetMode="External"/><Relationship Id="rId38" Type="http://schemas.openxmlformats.org/officeDocument/2006/relationships/hyperlink" Target="https://www.gsiclientiq.com/CAisd/pdmweb.exe?OP=SEARCH+FACTORY=cr+SKIPLIST=1+QBE.EQ.id=425232" TargetMode="External"/><Relationship Id="rId103" Type="http://schemas.openxmlformats.org/officeDocument/2006/relationships/hyperlink" Target="https://www.gsiclientiq.com/CAisd/pdmweb.exe?OP=SEARCH+FACTORY=cr+SKIPLIST=1+QBE.EQ.id=424008" TargetMode="External"/><Relationship Id="rId310" Type="http://schemas.openxmlformats.org/officeDocument/2006/relationships/hyperlink" Target="https://www.gsiclientiq.com/CAisd/pdmweb.exe?OP=SEARCH+FACTORY=cr+SKIPLIST=1+QBE.EQ.id=422092" TargetMode="External"/><Relationship Id="rId492" Type="http://schemas.openxmlformats.org/officeDocument/2006/relationships/hyperlink" Target="https://www.gsiclientiq.com/CAisd/pdmweb.exe?OP=SEARCH+FACTORY=cr+SKIPLIST=1+QBE.EQ.id=421192" TargetMode="External"/><Relationship Id="rId548" Type="http://schemas.openxmlformats.org/officeDocument/2006/relationships/hyperlink" Target="https://www.gsiclientiq.com/CAisd/pdmweb.exe?OP=SEARCH+FACTORY=cr+SKIPLIST=1+QBE.EQ.id=420382" TargetMode="External"/><Relationship Id="rId91" Type="http://schemas.openxmlformats.org/officeDocument/2006/relationships/hyperlink" Target="https://www.gsiclientiq.com/CAisd/pdmweb.exe?OP=SEARCH+FACTORY=cr+SKIPLIST=1+QBE.EQ.id=424245" TargetMode="External"/><Relationship Id="rId145" Type="http://schemas.openxmlformats.org/officeDocument/2006/relationships/hyperlink" Target="https://www.gsiclientiq.com/CAisd/pdmweb.exe?OP=SEARCH+FACTORY=cr+SKIPLIST=1+QBE.EQ.id=423213" TargetMode="External"/><Relationship Id="rId187" Type="http://schemas.openxmlformats.org/officeDocument/2006/relationships/hyperlink" Target="https://www.gsiclientiq.com/CAisd/pdmweb.exe?OP=SEARCH+FACTORY=cr+SKIPLIST=1+QBE.EQ.id=422728" TargetMode="External"/><Relationship Id="rId352" Type="http://schemas.openxmlformats.org/officeDocument/2006/relationships/hyperlink" Target="https://www.gsiclientiq.com/CAisd/pdmweb.exe?OP=SEARCH+FACTORY=cr+SKIPLIST=1+QBE.EQ.id=421896" TargetMode="External"/><Relationship Id="rId394" Type="http://schemas.openxmlformats.org/officeDocument/2006/relationships/hyperlink" Target="https://www.gsiclientiq.com/CAisd/pdmweb.exe?OP=SEARCH+FACTORY=cr+SKIPLIST=1+QBE.EQ.id=421712" TargetMode="External"/><Relationship Id="rId408" Type="http://schemas.openxmlformats.org/officeDocument/2006/relationships/hyperlink" Target="https://www.gsiclientiq.com/CAisd/pdmweb.exe?OP=SEARCH+FACTORY=cr+SKIPLIST=1+QBE.EQ.id=421669" TargetMode="External"/><Relationship Id="rId212" Type="http://schemas.openxmlformats.org/officeDocument/2006/relationships/hyperlink" Target="https://www.gsiclientiq.com/CAisd/pdmweb.exe?OP=SEARCH+FACTORY=cr+SKIPLIST=1+QBE.EQ.id=422547" TargetMode="External"/><Relationship Id="rId254" Type="http://schemas.openxmlformats.org/officeDocument/2006/relationships/hyperlink" Target="https://www.gsiclientiq.com/CAisd/pdmweb.exe?OP=SEARCH+FACTORY=cr+SKIPLIST=1+QBE.EQ.id=422336" TargetMode="External"/><Relationship Id="rId49" Type="http://schemas.openxmlformats.org/officeDocument/2006/relationships/hyperlink" Target="https://www.gsiclientiq.com/CAisd/pdmweb.exe?OP=SEARCH+FACTORY=cr+SKIPLIST=1+QBE.EQ.id=424943" TargetMode="External"/><Relationship Id="rId114" Type="http://schemas.openxmlformats.org/officeDocument/2006/relationships/hyperlink" Target="https://www.gsiclientiq.com/CAisd/pdmweb.exe?OP=SEARCH+FACTORY=cr+SKIPLIST=1+QBE.EQ.id=423745" TargetMode="External"/><Relationship Id="rId296" Type="http://schemas.openxmlformats.org/officeDocument/2006/relationships/hyperlink" Target="https://www.gsiclientiq.com/CAisd/pdmweb.exe?OP=SEARCH+FACTORY=cr+SKIPLIST=1+QBE.EQ.id=422178" TargetMode="External"/><Relationship Id="rId461" Type="http://schemas.openxmlformats.org/officeDocument/2006/relationships/hyperlink" Target="https://www.gsiclientiq.com/CAisd/pdmweb.exe?OP=SEARCH+FACTORY=cr+SKIPLIST=1+QBE.EQ.id=421345" TargetMode="External"/><Relationship Id="rId517" Type="http://schemas.openxmlformats.org/officeDocument/2006/relationships/hyperlink" Target="https://www.gsiclientiq.com/CAisd/pdmweb.exe?OP=SEARCH+FACTORY=cr+SKIPLIST=1+QBE.EQ.id=420970" TargetMode="External"/><Relationship Id="rId559" Type="http://schemas.openxmlformats.org/officeDocument/2006/relationships/hyperlink" Target="https://www.gsiclientiq.com/CAisd/pdmweb.exe?OP=SEARCH+FACTORY=cr+SKIPLIST=1+QBE.EQ.id=420330" TargetMode="External"/><Relationship Id="rId60" Type="http://schemas.openxmlformats.org/officeDocument/2006/relationships/hyperlink" Target="https://www.gsiclientiq.com/CAisd/pdmweb.exe?OP=SEARCH+FACTORY=cr+SKIPLIST=1+QBE.EQ.id=424730" TargetMode="External"/><Relationship Id="rId156" Type="http://schemas.openxmlformats.org/officeDocument/2006/relationships/hyperlink" Target="https://www.gsiclientiq.com/CAisd/pdmweb.exe?OP=SEARCH+FACTORY=cr+SKIPLIST=1+QBE.EQ.id=423105" TargetMode="External"/><Relationship Id="rId198" Type="http://schemas.openxmlformats.org/officeDocument/2006/relationships/hyperlink" Target="https://www.gsiclientiq.com/CAisd/pdmweb.exe?OP=SEARCH+FACTORY=cr+SKIPLIST=1+QBE.EQ.id=422642" TargetMode="External"/><Relationship Id="rId321" Type="http://schemas.openxmlformats.org/officeDocument/2006/relationships/hyperlink" Target="https://www.gsiclientiq.com/CAisd/pdmweb.exe?OP=SEARCH+FACTORY=cr+SKIPLIST=1+QBE.EQ.id=422036" TargetMode="External"/><Relationship Id="rId363" Type="http://schemas.openxmlformats.org/officeDocument/2006/relationships/hyperlink" Target="https://www.gsiclientiq.com/CAisd/pdmweb.exe?OP=SEARCH+FACTORY=cr+SKIPLIST=1+QBE.EQ.id=421867" TargetMode="External"/><Relationship Id="rId419" Type="http://schemas.openxmlformats.org/officeDocument/2006/relationships/hyperlink" Target="https://www.gsiclientiq.com/CAisd/pdmweb.exe?OP=SEARCH+FACTORY=cr+SKIPLIST=1+QBE.EQ.id=421601" TargetMode="External"/><Relationship Id="rId570" Type="http://schemas.openxmlformats.org/officeDocument/2006/relationships/hyperlink" Target="https://www.gsiclientiq.com/CAisd/pdmweb.exe?OP=SEARCH+FACTORY=cr+SKIPLIST=1+QBE.EQ.id=420299" TargetMode="External"/><Relationship Id="rId223" Type="http://schemas.openxmlformats.org/officeDocument/2006/relationships/hyperlink" Target="https://www.gsiclientiq.com/CAisd/pdmweb.exe?OP=SEARCH+FACTORY=cr+SKIPLIST=1+QBE.EQ.id=422479" TargetMode="External"/><Relationship Id="rId430" Type="http://schemas.openxmlformats.org/officeDocument/2006/relationships/hyperlink" Target="https://www.gsiclientiq.com/CAisd/pdmweb.exe?OP=SEARCH+FACTORY=cr+SKIPLIST=1+QBE.EQ.id=421510" TargetMode="External"/><Relationship Id="rId18" Type="http://schemas.openxmlformats.org/officeDocument/2006/relationships/hyperlink" Target="https://www.gsiclientiq.com/CAisd/pdmweb.exe?OP=SEARCH+FACTORY=cr+SKIPLIST=1+QBE.EQ.id=426157" TargetMode="External"/><Relationship Id="rId265" Type="http://schemas.openxmlformats.org/officeDocument/2006/relationships/hyperlink" Target="https://www.gsiclientiq.com/CAisd/pdmweb.exe?OP=SEARCH+FACTORY=cr+SKIPLIST=1+QBE.EQ.id=422292" TargetMode="External"/><Relationship Id="rId472" Type="http://schemas.openxmlformats.org/officeDocument/2006/relationships/hyperlink" Target="https://www.gsiclientiq.com/CAisd/pdmweb.exe?OP=SEARCH+FACTORY=cr+SKIPLIST=1+QBE.EQ.id=421294" TargetMode="External"/><Relationship Id="rId528" Type="http://schemas.openxmlformats.org/officeDocument/2006/relationships/hyperlink" Target="https://www.gsiclientiq.com/CAisd/pdmweb.exe?OP=SEARCH+FACTORY=cr+SKIPLIST=1+QBE.EQ.id=420870" TargetMode="External"/><Relationship Id="rId125" Type="http://schemas.openxmlformats.org/officeDocument/2006/relationships/hyperlink" Target="https://www.gsiclientiq.com/CAisd/pdmweb.exe?OP=SEARCH+FACTORY=cr+SKIPLIST=1+QBE.EQ.id=423429" TargetMode="External"/><Relationship Id="rId167" Type="http://schemas.openxmlformats.org/officeDocument/2006/relationships/hyperlink" Target="https://www.gsiclientiq.com/CAisd/pdmweb.exe?OP=SEARCH+FACTORY=cr+SKIPLIST=1+QBE.EQ.id=422990" TargetMode="External"/><Relationship Id="rId332" Type="http://schemas.openxmlformats.org/officeDocument/2006/relationships/hyperlink" Target="https://www.gsiclientiq.com/CAisd/pdmweb.exe?OP=SEARCH+FACTORY=cr+SKIPLIST=1+QBE.EQ.id=421981" TargetMode="External"/><Relationship Id="rId374" Type="http://schemas.openxmlformats.org/officeDocument/2006/relationships/hyperlink" Target="https://www.gsiclientiq.com/CAisd/pdmweb.exe?OP=SEARCH+FACTORY=cr+SKIPLIST=1+QBE.EQ.id=421792" TargetMode="External"/><Relationship Id="rId581" Type="http://schemas.openxmlformats.org/officeDocument/2006/relationships/hyperlink" Target="https://www.gsiclientiq.com/CAisd/pdmweb.exe?OP=SEARCH+FACTORY=cr+SKIPLIST=1+QBE.EQ.id=420210" TargetMode="External"/><Relationship Id="rId71" Type="http://schemas.openxmlformats.org/officeDocument/2006/relationships/hyperlink" Target="https://www.gsiclientiq.com/CAisd/pdmweb.exe?OP=SEARCH+FACTORY=cr+SKIPLIST=1+QBE.EQ.id=424503" TargetMode="External"/><Relationship Id="rId234" Type="http://schemas.openxmlformats.org/officeDocument/2006/relationships/hyperlink" Target="https://www.gsiclientiq.com/CAisd/pdmweb.exe?OP=SEARCH+FACTORY=cr+SKIPLIST=1+QBE.EQ.id=422422" TargetMode="External"/><Relationship Id="rId2" Type="http://schemas.openxmlformats.org/officeDocument/2006/relationships/hyperlink" Target="https://www.gsiclientiq.com/CAisd/pdmweb.exe?OP=SEARCH+FACTORY=cr+SKIPLIST=1+QBE.EQ.id=427366" TargetMode="External"/><Relationship Id="rId29" Type="http://schemas.openxmlformats.org/officeDocument/2006/relationships/hyperlink" Target="https://www.gsiclientiq.com/CAisd/pdmweb.exe?OP=SEARCH+FACTORY=cr+SKIPLIST=1+QBE.EQ.id=425429" TargetMode="External"/><Relationship Id="rId276" Type="http://schemas.openxmlformats.org/officeDocument/2006/relationships/hyperlink" Target="https://www.gsiclientiq.com/CAisd/pdmweb.exe?OP=SEARCH+FACTORY=cr+SKIPLIST=1+QBE.EQ.id=422254" TargetMode="External"/><Relationship Id="rId441" Type="http://schemas.openxmlformats.org/officeDocument/2006/relationships/hyperlink" Target="https://www.gsiclientiq.com/CAisd/pdmweb.exe?OP=SEARCH+FACTORY=cr+SKIPLIST=1+QBE.EQ.id=421459" TargetMode="External"/><Relationship Id="rId483" Type="http://schemas.openxmlformats.org/officeDocument/2006/relationships/hyperlink" Target="https://www.gsiclientiq.com/CAisd/pdmweb.exe?OP=SEARCH+FACTORY=cr+SKIPLIST=1+QBE.EQ.id=421239" TargetMode="External"/><Relationship Id="rId539" Type="http://schemas.openxmlformats.org/officeDocument/2006/relationships/hyperlink" Target="https://www.gsiclientiq.com/CAisd/pdmweb.exe?OP=SEARCH+FACTORY=cr+SKIPLIST=1+QBE.EQ.id=420487" TargetMode="External"/><Relationship Id="rId40" Type="http://schemas.openxmlformats.org/officeDocument/2006/relationships/hyperlink" Target="https://www.gsiclientiq.com/CAisd/pdmweb.exe?OP=SEARCH+FACTORY=cr+SKIPLIST=1+QBE.EQ.id=425190" TargetMode="External"/><Relationship Id="rId136" Type="http://schemas.openxmlformats.org/officeDocument/2006/relationships/hyperlink" Target="https://www.gsiclientiq.com/CAisd/pdmweb.exe?OP=SEARCH+FACTORY=cr+SKIPLIST=1+QBE.EQ.id=423341" TargetMode="External"/><Relationship Id="rId178" Type="http://schemas.openxmlformats.org/officeDocument/2006/relationships/hyperlink" Target="https://www.gsiclientiq.com/CAisd/pdmweb.exe?OP=SEARCH+FACTORY=cr+SKIPLIST=1+QBE.EQ.id=422811" TargetMode="External"/><Relationship Id="rId301" Type="http://schemas.openxmlformats.org/officeDocument/2006/relationships/hyperlink" Target="https://www.gsiclientiq.com/CAisd/pdmweb.exe?OP=SEARCH+FACTORY=cr+SKIPLIST=1+QBE.EQ.id=422168" TargetMode="External"/><Relationship Id="rId343" Type="http://schemas.openxmlformats.org/officeDocument/2006/relationships/hyperlink" Target="https://www.gsiclientiq.com/CAisd/pdmweb.exe?OP=SEARCH+FACTORY=cr+SKIPLIST=1+QBE.EQ.id=421928" TargetMode="External"/><Relationship Id="rId550" Type="http://schemas.openxmlformats.org/officeDocument/2006/relationships/hyperlink" Target="https://www.gsiclientiq.com/CAisd/pdmweb.exe?OP=SEARCH+FACTORY=cr+SKIPLIST=1+QBE.EQ.id=420375" TargetMode="External"/><Relationship Id="rId82" Type="http://schemas.openxmlformats.org/officeDocument/2006/relationships/hyperlink" Target="https://www.gsiclientiq.com/CAisd/pdmweb.exe?OP=SEARCH+FACTORY=cr+SKIPLIST=1+QBE.EQ.id=424331" TargetMode="External"/><Relationship Id="rId203" Type="http://schemas.openxmlformats.org/officeDocument/2006/relationships/hyperlink" Target="https://www.gsiclientiq.com/CAisd/pdmweb.exe?OP=SEARCH+FACTORY=cr+SKIPLIST=1+QBE.EQ.id=422618" TargetMode="External"/><Relationship Id="rId385" Type="http://schemas.openxmlformats.org/officeDocument/2006/relationships/hyperlink" Target="https://www.gsiclientiq.com/CAisd/pdmweb.exe?OP=SEARCH+FACTORY=cr+SKIPLIST=1+QBE.EQ.id=421756" TargetMode="External"/><Relationship Id="rId245" Type="http://schemas.openxmlformats.org/officeDocument/2006/relationships/hyperlink" Target="https://www.gsiclientiq.com/CAisd/pdmweb.exe?OP=SEARCH+FACTORY=cr+SKIPLIST=1+QBE.EQ.id=422372" TargetMode="External"/><Relationship Id="rId287" Type="http://schemas.openxmlformats.org/officeDocument/2006/relationships/hyperlink" Target="https://www.gsiclientiq.com/CAisd/pdmweb.exe?OP=SEARCH+FACTORY=cr+SKIPLIST=1+QBE.EQ.id=422205" TargetMode="External"/><Relationship Id="rId410" Type="http://schemas.openxmlformats.org/officeDocument/2006/relationships/hyperlink" Target="https://www.gsiclientiq.com/CAisd/pdmweb.exe?OP=SEARCH+FACTORY=cr+SKIPLIST=1+QBE.EQ.id=421654" TargetMode="External"/><Relationship Id="rId452" Type="http://schemas.openxmlformats.org/officeDocument/2006/relationships/hyperlink" Target="https://www.gsiclientiq.com/CAisd/pdmweb.exe?OP=SEARCH+FACTORY=cr+SKIPLIST=1+QBE.EQ.id=421407" TargetMode="External"/><Relationship Id="rId494" Type="http://schemas.openxmlformats.org/officeDocument/2006/relationships/hyperlink" Target="https://www.gsiclientiq.com/CAisd/pdmweb.exe?OP=SEARCH+FACTORY=cr+SKIPLIST=1+QBE.EQ.id=421180" TargetMode="External"/><Relationship Id="rId508" Type="http://schemas.openxmlformats.org/officeDocument/2006/relationships/hyperlink" Target="https://www.gsiclientiq.com/CAisd/pdmweb.exe?OP=SEARCH+FACTORY=cr+SKIPLIST=1+QBE.EQ.id=421057" TargetMode="External"/><Relationship Id="rId105" Type="http://schemas.openxmlformats.org/officeDocument/2006/relationships/hyperlink" Target="https://www.gsiclientiq.com/CAisd/pdmweb.exe?OP=SEARCH+FACTORY=cr+SKIPLIST=1+QBE.EQ.id=423918" TargetMode="External"/><Relationship Id="rId147" Type="http://schemas.openxmlformats.org/officeDocument/2006/relationships/hyperlink" Target="https://www.gsiclientiq.com/CAisd/pdmweb.exe?OP=SEARCH+FACTORY=cr+SKIPLIST=1+QBE.EQ.id=423207" TargetMode="External"/><Relationship Id="rId312" Type="http://schemas.openxmlformats.org/officeDocument/2006/relationships/hyperlink" Target="https://www.gsiclientiq.com/CAisd/pdmweb.exe?OP=SEARCH+FACTORY=cr+SKIPLIST=1+QBE.EQ.id=422078" TargetMode="External"/><Relationship Id="rId354" Type="http://schemas.openxmlformats.org/officeDocument/2006/relationships/hyperlink" Target="https://www.gsiclientiq.com/CAisd/pdmweb.exe?OP=SEARCH+FACTORY=cr+SKIPLIST=1+QBE.EQ.id=421891" TargetMode="External"/><Relationship Id="rId51" Type="http://schemas.openxmlformats.org/officeDocument/2006/relationships/hyperlink" Target="https://www.gsiclientiq.com/CAisd/pdmweb.exe?OP=SEARCH+FACTORY=cr+SKIPLIST=1+QBE.EQ.id=424849" TargetMode="External"/><Relationship Id="rId93" Type="http://schemas.openxmlformats.org/officeDocument/2006/relationships/hyperlink" Target="https://www.gsiclientiq.com/CAisd/pdmweb.exe?OP=SEARCH+FACTORY=cr+SKIPLIST=1+QBE.EQ.id=424182" TargetMode="External"/><Relationship Id="rId189" Type="http://schemas.openxmlformats.org/officeDocument/2006/relationships/hyperlink" Target="https://www.gsiclientiq.com/CAisd/pdmweb.exe?OP=SEARCH+FACTORY=cr+SKIPLIST=1+QBE.EQ.id=422715" TargetMode="External"/><Relationship Id="rId396" Type="http://schemas.openxmlformats.org/officeDocument/2006/relationships/hyperlink" Target="https://www.gsiclientiq.com/CAisd/pdmweb.exe?OP=SEARCH+FACTORY=cr+SKIPLIST=1+QBE.EQ.id=421690" TargetMode="External"/><Relationship Id="rId561" Type="http://schemas.openxmlformats.org/officeDocument/2006/relationships/hyperlink" Target="https://www.gsiclientiq.com/CAisd/pdmweb.exe?OP=SEARCH+FACTORY=cr+SKIPLIST=1+QBE.EQ.id=420326" TargetMode="External"/><Relationship Id="rId214" Type="http://schemas.openxmlformats.org/officeDocument/2006/relationships/hyperlink" Target="https://www.gsiclientiq.com/CAisd/pdmweb.exe?OP=SEARCH+FACTORY=cr+SKIPLIST=1+QBE.EQ.id=422540" TargetMode="External"/><Relationship Id="rId256" Type="http://schemas.openxmlformats.org/officeDocument/2006/relationships/hyperlink" Target="https://www.gsiclientiq.com/CAisd/pdmweb.exe?OP=SEARCH+FACTORY=cr+SKIPLIST=1+QBE.EQ.id=422332" TargetMode="External"/><Relationship Id="rId298" Type="http://schemas.openxmlformats.org/officeDocument/2006/relationships/hyperlink" Target="https://www.gsiclientiq.com/CAisd/pdmweb.exe?OP=SEARCH+FACTORY=cr+SKIPLIST=1+QBE.EQ.id=422172" TargetMode="External"/><Relationship Id="rId421" Type="http://schemas.openxmlformats.org/officeDocument/2006/relationships/hyperlink" Target="https://www.gsiclientiq.com/CAisd/pdmweb.exe?OP=SEARCH+FACTORY=cr+SKIPLIST=1+QBE.EQ.id=421598" TargetMode="External"/><Relationship Id="rId463" Type="http://schemas.openxmlformats.org/officeDocument/2006/relationships/hyperlink" Target="https://www.gsiclientiq.com/CAisd/pdmweb.exe?OP=SEARCH+FACTORY=cr+SKIPLIST=1+QBE.EQ.id=421343" TargetMode="External"/><Relationship Id="rId519" Type="http://schemas.openxmlformats.org/officeDocument/2006/relationships/hyperlink" Target="https://www.gsiclientiq.com/CAisd/pdmweb.exe?OP=SEARCH+FACTORY=cr+SKIPLIST=1+QBE.EQ.id=420968" TargetMode="External"/><Relationship Id="rId116" Type="http://schemas.openxmlformats.org/officeDocument/2006/relationships/hyperlink" Target="https://www.gsiclientiq.com/CAisd/pdmweb.exe?OP=SEARCH+FACTORY=cr+SKIPLIST=1+QBE.EQ.id=423691" TargetMode="External"/><Relationship Id="rId158" Type="http://schemas.openxmlformats.org/officeDocument/2006/relationships/hyperlink" Target="https://www.gsiclientiq.com/CAisd/pdmweb.exe?OP=SEARCH+FACTORY=cr+SKIPLIST=1+QBE.EQ.id=423089" TargetMode="External"/><Relationship Id="rId323" Type="http://schemas.openxmlformats.org/officeDocument/2006/relationships/hyperlink" Target="https://www.gsiclientiq.com/CAisd/pdmweb.exe?OP=SEARCH+FACTORY=cr+SKIPLIST=1+QBE.EQ.id=422034" TargetMode="External"/><Relationship Id="rId530" Type="http://schemas.openxmlformats.org/officeDocument/2006/relationships/hyperlink" Target="https://www.gsiclientiq.com/CAisd/pdmweb.exe?OP=SEARCH+FACTORY=cr+SKIPLIST=1+QBE.EQ.id=420858" TargetMode="External"/><Relationship Id="rId20" Type="http://schemas.openxmlformats.org/officeDocument/2006/relationships/hyperlink" Target="https://www.gsiclientiq.com/CAisd/pdmweb.exe?OP=SEARCH+FACTORY=cr+SKIPLIST=1+QBE.EQ.id=426116" TargetMode="External"/><Relationship Id="rId62" Type="http://schemas.openxmlformats.org/officeDocument/2006/relationships/hyperlink" Target="https://www.gsiclientiq.com/CAisd/pdmweb.exe?OP=SEARCH+FACTORY=cr+SKIPLIST=1+QBE.EQ.id=424696" TargetMode="External"/><Relationship Id="rId365" Type="http://schemas.openxmlformats.org/officeDocument/2006/relationships/hyperlink" Target="https://www.gsiclientiq.com/CAisd/pdmweb.exe?OP=SEARCH+FACTORY=cr+SKIPLIST=1+QBE.EQ.id=421858" TargetMode="External"/><Relationship Id="rId572" Type="http://schemas.openxmlformats.org/officeDocument/2006/relationships/hyperlink" Target="https://www.gsiclientiq.com/CAisd/pdmweb.exe?OP=SEARCH+FACTORY=cr+SKIPLIST=1+QBE.EQ.id=420297" TargetMode="External"/><Relationship Id="rId225" Type="http://schemas.openxmlformats.org/officeDocument/2006/relationships/hyperlink" Target="https://www.gsiclientiq.com/CAisd/pdmweb.exe?OP=SEARCH+FACTORY=cr+SKIPLIST=1+QBE.EQ.id=422473" TargetMode="External"/><Relationship Id="rId267" Type="http://schemas.openxmlformats.org/officeDocument/2006/relationships/hyperlink" Target="https://www.gsiclientiq.com/CAisd/pdmweb.exe?OP=SEARCH+FACTORY=cr+SKIPLIST=1+QBE.EQ.id=422281" TargetMode="External"/><Relationship Id="rId432" Type="http://schemas.openxmlformats.org/officeDocument/2006/relationships/hyperlink" Target="https://www.gsiclientiq.com/CAisd/pdmweb.exe?OP=SEARCH+FACTORY=cr+SKIPLIST=1+QBE.EQ.id=421474" TargetMode="External"/><Relationship Id="rId474" Type="http://schemas.openxmlformats.org/officeDocument/2006/relationships/hyperlink" Target="https://www.gsiclientiq.com/CAisd/pdmweb.exe?OP=SEARCH+FACTORY=cr+SKIPLIST=1+QBE.EQ.id=421288" TargetMode="External"/><Relationship Id="rId127" Type="http://schemas.openxmlformats.org/officeDocument/2006/relationships/hyperlink" Target="https://www.gsiclientiq.com/CAisd/pdmweb.exe?OP=SEARCH+FACTORY=cr+SKIPLIST=1+QBE.EQ.id=423425" TargetMode="External"/><Relationship Id="rId31" Type="http://schemas.openxmlformats.org/officeDocument/2006/relationships/hyperlink" Target="https://www.gsiclientiq.com/CAisd/pdmweb.exe?OP=SEARCH+FACTORY=cr+SKIPLIST=1+QBE.EQ.id=425410" TargetMode="External"/><Relationship Id="rId73" Type="http://schemas.openxmlformats.org/officeDocument/2006/relationships/hyperlink" Target="https://www.gsiclientiq.com/CAisd/pdmweb.exe?OP=SEARCH+FACTORY=cr+SKIPLIST=1+QBE.EQ.id=424464" TargetMode="External"/><Relationship Id="rId169" Type="http://schemas.openxmlformats.org/officeDocument/2006/relationships/hyperlink" Target="https://www.gsiclientiq.com/CAisd/pdmweb.exe?OP=SEARCH+FACTORY=cr+SKIPLIST=1+QBE.EQ.id=422967" TargetMode="External"/><Relationship Id="rId334" Type="http://schemas.openxmlformats.org/officeDocument/2006/relationships/hyperlink" Target="https://www.gsiclientiq.com/CAisd/pdmweb.exe?OP=SEARCH+FACTORY=cr+SKIPLIST=1+QBE.EQ.id=421976" TargetMode="External"/><Relationship Id="rId376" Type="http://schemas.openxmlformats.org/officeDocument/2006/relationships/hyperlink" Target="https://www.gsiclientiq.com/CAisd/pdmweb.exe?OP=SEARCH+FACTORY=cr+SKIPLIST=1+QBE.EQ.id=421774" TargetMode="External"/><Relationship Id="rId541" Type="http://schemas.openxmlformats.org/officeDocument/2006/relationships/hyperlink" Target="https://www.gsiclientiq.com/CAisd/pdmweb.exe?OP=SEARCH+FACTORY=cr+SKIPLIST=1+QBE.EQ.id=420449" TargetMode="External"/><Relationship Id="rId583" Type="http://schemas.openxmlformats.org/officeDocument/2006/relationships/hyperlink" Target="https://www.gsiclientiq.com/CAisd/pdmweb.exe?OP=SEARCH+FACTORY=cr+SKIPLIST=1+QBE.EQ.id=419463" TargetMode="External"/><Relationship Id="rId4" Type="http://schemas.openxmlformats.org/officeDocument/2006/relationships/hyperlink" Target="https://www.gsiclientiq.com/CAisd/pdmweb.exe?OP=SEARCH+FACTORY=cr+SKIPLIST=1+QBE.EQ.id=427120" TargetMode="External"/><Relationship Id="rId180" Type="http://schemas.openxmlformats.org/officeDocument/2006/relationships/hyperlink" Target="https://www.gsiclientiq.com/CAisd/pdmweb.exe?OP=SEARCH+FACTORY=cr+SKIPLIST=1+QBE.EQ.id=422806" TargetMode="External"/><Relationship Id="rId236" Type="http://schemas.openxmlformats.org/officeDocument/2006/relationships/hyperlink" Target="https://www.gsiclientiq.com/CAisd/pdmweb.exe?OP=SEARCH+FACTORY=cr+SKIPLIST=1+QBE.EQ.id=422410" TargetMode="External"/><Relationship Id="rId278" Type="http://schemas.openxmlformats.org/officeDocument/2006/relationships/hyperlink" Target="https://www.gsiclientiq.com/CAisd/pdmweb.exe?OP=SEARCH+FACTORY=cr+SKIPLIST=1+QBE.EQ.id=422245" TargetMode="External"/><Relationship Id="rId401" Type="http://schemas.openxmlformats.org/officeDocument/2006/relationships/hyperlink" Target="https://www.gsiclientiq.com/CAisd/pdmweb.exe?OP=SEARCH+FACTORY=cr+SKIPLIST=1+QBE.EQ.id=421677" TargetMode="External"/><Relationship Id="rId443" Type="http://schemas.openxmlformats.org/officeDocument/2006/relationships/hyperlink" Target="https://www.gsiclientiq.com/CAisd/pdmweb.exe?OP=SEARCH+FACTORY=cr+SKIPLIST=1+QBE.EQ.id=421457" TargetMode="External"/><Relationship Id="rId303" Type="http://schemas.openxmlformats.org/officeDocument/2006/relationships/hyperlink" Target="https://www.gsiclientiq.com/CAisd/pdmweb.exe?OP=SEARCH+FACTORY=cr+SKIPLIST=1+QBE.EQ.id=422158" TargetMode="External"/><Relationship Id="rId485" Type="http://schemas.openxmlformats.org/officeDocument/2006/relationships/hyperlink" Target="https://www.gsiclientiq.com/CAisd/pdmweb.exe?OP=SEARCH+FACTORY=cr+SKIPLIST=1+QBE.EQ.id=421230" TargetMode="External"/><Relationship Id="rId42" Type="http://schemas.openxmlformats.org/officeDocument/2006/relationships/hyperlink" Target="https://www.gsiclientiq.com/CAisd/pdmweb.exe?OP=SEARCH+FACTORY=cr+SKIPLIST=1+QBE.EQ.id=425039" TargetMode="External"/><Relationship Id="rId84" Type="http://schemas.openxmlformats.org/officeDocument/2006/relationships/hyperlink" Target="https://www.gsiclientiq.com/CAisd/pdmweb.exe?OP=SEARCH+FACTORY=cr+SKIPLIST=1+QBE.EQ.id=424329" TargetMode="External"/><Relationship Id="rId138" Type="http://schemas.openxmlformats.org/officeDocument/2006/relationships/hyperlink" Target="https://www.gsiclientiq.com/CAisd/pdmweb.exe?OP=SEARCH+FACTORY=cr+SKIPLIST=1+QBE.EQ.id=423312" TargetMode="External"/><Relationship Id="rId345" Type="http://schemas.openxmlformats.org/officeDocument/2006/relationships/hyperlink" Target="https://www.gsiclientiq.com/CAisd/pdmweb.exe?OP=SEARCH+FACTORY=cr+SKIPLIST=1+QBE.EQ.id=421925" TargetMode="External"/><Relationship Id="rId387" Type="http://schemas.openxmlformats.org/officeDocument/2006/relationships/hyperlink" Target="https://www.gsiclientiq.com/CAisd/pdmweb.exe?OP=SEARCH+FACTORY=cr+SKIPLIST=1+QBE.EQ.id=421752" TargetMode="External"/><Relationship Id="rId510" Type="http://schemas.openxmlformats.org/officeDocument/2006/relationships/hyperlink" Target="https://www.gsiclientiq.com/CAisd/pdmweb.exe?OP=SEARCH+FACTORY=cr+SKIPLIST=1+QBE.EQ.id=421040" TargetMode="External"/><Relationship Id="rId552" Type="http://schemas.openxmlformats.org/officeDocument/2006/relationships/hyperlink" Target="https://www.gsiclientiq.com/CAisd/pdmweb.exe?OP=SEARCH+FACTORY=cr+SKIPLIST=1+QBE.EQ.id=420346" TargetMode="External"/><Relationship Id="rId191" Type="http://schemas.openxmlformats.org/officeDocument/2006/relationships/hyperlink" Target="https://www.gsiclientiq.com/CAisd/pdmweb.exe?OP=SEARCH+FACTORY=cr+SKIPLIST=1+QBE.EQ.id=422713" TargetMode="External"/><Relationship Id="rId205" Type="http://schemas.openxmlformats.org/officeDocument/2006/relationships/hyperlink" Target="https://www.gsiclientiq.com/CAisd/pdmweb.exe?OP=SEARCH+FACTORY=cr+SKIPLIST=1+QBE.EQ.id=422610" TargetMode="External"/><Relationship Id="rId247" Type="http://schemas.openxmlformats.org/officeDocument/2006/relationships/hyperlink" Target="https://www.gsiclientiq.com/CAisd/pdmweb.exe?OP=SEARCH+FACTORY=cr+SKIPLIST=1+QBE.EQ.id=422361" TargetMode="External"/><Relationship Id="rId412" Type="http://schemas.openxmlformats.org/officeDocument/2006/relationships/hyperlink" Target="https://www.gsiclientiq.com/CAisd/pdmweb.exe?OP=SEARCH+FACTORY=cr+SKIPLIST=1+QBE.EQ.id=421637" TargetMode="External"/><Relationship Id="rId107" Type="http://schemas.openxmlformats.org/officeDocument/2006/relationships/hyperlink" Target="https://www.gsiclientiq.com/CAisd/pdmweb.exe?OP=SEARCH+FACTORY=cr+SKIPLIST=1+QBE.EQ.id=423896" TargetMode="External"/><Relationship Id="rId289" Type="http://schemas.openxmlformats.org/officeDocument/2006/relationships/hyperlink" Target="https://www.gsiclientiq.com/CAisd/pdmweb.exe?OP=SEARCH+FACTORY=cr+SKIPLIST=1+QBE.EQ.id=422196" TargetMode="External"/><Relationship Id="rId454" Type="http://schemas.openxmlformats.org/officeDocument/2006/relationships/hyperlink" Target="https://www.gsiclientiq.com/CAisd/pdmweb.exe?OP=SEARCH+FACTORY=cr+SKIPLIST=1+QBE.EQ.id=421374" TargetMode="External"/><Relationship Id="rId496" Type="http://schemas.openxmlformats.org/officeDocument/2006/relationships/hyperlink" Target="https://www.gsiclientiq.com/CAisd/pdmweb.exe?OP=SEARCH+FACTORY=cr+SKIPLIST=1+QBE.EQ.id=421161" TargetMode="External"/><Relationship Id="rId11" Type="http://schemas.openxmlformats.org/officeDocument/2006/relationships/hyperlink" Target="https://www.gsiclientiq.com/CAisd/pdmweb.exe?OP=SEARCH+FACTORY=cr+SKIPLIST=1+QBE.EQ.id=426285" TargetMode="External"/><Relationship Id="rId53" Type="http://schemas.openxmlformats.org/officeDocument/2006/relationships/hyperlink" Target="https://www.gsiclientiq.com/CAisd/pdmweb.exe?OP=SEARCH+FACTORY=cr+SKIPLIST=1+QBE.EQ.id=424816" TargetMode="External"/><Relationship Id="rId149" Type="http://schemas.openxmlformats.org/officeDocument/2006/relationships/hyperlink" Target="https://www.gsiclientiq.com/CAisd/pdmweb.exe?OP=SEARCH+FACTORY=cr+SKIPLIST=1+QBE.EQ.id=423175" TargetMode="External"/><Relationship Id="rId314" Type="http://schemas.openxmlformats.org/officeDocument/2006/relationships/hyperlink" Target="https://www.gsiclientiq.com/CAisd/pdmweb.exe?OP=SEARCH+FACTORY=cr+SKIPLIST=1+QBE.EQ.id=422070" TargetMode="External"/><Relationship Id="rId356" Type="http://schemas.openxmlformats.org/officeDocument/2006/relationships/hyperlink" Target="https://www.gsiclientiq.com/CAisd/pdmweb.exe?OP=SEARCH+FACTORY=cr+SKIPLIST=1+QBE.EQ.id=421886" TargetMode="External"/><Relationship Id="rId398" Type="http://schemas.openxmlformats.org/officeDocument/2006/relationships/hyperlink" Target="https://www.gsiclientiq.com/CAisd/pdmweb.exe?OP=SEARCH+FACTORY=cr+SKIPLIST=1+QBE.EQ.id=421686" TargetMode="External"/><Relationship Id="rId521" Type="http://schemas.openxmlformats.org/officeDocument/2006/relationships/hyperlink" Target="https://www.gsiclientiq.com/CAisd/pdmweb.exe?OP=SEARCH+FACTORY=cr+SKIPLIST=1+QBE.EQ.id=420964" TargetMode="External"/><Relationship Id="rId563" Type="http://schemas.openxmlformats.org/officeDocument/2006/relationships/hyperlink" Target="https://www.gsiclientiq.com/CAisd/pdmweb.exe?OP=SEARCH+FACTORY=cr+SKIPLIST=1+QBE.EQ.id=420324" TargetMode="External"/><Relationship Id="rId95" Type="http://schemas.openxmlformats.org/officeDocument/2006/relationships/hyperlink" Target="https://www.gsiclientiq.com/CAisd/pdmweb.exe?OP=SEARCH+FACTORY=cr+SKIPLIST=1+QBE.EQ.id=424176" TargetMode="External"/><Relationship Id="rId160" Type="http://schemas.openxmlformats.org/officeDocument/2006/relationships/hyperlink" Target="https://www.gsiclientiq.com/CAisd/pdmweb.exe?OP=SEARCH+FACTORY=cr+SKIPLIST=1+QBE.EQ.id=423070" TargetMode="External"/><Relationship Id="rId216" Type="http://schemas.openxmlformats.org/officeDocument/2006/relationships/hyperlink" Target="https://www.gsiclientiq.com/CAisd/pdmweb.exe?OP=SEARCH+FACTORY=cr+SKIPLIST=1+QBE.EQ.id=422504" TargetMode="External"/><Relationship Id="rId423" Type="http://schemas.openxmlformats.org/officeDocument/2006/relationships/hyperlink" Target="https://www.gsiclientiq.com/CAisd/pdmweb.exe?OP=SEARCH+FACTORY=cr+SKIPLIST=1+QBE.EQ.id=421558" TargetMode="External"/><Relationship Id="rId258" Type="http://schemas.openxmlformats.org/officeDocument/2006/relationships/hyperlink" Target="https://www.gsiclientiq.com/CAisd/pdmweb.exe?OP=SEARCH+FACTORY=cr+SKIPLIST=1+QBE.EQ.id=422329" TargetMode="External"/><Relationship Id="rId465" Type="http://schemas.openxmlformats.org/officeDocument/2006/relationships/hyperlink" Target="https://www.gsiclientiq.com/CAisd/pdmweb.exe?OP=SEARCH+FACTORY=cr+SKIPLIST=1+QBE.EQ.id=421330" TargetMode="External"/><Relationship Id="rId22" Type="http://schemas.openxmlformats.org/officeDocument/2006/relationships/hyperlink" Target="https://www.gsiclientiq.com/CAisd/pdmweb.exe?OP=SEARCH+FACTORY=cr+SKIPLIST=1+QBE.EQ.id=425924" TargetMode="External"/><Relationship Id="rId64" Type="http://schemas.openxmlformats.org/officeDocument/2006/relationships/hyperlink" Target="https://www.gsiclientiq.com/CAisd/pdmweb.exe?OP=SEARCH+FACTORY=cr+SKIPLIST=1+QBE.EQ.id=424621" TargetMode="External"/><Relationship Id="rId118" Type="http://schemas.openxmlformats.org/officeDocument/2006/relationships/hyperlink" Target="https://www.gsiclientiq.com/CAisd/pdmweb.exe?OP=SEARCH+FACTORY=cr+SKIPLIST=1+QBE.EQ.id=423653" TargetMode="External"/><Relationship Id="rId325" Type="http://schemas.openxmlformats.org/officeDocument/2006/relationships/hyperlink" Target="https://www.gsiclientiq.com/CAisd/pdmweb.exe?OP=SEARCH+FACTORY=cr+SKIPLIST=1+QBE.EQ.id=422021" TargetMode="External"/><Relationship Id="rId367" Type="http://schemas.openxmlformats.org/officeDocument/2006/relationships/hyperlink" Target="https://www.gsiclientiq.com/CAisd/pdmweb.exe?OP=SEARCH+FACTORY=cr+SKIPLIST=1+QBE.EQ.id=421833" TargetMode="External"/><Relationship Id="rId532" Type="http://schemas.openxmlformats.org/officeDocument/2006/relationships/hyperlink" Target="https://www.gsiclientiq.com/CAisd/pdmweb.exe?OP=SEARCH+FACTORY=cr+SKIPLIST=1+QBE.EQ.id=420804" TargetMode="External"/><Relationship Id="rId574" Type="http://schemas.openxmlformats.org/officeDocument/2006/relationships/hyperlink" Target="https://www.gsiclientiq.com/CAisd/pdmweb.exe?OP=SEARCH+FACTORY=cr+SKIPLIST=1+QBE.EQ.id=420287" TargetMode="External"/><Relationship Id="rId171" Type="http://schemas.openxmlformats.org/officeDocument/2006/relationships/hyperlink" Target="https://www.gsiclientiq.com/CAisd/pdmweb.exe?OP=SEARCH+FACTORY=cr+SKIPLIST=1+QBE.EQ.id=422928" TargetMode="External"/><Relationship Id="rId227" Type="http://schemas.openxmlformats.org/officeDocument/2006/relationships/hyperlink" Target="https://www.gsiclientiq.com/CAisd/pdmweb.exe?OP=SEARCH+FACTORY=cr+SKIPLIST=1+QBE.EQ.id=422471" TargetMode="External"/><Relationship Id="rId269" Type="http://schemas.openxmlformats.org/officeDocument/2006/relationships/hyperlink" Target="https://www.gsiclientiq.com/CAisd/pdmweb.exe?OP=SEARCH+FACTORY=cr+SKIPLIST=1+QBE.EQ.id=422278" TargetMode="External"/><Relationship Id="rId434" Type="http://schemas.openxmlformats.org/officeDocument/2006/relationships/hyperlink" Target="https://www.gsiclientiq.com/CAisd/pdmweb.exe?OP=SEARCH+FACTORY=cr+SKIPLIST=1+QBE.EQ.id=421470" TargetMode="External"/><Relationship Id="rId476" Type="http://schemas.openxmlformats.org/officeDocument/2006/relationships/hyperlink" Target="https://www.gsiclientiq.com/CAisd/pdmweb.exe?OP=SEARCH+FACTORY=cr+SKIPLIST=1+QBE.EQ.id=421285" TargetMode="External"/><Relationship Id="rId33" Type="http://schemas.openxmlformats.org/officeDocument/2006/relationships/hyperlink" Target="https://www.gsiclientiq.com/CAisd/pdmweb.exe?OP=SEARCH+FACTORY=cr+SKIPLIST=1+QBE.EQ.id=425363" TargetMode="External"/><Relationship Id="rId129" Type="http://schemas.openxmlformats.org/officeDocument/2006/relationships/hyperlink" Target="https://www.gsiclientiq.com/CAisd/pdmweb.exe?OP=SEARCH+FACTORY=cr+SKIPLIST=1+QBE.EQ.id=423394" TargetMode="External"/><Relationship Id="rId280" Type="http://schemas.openxmlformats.org/officeDocument/2006/relationships/hyperlink" Target="https://www.gsiclientiq.com/CAisd/pdmweb.exe?OP=SEARCH+FACTORY=cr+SKIPLIST=1+QBE.EQ.id=422239" TargetMode="External"/><Relationship Id="rId336" Type="http://schemas.openxmlformats.org/officeDocument/2006/relationships/hyperlink" Target="https://www.gsiclientiq.com/CAisd/pdmweb.exe?OP=SEARCH+FACTORY=cr+SKIPLIST=1+QBE.EQ.id=421973" TargetMode="External"/><Relationship Id="rId501" Type="http://schemas.openxmlformats.org/officeDocument/2006/relationships/hyperlink" Target="https://www.gsiclientiq.com/CAisd/pdmweb.exe?OP=SEARCH+FACTORY=cr+SKIPLIST=1+QBE.EQ.id=421101" TargetMode="External"/><Relationship Id="rId543" Type="http://schemas.openxmlformats.org/officeDocument/2006/relationships/hyperlink" Target="https://www.gsiclientiq.com/CAisd/pdmweb.exe?OP=SEARCH+FACTORY=cr+SKIPLIST=1+QBE.EQ.id=420412" TargetMode="External"/><Relationship Id="rId75" Type="http://schemas.openxmlformats.org/officeDocument/2006/relationships/hyperlink" Target="https://www.gsiclientiq.com/CAisd/pdmweb.exe?OP=SEARCH+FACTORY=cr+SKIPLIST=1+QBE.EQ.id=424417" TargetMode="External"/><Relationship Id="rId140" Type="http://schemas.openxmlformats.org/officeDocument/2006/relationships/hyperlink" Target="https://www.gsiclientiq.com/CAisd/pdmweb.exe?OP=SEARCH+FACTORY=cr+SKIPLIST=1+QBE.EQ.id=423278" TargetMode="External"/><Relationship Id="rId182" Type="http://schemas.openxmlformats.org/officeDocument/2006/relationships/hyperlink" Target="https://www.gsiclientiq.com/CAisd/pdmweb.exe?OP=SEARCH+FACTORY=cr+SKIPLIST=1+QBE.EQ.id=422759" TargetMode="External"/><Relationship Id="rId378" Type="http://schemas.openxmlformats.org/officeDocument/2006/relationships/hyperlink" Target="https://www.gsiclientiq.com/CAisd/pdmweb.exe?OP=SEARCH+FACTORY=cr+SKIPLIST=1+QBE.EQ.id=421765" TargetMode="External"/><Relationship Id="rId403" Type="http://schemas.openxmlformats.org/officeDocument/2006/relationships/hyperlink" Target="https://www.gsiclientiq.com/CAisd/pdmweb.exe?OP=SEARCH+FACTORY=cr+SKIPLIST=1+QBE.EQ.id=421674" TargetMode="External"/><Relationship Id="rId6" Type="http://schemas.openxmlformats.org/officeDocument/2006/relationships/hyperlink" Target="https://www.gsiclientiq.com/CAisd/pdmweb.exe?OP=SEARCH+FACTORY=cr+SKIPLIST=1+QBE.EQ.id=427004" TargetMode="External"/><Relationship Id="rId238" Type="http://schemas.openxmlformats.org/officeDocument/2006/relationships/hyperlink" Target="https://www.gsiclientiq.com/CAisd/pdmweb.exe?OP=SEARCH+FACTORY=cr+SKIPLIST=1+QBE.EQ.id=422397" TargetMode="External"/><Relationship Id="rId445" Type="http://schemas.openxmlformats.org/officeDocument/2006/relationships/hyperlink" Target="https://www.gsiclientiq.com/CAisd/pdmweb.exe?OP=SEARCH+FACTORY=cr+SKIPLIST=1+QBE.EQ.id=421454" TargetMode="External"/><Relationship Id="rId487" Type="http://schemas.openxmlformats.org/officeDocument/2006/relationships/hyperlink" Target="https://www.gsiclientiq.com/CAisd/pdmweb.exe?OP=SEARCH+FACTORY=cr+SKIPLIST=1+QBE.EQ.id=421223" TargetMode="External"/><Relationship Id="rId291" Type="http://schemas.openxmlformats.org/officeDocument/2006/relationships/hyperlink" Target="https://www.gsiclientiq.com/CAisd/pdmweb.exe?OP=SEARCH+FACTORY=cr+SKIPLIST=1+QBE.EQ.id=422190" TargetMode="External"/><Relationship Id="rId305" Type="http://schemas.openxmlformats.org/officeDocument/2006/relationships/hyperlink" Target="https://www.gsiclientiq.com/CAisd/pdmweb.exe?OP=SEARCH+FACTORY=cr+SKIPLIST=1+QBE.EQ.id=422152" TargetMode="External"/><Relationship Id="rId347" Type="http://schemas.openxmlformats.org/officeDocument/2006/relationships/hyperlink" Target="https://www.gsiclientiq.com/CAisd/pdmweb.exe?OP=SEARCH+FACTORY=cr+SKIPLIST=1+QBE.EQ.id=421921" TargetMode="External"/><Relationship Id="rId512" Type="http://schemas.openxmlformats.org/officeDocument/2006/relationships/hyperlink" Target="https://www.gsiclientiq.com/CAisd/pdmweb.exe?OP=SEARCH+FACTORY=cr+SKIPLIST=1+QBE.EQ.id=420994" TargetMode="External"/><Relationship Id="rId44" Type="http://schemas.openxmlformats.org/officeDocument/2006/relationships/hyperlink" Target="https://www.gsiclientiq.com/CAisd/pdmweb.exe?OP=SEARCH+FACTORY=cr+SKIPLIST=1+QBE.EQ.id=425004" TargetMode="External"/><Relationship Id="rId86" Type="http://schemas.openxmlformats.org/officeDocument/2006/relationships/hyperlink" Target="https://www.gsiclientiq.com/CAisd/pdmweb.exe?OP=SEARCH+FACTORY=cr+SKIPLIST=1+QBE.EQ.id=424326" TargetMode="External"/><Relationship Id="rId151" Type="http://schemas.openxmlformats.org/officeDocument/2006/relationships/hyperlink" Target="https://www.gsiclientiq.com/CAisd/pdmweb.exe?OP=SEARCH+FACTORY=cr+SKIPLIST=1+QBE.EQ.id=423162" TargetMode="External"/><Relationship Id="rId389" Type="http://schemas.openxmlformats.org/officeDocument/2006/relationships/hyperlink" Target="https://www.gsiclientiq.com/CAisd/pdmweb.exe?OP=SEARCH+FACTORY=cr+SKIPLIST=1+QBE.EQ.id=421742" TargetMode="External"/><Relationship Id="rId554" Type="http://schemas.openxmlformats.org/officeDocument/2006/relationships/hyperlink" Target="https://www.gsiclientiq.com/CAisd/pdmweb.exe?OP=SEARCH+FACTORY=cr+SKIPLIST=1+QBE.EQ.id=420335" TargetMode="External"/><Relationship Id="rId193" Type="http://schemas.openxmlformats.org/officeDocument/2006/relationships/hyperlink" Target="https://www.gsiclientiq.com/CAisd/pdmweb.exe?OP=SEARCH+FACTORY=cr+SKIPLIST=1+QBE.EQ.id=422705" TargetMode="External"/><Relationship Id="rId207" Type="http://schemas.openxmlformats.org/officeDocument/2006/relationships/hyperlink" Target="https://www.gsiclientiq.com/CAisd/pdmweb.exe?OP=SEARCH+FACTORY=cr+SKIPLIST=1+QBE.EQ.id=422600" TargetMode="External"/><Relationship Id="rId249" Type="http://schemas.openxmlformats.org/officeDocument/2006/relationships/hyperlink" Target="https://www.gsiclientiq.com/CAisd/pdmweb.exe?OP=SEARCH+FACTORY=cr+SKIPLIST=1+QBE.EQ.id=422348" TargetMode="External"/><Relationship Id="rId414" Type="http://schemas.openxmlformats.org/officeDocument/2006/relationships/hyperlink" Target="https://www.gsiclientiq.com/CAisd/pdmweb.exe?OP=SEARCH+FACTORY=cr+SKIPLIST=1+QBE.EQ.id=421626" TargetMode="External"/><Relationship Id="rId456" Type="http://schemas.openxmlformats.org/officeDocument/2006/relationships/hyperlink" Target="https://www.gsiclientiq.com/CAisd/pdmweb.exe?OP=SEARCH+FACTORY=cr+SKIPLIST=1+QBE.EQ.id=421358" TargetMode="External"/><Relationship Id="rId498" Type="http://schemas.openxmlformats.org/officeDocument/2006/relationships/hyperlink" Target="https://www.gsiclientiq.com/CAisd/pdmweb.exe?OP=SEARCH+FACTORY=cr+SKIPLIST=1+QBE.EQ.id=421137" TargetMode="External"/><Relationship Id="rId13" Type="http://schemas.openxmlformats.org/officeDocument/2006/relationships/hyperlink" Target="https://www.gsiclientiq.com/CAisd/pdmweb.exe?OP=SEARCH+FACTORY=cr+SKIPLIST=1+QBE.EQ.id=426247" TargetMode="External"/><Relationship Id="rId109" Type="http://schemas.openxmlformats.org/officeDocument/2006/relationships/hyperlink" Target="https://www.gsiclientiq.com/CAisd/pdmweb.exe?OP=SEARCH+FACTORY=cr+SKIPLIST=1+QBE.EQ.id=423882" TargetMode="External"/><Relationship Id="rId260" Type="http://schemas.openxmlformats.org/officeDocument/2006/relationships/hyperlink" Target="https://www.gsiclientiq.com/CAisd/pdmweb.exe?OP=SEARCH+FACTORY=cr+SKIPLIST=1+QBE.EQ.id=422327" TargetMode="External"/><Relationship Id="rId316" Type="http://schemas.openxmlformats.org/officeDocument/2006/relationships/hyperlink" Target="https://www.gsiclientiq.com/CAisd/pdmweb.exe?OP=SEARCH+FACTORY=cr+SKIPLIST=1+QBE.EQ.id=422052" TargetMode="External"/><Relationship Id="rId523" Type="http://schemas.openxmlformats.org/officeDocument/2006/relationships/hyperlink" Target="https://www.gsiclientiq.com/CAisd/pdmweb.exe?OP=SEARCH+FACTORY=cr+SKIPLIST=1+QBE.EQ.id=420922" TargetMode="External"/><Relationship Id="rId55" Type="http://schemas.openxmlformats.org/officeDocument/2006/relationships/hyperlink" Target="https://www.gsiclientiq.com/CAisd/pdmweb.exe?OP=SEARCH+FACTORY=cr+SKIPLIST=1+QBE.EQ.id=424782" TargetMode="External"/><Relationship Id="rId97" Type="http://schemas.openxmlformats.org/officeDocument/2006/relationships/hyperlink" Target="https://www.gsiclientiq.com/CAisd/pdmweb.exe?OP=SEARCH+FACTORY=cr+SKIPLIST=1+QBE.EQ.id=424093" TargetMode="External"/><Relationship Id="rId120" Type="http://schemas.openxmlformats.org/officeDocument/2006/relationships/hyperlink" Target="https://www.gsiclientiq.com/CAisd/pdmweb.exe?OP=SEARCH+FACTORY=cr+SKIPLIST=1+QBE.EQ.id=423576" TargetMode="External"/><Relationship Id="rId358" Type="http://schemas.openxmlformats.org/officeDocument/2006/relationships/hyperlink" Target="https://www.gsiclientiq.com/CAisd/pdmweb.exe?OP=SEARCH+FACTORY=cr+SKIPLIST=1+QBE.EQ.id=421882" TargetMode="External"/><Relationship Id="rId565" Type="http://schemas.openxmlformats.org/officeDocument/2006/relationships/hyperlink" Target="https://www.gsiclientiq.com/CAisd/pdmweb.exe?OP=SEARCH+FACTORY=cr+SKIPLIST=1+QBE.EQ.id=420321" TargetMode="External"/><Relationship Id="rId162" Type="http://schemas.openxmlformats.org/officeDocument/2006/relationships/hyperlink" Target="https://www.gsiclientiq.com/CAisd/pdmweb.exe?OP=SEARCH+FACTORY=cr+SKIPLIST=1+QBE.EQ.id=423051" TargetMode="External"/><Relationship Id="rId218" Type="http://schemas.openxmlformats.org/officeDocument/2006/relationships/hyperlink" Target="https://www.gsiclientiq.com/CAisd/pdmweb.exe?OP=SEARCH+FACTORY=cr+SKIPLIST=1+QBE.EQ.id=422499" TargetMode="External"/><Relationship Id="rId425" Type="http://schemas.openxmlformats.org/officeDocument/2006/relationships/hyperlink" Target="https://www.gsiclientiq.com/CAisd/pdmweb.exe?OP=SEARCH+FACTORY=cr+SKIPLIST=1+QBE.EQ.id=421539" TargetMode="External"/><Relationship Id="rId467" Type="http://schemas.openxmlformats.org/officeDocument/2006/relationships/hyperlink" Target="https://www.gsiclientiq.com/CAisd/pdmweb.exe?OP=SEARCH+FACTORY=cr+SKIPLIST=1+QBE.EQ.id=421322" TargetMode="External"/><Relationship Id="rId271" Type="http://schemas.openxmlformats.org/officeDocument/2006/relationships/hyperlink" Target="https://www.gsiclientiq.com/CAisd/pdmweb.exe?OP=SEARCH+FACTORY=cr+SKIPLIST=1+QBE.EQ.id=422265" TargetMode="External"/><Relationship Id="rId24" Type="http://schemas.openxmlformats.org/officeDocument/2006/relationships/hyperlink" Target="https://www.gsiclientiq.com/CAisd/pdmweb.exe?OP=SEARCH+FACTORY=cr+SKIPLIST=1+QBE.EQ.id=425612" TargetMode="External"/><Relationship Id="rId66" Type="http://schemas.openxmlformats.org/officeDocument/2006/relationships/hyperlink" Target="https://www.gsiclientiq.com/CAisd/pdmweb.exe?OP=SEARCH+FACTORY=cr+SKIPLIST=1+QBE.EQ.id=424595" TargetMode="External"/><Relationship Id="rId131" Type="http://schemas.openxmlformats.org/officeDocument/2006/relationships/hyperlink" Target="https://www.gsiclientiq.com/CAisd/pdmweb.exe?OP=SEARCH+FACTORY=cr+SKIPLIST=1+QBE.EQ.id=423370" TargetMode="External"/><Relationship Id="rId327" Type="http://schemas.openxmlformats.org/officeDocument/2006/relationships/hyperlink" Target="https://www.gsiclientiq.com/CAisd/pdmweb.exe?OP=SEARCH+FACTORY=cr+SKIPLIST=1+QBE.EQ.id=422015" TargetMode="External"/><Relationship Id="rId369" Type="http://schemas.openxmlformats.org/officeDocument/2006/relationships/hyperlink" Target="https://www.gsiclientiq.com/CAisd/pdmweb.exe?OP=SEARCH+FACTORY=cr+SKIPLIST=1+QBE.EQ.id=421805" TargetMode="External"/><Relationship Id="rId534" Type="http://schemas.openxmlformats.org/officeDocument/2006/relationships/hyperlink" Target="https://www.gsiclientiq.com/CAisd/pdmweb.exe?OP=SEARCH+FACTORY=cr+SKIPLIST=1+QBE.EQ.id=420797" TargetMode="External"/><Relationship Id="rId576" Type="http://schemas.openxmlformats.org/officeDocument/2006/relationships/hyperlink" Target="https://www.gsiclientiq.com/CAisd/pdmweb.exe?OP=SEARCH+FACTORY=cr+SKIPLIST=1+QBE.EQ.id=420267" TargetMode="External"/><Relationship Id="rId173" Type="http://schemas.openxmlformats.org/officeDocument/2006/relationships/hyperlink" Target="https://www.gsiclientiq.com/CAisd/pdmweb.exe?OP=SEARCH+FACTORY=cr+SKIPLIST=1+QBE.EQ.id=422892" TargetMode="External"/><Relationship Id="rId229" Type="http://schemas.openxmlformats.org/officeDocument/2006/relationships/hyperlink" Target="https://www.gsiclientiq.com/CAisd/pdmweb.exe?OP=SEARCH+FACTORY=cr+SKIPLIST=1+QBE.EQ.id=422452" TargetMode="External"/><Relationship Id="rId380" Type="http://schemas.openxmlformats.org/officeDocument/2006/relationships/hyperlink" Target="https://www.gsiclientiq.com/CAisd/pdmweb.exe?OP=SEARCH+FACTORY=cr+SKIPLIST=1+QBE.EQ.id=421763" TargetMode="External"/><Relationship Id="rId436" Type="http://schemas.openxmlformats.org/officeDocument/2006/relationships/hyperlink" Target="https://www.gsiclientiq.com/CAisd/pdmweb.exe?OP=SEARCH+FACTORY=cr+SKIPLIST=1+QBE.EQ.id=421468" TargetMode="External"/><Relationship Id="rId240" Type="http://schemas.openxmlformats.org/officeDocument/2006/relationships/hyperlink" Target="https://www.gsiclientiq.com/CAisd/pdmweb.exe?OP=SEARCH+FACTORY=cr+SKIPLIST=1+QBE.EQ.id=422393" TargetMode="External"/><Relationship Id="rId478" Type="http://schemas.openxmlformats.org/officeDocument/2006/relationships/hyperlink" Target="https://www.gsiclientiq.com/CAisd/pdmweb.exe?OP=SEARCH+FACTORY=cr+SKIPLIST=1+QBE.EQ.id=421281" TargetMode="External"/><Relationship Id="rId35" Type="http://schemas.openxmlformats.org/officeDocument/2006/relationships/hyperlink" Target="https://www.gsiclientiq.com/CAisd/pdmweb.exe?OP=SEARCH+FACTORY=cr+SKIPLIST=1+QBE.EQ.id=425308" TargetMode="External"/><Relationship Id="rId77" Type="http://schemas.openxmlformats.org/officeDocument/2006/relationships/hyperlink" Target="https://www.gsiclientiq.com/CAisd/pdmweb.exe?OP=SEARCH+FACTORY=cr+SKIPLIST=1+QBE.EQ.id=424396" TargetMode="External"/><Relationship Id="rId100" Type="http://schemas.openxmlformats.org/officeDocument/2006/relationships/hyperlink" Target="https://www.gsiclientiq.com/CAisd/pdmweb.exe?OP=SEARCH+FACTORY=cr+SKIPLIST=1+QBE.EQ.id=424046" TargetMode="External"/><Relationship Id="rId282" Type="http://schemas.openxmlformats.org/officeDocument/2006/relationships/hyperlink" Target="https://www.gsiclientiq.com/CAisd/pdmweb.exe?OP=SEARCH+FACTORY=cr+SKIPLIST=1+QBE.EQ.id=422230" TargetMode="External"/><Relationship Id="rId338" Type="http://schemas.openxmlformats.org/officeDocument/2006/relationships/hyperlink" Target="https://www.gsiclientiq.com/CAisd/pdmweb.exe?OP=SEARCH+FACTORY=cr+SKIPLIST=1+QBE.EQ.id=421956" TargetMode="External"/><Relationship Id="rId503" Type="http://schemas.openxmlformats.org/officeDocument/2006/relationships/hyperlink" Target="https://www.gsiclientiq.com/CAisd/pdmweb.exe?OP=SEARCH+FACTORY=cr+SKIPLIST=1+QBE.EQ.id=421098" TargetMode="External"/><Relationship Id="rId545" Type="http://schemas.openxmlformats.org/officeDocument/2006/relationships/hyperlink" Target="https://www.gsiclientiq.com/CAisd/pdmweb.exe?OP=SEARCH+FACTORY=cr+SKIPLIST=1+QBE.EQ.id=420390" TargetMode="External"/><Relationship Id="rId8" Type="http://schemas.openxmlformats.org/officeDocument/2006/relationships/hyperlink" Target="https://www.gsiclientiq.com/CAisd/pdmweb.exe?OP=SEARCH+FACTORY=cr+SKIPLIST=1+QBE.EQ.id=426711" TargetMode="External"/><Relationship Id="rId142" Type="http://schemas.openxmlformats.org/officeDocument/2006/relationships/hyperlink" Target="https://www.gsiclientiq.com/CAisd/pdmweb.exe?OP=SEARCH+FACTORY=cr+SKIPLIST=1+QBE.EQ.id=423246" TargetMode="External"/><Relationship Id="rId184" Type="http://schemas.openxmlformats.org/officeDocument/2006/relationships/hyperlink" Target="https://www.gsiclientiq.com/CAisd/pdmweb.exe?OP=SEARCH+FACTORY=cr+SKIPLIST=1+QBE.EQ.id=422747" TargetMode="External"/><Relationship Id="rId391" Type="http://schemas.openxmlformats.org/officeDocument/2006/relationships/hyperlink" Target="https://www.gsiclientiq.com/CAisd/pdmweb.exe?OP=SEARCH+FACTORY=cr+SKIPLIST=1+QBE.EQ.id=421737" TargetMode="External"/><Relationship Id="rId405" Type="http://schemas.openxmlformats.org/officeDocument/2006/relationships/hyperlink" Target="https://www.gsiclientiq.com/CAisd/pdmweb.exe?OP=SEARCH+FACTORY=cr+SKIPLIST=1+QBE.EQ.id=421672" TargetMode="External"/><Relationship Id="rId447" Type="http://schemas.openxmlformats.org/officeDocument/2006/relationships/hyperlink" Target="https://www.gsiclientiq.com/CAisd/pdmweb.exe?OP=SEARCH+FACTORY=cr+SKIPLIST=1+QBE.EQ.id=421446" TargetMode="External"/><Relationship Id="rId251" Type="http://schemas.openxmlformats.org/officeDocument/2006/relationships/hyperlink" Target="https://www.gsiclientiq.com/CAisd/pdmweb.exe?OP=SEARCH+FACTORY=cr+SKIPLIST=1+QBE.EQ.id=422343" TargetMode="External"/><Relationship Id="rId489" Type="http://schemas.openxmlformats.org/officeDocument/2006/relationships/hyperlink" Target="https://www.gsiclientiq.com/CAisd/pdmweb.exe?OP=SEARCH+FACTORY=cr+SKIPLIST=1+QBE.EQ.id=421215" TargetMode="External"/><Relationship Id="rId46" Type="http://schemas.openxmlformats.org/officeDocument/2006/relationships/hyperlink" Target="https://www.gsiclientiq.com/CAisd/pdmweb.exe?OP=SEARCH+FACTORY=cr+SKIPLIST=1+QBE.EQ.id=424978" TargetMode="External"/><Relationship Id="rId293" Type="http://schemas.openxmlformats.org/officeDocument/2006/relationships/hyperlink" Target="https://www.gsiclientiq.com/CAisd/pdmweb.exe?OP=SEARCH+FACTORY=cr+SKIPLIST=1+QBE.EQ.id=422187" TargetMode="External"/><Relationship Id="rId307" Type="http://schemas.openxmlformats.org/officeDocument/2006/relationships/hyperlink" Target="https://www.gsiclientiq.com/CAisd/pdmweb.exe?OP=SEARCH+FACTORY=cr+SKIPLIST=1+QBE.EQ.id=422141" TargetMode="External"/><Relationship Id="rId349" Type="http://schemas.openxmlformats.org/officeDocument/2006/relationships/hyperlink" Target="https://www.gsiclientiq.com/CAisd/pdmweb.exe?OP=SEARCH+FACTORY=cr+SKIPLIST=1+QBE.EQ.id=421915" TargetMode="External"/><Relationship Id="rId514" Type="http://schemas.openxmlformats.org/officeDocument/2006/relationships/hyperlink" Target="https://www.gsiclientiq.com/CAisd/pdmweb.exe?OP=SEARCH+FACTORY=cr+SKIPLIST=1+QBE.EQ.id=420976" TargetMode="External"/><Relationship Id="rId556" Type="http://schemas.openxmlformats.org/officeDocument/2006/relationships/hyperlink" Target="https://www.gsiclientiq.com/CAisd/pdmweb.exe?OP=SEARCH+FACTORY=cr+SKIPLIST=1+QBE.EQ.id=420333" TargetMode="External"/><Relationship Id="rId88" Type="http://schemas.openxmlformats.org/officeDocument/2006/relationships/hyperlink" Target="https://www.gsiclientiq.com/CAisd/pdmweb.exe?OP=SEARCH+FACTORY=cr+SKIPLIST=1+QBE.EQ.id=424308" TargetMode="External"/><Relationship Id="rId111" Type="http://schemas.openxmlformats.org/officeDocument/2006/relationships/hyperlink" Target="https://www.gsiclientiq.com/CAisd/pdmweb.exe?OP=SEARCH+FACTORY=cr+SKIPLIST=1+QBE.EQ.id=423777" TargetMode="External"/><Relationship Id="rId153" Type="http://schemas.openxmlformats.org/officeDocument/2006/relationships/hyperlink" Target="https://www.gsiclientiq.com/CAisd/pdmweb.exe?OP=SEARCH+FACTORY=cr+SKIPLIST=1+QBE.EQ.id=423128" TargetMode="External"/><Relationship Id="rId195" Type="http://schemas.openxmlformats.org/officeDocument/2006/relationships/hyperlink" Target="https://www.gsiclientiq.com/CAisd/pdmweb.exe?OP=SEARCH+FACTORY=cr+SKIPLIST=1+QBE.EQ.id=422685" TargetMode="External"/><Relationship Id="rId209" Type="http://schemas.openxmlformats.org/officeDocument/2006/relationships/hyperlink" Target="https://www.gsiclientiq.com/CAisd/pdmweb.exe?OP=SEARCH+FACTORY=cr+SKIPLIST=1+QBE.EQ.id=422585" TargetMode="External"/><Relationship Id="rId360" Type="http://schemas.openxmlformats.org/officeDocument/2006/relationships/hyperlink" Target="https://www.gsiclientiq.com/CAisd/pdmweb.exe?OP=SEARCH+FACTORY=cr+SKIPLIST=1+QBE.EQ.id=421880" TargetMode="External"/><Relationship Id="rId416" Type="http://schemas.openxmlformats.org/officeDocument/2006/relationships/hyperlink" Target="https://www.gsiclientiq.com/CAisd/pdmweb.exe?OP=SEARCH+FACTORY=cr+SKIPLIST=1+QBE.EQ.id=421618" TargetMode="External"/><Relationship Id="rId220" Type="http://schemas.openxmlformats.org/officeDocument/2006/relationships/hyperlink" Target="https://www.gsiclientiq.com/CAisd/pdmweb.exe?OP=SEARCH+FACTORY=cr+SKIPLIST=1+QBE.EQ.id=422487" TargetMode="External"/><Relationship Id="rId458" Type="http://schemas.openxmlformats.org/officeDocument/2006/relationships/hyperlink" Target="https://www.gsiclientiq.com/CAisd/pdmweb.exe?OP=SEARCH+FACTORY=cr+SKIPLIST=1+QBE.EQ.id=421356" TargetMode="External"/><Relationship Id="rId15" Type="http://schemas.openxmlformats.org/officeDocument/2006/relationships/hyperlink" Target="https://www.gsiclientiq.com/CAisd/pdmweb.exe?OP=SEARCH+FACTORY=cr+SKIPLIST=1+QBE.EQ.id=426201" TargetMode="External"/><Relationship Id="rId57" Type="http://schemas.openxmlformats.org/officeDocument/2006/relationships/hyperlink" Target="https://www.gsiclientiq.com/CAisd/pdmweb.exe?OP=SEARCH+FACTORY=cr+SKIPLIST=1+QBE.EQ.id=424776" TargetMode="External"/><Relationship Id="rId262" Type="http://schemas.openxmlformats.org/officeDocument/2006/relationships/hyperlink" Target="https://www.gsiclientiq.com/CAisd/pdmweb.exe?OP=SEARCH+FACTORY=cr+SKIPLIST=1+QBE.EQ.id=422316" TargetMode="External"/><Relationship Id="rId318" Type="http://schemas.openxmlformats.org/officeDocument/2006/relationships/hyperlink" Target="https://www.gsiclientiq.com/CAisd/pdmweb.exe?OP=SEARCH+FACTORY=cr+SKIPLIST=1+QBE.EQ.id=422043" TargetMode="External"/><Relationship Id="rId525" Type="http://schemas.openxmlformats.org/officeDocument/2006/relationships/hyperlink" Target="https://www.gsiclientiq.com/CAisd/pdmweb.exe?OP=SEARCH+FACTORY=cr+SKIPLIST=1+QBE.EQ.id=420919" TargetMode="External"/><Relationship Id="rId567" Type="http://schemas.openxmlformats.org/officeDocument/2006/relationships/hyperlink" Target="https://www.gsiclientiq.com/CAisd/pdmweb.exe?OP=SEARCH+FACTORY=cr+SKIPLIST=1+QBE.EQ.id=420307" TargetMode="External"/><Relationship Id="rId99" Type="http://schemas.openxmlformats.org/officeDocument/2006/relationships/hyperlink" Target="https://www.gsiclientiq.com/CAisd/pdmweb.exe?OP=SEARCH+FACTORY=cr+SKIPLIST=1+QBE.EQ.id=424070" TargetMode="External"/><Relationship Id="rId122" Type="http://schemas.openxmlformats.org/officeDocument/2006/relationships/hyperlink" Target="https://www.gsiclientiq.com/CAisd/pdmweb.exe?OP=SEARCH+FACTORY=cr+SKIPLIST=1+QBE.EQ.id=423530" TargetMode="External"/><Relationship Id="rId164" Type="http://schemas.openxmlformats.org/officeDocument/2006/relationships/hyperlink" Target="https://www.gsiclientiq.com/CAisd/pdmweb.exe?OP=SEARCH+FACTORY=cr+SKIPLIST=1+QBE.EQ.id=423017" TargetMode="External"/><Relationship Id="rId371" Type="http://schemas.openxmlformats.org/officeDocument/2006/relationships/hyperlink" Target="https://www.gsiclientiq.com/CAisd/pdmweb.exe?OP=SEARCH+FACTORY=cr+SKIPLIST=1+QBE.EQ.id=421802" TargetMode="External"/><Relationship Id="rId427" Type="http://schemas.openxmlformats.org/officeDocument/2006/relationships/hyperlink" Target="https://www.gsiclientiq.com/CAisd/pdmweb.exe?OP=SEARCH+FACTORY=cr+SKIPLIST=1+QBE.EQ.id=421523" TargetMode="External"/><Relationship Id="rId469" Type="http://schemas.openxmlformats.org/officeDocument/2006/relationships/hyperlink" Target="https://www.gsiclientiq.com/CAisd/pdmweb.exe?OP=SEARCH+FACTORY=cr+SKIPLIST=1+QBE.EQ.id=421319" TargetMode="External"/><Relationship Id="rId26" Type="http://schemas.openxmlformats.org/officeDocument/2006/relationships/hyperlink" Target="https://www.gsiclientiq.com/CAisd/pdmweb.exe?OP=SEARCH+FACTORY=cr+SKIPLIST=1+QBE.EQ.id=425555" TargetMode="External"/><Relationship Id="rId231" Type="http://schemas.openxmlformats.org/officeDocument/2006/relationships/hyperlink" Target="https://www.gsiclientiq.com/CAisd/pdmweb.exe?OP=SEARCH+FACTORY=cr+SKIPLIST=1+QBE.EQ.id=422431" TargetMode="External"/><Relationship Id="rId273" Type="http://schemas.openxmlformats.org/officeDocument/2006/relationships/hyperlink" Target="https://www.gsiclientiq.com/CAisd/pdmweb.exe?OP=SEARCH+FACTORY=cr+SKIPLIST=1+QBE.EQ.id=422262" TargetMode="External"/><Relationship Id="rId329" Type="http://schemas.openxmlformats.org/officeDocument/2006/relationships/hyperlink" Target="https://www.gsiclientiq.com/CAisd/pdmweb.exe?OP=SEARCH+FACTORY=cr+SKIPLIST=1+QBE.EQ.id=421986" TargetMode="External"/><Relationship Id="rId480" Type="http://schemas.openxmlformats.org/officeDocument/2006/relationships/hyperlink" Target="https://www.gsiclientiq.com/CAisd/pdmweb.exe?OP=SEARCH+FACTORY=cr+SKIPLIST=1+QBE.EQ.id=421275" TargetMode="External"/><Relationship Id="rId536" Type="http://schemas.openxmlformats.org/officeDocument/2006/relationships/hyperlink" Target="https://www.gsiclientiq.com/CAisd/pdmweb.exe?OP=SEARCH+FACTORY=cr+SKIPLIST=1+QBE.EQ.id=420554" TargetMode="External"/><Relationship Id="rId68" Type="http://schemas.openxmlformats.org/officeDocument/2006/relationships/hyperlink" Target="https://www.gsiclientiq.com/CAisd/pdmweb.exe?OP=SEARCH+FACTORY=cr+SKIPLIST=1+QBE.EQ.id=424551" TargetMode="External"/><Relationship Id="rId133" Type="http://schemas.openxmlformats.org/officeDocument/2006/relationships/hyperlink" Target="https://www.gsiclientiq.com/CAisd/pdmweb.exe?OP=SEARCH+FACTORY=cr+SKIPLIST=1+QBE.EQ.id=423361" TargetMode="External"/><Relationship Id="rId175" Type="http://schemas.openxmlformats.org/officeDocument/2006/relationships/hyperlink" Target="https://www.gsiclientiq.com/CAisd/pdmweb.exe?OP=SEARCH+FACTORY=cr+SKIPLIST=1+QBE.EQ.id=422847" TargetMode="External"/><Relationship Id="rId340" Type="http://schemas.openxmlformats.org/officeDocument/2006/relationships/hyperlink" Target="https://www.gsiclientiq.com/CAisd/pdmweb.exe?OP=SEARCH+FACTORY=cr+SKIPLIST=1+QBE.EQ.id=421946" TargetMode="External"/><Relationship Id="rId578" Type="http://schemas.openxmlformats.org/officeDocument/2006/relationships/hyperlink" Target="https://www.gsiclientiq.com/CAisd/pdmweb.exe?OP=SEARCH+FACTORY=cr+SKIPLIST=1+QBE.EQ.id=420261" TargetMode="External"/><Relationship Id="rId200" Type="http://schemas.openxmlformats.org/officeDocument/2006/relationships/hyperlink" Target="https://www.gsiclientiq.com/CAisd/pdmweb.exe?OP=SEARCH+FACTORY=cr+SKIPLIST=1+QBE.EQ.id=422635" TargetMode="External"/><Relationship Id="rId382" Type="http://schemas.openxmlformats.org/officeDocument/2006/relationships/hyperlink" Target="https://www.gsiclientiq.com/CAisd/pdmweb.exe?OP=SEARCH+FACTORY=cr+SKIPLIST=1+QBE.EQ.id=421760" TargetMode="External"/><Relationship Id="rId438" Type="http://schemas.openxmlformats.org/officeDocument/2006/relationships/hyperlink" Target="https://www.gsiclientiq.com/CAisd/pdmweb.exe?OP=SEARCH+FACTORY=cr+SKIPLIST=1+QBE.EQ.id=421465" TargetMode="External"/><Relationship Id="rId242" Type="http://schemas.openxmlformats.org/officeDocument/2006/relationships/hyperlink" Target="https://www.gsiclientiq.com/CAisd/pdmweb.exe?OP=SEARCH+FACTORY=cr+SKIPLIST=1+QBE.EQ.id=422380" TargetMode="External"/><Relationship Id="rId284" Type="http://schemas.openxmlformats.org/officeDocument/2006/relationships/hyperlink" Target="https://www.gsiclientiq.com/CAisd/pdmweb.exe?OP=SEARCH+FACTORY=cr+SKIPLIST=1+QBE.EQ.id=422216" TargetMode="External"/><Relationship Id="rId491" Type="http://schemas.openxmlformats.org/officeDocument/2006/relationships/hyperlink" Target="https://www.gsiclientiq.com/CAisd/pdmweb.exe?OP=SEARCH+FACTORY=cr+SKIPLIST=1+QBE.EQ.id=421193" TargetMode="External"/><Relationship Id="rId505" Type="http://schemas.openxmlformats.org/officeDocument/2006/relationships/hyperlink" Target="https://www.gsiclientiq.com/CAisd/pdmweb.exe?OP=SEARCH+FACTORY=cr+SKIPLIST=1+QBE.EQ.id=421078" TargetMode="External"/><Relationship Id="rId37" Type="http://schemas.openxmlformats.org/officeDocument/2006/relationships/hyperlink" Target="https://www.gsiclientiq.com/CAisd/pdmweb.exe?OP=SEARCH+FACTORY=cr+SKIPLIST=1+QBE.EQ.id=425289" TargetMode="External"/><Relationship Id="rId79" Type="http://schemas.openxmlformats.org/officeDocument/2006/relationships/hyperlink" Target="https://www.gsiclientiq.com/CAisd/pdmweb.exe?OP=SEARCH+FACTORY=cr+SKIPLIST=1+QBE.EQ.id=424366" TargetMode="External"/><Relationship Id="rId102" Type="http://schemas.openxmlformats.org/officeDocument/2006/relationships/hyperlink" Target="https://www.gsiclientiq.com/CAisd/pdmweb.exe?OP=SEARCH+FACTORY=cr+SKIPLIST=1+QBE.EQ.id=424018" TargetMode="External"/><Relationship Id="rId144" Type="http://schemas.openxmlformats.org/officeDocument/2006/relationships/hyperlink" Target="https://www.gsiclientiq.com/CAisd/pdmweb.exe?OP=SEARCH+FACTORY=cr+SKIPLIST=1+QBE.EQ.id=423214" TargetMode="External"/><Relationship Id="rId547" Type="http://schemas.openxmlformats.org/officeDocument/2006/relationships/hyperlink" Target="https://www.gsiclientiq.com/CAisd/pdmweb.exe?OP=SEARCH+FACTORY=cr+SKIPLIST=1+QBE.EQ.id=420383" TargetMode="External"/><Relationship Id="rId90" Type="http://schemas.openxmlformats.org/officeDocument/2006/relationships/hyperlink" Target="https://www.gsiclientiq.com/CAisd/pdmweb.exe?OP=SEARCH+FACTORY=cr+SKIPLIST=1+QBE.EQ.id=424250" TargetMode="External"/><Relationship Id="rId186" Type="http://schemas.openxmlformats.org/officeDocument/2006/relationships/hyperlink" Target="https://www.gsiclientiq.com/CAisd/pdmweb.exe?OP=SEARCH+FACTORY=cr+SKIPLIST=1+QBE.EQ.id=422743" TargetMode="External"/><Relationship Id="rId351" Type="http://schemas.openxmlformats.org/officeDocument/2006/relationships/hyperlink" Target="https://www.gsiclientiq.com/CAisd/pdmweb.exe?OP=SEARCH+FACTORY=cr+SKIPLIST=1+QBE.EQ.id=421903" TargetMode="External"/><Relationship Id="rId393" Type="http://schemas.openxmlformats.org/officeDocument/2006/relationships/hyperlink" Target="https://www.gsiclientiq.com/CAisd/pdmweb.exe?OP=SEARCH+FACTORY=cr+SKIPLIST=1+QBE.EQ.id=421734" TargetMode="External"/><Relationship Id="rId407" Type="http://schemas.openxmlformats.org/officeDocument/2006/relationships/hyperlink" Target="https://www.gsiclientiq.com/CAisd/pdmweb.exe?OP=SEARCH+FACTORY=cr+SKIPLIST=1+QBE.EQ.id=421670" TargetMode="External"/><Relationship Id="rId449" Type="http://schemas.openxmlformats.org/officeDocument/2006/relationships/hyperlink" Target="https://www.gsiclientiq.com/CAisd/pdmweb.exe?OP=SEARCH+FACTORY=cr+SKIPLIST=1+QBE.EQ.id=421432" TargetMode="External"/><Relationship Id="rId211" Type="http://schemas.openxmlformats.org/officeDocument/2006/relationships/hyperlink" Target="https://www.gsiclientiq.com/CAisd/pdmweb.exe?OP=SEARCH+FACTORY=cr+SKIPLIST=1+QBE.EQ.id=422558" TargetMode="External"/><Relationship Id="rId253" Type="http://schemas.openxmlformats.org/officeDocument/2006/relationships/hyperlink" Target="https://www.gsiclientiq.com/CAisd/pdmweb.exe?OP=SEARCH+FACTORY=cr+SKIPLIST=1+QBE.EQ.id=422340" TargetMode="External"/><Relationship Id="rId295" Type="http://schemas.openxmlformats.org/officeDocument/2006/relationships/hyperlink" Target="https://www.gsiclientiq.com/CAisd/pdmweb.exe?OP=SEARCH+FACTORY=cr+SKIPLIST=1+QBE.EQ.id=422179" TargetMode="External"/><Relationship Id="rId309" Type="http://schemas.openxmlformats.org/officeDocument/2006/relationships/hyperlink" Target="https://www.gsiclientiq.com/CAisd/pdmweb.exe?OP=SEARCH+FACTORY=cr+SKIPLIST=1+QBE.EQ.id=422120" TargetMode="External"/><Relationship Id="rId460" Type="http://schemas.openxmlformats.org/officeDocument/2006/relationships/hyperlink" Target="https://www.gsiclientiq.com/CAisd/pdmweb.exe?OP=SEARCH+FACTORY=cr+SKIPLIST=1+QBE.EQ.id=421353" TargetMode="External"/><Relationship Id="rId516" Type="http://schemas.openxmlformats.org/officeDocument/2006/relationships/hyperlink" Target="https://www.gsiclientiq.com/CAisd/pdmweb.exe?OP=SEARCH+FACTORY=cr+SKIPLIST=1+QBE.EQ.id=420973" TargetMode="External"/><Relationship Id="rId48" Type="http://schemas.openxmlformats.org/officeDocument/2006/relationships/hyperlink" Target="https://www.gsiclientiq.com/CAisd/pdmweb.exe?OP=SEARCH+FACTORY=cr+SKIPLIST=1+QBE.EQ.id=424946" TargetMode="External"/><Relationship Id="rId113" Type="http://schemas.openxmlformats.org/officeDocument/2006/relationships/hyperlink" Target="https://www.gsiclientiq.com/CAisd/pdmweb.exe?OP=SEARCH+FACTORY=cr+SKIPLIST=1+QBE.EQ.id=423753" TargetMode="External"/><Relationship Id="rId320" Type="http://schemas.openxmlformats.org/officeDocument/2006/relationships/hyperlink" Target="https://www.gsiclientiq.com/CAisd/pdmweb.exe?OP=SEARCH+FACTORY=cr+SKIPLIST=1+QBE.EQ.id=422039" TargetMode="External"/><Relationship Id="rId558" Type="http://schemas.openxmlformats.org/officeDocument/2006/relationships/hyperlink" Target="https://www.gsiclientiq.com/CAisd/pdmweb.exe?OP=SEARCH+FACTORY=cr+SKIPLIST=1+QBE.EQ.id=420331" TargetMode="External"/><Relationship Id="rId155" Type="http://schemas.openxmlformats.org/officeDocument/2006/relationships/hyperlink" Target="https://www.gsiclientiq.com/CAisd/pdmweb.exe?OP=SEARCH+FACTORY=cr+SKIPLIST=1+QBE.EQ.id=423112" TargetMode="External"/><Relationship Id="rId197" Type="http://schemas.openxmlformats.org/officeDocument/2006/relationships/hyperlink" Target="https://www.gsiclientiq.com/CAisd/pdmweb.exe?OP=SEARCH+FACTORY=cr+SKIPLIST=1+QBE.EQ.id=422678" TargetMode="External"/><Relationship Id="rId362" Type="http://schemas.openxmlformats.org/officeDocument/2006/relationships/hyperlink" Target="https://www.gsiclientiq.com/CAisd/pdmweb.exe?OP=SEARCH+FACTORY=cr+SKIPLIST=1+QBE.EQ.id=421874" TargetMode="External"/><Relationship Id="rId418" Type="http://schemas.openxmlformats.org/officeDocument/2006/relationships/hyperlink" Target="https://www.gsiclientiq.com/CAisd/pdmweb.exe?OP=SEARCH+FACTORY=cr+SKIPLIST=1+QBE.EQ.id=421602" TargetMode="External"/><Relationship Id="rId222" Type="http://schemas.openxmlformats.org/officeDocument/2006/relationships/hyperlink" Target="https://www.gsiclientiq.com/CAisd/pdmweb.exe?OP=SEARCH+FACTORY=cr+SKIPLIST=1+QBE.EQ.id=422480" TargetMode="External"/><Relationship Id="rId264" Type="http://schemas.openxmlformats.org/officeDocument/2006/relationships/hyperlink" Target="https://www.gsiclientiq.com/CAisd/pdmweb.exe?OP=SEARCH+FACTORY=cr+SKIPLIST=1+QBE.EQ.id=422307" TargetMode="External"/><Relationship Id="rId471" Type="http://schemas.openxmlformats.org/officeDocument/2006/relationships/hyperlink" Target="https://www.gsiclientiq.com/CAisd/pdmweb.exe?OP=SEARCH+FACTORY=cr+SKIPLIST=1+QBE.EQ.id=421298" TargetMode="External"/><Relationship Id="rId17" Type="http://schemas.openxmlformats.org/officeDocument/2006/relationships/hyperlink" Target="https://www.gsiclientiq.com/CAisd/pdmweb.exe?OP=SEARCH+FACTORY=cr+SKIPLIST=1+QBE.EQ.id=426183" TargetMode="External"/><Relationship Id="rId59" Type="http://schemas.openxmlformats.org/officeDocument/2006/relationships/hyperlink" Target="https://www.gsiclientiq.com/CAisd/pdmweb.exe?OP=SEARCH+FACTORY=cr+SKIPLIST=1+QBE.EQ.id=424747" TargetMode="External"/><Relationship Id="rId124" Type="http://schemas.openxmlformats.org/officeDocument/2006/relationships/hyperlink" Target="https://www.gsiclientiq.com/CAisd/pdmweb.exe?OP=SEARCH+FACTORY=cr+SKIPLIST=1+QBE.EQ.id=423511" TargetMode="External"/><Relationship Id="rId527" Type="http://schemas.openxmlformats.org/officeDocument/2006/relationships/hyperlink" Target="https://www.gsiclientiq.com/CAisd/pdmweb.exe?OP=SEARCH+FACTORY=cr+SKIPLIST=1+QBE.EQ.id=420888" TargetMode="External"/><Relationship Id="rId569" Type="http://schemas.openxmlformats.org/officeDocument/2006/relationships/hyperlink" Target="https://www.gsiclientiq.com/CAisd/pdmweb.exe?OP=SEARCH+FACTORY=cr+SKIPLIST=1+QBE.EQ.id=420304" TargetMode="External"/><Relationship Id="rId70" Type="http://schemas.openxmlformats.org/officeDocument/2006/relationships/hyperlink" Target="https://www.gsiclientiq.com/CAisd/pdmweb.exe?OP=SEARCH+FACTORY=cr+SKIPLIST=1+QBE.EQ.id=424541" TargetMode="External"/><Relationship Id="rId166" Type="http://schemas.openxmlformats.org/officeDocument/2006/relationships/hyperlink" Target="https://www.gsiclientiq.com/CAisd/pdmweb.exe?OP=SEARCH+FACTORY=cr+SKIPLIST=1+QBE.EQ.id=422991" TargetMode="External"/><Relationship Id="rId331" Type="http://schemas.openxmlformats.org/officeDocument/2006/relationships/hyperlink" Target="https://www.gsiclientiq.com/CAisd/pdmweb.exe?OP=SEARCH+FACTORY=cr+SKIPLIST=1+QBE.EQ.id=421982" TargetMode="External"/><Relationship Id="rId373" Type="http://schemas.openxmlformats.org/officeDocument/2006/relationships/hyperlink" Target="https://www.gsiclientiq.com/CAisd/pdmweb.exe?OP=SEARCH+FACTORY=cr+SKIPLIST=1+QBE.EQ.id=421798" TargetMode="External"/><Relationship Id="rId429" Type="http://schemas.openxmlformats.org/officeDocument/2006/relationships/hyperlink" Target="https://www.gsiclientiq.com/CAisd/pdmweb.exe?OP=SEARCH+FACTORY=cr+SKIPLIST=1+QBE.EQ.id=421518" TargetMode="External"/><Relationship Id="rId580" Type="http://schemas.openxmlformats.org/officeDocument/2006/relationships/hyperlink" Target="https://www.gsiclientiq.com/CAisd/pdmweb.exe?OP=SEARCH+FACTORY=cr+SKIPLIST=1+QBE.EQ.id=420212" TargetMode="External"/><Relationship Id="rId1" Type="http://schemas.openxmlformats.org/officeDocument/2006/relationships/hyperlink" Target="https://www.gsiclientiq.com/CAisd/pdmweb.exe?OP=SEARCH+FACTORY=cr+SKIPLIST=1+QBE.EQ.id=427519" TargetMode="External"/><Relationship Id="rId233" Type="http://schemas.openxmlformats.org/officeDocument/2006/relationships/hyperlink" Target="https://www.gsiclientiq.com/CAisd/pdmweb.exe?OP=SEARCH+FACTORY=cr+SKIPLIST=1+QBE.EQ.id=422425" TargetMode="External"/><Relationship Id="rId440" Type="http://schemas.openxmlformats.org/officeDocument/2006/relationships/hyperlink" Target="https://www.gsiclientiq.com/CAisd/pdmweb.exe?OP=SEARCH+FACTORY=cr+SKIPLIST=1+QBE.EQ.id=421461" TargetMode="External"/><Relationship Id="rId28" Type="http://schemas.openxmlformats.org/officeDocument/2006/relationships/hyperlink" Target="https://www.gsiclientiq.com/CAisd/pdmweb.exe?OP=SEARCH+FACTORY=cr+SKIPLIST=1+QBE.EQ.id=425461" TargetMode="External"/><Relationship Id="rId275" Type="http://schemas.openxmlformats.org/officeDocument/2006/relationships/hyperlink" Target="https://www.gsiclientiq.com/CAisd/pdmweb.exe?OP=SEARCH+FACTORY=cr+SKIPLIST=1+QBE.EQ.id=422258" TargetMode="External"/><Relationship Id="rId300" Type="http://schemas.openxmlformats.org/officeDocument/2006/relationships/hyperlink" Target="https://www.gsiclientiq.com/CAisd/pdmweb.exe?OP=SEARCH+FACTORY=cr+SKIPLIST=1+QBE.EQ.id=422170" TargetMode="External"/><Relationship Id="rId482" Type="http://schemas.openxmlformats.org/officeDocument/2006/relationships/hyperlink" Target="https://www.gsiclientiq.com/CAisd/pdmweb.exe?OP=SEARCH+FACTORY=cr+SKIPLIST=1+QBE.EQ.id=421240" TargetMode="External"/><Relationship Id="rId538" Type="http://schemas.openxmlformats.org/officeDocument/2006/relationships/hyperlink" Target="https://www.gsiclientiq.com/CAisd/pdmweb.exe?OP=SEARCH+FACTORY=cr+SKIPLIST=1+QBE.EQ.id=420523" TargetMode="External"/><Relationship Id="rId81" Type="http://schemas.openxmlformats.org/officeDocument/2006/relationships/hyperlink" Target="https://www.gsiclientiq.com/CAisd/pdmweb.exe?OP=SEARCH+FACTORY=cr+SKIPLIST=1+QBE.EQ.id=424332" TargetMode="External"/><Relationship Id="rId135" Type="http://schemas.openxmlformats.org/officeDocument/2006/relationships/hyperlink" Target="https://www.gsiclientiq.com/CAisd/pdmweb.exe?OP=SEARCH+FACTORY=cr+SKIPLIST=1+QBE.EQ.id=423355" TargetMode="External"/><Relationship Id="rId177" Type="http://schemas.openxmlformats.org/officeDocument/2006/relationships/hyperlink" Target="https://www.gsiclientiq.com/CAisd/pdmweb.exe?OP=SEARCH+FACTORY=cr+SKIPLIST=1+QBE.EQ.id=422814" TargetMode="External"/><Relationship Id="rId342" Type="http://schemas.openxmlformats.org/officeDocument/2006/relationships/hyperlink" Target="https://www.gsiclientiq.com/CAisd/pdmweb.exe?OP=SEARCH+FACTORY=cr+SKIPLIST=1+QBE.EQ.id=421941" TargetMode="External"/><Relationship Id="rId384" Type="http://schemas.openxmlformats.org/officeDocument/2006/relationships/hyperlink" Target="https://www.gsiclientiq.com/CAisd/pdmweb.exe?OP=SEARCH+FACTORY=cr+SKIPLIST=1+QBE.EQ.id=421758" TargetMode="External"/><Relationship Id="rId202" Type="http://schemas.openxmlformats.org/officeDocument/2006/relationships/hyperlink" Target="https://www.gsiclientiq.com/CAisd/pdmweb.exe?OP=SEARCH+FACTORY=cr+SKIPLIST=1+QBE.EQ.id=422632" TargetMode="External"/><Relationship Id="rId244" Type="http://schemas.openxmlformats.org/officeDocument/2006/relationships/hyperlink" Target="https://www.gsiclientiq.com/CAisd/pdmweb.exe?OP=SEARCH+FACTORY=cr+SKIPLIST=1+QBE.EQ.id=422374" TargetMode="External"/><Relationship Id="rId39" Type="http://schemas.openxmlformats.org/officeDocument/2006/relationships/hyperlink" Target="https://www.gsiclientiq.com/CAisd/pdmweb.exe?OP=SEARCH+FACTORY=cr+SKIPLIST=1+QBE.EQ.id=425197" TargetMode="External"/><Relationship Id="rId286" Type="http://schemas.openxmlformats.org/officeDocument/2006/relationships/hyperlink" Target="https://www.gsiclientiq.com/CAisd/pdmweb.exe?OP=SEARCH+FACTORY=cr+SKIPLIST=1+QBE.EQ.id=422214" TargetMode="External"/><Relationship Id="rId451" Type="http://schemas.openxmlformats.org/officeDocument/2006/relationships/hyperlink" Target="https://www.gsiclientiq.com/CAisd/pdmweb.exe?OP=SEARCH+FACTORY=cr+SKIPLIST=1+QBE.EQ.id=421419" TargetMode="External"/><Relationship Id="rId493" Type="http://schemas.openxmlformats.org/officeDocument/2006/relationships/hyperlink" Target="https://www.gsiclientiq.com/CAisd/pdmweb.exe?OP=SEARCH+FACTORY=cr+SKIPLIST=1+QBE.EQ.id=421190" TargetMode="External"/><Relationship Id="rId507" Type="http://schemas.openxmlformats.org/officeDocument/2006/relationships/hyperlink" Target="https://www.gsiclientiq.com/CAisd/pdmweb.exe?OP=SEARCH+FACTORY=cr+SKIPLIST=1+QBE.EQ.id=421058" TargetMode="External"/><Relationship Id="rId549" Type="http://schemas.openxmlformats.org/officeDocument/2006/relationships/hyperlink" Target="https://www.gsiclientiq.com/CAisd/pdmweb.exe?OP=SEARCH+FACTORY=cr+SKIPLIST=1+QBE.EQ.id=420379" TargetMode="External"/><Relationship Id="rId50" Type="http://schemas.openxmlformats.org/officeDocument/2006/relationships/hyperlink" Target="https://www.gsiclientiq.com/CAisd/pdmweb.exe?OP=SEARCH+FACTORY=cr+SKIPLIST=1+QBE.EQ.id=424919" TargetMode="External"/><Relationship Id="rId104" Type="http://schemas.openxmlformats.org/officeDocument/2006/relationships/hyperlink" Target="https://www.gsiclientiq.com/CAisd/pdmweb.exe?OP=SEARCH+FACTORY=cr+SKIPLIST=1+QBE.EQ.id=423982" TargetMode="External"/><Relationship Id="rId146" Type="http://schemas.openxmlformats.org/officeDocument/2006/relationships/hyperlink" Target="https://www.gsiclientiq.com/CAisd/pdmweb.exe?OP=SEARCH+FACTORY=cr+SKIPLIST=1+QBE.EQ.id=423211" TargetMode="External"/><Relationship Id="rId188" Type="http://schemas.openxmlformats.org/officeDocument/2006/relationships/hyperlink" Target="https://www.gsiclientiq.com/CAisd/pdmweb.exe?OP=SEARCH+FACTORY=cr+SKIPLIST=1+QBE.EQ.id=422727" TargetMode="External"/><Relationship Id="rId311" Type="http://schemas.openxmlformats.org/officeDocument/2006/relationships/hyperlink" Target="https://www.gsiclientiq.com/CAisd/pdmweb.exe?OP=SEARCH+FACTORY=cr+SKIPLIST=1+QBE.EQ.id=422081" TargetMode="External"/><Relationship Id="rId353" Type="http://schemas.openxmlformats.org/officeDocument/2006/relationships/hyperlink" Target="https://www.gsiclientiq.com/CAisd/pdmweb.exe?OP=SEARCH+FACTORY=cr+SKIPLIST=1+QBE.EQ.id=421893" TargetMode="External"/><Relationship Id="rId395" Type="http://schemas.openxmlformats.org/officeDocument/2006/relationships/hyperlink" Target="https://www.gsiclientiq.com/CAisd/pdmweb.exe?OP=SEARCH+FACTORY=cr+SKIPLIST=1+QBE.EQ.id=421701" TargetMode="External"/><Relationship Id="rId409" Type="http://schemas.openxmlformats.org/officeDocument/2006/relationships/hyperlink" Target="https://www.gsiclientiq.com/CAisd/pdmweb.exe?OP=SEARCH+FACTORY=cr+SKIPLIST=1+QBE.EQ.id=421655" TargetMode="External"/><Relationship Id="rId560" Type="http://schemas.openxmlformats.org/officeDocument/2006/relationships/hyperlink" Target="https://www.gsiclientiq.com/CAisd/pdmweb.exe?OP=SEARCH+FACTORY=cr+SKIPLIST=1+QBE.EQ.id=420329" TargetMode="External"/><Relationship Id="rId92" Type="http://schemas.openxmlformats.org/officeDocument/2006/relationships/hyperlink" Target="https://www.gsiclientiq.com/CAisd/pdmweb.exe?OP=SEARCH+FACTORY=cr+SKIPLIST=1+QBE.EQ.id=424183" TargetMode="External"/><Relationship Id="rId213" Type="http://schemas.openxmlformats.org/officeDocument/2006/relationships/hyperlink" Target="https://www.gsiclientiq.com/CAisd/pdmweb.exe?OP=SEARCH+FACTORY=cr+SKIPLIST=1+QBE.EQ.id=422546" TargetMode="External"/><Relationship Id="rId420" Type="http://schemas.openxmlformats.org/officeDocument/2006/relationships/hyperlink" Target="https://www.gsiclientiq.com/CAisd/pdmweb.exe?OP=SEARCH+FACTORY=cr+SKIPLIST=1+QBE.EQ.id=421600" TargetMode="External"/><Relationship Id="rId255" Type="http://schemas.openxmlformats.org/officeDocument/2006/relationships/hyperlink" Target="https://www.gsiclientiq.com/CAisd/pdmweb.exe?OP=SEARCH+FACTORY=cr+SKIPLIST=1+QBE.EQ.id=422334" TargetMode="External"/><Relationship Id="rId297" Type="http://schemas.openxmlformats.org/officeDocument/2006/relationships/hyperlink" Target="https://www.gsiclientiq.com/CAisd/pdmweb.exe?OP=SEARCH+FACTORY=cr+SKIPLIST=1+QBE.EQ.id=422175" TargetMode="External"/><Relationship Id="rId462" Type="http://schemas.openxmlformats.org/officeDocument/2006/relationships/hyperlink" Target="https://www.gsiclientiq.com/CAisd/pdmweb.exe?OP=SEARCH+FACTORY=cr+SKIPLIST=1+QBE.EQ.id=421344" TargetMode="External"/><Relationship Id="rId518" Type="http://schemas.openxmlformats.org/officeDocument/2006/relationships/hyperlink" Target="https://www.gsiclientiq.com/CAisd/pdmweb.exe?OP=SEARCH+FACTORY=cr+SKIPLIST=1+QBE.EQ.id=420969" TargetMode="External"/><Relationship Id="rId115" Type="http://schemas.openxmlformats.org/officeDocument/2006/relationships/hyperlink" Target="https://www.gsiclientiq.com/CAisd/pdmweb.exe?OP=SEARCH+FACTORY=cr+SKIPLIST=1+QBE.EQ.id=423694" TargetMode="External"/><Relationship Id="rId157" Type="http://schemas.openxmlformats.org/officeDocument/2006/relationships/hyperlink" Target="https://www.gsiclientiq.com/CAisd/pdmweb.exe?OP=SEARCH+FACTORY=cr+SKIPLIST=1+QBE.EQ.id=423095" TargetMode="External"/><Relationship Id="rId322" Type="http://schemas.openxmlformats.org/officeDocument/2006/relationships/hyperlink" Target="https://www.gsiclientiq.com/CAisd/pdmweb.exe?OP=SEARCH+FACTORY=cr+SKIPLIST=1+QBE.EQ.id=422035" TargetMode="External"/><Relationship Id="rId364" Type="http://schemas.openxmlformats.org/officeDocument/2006/relationships/hyperlink" Target="https://www.gsiclientiq.com/CAisd/pdmweb.exe?OP=SEARCH+FACTORY=cr+SKIPLIST=1+QBE.EQ.id=421862" TargetMode="External"/><Relationship Id="rId61" Type="http://schemas.openxmlformats.org/officeDocument/2006/relationships/hyperlink" Target="https://www.gsiclientiq.com/CAisd/pdmweb.exe?OP=SEARCH+FACTORY=cr+SKIPLIST=1+QBE.EQ.id=424706" TargetMode="External"/><Relationship Id="rId199" Type="http://schemas.openxmlformats.org/officeDocument/2006/relationships/hyperlink" Target="https://www.gsiclientiq.com/CAisd/pdmweb.exe?OP=SEARCH+FACTORY=cr+SKIPLIST=1+QBE.EQ.id=422641" TargetMode="External"/><Relationship Id="rId571" Type="http://schemas.openxmlformats.org/officeDocument/2006/relationships/hyperlink" Target="https://www.gsiclientiq.com/CAisd/pdmweb.exe?OP=SEARCH+FACTORY=cr+SKIPLIST=1+QBE.EQ.id=420298" TargetMode="External"/><Relationship Id="rId19" Type="http://schemas.openxmlformats.org/officeDocument/2006/relationships/hyperlink" Target="https://www.gsiclientiq.com/CAisd/pdmweb.exe?OP=SEARCH+FACTORY=cr+SKIPLIST=1+QBE.EQ.id=426134" TargetMode="External"/><Relationship Id="rId224" Type="http://schemas.openxmlformats.org/officeDocument/2006/relationships/hyperlink" Target="https://www.gsiclientiq.com/CAisd/pdmweb.exe?OP=SEARCH+FACTORY=cr+SKIPLIST=1+QBE.EQ.id=422474" TargetMode="External"/><Relationship Id="rId266" Type="http://schemas.openxmlformats.org/officeDocument/2006/relationships/hyperlink" Target="https://www.gsiclientiq.com/CAisd/pdmweb.exe?OP=SEARCH+FACTORY=cr+SKIPLIST=1+QBE.EQ.id=422289" TargetMode="External"/><Relationship Id="rId431" Type="http://schemas.openxmlformats.org/officeDocument/2006/relationships/hyperlink" Target="https://www.gsiclientiq.com/CAisd/pdmweb.exe?OP=SEARCH+FACTORY=cr+SKIPLIST=1+QBE.EQ.id=421496" TargetMode="External"/><Relationship Id="rId473" Type="http://schemas.openxmlformats.org/officeDocument/2006/relationships/hyperlink" Target="https://www.gsiclientiq.com/CAisd/pdmweb.exe?OP=SEARCH+FACTORY=cr+SKIPLIST=1+QBE.EQ.id=421290" TargetMode="External"/><Relationship Id="rId529" Type="http://schemas.openxmlformats.org/officeDocument/2006/relationships/hyperlink" Target="https://www.gsiclientiq.com/CAisd/pdmweb.exe?OP=SEARCH+FACTORY=cr+SKIPLIST=1+QBE.EQ.id=420868" TargetMode="External"/><Relationship Id="rId30" Type="http://schemas.openxmlformats.org/officeDocument/2006/relationships/hyperlink" Target="https://www.gsiclientiq.com/CAisd/pdmweb.exe?OP=SEARCH+FACTORY=cr+SKIPLIST=1+QBE.EQ.id=425416" TargetMode="External"/><Relationship Id="rId126" Type="http://schemas.openxmlformats.org/officeDocument/2006/relationships/hyperlink" Target="https://www.gsiclientiq.com/CAisd/pdmweb.exe?OP=SEARCH+FACTORY=cr+SKIPLIST=1+QBE.EQ.id=423426" TargetMode="External"/><Relationship Id="rId168" Type="http://schemas.openxmlformats.org/officeDocument/2006/relationships/hyperlink" Target="https://www.gsiclientiq.com/CAisd/pdmweb.exe?OP=SEARCH+FACTORY=cr+SKIPLIST=1+QBE.EQ.id=422985" TargetMode="External"/><Relationship Id="rId333" Type="http://schemas.openxmlformats.org/officeDocument/2006/relationships/hyperlink" Target="https://www.gsiclientiq.com/CAisd/pdmweb.exe?OP=SEARCH+FACTORY=cr+SKIPLIST=1+QBE.EQ.id=421977" TargetMode="External"/><Relationship Id="rId540" Type="http://schemas.openxmlformats.org/officeDocument/2006/relationships/hyperlink" Target="https://www.gsiclientiq.com/CAisd/pdmweb.exe?OP=SEARCH+FACTORY=cr+SKIPLIST=1+QBE.EQ.id=420460" TargetMode="External"/><Relationship Id="rId72" Type="http://schemas.openxmlformats.org/officeDocument/2006/relationships/hyperlink" Target="https://www.gsiclientiq.com/CAisd/pdmweb.exe?OP=SEARCH+FACTORY=cr+SKIPLIST=1+QBE.EQ.id=424484" TargetMode="External"/><Relationship Id="rId375" Type="http://schemas.openxmlformats.org/officeDocument/2006/relationships/hyperlink" Target="https://www.gsiclientiq.com/CAisd/pdmweb.exe?OP=SEARCH+FACTORY=cr+SKIPLIST=1+QBE.EQ.id=421779" TargetMode="External"/><Relationship Id="rId582" Type="http://schemas.openxmlformats.org/officeDocument/2006/relationships/hyperlink" Target="https://www.gsiclientiq.com/CAisd/pdmweb.exe?OP=SEARCH+FACTORY=cr+SKIPLIST=1+QBE.EQ.id=419634" TargetMode="External"/><Relationship Id="rId3" Type="http://schemas.openxmlformats.org/officeDocument/2006/relationships/hyperlink" Target="https://www.gsiclientiq.com/CAisd/pdmweb.exe?OP=SEARCH+FACTORY=cr+SKIPLIST=1+QBE.EQ.id=427155" TargetMode="External"/><Relationship Id="rId235" Type="http://schemas.openxmlformats.org/officeDocument/2006/relationships/hyperlink" Target="https://www.gsiclientiq.com/CAisd/pdmweb.exe?OP=SEARCH+FACTORY=cr+SKIPLIST=1+QBE.EQ.id=422421" TargetMode="External"/><Relationship Id="rId277" Type="http://schemas.openxmlformats.org/officeDocument/2006/relationships/hyperlink" Target="https://www.gsiclientiq.com/CAisd/pdmweb.exe?OP=SEARCH+FACTORY=cr+SKIPLIST=1+QBE.EQ.id=422247" TargetMode="External"/><Relationship Id="rId400" Type="http://schemas.openxmlformats.org/officeDocument/2006/relationships/hyperlink" Target="https://www.gsiclientiq.com/CAisd/pdmweb.exe?OP=SEARCH+FACTORY=cr+SKIPLIST=1+QBE.EQ.id=421678" TargetMode="External"/><Relationship Id="rId442" Type="http://schemas.openxmlformats.org/officeDocument/2006/relationships/hyperlink" Target="https://www.gsiclientiq.com/CAisd/pdmweb.exe?OP=SEARCH+FACTORY=cr+SKIPLIST=1+QBE.EQ.id=421458" TargetMode="External"/><Relationship Id="rId484" Type="http://schemas.openxmlformats.org/officeDocument/2006/relationships/hyperlink" Target="https://www.gsiclientiq.com/CAisd/pdmweb.exe?OP=SEARCH+FACTORY=cr+SKIPLIST=1+QBE.EQ.id=421238" TargetMode="External"/><Relationship Id="rId137" Type="http://schemas.openxmlformats.org/officeDocument/2006/relationships/hyperlink" Target="https://www.gsiclientiq.com/CAisd/pdmweb.exe?OP=SEARCH+FACTORY=cr+SKIPLIST=1+QBE.EQ.id=423315" TargetMode="External"/><Relationship Id="rId302" Type="http://schemas.openxmlformats.org/officeDocument/2006/relationships/hyperlink" Target="https://www.gsiclientiq.com/CAisd/pdmweb.exe?OP=SEARCH+FACTORY=cr+SKIPLIST=1+QBE.EQ.id=422160" TargetMode="External"/><Relationship Id="rId344" Type="http://schemas.openxmlformats.org/officeDocument/2006/relationships/hyperlink" Target="https://www.gsiclientiq.com/CAisd/pdmweb.exe?OP=SEARCH+FACTORY=cr+SKIPLIST=1+QBE.EQ.id=421926" TargetMode="External"/><Relationship Id="rId41" Type="http://schemas.openxmlformats.org/officeDocument/2006/relationships/hyperlink" Target="https://www.gsiclientiq.com/CAisd/pdmweb.exe?OP=SEARCH+FACTORY=cr+SKIPLIST=1+QBE.EQ.id=425149" TargetMode="External"/><Relationship Id="rId83" Type="http://schemas.openxmlformats.org/officeDocument/2006/relationships/hyperlink" Target="https://www.gsiclientiq.com/CAisd/pdmweb.exe?OP=SEARCH+FACTORY=cr+SKIPLIST=1+QBE.EQ.id=424330" TargetMode="External"/><Relationship Id="rId179" Type="http://schemas.openxmlformats.org/officeDocument/2006/relationships/hyperlink" Target="https://www.gsiclientiq.com/CAisd/pdmweb.exe?OP=SEARCH+FACTORY=cr+SKIPLIST=1+QBE.EQ.id=422809" TargetMode="External"/><Relationship Id="rId386" Type="http://schemas.openxmlformats.org/officeDocument/2006/relationships/hyperlink" Target="https://www.gsiclientiq.com/CAisd/pdmweb.exe?OP=SEARCH+FACTORY=cr+SKIPLIST=1+QBE.EQ.id=421753" TargetMode="External"/><Relationship Id="rId551" Type="http://schemas.openxmlformats.org/officeDocument/2006/relationships/hyperlink" Target="https://www.gsiclientiq.com/CAisd/pdmweb.exe?OP=SEARCH+FACTORY=cr+SKIPLIST=1+QBE.EQ.id=420372" TargetMode="External"/><Relationship Id="rId190" Type="http://schemas.openxmlformats.org/officeDocument/2006/relationships/hyperlink" Target="https://www.gsiclientiq.com/CAisd/pdmweb.exe?OP=SEARCH+FACTORY=cr+SKIPLIST=1+QBE.EQ.id=422714" TargetMode="External"/><Relationship Id="rId204" Type="http://schemas.openxmlformats.org/officeDocument/2006/relationships/hyperlink" Target="https://www.gsiclientiq.com/CAisd/pdmweb.exe?OP=SEARCH+FACTORY=cr+SKIPLIST=1+QBE.EQ.id=422615" TargetMode="External"/><Relationship Id="rId246" Type="http://schemas.openxmlformats.org/officeDocument/2006/relationships/hyperlink" Target="https://www.gsiclientiq.com/CAisd/pdmweb.exe?OP=SEARCH+FACTORY=cr+SKIPLIST=1+QBE.EQ.id=422370" TargetMode="External"/><Relationship Id="rId288" Type="http://schemas.openxmlformats.org/officeDocument/2006/relationships/hyperlink" Target="https://www.gsiclientiq.com/CAisd/pdmweb.exe?OP=SEARCH+FACTORY=cr+SKIPLIST=1+QBE.EQ.id=422198" TargetMode="External"/><Relationship Id="rId411" Type="http://schemas.openxmlformats.org/officeDocument/2006/relationships/hyperlink" Target="https://www.gsiclientiq.com/CAisd/pdmweb.exe?OP=SEARCH+FACTORY=cr+SKIPLIST=1+QBE.EQ.id=421638" TargetMode="External"/><Relationship Id="rId453" Type="http://schemas.openxmlformats.org/officeDocument/2006/relationships/hyperlink" Target="https://www.gsiclientiq.com/CAisd/pdmweb.exe?OP=SEARCH+FACTORY=cr+SKIPLIST=1+QBE.EQ.id=421378" TargetMode="External"/><Relationship Id="rId509" Type="http://schemas.openxmlformats.org/officeDocument/2006/relationships/hyperlink" Target="https://www.gsiclientiq.com/CAisd/pdmweb.exe?OP=SEARCH+FACTORY=cr+SKIPLIST=1+QBE.EQ.id=421045" TargetMode="External"/><Relationship Id="rId106" Type="http://schemas.openxmlformats.org/officeDocument/2006/relationships/hyperlink" Target="https://www.gsiclientiq.com/CAisd/pdmweb.exe?OP=SEARCH+FACTORY=cr+SKIPLIST=1+QBE.EQ.id=423906" TargetMode="External"/><Relationship Id="rId313" Type="http://schemas.openxmlformats.org/officeDocument/2006/relationships/hyperlink" Target="https://www.gsiclientiq.com/CAisd/pdmweb.exe?OP=SEARCH+FACTORY=cr+SKIPLIST=1+QBE.EQ.id=422071" TargetMode="External"/><Relationship Id="rId495" Type="http://schemas.openxmlformats.org/officeDocument/2006/relationships/hyperlink" Target="https://www.gsiclientiq.com/CAisd/pdmweb.exe?OP=SEARCH+FACTORY=cr+SKIPLIST=1+QBE.EQ.id=421163" TargetMode="External"/><Relationship Id="rId10" Type="http://schemas.openxmlformats.org/officeDocument/2006/relationships/hyperlink" Target="https://www.gsiclientiq.com/CAisd/pdmweb.exe?OP=SEARCH+FACTORY=cr+SKIPLIST=1+QBE.EQ.id=426343" TargetMode="External"/><Relationship Id="rId52" Type="http://schemas.openxmlformats.org/officeDocument/2006/relationships/hyperlink" Target="https://www.gsiclientiq.com/CAisd/pdmweb.exe?OP=SEARCH+FACTORY=cr+SKIPLIST=1+QBE.EQ.id=424843" TargetMode="External"/><Relationship Id="rId94" Type="http://schemas.openxmlformats.org/officeDocument/2006/relationships/hyperlink" Target="https://www.gsiclientiq.com/CAisd/pdmweb.exe?OP=SEARCH+FACTORY=cr+SKIPLIST=1+QBE.EQ.id=424178" TargetMode="External"/><Relationship Id="rId148" Type="http://schemas.openxmlformats.org/officeDocument/2006/relationships/hyperlink" Target="https://www.gsiclientiq.com/CAisd/pdmweb.exe?OP=SEARCH+FACTORY=cr+SKIPLIST=1+QBE.EQ.id=423194" TargetMode="External"/><Relationship Id="rId355" Type="http://schemas.openxmlformats.org/officeDocument/2006/relationships/hyperlink" Target="https://www.gsiclientiq.com/CAisd/pdmweb.exe?OP=SEARCH+FACTORY=cr+SKIPLIST=1+QBE.EQ.id=421890" TargetMode="External"/><Relationship Id="rId397" Type="http://schemas.openxmlformats.org/officeDocument/2006/relationships/hyperlink" Target="https://www.gsiclientiq.com/CAisd/pdmweb.exe?OP=SEARCH+FACTORY=cr+SKIPLIST=1+QBE.EQ.id=421689" TargetMode="External"/><Relationship Id="rId520" Type="http://schemas.openxmlformats.org/officeDocument/2006/relationships/hyperlink" Target="https://www.gsiclientiq.com/CAisd/pdmweb.exe?OP=SEARCH+FACTORY=cr+SKIPLIST=1+QBE.EQ.id=420967" TargetMode="External"/><Relationship Id="rId562" Type="http://schemas.openxmlformats.org/officeDocument/2006/relationships/hyperlink" Target="https://www.gsiclientiq.com/CAisd/pdmweb.exe?OP=SEARCH+FACTORY=cr+SKIPLIST=1+QBE.EQ.id=420325" TargetMode="External"/><Relationship Id="rId215" Type="http://schemas.openxmlformats.org/officeDocument/2006/relationships/hyperlink" Target="https://www.gsiclientiq.com/CAisd/pdmweb.exe?OP=SEARCH+FACTORY=cr+SKIPLIST=1+QBE.EQ.id=422528" TargetMode="External"/><Relationship Id="rId257" Type="http://schemas.openxmlformats.org/officeDocument/2006/relationships/hyperlink" Target="https://www.gsiclientiq.com/CAisd/pdmweb.exe?OP=SEARCH+FACTORY=cr+SKIPLIST=1+QBE.EQ.id=422331" TargetMode="External"/><Relationship Id="rId422" Type="http://schemas.openxmlformats.org/officeDocument/2006/relationships/hyperlink" Target="https://www.gsiclientiq.com/CAisd/pdmweb.exe?OP=SEARCH+FACTORY=cr+SKIPLIST=1+QBE.EQ.id=421559" TargetMode="External"/><Relationship Id="rId464" Type="http://schemas.openxmlformats.org/officeDocument/2006/relationships/hyperlink" Target="https://www.gsiclientiq.com/CAisd/pdmweb.exe?OP=SEARCH+FACTORY=cr+SKIPLIST=1+QBE.EQ.id=421333" TargetMode="External"/><Relationship Id="rId299" Type="http://schemas.openxmlformats.org/officeDocument/2006/relationships/hyperlink" Target="https://www.gsiclientiq.com/CAisd/pdmweb.exe?OP=SEARCH+FACTORY=cr+SKIPLIST=1+QBE.EQ.id=422171" TargetMode="External"/><Relationship Id="rId63" Type="http://schemas.openxmlformats.org/officeDocument/2006/relationships/hyperlink" Target="https://www.gsiclientiq.com/CAisd/pdmweb.exe?OP=SEARCH+FACTORY=cr+SKIPLIST=1+QBE.EQ.id=424650" TargetMode="External"/><Relationship Id="rId159" Type="http://schemas.openxmlformats.org/officeDocument/2006/relationships/hyperlink" Target="https://www.gsiclientiq.com/CAisd/pdmweb.exe?OP=SEARCH+FACTORY=cr+SKIPLIST=1+QBE.EQ.id=423088" TargetMode="External"/><Relationship Id="rId366" Type="http://schemas.openxmlformats.org/officeDocument/2006/relationships/hyperlink" Target="https://www.gsiclientiq.com/CAisd/pdmweb.exe?OP=SEARCH+FACTORY=cr+SKIPLIST=1+QBE.EQ.id=421838" TargetMode="External"/><Relationship Id="rId573" Type="http://schemas.openxmlformats.org/officeDocument/2006/relationships/hyperlink" Target="https://www.gsiclientiq.com/CAisd/pdmweb.exe?OP=SEARCH+FACTORY=cr+SKIPLIST=1+QBE.EQ.id=420296" TargetMode="External"/><Relationship Id="rId226" Type="http://schemas.openxmlformats.org/officeDocument/2006/relationships/hyperlink" Target="https://www.gsiclientiq.com/CAisd/pdmweb.exe?OP=SEARCH+FACTORY=cr+SKIPLIST=1+QBE.EQ.id=422472" TargetMode="External"/><Relationship Id="rId433" Type="http://schemas.openxmlformats.org/officeDocument/2006/relationships/hyperlink" Target="https://www.gsiclientiq.com/CAisd/pdmweb.exe?OP=SEARCH+FACTORY=cr+SKIPLIST=1+QBE.EQ.id=421473" TargetMode="External"/><Relationship Id="rId74" Type="http://schemas.openxmlformats.org/officeDocument/2006/relationships/hyperlink" Target="https://www.gsiclientiq.com/CAisd/pdmweb.exe?OP=SEARCH+FACTORY=cr+SKIPLIST=1+QBE.EQ.id=424444" TargetMode="External"/><Relationship Id="rId377" Type="http://schemas.openxmlformats.org/officeDocument/2006/relationships/hyperlink" Target="https://www.gsiclientiq.com/CAisd/pdmweb.exe?OP=SEARCH+FACTORY=cr+SKIPLIST=1+QBE.EQ.id=421766" TargetMode="External"/><Relationship Id="rId500" Type="http://schemas.openxmlformats.org/officeDocument/2006/relationships/hyperlink" Target="https://www.gsiclientiq.com/CAisd/pdmweb.exe?OP=SEARCH+FACTORY=cr+SKIPLIST=1+QBE.EQ.id=421122" TargetMode="External"/><Relationship Id="rId584" Type="http://schemas.openxmlformats.org/officeDocument/2006/relationships/printerSettings" Target="../printerSettings/printerSettings1.bin"/><Relationship Id="rId5" Type="http://schemas.openxmlformats.org/officeDocument/2006/relationships/hyperlink" Target="https://www.gsiclientiq.com/CAisd/pdmweb.exe?OP=SEARCH+FACTORY=cr+SKIPLIST=1+QBE.EQ.id=427062" TargetMode="External"/><Relationship Id="rId237" Type="http://schemas.openxmlformats.org/officeDocument/2006/relationships/hyperlink" Target="https://www.gsiclientiq.com/CAisd/pdmweb.exe?OP=SEARCH+FACTORY=cr+SKIPLIST=1+QBE.EQ.id=422398" TargetMode="External"/><Relationship Id="rId444" Type="http://schemas.openxmlformats.org/officeDocument/2006/relationships/hyperlink" Target="https://www.gsiclientiq.com/CAisd/pdmweb.exe?OP=SEARCH+FACTORY=cr+SKIPLIST=1+QBE.EQ.id=421456" TargetMode="External"/><Relationship Id="rId290" Type="http://schemas.openxmlformats.org/officeDocument/2006/relationships/hyperlink" Target="https://www.gsiclientiq.com/CAisd/pdmweb.exe?OP=SEARCH+FACTORY=cr+SKIPLIST=1+QBE.EQ.id=422195" TargetMode="External"/><Relationship Id="rId304" Type="http://schemas.openxmlformats.org/officeDocument/2006/relationships/hyperlink" Target="https://www.gsiclientiq.com/CAisd/pdmweb.exe?OP=SEARCH+FACTORY=cr+SKIPLIST=1+QBE.EQ.id=422155" TargetMode="External"/><Relationship Id="rId388" Type="http://schemas.openxmlformats.org/officeDocument/2006/relationships/hyperlink" Target="https://www.gsiclientiq.com/CAisd/pdmweb.exe?OP=SEARCH+FACTORY=cr+SKIPLIST=1+QBE.EQ.id=421750" TargetMode="External"/><Relationship Id="rId511" Type="http://schemas.openxmlformats.org/officeDocument/2006/relationships/hyperlink" Target="https://www.gsiclientiq.com/CAisd/pdmweb.exe?OP=SEARCH+FACTORY=cr+SKIPLIST=1+QBE.EQ.id=421009" TargetMode="External"/><Relationship Id="rId85" Type="http://schemas.openxmlformats.org/officeDocument/2006/relationships/hyperlink" Target="https://www.gsiclientiq.com/CAisd/pdmweb.exe?OP=SEARCH+FACTORY=cr+SKIPLIST=1+QBE.EQ.id=424327" TargetMode="External"/><Relationship Id="rId150" Type="http://schemas.openxmlformats.org/officeDocument/2006/relationships/hyperlink" Target="https://www.gsiclientiq.com/CAisd/pdmweb.exe?OP=SEARCH+FACTORY=cr+SKIPLIST=1+QBE.EQ.id=423168" TargetMode="External"/><Relationship Id="rId248" Type="http://schemas.openxmlformats.org/officeDocument/2006/relationships/hyperlink" Target="https://www.gsiclientiq.com/CAisd/pdmweb.exe?OP=SEARCH+FACTORY=cr+SKIPLIST=1+QBE.EQ.id=422349" TargetMode="External"/><Relationship Id="rId455" Type="http://schemas.openxmlformats.org/officeDocument/2006/relationships/hyperlink" Target="https://www.gsiclientiq.com/CAisd/pdmweb.exe?OP=SEARCH+FACTORY=cr+SKIPLIST=1+QBE.EQ.id=421372" TargetMode="External"/><Relationship Id="rId12" Type="http://schemas.openxmlformats.org/officeDocument/2006/relationships/hyperlink" Target="https://www.gsiclientiq.com/CAisd/pdmweb.exe?OP=SEARCH+FACTORY=cr+SKIPLIST=1+QBE.EQ.id=426266" TargetMode="External"/><Relationship Id="rId108" Type="http://schemas.openxmlformats.org/officeDocument/2006/relationships/hyperlink" Target="https://www.gsiclientiq.com/CAisd/pdmweb.exe?OP=SEARCH+FACTORY=cr+SKIPLIST=1+QBE.EQ.id=423889" TargetMode="External"/><Relationship Id="rId315" Type="http://schemas.openxmlformats.org/officeDocument/2006/relationships/hyperlink" Target="https://www.gsiclientiq.com/CAisd/pdmweb.exe?OP=SEARCH+FACTORY=cr+SKIPLIST=1+QBE.EQ.id=422060" TargetMode="External"/><Relationship Id="rId522" Type="http://schemas.openxmlformats.org/officeDocument/2006/relationships/hyperlink" Target="https://www.gsiclientiq.com/CAisd/pdmweb.exe?OP=SEARCH+FACTORY=cr+SKIPLIST=1+QBE.EQ.id=420924" TargetMode="External"/><Relationship Id="rId96" Type="http://schemas.openxmlformats.org/officeDocument/2006/relationships/hyperlink" Target="https://www.gsiclientiq.com/CAisd/pdmweb.exe?OP=SEARCH+FACTORY=cr+SKIPLIST=1+QBE.EQ.id=424116" TargetMode="External"/><Relationship Id="rId161" Type="http://schemas.openxmlformats.org/officeDocument/2006/relationships/hyperlink" Target="https://www.gsiclientiq.com/CAisd/pdmweb.exe?OP=SEARCH+FACTORY=cr+SKIPLIST=1+QBE.EQ.id=423067" TargetMode="External"/><Relationship Id="rId399" Type="http://schemas.openxmlformats.org/officeDocument/2006/relationships/hyperlink" Target="https://www.gsiclientiq.com/CAisd/pdmweb.exe?OP=SEARCH+FACTORY=cr+SKIPLIST=1+QBE.EQ.id=421679" TargetMode="External"/><Relationship Id="rId259" Type="http://schemas.openxmlformats.org/officeDocument/2006/relationships/hyperlink" Target="https://www.gsiclientiq.com/CAisd/pdmweb.exe?OP=SEARCH+FACTORY=cr+SKIPLIST=1+QBE.EQ.id=422328" TargetMode="External"/><Relationship Id="rId466" Type="http://schemas.openxmlformats.org/officeDocument/2006/relationships/hyperlink" Target="https://www.gsiclientiq.com/CAisd/pdmweb.exe?OP=SEARCH+FACTORY=cr+SKIPLIST=1+QBE.EQ.id=421325" TargetMode="External"/><Relationship Id="rId23" Type="http://schemas.openxmlformats.org/officeDocument/2006/relationships/hyperlink" Target="https://www.gsiclientiq.com/CAisd/pdmweb.exe?OP=SEARCH+FACTORY=cr+SKIPLIST=1+QBE.EQ.id=425923" TargetMode="External"/><Relationship Id="rId119" Type="http://schemas.openxmlformats.org/officeDocument/2006/relationships/hyperlink" Target="https://www.gsiclientiq.com/CAisd/pdmweb.exe?OP=SEARCH+FACTORY=cr+SKIPLIST=1+QBE.EQ.id=423584" TargetMode="External"/><Relationship Id="rId326" Type="http://schemas.openxmlformats.org/officeDocument/2006/relationships/hyperlink" Target="https://www.gsiclientiq.com/CAisd/pdmweb.exe?OP=SEARCH+FACTORY=cr+SKIPLIST=1+QBE.EQ.id=422016" TargetMode="External"/><Relationship Id="rId533" Type="http://schemas.openxmlformats.org/officeDocument/2006/relationships/hyperlink" Target="https://www.gsiclientiq.com/CAisd/pdmweb.exe?OP=SEARCH+FACTORY=cr+SKIPLIST=1+QBE.EQ.id=420799" TargetMode="External"/><Relationship Id="rId172" Type="http://schemas.openxmlformats.org/officeDocument/2006/relationships/hyperlink" Target="https://www.gsiclientiq.com/CAisd/pdmweb.exe?OP=SEARCH+FACTORY=cr+SKIPLIST=1+QBE.EQ.id=422917" TargetMode="External"/><Relationship Id="rId477" Type="http://schemas.openxmlformats.org/officeDocument/2006/relationships/hyperlink" Target="https://www.gsiclientiq.com/CAisd/pdmweb.exe?OP=SEARCH+FACTORY=cr+SKIPLIST=1+QBE.EQ.id=421283" TargetMode="External"/><Relationship Id="rId337" Type="http://schemas.openxmlformats.org/officeDocument/2006/relationships/hyperlink" Target="https://www.gsiclientiq.com/CAisd/pdmweb.exe?OP=SEARCH+FACTORY=cr+SKIPLIST=1+QBE.EQ.id=421960" TargetMode="External"/><Relationship Id="rId34" Type="http://schemas.openxmlformats.org/officeDocument/2006/relationships/hyperlink" Target="https://www.gsiclientiq.com/CAisd/pdmweb.exe?OP=SEARCH+FACTORY=cr+SKIPLIST=1+QBE.EQ.id=425325" TargetMode="External"/><Relationship Id="rId544" Type="http://schemas.openxmlformats.org/officeDocument/2006/relationships/hyperlink" Target="https://www.gsiclientiq.com/CAisd/pdmweb.exe?OP=SEARCH+FACTORY=cr+SKIPLIST=1+QBE.EQ.id=42039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Relationship Id="rId4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2"/>
  <sheetViews>
    <sheetView workbookViewId="0">
      <selection activeCell="F40" sqref="F40"/>
    </sheetView>
  </sheetViews>
  <sheetFormatPr defaultRowHeight="12.75" x14ac:dyDescent="0.2"/>
  <cols>
    <col min="1" max="1" width="16.28515625" customWidth="1"/>
    <col min="2" max="2" width="17" customWidth="1"/>
    <col min="3" max="3" width="3.28515625" customWidth="1"/>
    <col min="4" max="4" width="4" customWidth="1"/>
    <col min="5" max="5" width="11.7109375" bestFit="1" customWidth="1"/>
  </cols>
  <sheetData>
    <row r="3" spans="1:5" x14ac:dyDescent="0.2">
      <c r="A3" s="43" t="s">
        <v>1383</v>
      </c>
      <c r="B3" s="43" t="s">
        <v>1384</v>
      </c>
    </row>
    <row r="4" spans="1:5" x14ac:dyDescent="0.2">
      <c r="A4" s="43" t="s">
        <v>1381</v>
      </c>
      <c r="B4" t="s">
        <v>39</v>
      </c>
      <c r="C4" t="s">
        <v>50</v>
      </c>
      <c r="D4" t="s">
        <v>26</v>
      </c>
      <c r="E4" t="s">
        <v>1382</v>
      </c>
    </row>
    <row r="5" spans="1:5" x14ac:dyDescent="0.2">
      <c r="A5" s="44" t="s">
        <v>1463</v>
      </c>
      <c r="B5" s="45">
        <v>3</v>
      </c>
      <c r="C5" s="45">
        <v>6</v>
      </c>
      <c r="D5" s="45">
        <v>14</v>
      </c>
      <c r="E5" s="45">
        <v>23</v>
      </c>
    </row>
    <row r="6" spans="1:5" x14ac:dyDescent="0.2">
      <c r="A6" s="44" t="s">
        <v>1459</v>
      </c>
      <c r="B6" s="45">
        <v>11</v>
      </c>
      <c r="C6" s="45">
        <v>9</v>
      </c>
      <c r="D6" s="45">
        <v>90</v>
      </c>
      <c r="E6" s="45">
        <v>110</v>
      </c>
    </row>
    <row r="7" spans="1:5" x14ac:dyDescent="0.2">
      <c r="A7" s="44" t="s">
        <v>1460</v>
      </c>
      <c r="B7" s="45">
        <v>5</v>
      </c>
      <c r="C7" s="45">
        <v>23</v>
      </c>
      <c r="D7" s="45">
        <v>111</v>
      </c>
      <c r="E7" s="45">
        <v>139</v>
      </c>
    </row>
    <row r="8" spans="1:5" x14ac:dyDescent="0.2">
      <c r="A8" s="44" t="s">
        <v>1461</v>
      </c>
      <c r="B8" s="45">
        <v>13</v>
      </c>
      <c r="C8" s="45">
        <v>16</v>
      </c>
      <c r="D8" s="45">
        <v>85</v>
      </c>
      <c r="E8" s="45">
        <v>114</v>
      </c>
    </row>
    <row r="9" spans="1:5" x14ac:dyDescent="0.2">
      <c r="A9" s="44" t="s">
        <v>1458</v>
      </c>
      <c r="B9" s="45">
        <v>12</v>
      </c>
      <c r="C9" s="45">
        <v>11</v>
      </c>
      <c r="D9" s="45">
        <v>63</v>
      </c>
      <c r="E9" s="45">
        <v>86</v>
      </c>
    </row>
    <row r="10" spans="1:5" x14ac:dyDescent="0.2">
      <c r="A10" s="44" t="s">
        <v>1462</v>
      </c>
      <c r="B10" s="45">
        <v>12</v>
      </c>
      <c r="C10" s="45">
        <v>17</v>
      </c>
      <c r="D10" s="45">
        <v>67</v>
      </c>
      <c r="E10" s="45">
        <v>96</v>
      </c>
    </row>
    <row r="11" spans="1:5" x14ac:dyDescent="0.2">
      <c r="A11" s="44" t="s">
        <v>1464</v>
      </c>
      <c r="B11" s="45">
        <v>5</v>
      </c>
      <c r="C11" s="45">
        <v>4</v>
      </c>
      <c r="D11" s="45">
        <v>6</v>
      </c>
      <c r="E11" s="45">
        <v>15</v>
      </c>
    </row>
    <row r="12" spans="1:5" x14ac:dyDescent="0.2">
      <c r="A12" s="44" t="s">
        <v>1382</v>
      </c>
      <c r="B12" s="45">
        <v>61</v>
      </c>
      <c r="C12" s="45">
        <v>86</v>
      </c>
      <c r="D12" s="45">
        <v>436</v>
      </c>
      <c r="E12" s="45">
        <v>583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F19"/>
  <sheetViews>
    <sheetView workbookViewId="0">
      <selection activeCell="F28" sqref="F28"/>
    </sheetView>
  </sheetViews>
  <sheetFormatPr defaultRowHeight="12.75" x14ac:dyDescent="0.2"/>
  <cols>
    <col min="4" max="4" width="22.5703125" customWidth="1"/>
  </cols>
  <sheetData>
    <row r="5" spans="4:6" x14ac:dyDescent="0.2">
      <c r="D5" s="44" t="s">
        <v>1402</v>
      </c>
      <c r="E5" s="45">
        <v>1</v>
      </c>
      <c r="F5" s="55">
        <f>E5/$E$19</f>
        <v>1.6393442622950821E-2</v>
      </c>
    </row>
    <row r="6" spans="4:6" x14ac:dyDescent="0.2">
      <c r="D6" s="44" t="s">
        <v>1389</v>
      </c>
      <c r="E6" s="45">
        <v>2</v>
      </c>
      <c r="F6" s="55">
        <f t="shared" ref="F6:F18" si="0">E6/$E$19</f>
        <v>3.2786885245901641E-2</v>
      </c>
    </row>
    <row r="7" spans="4:6" x14ac:dyDescent="0.2">
      <c r="D7" s="44" t="s">
        <v>1406</v>
      </c>
      <c r="E7" s="45">
        <v>1</v>
      </c>
      <c r="F7" s="55">
        <f t="shared" si="0"/>
        <v>1.6393442622950821E-2</v>
      </c>
    </row>
    <row r="8" spans="4:6" x14ac:dyDescent="0.2">
      <c r="D8" s="44" t="s">
        <v>249</v>
      </c>
      <c r="E8" s="45">
        <v>4</v>
      </c>
      <c r="F8" s="55">
        <f t="shared" si="0"/>
        <v>6.5573770491803282E-2</v>
      </c>
    </row>
    <row r="9" spans="4:6" x14ac:dyDescent="0.2">
      <c r="D9" s="44" t="s">
        <v>1393</v>
      </c>
      <c r="E9" s="45">
        <v>2</v>
      </c>
      <c r="F9" s="55">
        <f t="shared" si="0"/>
        <v>3.2786885245901641E-2</v>
      </c>
    </row>
    <row r="10" spans="4:6" x14ac:dyDescent="0.2">
      <c r="D10" s="44" t="s">
        <v>1386</v>
      </c>
      <c r="E10" s="45">
        <v>9</v>
      </c>
      <c r="F10" s="55">
        <f t="shared" si="0"/>
        <v>0.14754098360655737</v>
      </c>
    </row>
    <row r="11" spans="4:6" x14ac:dyDescent="0.2">
      <c r="D11" s="44" t="s">
        <v>1390</v>
      </c>
      <c r="E11" s="45">
        <v>1</v>
      </c>
      <c r="F11" s="55">
        <f t="shared" si="0"/>
        <v>1.6393442622950821E-2</v>
      </c>
    </row>
    <row r="12" spans="4:6" x14ac:dyDescent="0.2">
      <c r="D12" s="44" t="s">
        <v>1388</v>
      </c>
      <c r="E12" s="45">
        <v>4</v>
      </c>
      <c r="F12" s="55">
        <f t="shared" si="0"/>
        <v>6.5573770491803282E-2</v>
      </c>
    </row>
    <row r="13" spans="4:6" x14ac:dyDescent="0.2">
      <c r="D13" s="44" t="s">
        <v>1401</v>
      </c>
      <c r="E13" s="45">
        <v>1</v>
      </c>
      <c r="F13" s="55">
        <f t="shared" si="0"/>
        <v>1.6393442622950821E-2</v>
      </c>
    </row>
    <row r="14" spans="4:6" x14ac:dyDescent="0.2">
      <c r="D14" s="44" t="s">
        <v>1399</v>
      </c>
      <c r="E14" s="45">
        <v>1</v>
      </c>
      <c r="F14" s="55">
        <f t="shared" si="0"/>
        <v>1.6393442622950821E-2</v>
      </c>
    </row>
    <row r="15" spans="4:6" x14ac:dyDescent="0.2">
      <c r="D15" s="44" t="s">
        <v>1394</v>
      </c>
      <c r="E15" s="45">
        <v>8</v>
      </c>
      <c r="F15" s="55">
        <f t="shared" si="0"/>
        <v>0.13114754098360656</v>
      </c>
    </row>
    <row r="16" spans="4:6" x14ac:dyDescent="0.2">
      <c r="D16" s="44" t="s">
        <v>1397</v>
      </c>
      <c r="E16" s="45">
        <v>4</v>
      </c>
      <c r="F16" s="55">
        <f t="shared" si="0"/>
        <v>6.5573770491803282E-2</v>
      </c>
    </row>
    <row r="17" spans="4:6" x14ac:dyDescent="0.2">
      <c r="D17" s="44" t="s">
        <v>1387</v>
      </c>
      <c r="E17" s="45">
        <v>21</v>
      </c>
      <c r="F17" s="55">
        <f t="shared" si="0"/>
        <v>0.34426229508196721</v>
      </c>
    </row>
    <row r="18" spans="4:6" x14ac:dyDescent="0.2">
      <c r="D18" s="44" t="s">
        <v>1385</v>
      </c>
      <c r="E18" s="45">
        <v>2</v>
      </c>
      <c r="F18" s="55">
        <f t="shared" si="0"/>
        <v>3.2786885245901641E-2</v>
      </c>
    </row>
    <row r="19" spans="4:6" x14ac:dyDescent="0.2">
      <c r="E19">
        <f>SUM(E5:E18)</f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K32"/>
  <sheetViews>
    <sheetView topLeftCell="A10" workbookViewId="0">
      <selection activeCell="J48" sqref="J48"/>
    </sheetView>
  </sheetViews>
  <sheetFormatPr defaultRowHeight="12.75" x14ac:dyDescent="0.2"/>
  <cols>
    <col min="6" max="6" width="23.140625" customWidth="1"/>
    <col min="7" max="7" width="19.7109375" customWidth="1"/>
    <col min="8" max="8" width="20.7109375" customWidth="1"/>
  </cols>
  <sheetData>
    <row r="7" spans="6:10" x14ac:dyDescent="0.2">
      <c r="F7" s="76" t="s">
        <v>1456</v>
      </c>
      <c r="G7" s="76" t="s">
        <v>1409</v>
      </c>
      <c r="H7" s="76" t="s">
        <v>1432</v>
      </c>
      <c r="I7" s="76" t="s">
        <v>1452</v>
      </c>
    </row>
    <row r="8" spans="6:10" x14ac:dyDescent="0.2">
      <c r="F8" s="77" t="s">
        <v>1387</v>
      </c>
      <c r="G8" s="78">
        <v>238</v>
      </c>
      <c r="H8" s="79" t="s">
        <v>1433</v>
      </c>
      <c r="I8" s="79" t="s">
        <v>1453</v>
      </c>
      <c r="J8">
        <v>238</v>
      </c>
    </row>
    <row r="9" spans="6:10" x14ac:dyDescent="0.2">
      <c r="F9" s="83" t="s">
        <v>1394</v>
      </c>
      <c r="G9" s="84">
        <v>51</v>
      </c>
      <c r="H9" s="85" t="s">
        <v>1434</v>
      </c>
      <c r="I9" s="85" t="s">
        <v>1455</v>
      </c>
    </row>
    <row r="10" spans="6:10" x14ac:dyDescent="0.2">
      <c r="F10" s="77" t="s">
        <v>1388</v>
      </c>
      <c r="G10" s="78">
        <v>50</v>
      </c>
      <c r="H10" s="79" t="s">
        <v>1433</v>
      </c>
      <c r="I10" s="79" t="s">
        <v>1453</v>
      </c>
      <c r="J10">
        <v>50</v>
      </c>
    </row>
    <row r="11" spans="6:10" x14ac:dyDescent="0.2">
      <c r="F11" s="83" t="s">
        <v>1389</v>
      </c>
      <c r="G11" s="84">
        <v>39</v>
      </c>
      <c r="H11" s="85" t="s">
        <v>1436</v>
      </c>
      <c r="I11" s="85" t="s">
        <v>1455</v>
      </c>
    </row>
    <row r="12" spans="6:10" x14ac:dyDescent="0.2">
      <c r="F12" s="83" t="s">
        <v>1386</v>
      </c>
      <c r="G12" s="84">
        <v>34</v>
      </c>
      <c r="H12" s="85" t="s">
        <v>1446</v>
      </c>
      <c r="I12" s="85" t="s">
        <v>1455</v>
      </c>
    </row>
    <row r="13" spans="6:10" x14ac:dyDescent="0.2">
      <c r="F13" s="83" t="s">
        <v>1393</v>
      </c>
      <c r="G13" s="84">
        <v>28</v>
      </c>
      <c r="H13" s="85" t="s">
        <v>1437</v>
      </c>
      <c r="I13" s="85" t="s">
        <v>1455</v>
      </c>
    </row>
    <row r="14" spans="6:10" x14ac:dyDescent="0.2">
      <c r="F14" s="83" t="s">
        <v>1401</v>
      </c>
      <c r="G14" s="84">
        <v>23</v>
      </c>
      <c r="H14" s="85" t="s">
        <v>1435</v>
      </c>
      <c r="I14" s="85" t="s">
        <v>1455</v>
      </c>
    </row>
    <row r="15" spans="6:10" x14ac:dyDescent="0.2">
      <c r="F15" s="80" t="s">
        <v>1397</v>
      </c>
      <c r="G15" s="81">
        <v>14</v>
      </c>
      <c r="H15" s="82" t="s">
        <v>1438</v>
      </c>
      <c r="I15" s="82" t="s">
        <v>1454</v>
      </c>
      <c r="J15">
        <v>7</v>
      </c>
    </row>
    <row r="16" spans="6:10" x14ac:dyDescent="0.2">
      <c r="F16" s="83" t="s">
        <v>1403</v>
      </c>
      <c r="G16" s="84">
        <v>12</v>
      </c>
      <c r="H16" s="85" t="s">
        <v>1439</v>
      </c>
      <c r="I16" s="85" t="s">
        <v>1455</v>
      </c>
    </row>
    <row r="17" spans="6:11" x14ac:dyDescent="0.2">
      <c r="F17" s="83" t="s">
        <v>1390</v>
      </c>
      <c r="G17" s="84">
        <v>11</v>
      </c>
      <c r="H17" s="85" t="s">
        <v>1440</v>
      </c>
      <c r="I17" s="85" t="s">
        <v>1455</v>
      </c>
    </row>
    <row r="18" spans="6:11" x14ac:dyDescent="0.2">
      <c r="F18" s="83" t="s">
        <v>1398</v>
      </c>
      <c r="G18" s="84">
        <v>10</v>
      </c>
      <c r="H18" s="85" t="s">
        <v>1449</v>
      </c>
      <c r="I18" s="85" t="s">
        <v>1455</v>
      </c>
    </row>
    <row r="19" spans="6:11" x14ac:dyDescent="0.2">
      <c r="F19" s="80" t="s">
        <v>1385</v>
      </c>
      <c r="G19" s="81">
        <v>10</v>
      </c>
      <c r="H19" s="82" t="s">
        <v>1441</v>
      </c>
      <c r="I19" s="82" t="s">
        <v>1454</v>
      </c>
      <c r="J19">
        <v>5</v>
      </c>
    </row>
    <row r="20" spans="6:11" x14ac:dyDescent="0.2">
      <c r="F20" s="83" t="s">
        <v>1407</v>
      </c>
      <c r="G20" s="84">
        <v>10</v>
      </c>
      <c r="H20" s="85" t="s">
        <v>1442</v>
      </c>
      <c r="I20" s="85" t="s">
        <v>1455</v>
      </c>
    </row>
    <row r="21" spans="6:11" x14ac:dyDescent="0.2">
      <c r="F21" s="83" t="s">
        <v>1402</v>
      </c>
      <c r="G21" s="84">
        <v>9</v>
      </c>
      <c r="H21" s="85" t="s">
        <v>1443</v>
      </c>
      <c r="I21" s="85" t="s">
        <v>1455</v>
      </c>
    </row>
    <row r="22" spans="6:11" x14ac:dyDescent="0.2">
      <c r="F22" s="83" t="s">
        <v>1399</v>
      </c>
      <c r="G22" s="84">
        <v>9</v>
      </c>
      <c r="H22" s="85" t="s">
        <v>1444</v>
      </c>
      <c r="I22" s="85" t="s">
        <v>1455</v>
      </c>
    </row>
    <row r="23" spans="6:11" x14ac:dyDescent="0.2">
      <c r="F23" s="83" t="s">
        <v>249</v>
      </c>
      <c r="G23" s="84">
        <v>8</v>
      </c>
      <c r="H23" s="85" t="s">
        <v>1445</v>
      </c>
      <c r="I23" s="85" t="s">
        <v>1455</v>
      </c>
    </row>
    <row r="24" spans="6:11" x14ac:dyDescent="0.2">
      <c r="F24" s="83" t="s">
        <v>1395</v>
      </c>
      <c r="G24" s="84">
        <v>7</v>
      </c>
      <c r="H24" s="85" t="s">
        <v>1435</v>
      </c>
      <c r="I24" s="85" t="s">
        <v>1455</v>
      </c>
    </row>
    <row r="25" spans="6:11" x14ac:dyDescent="0.2">
      <c r="F25" s="83" t="s">
        <v>1392</v>
      </c>
      <c r="G25" s="84">
        <v>5</v>
      </c>
      <c r="H25" s="85" t="s">
        <v>1446</v>
      </c>
      <c r="I25" s="85" t="s">
        <v>1455</v>
      </c>
    </row>
    <row r="26" spans="6:11" x14ac:dyDescent="0.2">
      <c r="F26" s="83" t="s">
        <v>1391</v>
      </c>
      <c r="G26" s="84">
        <v>4</v>
      </c>
      <c r="H26" s="85" t="s">
        <v>1448</v>
      </c>
      <c r="I26" s="85" t="s">
        <v>1455</v>
      </c>
    </row>
    <row r="27" spans="6:11" x14ac:dyDescent="0.2">
      <c r="F27" s="83" t="s">
        <v>1400</v>
      </c>
      <c r="G27" s="84">
        <v>4</v>
      </c>
      <c r="H27" s="85" t="s">
        <v>1449</v>
      </c>
      <c r="I27" s="85" t="s">
        <v>1455</v>
      </c>
    </row>
    <row r="28" spans="6:11" x14ac:dyDescent="0.2">
      <c r="F28" s="83" t="s">
        <v>1396</v>
      </c>
      <c r="G28" s="84">
        <v>4</v>
      </c>
      <c r="H28" s="85" t="s">
        <v>1447</v>
      </c>
      <c r="I28" s="85" t="s">
        <v>1455</v>
      </c>
    </row>
    <row r="29" spans="6:11" x14ac:dyDescent="0.2">
      <c r="F29" s="83" t="s">
        <v>1405</v>
      </c>
      <c r="G29" s="84">
        <v>1</v>
      </c>
      <c r="H29" s="85" t="s">
        <v>1444</v>
      </c>
      <c r="I29" s="85" t="s">
        <v>1455</v>
      </c>
    </row>
    <row r="30" spans="6:11" x14ac:dyDescent="0.2">
      <c r="F30" s="83" t="s">
        <v>1404</v>
      </c>
      <c r="G30" s="84">
        <v>1</v>
      </c>
      <c r="H30" s="85" t="s">
        <v>1450</v>
      </c>
      <c r="I30" s="85" t="s">
        <v>1455</v>
      </c>
    </row>
    <row r="31" spans="6:11" x14ac:dyDescent="0.2">
      <c r="F31" s="83" t="s">
        <v>1406</v>
      </c>
      <c r="G31" s="84">
        <v>1</v>
      </c>
      <c r="H31" s="85" t="s">
        <v>1451</v>
      </c>
      <c r="I31" s="85" t="s">
        <v>1455</v>
      </c>
    </row>
    <row r="32" spans="6:11" x14ac:dyDescent="0.2">
      <c r="G32" s="44">
        <f>SUM(G8:G31)</f>
        <v>583</v>
      </c>
      <c r="J32">
        <f>SUM(J7:J31)</f>
        <v>300</v>
      </c>
      <c r="K32">
        <f>J32/G32</f>
        <v>0.51457975986277871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I13"/>
  <sheetViews>
    <sheetView workbookViewId="0">
      <selection activeCell="P35" sqref="P35"/>
    </sheetView>
  </sheetViews>
  <sheetFormatPr defaultRowHeight="12.75" x14ac:dyDescent="0.2"/>
  <cols>
    <col min="4" max="4" width="17.42578125" customWidth="1"/>
    <col min="8" max="8" width="11.140625" customWidth="1"/>
  </cols>
  <sheetData>
    <row r="5" spans="4:9" x14ac:dyDescent="0.2">
      <c r="D5" s="48" t="s">
        <v>1457</v>
      </c>
      <c r="E5" s="48" t="s">
        <v>39</v>
      </c>
      <c r="F5" s="48" t="s">
        <v>50</v>
      </c>
      <c r="G5" s="48" t="s">
        <v>26</v>
      </c>
      <c r="H5" s="48" t="s">
        <v>1382</v>
      </c>
      <c r="I5" s="63" t="s">
        <v>1410</v>
      </c>
    </row>
    <row r="6" spans="4:9" x14ac:dyDescent="0.2">
      <c r="D6" s="44" t="s">
        <v>1463</v>
      </c>
      <c r="E6" s="46">
        <v>3</v>
      </c>
      <c r="F6" s="46">
        <v>6</v>
      </c>
      <c r="G6" s="46">
        <v>14</v>
      </c>
      <c r="H6" s="46">
        <v>23</v>
      </c>
      <c r="I6" s="56">
        <f>H6/$H$13</f>
        <v>3.9451114922813037E-2</v>
      </c>
    </row>
    <row r="7" spans="4:9" x14ac:dyDescent="0.2">
      <c r="D7" s="44" t="s">
        <v>1459</v>
      </c>
      <c r="E7" s="46">
        <v>11</v>
      </c>
      <c r="F7" s="46">
        <v>9</v>
      </c>
      <c r="G7" s="46">
        <v>90</v>
      </c>
      <c r="H7" s="46">
        <v>110</v>
      </c>
      <c r="I7" s="56">
        <f t="shared" ref="I7:I12" si="0">H7/$H$13</f>
        <v>0.18867924528301888</v>
      </c>
    </row>
    <row r="8" spans="4:9" x14ac:dyDescent="0.2">
      <c r="D8" s="44" t="s">
        <v>1460</v>
      </c>
      <c r="E8" s="46">
        <v>5</v>
      </c>
      <c r="F8" s="46">
        <v>23</v>
      </c>
      <c r="G8" s="46">
        <v>111</v>
      </c>
      <c r="H8" s="46">
        <v>139</v>
      </c>
      <c r="I8" s="56">
        <f t="shared" si="0"/>
        <v>0.23842195540308747</v>
      </c>
    </row>
    <row r="9" spans="4:9" x14ac:dyDescent="0.2">
      <c r="D9" s="44" t="s">
        <v>1461</v>
      </c>
      <c r="E9" s="46">
        <v>13</v>
      </c>
      <c r="F9" s="46">
        <v>16</v>
      </c>
      <c r="G9" s="46">
        <v>85</v>
      </c>
      <c r="H9" s="46">
        <v>114</v>
      </c>
      <c r="I9" s="56">
        <f t="shared" si="0"/>
        <v>0.19554030874785591</v>
      </c>
    </row>
    <row r="10" spans="4:9" x14ac:dyDescent="0.2">
      <c r="D10" s="44" t="s">
        <v>1458</v>
      </c>
      <c r="E10" s="46">
        <v>12</v>
      </c>
      <c r="F10" s="46">
        <v>11</v>
      </c>
      <c r="G10" s="46">
        <v>63</v>
      </c>
      <c r="H10" s="46">
        <v>86</v>
      </c>
      <c r="I10" s="56">
        <f t="shared" si="0"/>
        <v>0.14751286449399656</v>
      </c>
    </row>
    <row r="11" spans="4:9" x14ac:dyDescent="0.2">
      <c r="D11" s="44" t="s">
        <v>1462</v>
      </c>
      <c r="E11" s="46">
        <v>12</v>
      </c>
      <c r="F11" s="46">
        <v>17</v>
      </c>
      <c r="G11" s="46">
        <v>67</v>
      </c>
      <c r="H11" s="46">
        <v>96</v>
      </c>
      <c r="I11" s="56">
        <f t="shared" si="0"/>
        <v>0.16466552315608921</v>
      </c>
    </row>
    <row r="12" spans="4:9" x14ac:dyDescent="0.2">
      <c r="D12" s="44" t="s">
        <v>1464</v>
      </c>
      <c r="E12" s="46">
        <v>5</v>
      </c>
      <c r="F12" s="46">
        <v>4</v>
      </c>
      <c r="G12" s="46">
        <v>6</v>
      </c>
      <c r="H12" s="46">
        <v>15</v>
      </c>
      <c r="I12" s="56">
        <f t="shared" si="0"/>
        <v>2.5728987993138937E-2</v>
      </c>
    </row>
    <row r="13" spans="4:9" x14ac:dyDescent="0.2">
      <c r="D13" s="49" t="s">
        <v>1382</v>
      </c>
      <c r="E13" s="50">
        <v>61</v>
      </c>
      <c r="F13" s="50">
        <v>86</v>
      </c>
      <c r="G13" s="50">
        <v>436</v>
      </c>
      <c r="H13" s="50">
        <v>583</v>
      </c>
      <c r="I13" s="58">
        <f>SUM(I6:I12)</f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20"/>
  <sheetViews>
    <sheetView tabSelected="1" workbookViewId="0">
      <selection activeCell="C18" sqref="C18"/>
    </sheetView>
  </sheetViews>
  <sheetFormatPr defaultRowHeight="12.75" x14ac:dyDescent="0.2"/>
  <cols>
    <col min="1" max="2" width="9.140625" style="6"/>
    <col min="3" max="3" width="17.28515625" style="6" bestFit="1" customWidth="1"/>
    <col min="4" max="16384" width="9.140625" style="6"/>
  </cols>
  <sheetData>
    <row r="2" spans="3:11" x14ac:dyDescent="0.2">
      <c r="C2" s="6" t="s">
        <v>1473</v>
      </c>
      <c r="E2" s="6">
        <f>24*7</f>
        <v>168</v>
      </c>
    </row>
    <row r="3" spans="3:11" x14ac:dyDescent="0.2">
      <c r="C3" s="6" t="s">
        <v>1474</v>
      </c>
      <c r="E3" s="6">
        <f>40</f>
        <v>40</v>
      </c>
    </row>
    <row r="4" spans="3:11" x14ac:dyDescent="0.2">
      <c r="C4" s="6" t="s">
        <v>1488</v>
      </c>
      <c r="E4" s="6">
        <f>E2/E3</f>
        <v>4.2</v>
      </c>
    </row>
    <row r="5" spans="3:11" x14ac:dyDescent="0.2">
      <c r="C5" s="6" t="s">
        <v>1489</v>
      </c>
      <c r="E5" s="6">
        <v>5</v>
      </c>
    </row>
    <row r="6" spans="3:11" x14ac:dyDescent="0.2">
      <c r="C6" s="7" t="s">
        <v>1490</v>
      </c>
      <c r="D6" s="7"/>
      <c r="E6" s="7">
        <f>E2/E5</f>
        <v>33.6</v>
      </c>
    </row>
    <row r="7" spans="3:11" x14ac:dyDescent="0.2">
      <c r="C7" s="100"/>
      <c r="D7" s="100"/>
      <c r="E7" s="100" t="s">
        <v>1477</v>
      </c>
      <c r="F7" s="100" t="s">
        <v>1478</v>
      </c>
      <c r="G7" s="100" t="s">
        <v>1479</v>
      </c>
      <c r="H7" s="100" t="s">
        <v>1480</v>
      </c>
      <c r="I7" s="100" t="s">
        <v>1481</v>
      </c>
      <c r="J7" s="100" t="s">
        <v>1482</v>
      </c>
      <c r="K7" s="100" t="s">
        <v>1483</v>
      </c>
    </row>
    <row r="8" spans="3:11" x14ac:dyDescent="0.2">
      <c r="C8" s="99" t="s">
        <v>1475</v>
      </c>
      <c r="D8" s="95"/>
      <c r="E8" s="95" t="s">
        <v>1484</v>
      </c>
      <c r="F8" s="95" t="s">
        <v>1484</v>
      </c>
      <c r="G8" s="95" t="s">
        <v>1484</v>
      </c>
      <c r="H8" s="95" t="s">
        <v>1484</v>
      </c>
      <c r="I8" s="95" t="s">
        <v>1486</v>
      </c>
      <c r="J8" s="95" t="s">
        <v>1486</v>
      </c>
      <c r="K8" s="95" t="s">
        <v>1486</v>
      </c>
    </row>
    <row r="9" spans="3:11" x14ac:dyDescent="0.2">
      <c r="C9" s="99" t="s">
        <v>1476</v>
      </c>
      <c r="D9" s="95"/>
      <c r="E9" s="95" t="s">
        <v>1485</v>
      </c>
      <c r="F9" s="95" t="s">
        <v>1485</v>
      </c>
      <c r="G9" s="95" t="s">
        <v>1485</v>
      </c>
      <c r="H9" s="95" t="s">
        <v>1485</v>
      </c>
      <c r="I9" s="95" t="s">
        <v>1487</v>
      </c>
      <c r="J9" s="95" t="s">
        <v>1487</v>
      </c>
      <c r="K9" s="95" t="s">
        <v>1487</v>
      </c>
    </row>
    <row r="10" spans="3:11" x14ac:dyDescent="0.2">
      <c r="C10" s="99" t="s">
        <v>1491</v>
      </c>
      <c r="D10" s="95"/>
      <c r="E10" s="96"/>
      <c r="F10" s="96" t="s">
        <v>1492</v>
      </c>
      <c r="G10" s="96" t="s">
        <v>1492</v>
      </c>
      <c r="H10" s="96" t="s">
        <v>1492</v>
      </c>
      <c r="I10" s="96" t="s">
        <v>1492</v>
      </c>
      <c r="J10" s="96" t="s">
        <v>1492</v>
      </c>
      <c r="K10" s="96"/>
    </row>
    <row r="11" spans="3:11" x14ac:dyDescent="0.2">
      <c r="C11" s="99"/>
      <c r="D11" s="95"/>
      <c r="E11" s="95"/>
      <c r="F11" s="95"/>
      <c r="G11" s="95"/>
      <c r="H11" s="95"/>
      <c r="I11" s="95"/>
      <c r="J11" s="95"/>
      <c r="K11" s="95"/>
    </row>
    <row r="12" spans="3:11" x14ac:dyDescent="0.2">
      <c r="C12" s="99" t="s">
        <v>1493</v>
      </c>
      <c r="D12" s="95"/>
      <c r="E12" s="95" t="s">
        <v>1486</v>
      </c>
      <c r="F12" s="95" t="s">
        <v>1486</v>
      </c>
      <c r="G12" s="95" t="s">
        <v>1486</v>
      </c>
      <c r="H12" s="95" t="s">
        <v>1486</v>
      </c>
      <c r="I12" s="95" t="s">
        <v>1484</v>
      </c>
      <c r="J12" s="95" t="s">
        <v>1484</v>
      </c>
      <c r="K12" s="95" t="s">
        <v>1484</v>
      </c>
    </row>
    <row r="13" spans="3:11" x14ac:dyDescent="0.2">
      <c r="C13" s="99" t="s">
        <v>1494</v>
      </c>
      <c r="D13" s="95"/>
      <c r="E13" s="95" t="s">
        <v>1487</v>
      </c>
      <c r="F13" s="95" t="s">
        <v>1487</v>
      </c>
      <c r="G13" s="95" t="s">
        <v>1487</v>
      </c>
      <c r="H13" s="95" t="s">
        <v>1487</v>
      </c>
      <c r="I13" s="95" t="s">
        <v>1485</v>
      </c>
      <c r="J13" s="95" t="s">
        <v>1485</v>
      </c>
      <c r="K13" s="95" t="s">
        <v>1485</v>
      </c>
    </row>
    <row r="14" spans="3:11" x14ac:dyDescent="0.2">
      <c r="C14" s="99" t="s">
        <v>1495</v>
      </c>
      <c r="D14" s="95"/>
      <c r="E14" s="96"/>
      <c r="F14" s="96" t="s">
        <v>1492</v>
      </c>
      <c r="G14" s="96" t="s">
        <v>1492</v>
      </c>
      <c r="H14" s="96" t="s">
        <v>1492</v>
      </c>
      <c r="I14" s="96" t="s">
        <v>1492</v>
      </c>
      <c r="J14" s="96" t="s">
        <v>1492</v>
      </c>
      <c r="K14" s="96"/>
    </row>
    <row r="15" spans="3:11" x14ac:dyDescent="0.2">
      <c r="C15" s="98" t="s">
        <v>1496</v>
      </c>
    </row>
    <row r="16" spans="3:11" x14ac:dyDescent="0.2">
      <c r="C16" s="7" t="s">
        <v>1497</v>
      </c>
    </row>
    <row r="17" spans="3:3" x14ac:dyDescent="0.2">
      <c r="C17" s="7" t="s">
        <v>1500</v>
      </c>
    </row>
    <row r="18" spans="3:3" x14ac:dyDescent="0.2">
      <c r="C18" s="7" t="s">
        <v>1498</v>
      </c>
    </row>
    <row r="20" spans="3:3" x14ac:dyDescent="0.2">
      <c r="C20" s="97" t="s">
        <v>1499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84"/>
  <sheetViews>
    <sheetView workbookViewId="0">
      <selection activeCell="D2" sqref="D2"/>
    </sheetView>
  </sheetViews>
  <sheetFormatPr defaultRowHeight="12.75" x14ac:dyDescent="0.2"/>
  <cols>
    <col min="3" max="3" width="14.42578125" bestFit="1" customWidth="1"/>
    <col min="4" max="4" width="27.28515625" customWidth="1"/>
    <col min="5" max="5" width="12.140625" customWidth="1"/>
    <col min="7" max="7" width="11.7109375" customWidth="1"/>
    <col min="8" max="8" width="40.5703125" customWidth="1"/>
    <col min="9" max="9" width="24" customWidth="1"/>
    <col min="10" max="10" width="16.5703125" customWidth="1"/>
    <col min="12" max="12" width="9.28515625" bestFit="1" customWidth="1"/>
    <col min="13" max="13" width="19.42578125" bestFit="1" customWidth="1"/>
    <col min="14" max="14" width="14.42578125" bestFit="1" customWidth="1"/>
    <col min="19" max="19" width="14.42578125" bestFit="1" customWidth="1"/>
    <col min="20" max="20" width="29.85546875" customWidth="1"/>
    <col min="21" max="21" width="15.28515625" customWidth="1"/>
    <col min="22" max="22" width="14.42578125" bestFit="1" customWidth="1"/>
    <col min="23" max="23" width="19" customWidth="1"/>
    <col min="25" max="25" width="70.28515625" customWidth="1"/>
    <col min="26" max="26" width="46.42578125" customWidth="1"/>
    <col min="27" max="30" width="14.5703125" customWidth="1"/>
  </cols>
  <sheetData>
    <row r="1" spans="1:32" ht="38.25" customHeight="1" x14ac:dyDescent="0.2">
      <c r="A1" s="1" t="s">
        <v>0</v>
      </c>
      <c r="B1" s="1" t="s">
        <v>1</v>
      </c>
      <c r="C1" s="1" t="s">
        <v>2</v>
      </c>
      <c r="D1" s="1" t="s">
        <v>1457</v>
      </c>
      <c r="E1" t="s">
        <v>1375</v>
      </c>
      <c r="F1" t="s">
        <v>1411</v>
      </c>
      <c r="G1" s="22" t="s">
        <v>1415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1408</v>
      </c>
      <c r="AA1" s="1" t="s">
        <v>1362</v>
      </c>
      <c r="AB1" s="22" t="s">
        <v>1430</v>
      </c>
      <c r="AC1" s="71" t="s">
        <v>1419</v>
      </c>
      <c r="AD1" s="22" t="s">
        <v>1429</v>
      </c>
    </row>
    <row r="2" spans="1:32" x14ac:dyDescent="0.2">
      <c r="A2" s="2" t="s">
        <v>1350</v>
      </c>
      <c r="B2" s="3" t="s">
        <v>22</v>
      </c>
      <c r="C2" s="4">
        <v>41347.550937499997</v>
      </c>
      <c r="D2" s="86" t="s">
        <v>1458</v>
      </c>
      <c r="E2" s="67">
        <v>41347</v>
      </c>
      <c r="F2" s="69">
        <v>0.55069444444444449</v>
      </c>
      <c r="G2" s="70" t="s">
        <v>1413</v>
      </c>
      <c r="H2" s="3" t="s">
        <v>1351</v>
      </c>
      <c r="I2" s="3" t="s">
        <v>38</v>
      </c>
      <c r="J2" s="3" t="s">
        <v>617</v>
      </c>
      <c r="K2" s="3" t="s">
        <v>26</v>
      </c>
      <c r="L2" s="3" t="s">
        <v>27</v>
      </c>
      <c r="M2" s="3" t="s">
        <v>70</v>
      </c>
      <c r="N2" s="3" t="s">
        <v>27</v>
      </c>
      <c r="O2" s="3" t="s">
        <v>27</v>
      </c>
      <c r="P2" s="3" t="s">
        <v>27</v>
      </c>
      <c r="Q2" s="3" t="s">
        <v>27</v>
      </c>
      <c r="R2" s="3" t="s">
        <v>27</v>
      </c>
      <c r="S2" s="3" t="s">
        <v>27</v>
      </c>
      <c r="T2" s="3" t="s">
        <v>29</v>
      </c>
      <c r="U2" s="3" t="s">
        <v>30</v>
      </c>
      <c r="V2" s="4">
        <v>41350.44023148148</v>
      </c>
      <c r="W2" s="3" t="s">
        <v>40</v>
      </c>
      <c r="X2" s="3" t="s">
        <v>27</v>
      </c>
      <c r="Y2" s="3" t="s">
        <v>71</v>
      </c>
      <c r="Z2" s="3" t="s">
        <v>1387</v>
      </c>
      <c r="AA2" s="3" t="s">
        <v>27</v>
      </c>
      <c r="AB2" s="23"/>
      <c r="AC2" s="47">
        <f t="shared" ref="AC2:AC65" si="0">V2-C2</f>
        <v>2.8892939814832062</v>
      </c>
      <c r="AD2" s="47" t="s">
        <v>1422</v>
      </c>
    </row>
    <row r="3" spans="1:32" x14ac:dyDescent="0.2">
      <c r="A3" s="2" t="s">
        <v>1347</v>
      </c>
      <c r="B3" s="3" t="s">
        <v>22</v>
      </c>
      <c r="C3" s="4">
        <v>41351.706458333334</v>
      </c>
      <c r="D3" s="86" t="s">
        <v>1459</v>
      </c>
      <c r="E3" s="67">
        <v>41351</v>
      </c>
      <c r="F3" s="69">
        <v>0.70624999999999993</v>
      </c>
      <c r="G3" s="70" t="s">
        <v>1413</v>
      </c>
      <c r="H3" s="3" t="s">
        <v>1348</v>
      </c>
      <c r="I3" s="3" t="s">
        <v>38</v>
      </c>
      <c r="J3" s="3" t="s">
        <v>25</v>
      </c>
      <c r="K3" s="3" t="s">
        <v>26</v>
      </c>
      <c r="L3" s="3" t="s">
        <v>27</v>
      </c>
      <c r="M3" s="3" t="s">
        <v>54</v>
      </c>
      <c r="N3" s="3" t="s">
        <v>27</v>
      </c>
      <c r="O3" s="3" t="s">
        <v>27</v>
      </c>
      <c r="P3" s="3" t="s">
        <v>27</v>
      </c>
      <c r="Q3" s="3" t="s">
        <v>27</v>
      </c>
      <c r="R3" s="3" t="s">
        <v>27</v>
      </c>
      <c r="S3" s="3" t="s">
        <v>27</v>
      </c>
      <c r="T3" s="3" t="s">
        <v>29</v>
      </c>
      <c r="U3" s="3" t="s">
        <v>47</v>
      </c>
      <c r="V3" s="4">
        <v>41355.389930555553</v>
      </c>
      <c r="W3" s="3" t="s">
        <v>40</v>
      </c>
      <c r="X3" s="3" t="s">
        <v>27</v>
      </c>
      <c r="Y3" s="3" t="s">
        <v>1349</v>
      </c>
      <c r="Z3" s="3" t="s">
        <v>1407</v>
      </c>
      <c r="AA3" s="3">
        <f t="shared" ref="AA3:AA66" si="1">C3-C2</f>
        <v>4.1555208333375049</v>
      </c>
      <c r="AB3" s="23">
        <f t="shared" ref="AB3:AB66" si="2">AA3/2</f>
        <v>2.0777604166687524</v>
      </c>
      <c r="AC3" s="47">
        <f t="shared" si="0"/>
        <v>3.6834722222192795</v>
      </c>
      <c r="AD3" s="47" t="s">
        <v>1423</v>
      </c>
      <c r="AE3" s="8" t="s">
        <v>1363</v>
      </c>
      <c r="AF3">
        <f>AVERAGE(AA5:AA584)</f>
        <v>0.21336069204980018</v>
      </c>
    </row>
    <row r="4" spans="1:32" x14ac:dyDescent="0.2">
      <c r="A4" s="2" t="s">
        <v>1345</v>
      </c>
      <c r="B4" s="3" t="s">
        <v>22</v>
      </c>
      <c r="C4" s="4">
        <v>41365.533715277779</v>
      </c>
      <c r="D4" s="86" t="s">
        <v>1459</v>
      </c>
      <c r="E4" s="67">
        <v>41365</v>
      </c>
      <c r="F4" s="69">
        <v>0.53333333333333333</v>
      </c>
      <c r="G4" s="70" t="s">
        <v>1413</v>
      </c>
      <c r="H4" s="3" t="s">
        <v>1346</v>
      </c>
      <c r="I4" s="3" t="s">
        <v>38</v>
      </c>
      <c r="J4" s="3" t="s">
        <v>25</v>
      </c>
      <c r="K4" s="3" t="s">
        <v>26</v>
      </c>
      <c r="L4" s="3" t="s">
        <v>27</v>
      </c>
      <c r="M4" s="3" t="s">
        <v>27</v>
      </c>
      <c r="N4" s="3" t="s">
        <v>27</v>
      </c>
      <c r="O4" s="3" t="s">
        <v>27</v>
      </c>
      <c r="P4" s="3" t="s">
        <v>27</v>
      </c>
      <c r="Q4" s="3" t="s">
        <v>27</v>
      </c>
      <c r="R4" s="3" t="s">
        <v>27</v>
      </c>
      <c r="S4" s="3" t="s">
        <v>27</v>
      </c>
      <c r="T4" s="3" t="s">
        <v>29</v>
      </c>
      <c r="U4" s="3" t="s">
        <v>30</v>
      </c>
      <c r="V4" s="4">
        <v>41375.688854166663</v>
      </c>
      <c r="W4" s="3" t="s">
        <v>40</v>
      </c>
      <c r="X4" s="3" t="s">
        <v>27</v>
      </c>
      <c r="Y4" s="3" t="s">
        <v>71</v>
      </c>
      <c r="Z4" s="3" t="s">
        <v>1387</v>
      </c>
      <c r="AA4" s="3">
        <f t="shared" si="1"/>
        <v>13.827256944445253</v>
      </c>
      <c r="AB4" s="23">
        <f t="shared" si="2"/>
        <v>6.9136284722226264</v>
      </c>
      <c r="AC4" s="47">
        <f t="shared" si="0"/>
        <v>10.155138888883812</v>
      </c>
      <c r="AD4" s="47" t="s">
        <v>1427</v>
      </c>
      <c r="AE4" s="8" t="s">
        <v>1364</v>
      </c>
      <c r="AF4">
        <f>_xlfn.STDEV.P(AA5:AA584)</f>
        <v>0.53465265589486022</v>
      </c>
    </row>
    <row r="5" spans="1:32" x14ac:dyDescent="0.2">
      <c r="A5" s="2" t="s">
        <v>1343</v>
      </c>
      <c r="B5" s="3" t="s">
        <v>22</v>
      </c>
      <c r="C5" s="4">
        <v>41365.53628472222</v>
      </c>
      <c r="D5" s="86" t="s">
        <v>1459</v>
      </c>
      <c r="E5" s="67">
        <v>41365</v>
      </c>
      <c r="F5" s="69">
        <v>0.53611111111111109</v>
      </c>
      <c r="G5" s="70" t="s">
        <v>1413</v>
      </c>
      <c r="H5" s="3" t="s">
        <v>1344</v>
      </c>
      <c r="I5" s="3" t="s">
        <v>38</v>
      </c>
      <c r="J5" s="3" t="s">
        <v>25</v>
      </c>
      <c r="K5" s="3" t="s">
        <v>26</v>
      </c>
      <c r="L5" s="3" t="s">
        <v>27</v>
      </c>
      <c r="M5" s="3" t="s">
        <v>27</v>
      </c>
      <c r="N5" s="4">
        <v>41366.419641203705</v>
      </c>
      <c r="O5" s="3" t="s">
        <v>27</v>
      </c>
      <c r="P5" s="3" t="s">
        <v>27</v>
      </c>
      <c r="Q5" s="3" t="s">
        <v>27</v>
      </c>
      <c r="R5" s="3" t="s">
        <v>27</v>
      </c>
      <c r="S5" s="4">
        <v>41387.419247685182</v>
      </c>
      <c r="T5" s="3" t="s">
        <v>29</v>
      </c>
      <c r="U5" s="3" t="s">
        <v>30</v>
      </c>
      <c r="V5" s="4">
        <v>41401.599953703706</v>
      </c>
      <c r="W5" s="3" t="s">
        <v>40</v>
      </c>
      <c r="X5" s="3" t="s">
        <v>27</v>
      </c>
      <c r="Y5" s="3" t="s">
        <v>71</v>
      </c>
      <c r="Z5" s="3" t="s">
        <v>1387</v>
      </c>
      <c r="AA5" s="3">
        <f t="shared" si="1"/>
        <v>2.5694444411783479E-3</v>
      </c>
      <c r="AB5" s="23">
        <f t="shared" si="2"/>
        <v>1.284722220589174E-3</v>
      </c>
      <c r="AC5" s="47">
        <f t="shared" si="0"/>
        <v>36.063668981485534</v>
      </c>
      <c r="AD5" s="47" t="s">
        <v>1428</v>
      </c>
      <c r="AE5" s="8" t="s">
        <v>1373</v>
      </c>
      <c r="AF5">
        <f>_xlfn.STDEV.P(AB5:AB584)</f>
        <v>0.26732632794743011</v>
      </c>
    </row>
    <row r="6" spans="1:32" x14ac:dyDescent="0.2">
      <c r="A6" s="2" t="s">
        <v>1341</v>
      </c>
      <c r="B6" s="3" t="s">
        <v>22</v>
      </c>
      <c r="C6" s="4">
        <v>41365.537662037037</v>
      </c>
      <c r="D6" s="86" t="s">
        <v>1459</v>
      </c>
      <c r="E6" s="67">
        <v>41365</v>
      </c>
      <c r="F6" s="69">
        <v>0.53749999999999998</v>
      </c>
      <c r="G6" s="70" t="s">
        <v>1413</v>
      </c>
      <c r="H6" s="3" t="s">
        <v>1342</v>
      </c>
      <c r="I6" s="3" t="s">
        <v>38</v>
      </c>
      <c r="J6" s="3" t="s">
        <v>25</v>
      </c>
      <c r="K6" s="3" t="s">
        <v>26</v>
      </c>
      <c r="L6" s="3" t="s">
        <v>27</v>
      </c>
      <c r="M6" s="3" t="s">
        <v>27</v>
      </c>
      <c r="N6" s="3" t="s">
        <v>27</v>
      </c>
      <c r="O6" s="3" t="s">
        <v>27</v>
      </c>
      <c r="P6" s="3" t="s">
        <v>27</v>
      </c>
      <c r="Q6" s="3" t="s">
        <v>27</v>
      </c>
      <c r="R6" s="3" t="s">
        <v>27</v>
      </c>
      <c r="S6" s="3" t="s">
        <v>27</v>
      </c>
      <c r="T6" s="3" t="s">
        <v>29</v>
      </c>
      <c r="U6" s="3" t="s">
        <v>30</v>
      </c>
      <c r="V6" s="4">
        <v>41414.450636574074</v>
      </c>
      <c r="W6" s="3" t="s">
        <v>40</v>
      </c>
      <c r="X6" s="3" t="s">
        <v>27</v>
      </c>
      <c r="Y6" s="3" t="s">
        <v>194</v>
      </c>
      <c r="Z6" s="3" t="s">
        <v>1388</v>
      </c>
      <c r="AA6" s="3">
        <f t="shared" si="1"/>
        <v>1.377314816636499E-3</v>
      </c>
      <c r="AB6" s="23">
        <f t="shared" si="2"/>
        <v>6.8865740831824951E-4</v>
      </c>
      <c r="AC6" s="47">
        <f t="shared" si="0"/>
        <v>48.912974537037371</v>
      </c>
      <c r="AD6" s="47" t="s">
        <v>1428</v>
      </c>
    </row>
    <row r="7" spans="1:32" x14ac:dyDescent="0.2">
      <c r="A7" s="2" t="s">
        <v>1338</v>
      </c>
      <c r="B7" s="3" t="s">
        <v>22</v>
      </c>
      <c r="C7" s="4">
        <v>41366.415636574071</v>
      </c>
      <c r="D7" s="86" t="s">
        <v>1460</v>
      </c>
      <c r="E7" s="67">
        <v>41366</v>
      </c>
      <c r="F7" s="69">
        <v>0.4152777777777778</v>
      </c>
      <c r="G7" s="70" t="s">
        <v>1413</v>
      </c>
      <c r="H7" s="3" t="s">
        <v>1339</v>
      </c>
      <c r="I7" s="3" t="s">
        <v>38</v>
      </c>
      <c r="J7" s="3" t="s">
        <v>25</v>
      </c>
      <c r="K7" s="3" t="s">
        <v>26</v>
      </c>
      <c r="L7" s="3" t="s">
        <v>27</v>
      </c>
      <c r="M7" s="3" t="s">
        <v>1340</v>
      </c>
      <c r="N7" s="3" t="s">
        <v>27</v>
      </c>
      <c r="O7" s="3" t="s">
        <v>27</v>
      </c>
      <c r="P7" s="3" t="s">
        <v>27</v>
      </c>
      <c r="Q7" s="3" t="s">
        <v>27</v>
      </c>
      <c r="R7" s="3" t="s">
        <v>27</v>
      </c>
      <c r="S7" s="3" t="s">
        <v>27</v>
      </c>
      <c r="T7" s="3" t="s">
        <v>29</v>
      </c>
      <c r="U7" s="3" t="s">
        <v>47</v>
      </c>
      <c r="V7" s="4">
        <v>41484.598541666666</v>
      </c>
      <c r="W7" s="3" t="s">
        <v>40</v>
      </c>
      <c r="X7" s="3" t="s">
        <v>27</v>
      </c>
      <c r="Y7" s="3" t="s">
        <v>222</v>
      </c>
      <c r="Z7" s="3" t="s">
        <v>1387</v>
      </c>
      <c r="AA7" s="3">
        <f t="shared" si="1"/>
        <v>0.87797453703387873</v>
      </c>
      <c r="AB7" s="23">
        <f t="shared" si="2"/>
        <v>0.43898726851693937</v>
      </c>
      <c r="AC7" s="47">
        <f t="shared" si="0"/>
        <v>118.18290509259532</v>
      </c>
      <c r="AD7" s="47" t="s">
        <v>1428</v>
      </c>
    </row>
    <row r="8" spans="1:32" x14ac:dyDescent="0.2">
      <c r="A8" s="2" t="s">
        <v>1336</v>
      </c>
      <c r="B8" s="3" t="s">
        <v>22</v>
      </c>
      <c r="C8" s="4">
        <v>41366.419722222221</v>
      </c>
      <c r="D8" s="86" t="s">
        <v>1460</v>
      </c>
      <c r="E8" s="67">
        <v>41366</v>
      </c>
      <c r="F8" s="69">
        <v>0.41944444444444445</v>
      </c>
      <c r="G8" s="70" t="s">
        <v>1413</v>
      </c>
      <c r="H8" s="3" t="s">
        <v>1337</v>
      </c>
      <c r="I8" s="3" t="s">
        <v>38</v>
      </c>
      <c r="J8" s="3" t="s">
        <v>25</v>
      </c>
      <c r="K8" s="3" t="s">
        <v>26</v>
      </c>
      <c r="L8" s="3" t="s">
        <v>27</v>
      </c>
      <c r="M8" s="3" t="s">
        <v>27</v>
      </c>
      <c r="N8" s="3" t="s">
        <v>27</v>
      </c>
      <c r="O8" s="3" t="s">
        <v>27</v>
      </c>
      <c r="P8" s="3" t="s">
        <v>27</v>
      </c>
      <c r="Q8" s="3" t="s">
        <v>27</v>
      </c>
      <c r="R8" s="3" t="s">
        <v>27</v>
      </c>
      <c r="S8" s="3" t="s">
        <v>27</v>
      </c>
      <c r="T8" s="3" t="s">
        <v>29</v>
      </c>
      <c r="U8" s="3" t="s">
        <v>30</v>
      </c>
      <c r="V8" s="4">
        <v>41379.587916666664</v>
      </c>
      <c r="W8" s="3" t="s">
        <v>40</v>
      </c>
      <c r="X8" s="3" t="s">
        <v>27</v>
      </c>
      <c r="Y8" s="3" t="s">
        <v>71</v>
      </c>
      <c r="Z8" s="3" t="s">
        <v>1387</v>
      </c>
      <c r="AA8" s="3">
        <f t="shared" si="1"/>
        <v>4.0856481500668451E-3</v>
      </c>
      <c r="AB8" s="23">
        <f t="shared" si="2"/>
        <v>2.0428240750334226E-3</v>
      </c>
      <c r="AC8" s="47">
        <f t="shared" si="0"/>
        <v>13.168194444442634</v>
      </c>
      <c r="AD8" s="47" t="s">
        <v>1427</v>
      </c>
    </row>
    <row r="9" spans="1:32" x14ac:dyDescent="0.2">
      <c r="A9" s="2" t="s">
        <v>1334</v>
      </c>
      <c r="B9" s="3" t="s">
        <v>22</v>
      </c>
      <c r="C9" s="4">
        <v>41366.436111111114</v>
      </c>
      <c r="D9" s="86" t="s">
        <v>1460</v>
      </c>
      <c r="E9" s="67">
        <v>41366</v>
      </c>
      <c r="F9" s="69">
        <v>0.43611111111111112</v>
      </c>
      <c r="G9" s="70" t="s">
        <v>1413</v>
      </c>
      <c r="H9" s="3" t="s">
        <v>1335</v>
      </c>
      <c r="I9" s="3" t="s">
        <v>38</v>
      </c>
      <c r="J9" s="3" t="s">
        <v>25</v>
      </c>
      <c r="K9" s="3" t="s">
        <v>26</v>
      </c>
      <c r="L9" s="3" t="s">
        <v>27</v>
      </c>
      <c r="M9" s="3" t="s">
        <v>27</v>
      </c>
      <c r="N9" s="3" t="s">
        <v>27</v>
      </c>
      <c r="O9" s="3" t="s">
        <v>27</v>
      </c>
      <c r="P9" s="3" t="s">
        <v>27</v>
      </c>
      <c r="Q9" s="3" t="s">
        <v>27</v>
      </c>
      <c r="R9" s="3" t="s">
        <v>27</v>
      </c>
      <c r="S9" s="3" t="s">
        <v>27</v>
      </c>
      <c r="T9" s="3" t="s">
        <v>29</v>
      </c>
      <c r="U9" s="3" t="s">
        <v>30</v>
      </c>
      <c r="V9" s="4">
        <v>41376.616412037038</v>
      </c>
      <c r="W9" s="3" t="s">
        <v>40</v>
      </c>
      <c r="X9" s="3" t="s">
        <v>27</v>
      </c>
      <c r="Y9" s="3" t="s">
        <v>71</v>
      </c>
      <c r="Z9" s="3" t="s">
        <v>1387</v>
      </c>
      <c r="AA9" s="3">
        <f t="shared" si="1"/>
        <v>1.6388888892834075E-2</v>
      </c>
      <c r="AB9" s="23">
        <f t="shared" si="2"/>
        <v>8.1944444464170374E-3</v>
      </c>
      <c r="AC9" s="47">
        <f t="shared" si="0"/>
        <v>10.180300925923802</v>
      </c>
      <c r="AD9" s="47" t="s">
        <v>1427</v>
      </c>
    </row>
    <row r="10" spans="1:32" x14ac:dyDescent="0.2">
      <c r="A10" s="2" t="s">
        <v>1332</v>
      </c>
      <c r="B10" s="3" t="s">
        <v>22</v>
      </c>
      <c r="C10" s="4">
        <v>41366.502187500002</v>
      </c>
      <c r="D10" s="86" t="s">
        <v>1460</v>
      </c>
      <c r="E10" s="67">
        <v>41366</v>
      </c>
      <c r="F10" s="69">
        <v>0.50208333333333333</v>
      </c>
      <c r="G10" s="70" t="s">
        <v>1413</v>
      </c>
      <c r="H10" s="3" t="s">
        <v>1333</v>
      </c>
      <c r="I10" s="3" t="s">
        <v>38</v>
      </c>
      <c r="J10" s="3" t="s">
        <v>25</v>
      </c>
      <c r="K10" s="3" t="s">
        <v>26</v>
      </c>
      <c r="L10" s="3" t="s">
        <v>27</v>
      </c>
      <c r="M10" s="3" t="s">
        <v>27</v>
      </c>
      <c r="N10" s="3" t="s">
        <v>27</v>
      </c>
      <c r="O10" s="3" t="s">
        <v>27</v>
      </c>
      <c r="P10" s="3" t="s">
        <v>27</v>
      </c>
      <c r="Q10" s="3" t="s">
        <v>27</v>
      </c>
      <c r="R10" s="3" t="s">
        <v>27</v>
      </c>
      <c r="S10" s="3" t="s">
        <v>27</v>
      </c>
      <c r="T10" s="3" t="s">
        <v>29</v>
      </c>
      <c r="U10" s="3" t="s">
        <v>30</v>
      </c>
      <c r="V10" s="4">
        <v>41376.597569444442</v>
      </c>
      <c r="W10" s="3" t="s">
        <v>40</v>
      </c>
      <c r="X10" s="3" t="s">
        <v>27</v>
      </c>
      <c r="Y10" s="3" t="s">
        <v>71</v>
      </c>
      <c r="Z10" s="3" t="s">
        <v>1387</v>
      </c>
      <c r="AA10" s="3">
        <f t="shared" si="1"/>
        <v>6.6076388888177462E-2</v>
      </c>
      <c r="AB10" s="23">
        <f t="shared" si="2"/>
        <v>3.3038194444088731E-2</v>
      </c>
      <c r="AC10" s="47">
        <f t="shared" si="0"/>
        <v>10.095381944440305</v>
      </c>
      <c r="AD10" s="47" t="s">
        <v>1427</v>
      </c>
    </row>
    <row r="11" spans="1:32" x14ac:dyDescent="0.2">
      <c r="A11" s="2" t="s">
        <v>1330</v>
      </c>
      <c r="B11" s="3" t="s">
        <v>22</v>
      </c>
      <c r="C11" s="4">
        <v>41366.506018518521</v>
      </c>
      <c r="D11" s="86" t="s">
        <v>1460</v>
      </c>
      <c r="E11" s="67">
        <v>41366</v>
      </c>
      <c r="F11" s="69">
        <v>0.50555555555555554</v>
      </c>
      <c r="G11" s="70" t="s">
        <v>1413</v>
      </c>
      <c r="H11" s="3" t="s">
        <v>1331</v>
      </c>
      <c r="I11" s="3" t="s">
        <v>38</v>
      </c>
      <c r="J11" s="3" t="s">
        <v>25</v>
      </c>
      <c r="K11" s="3" t="s">
        <v>26</v>
      </c>
      <c r="L11" s="3" t="s">
        <v>27</v>
      </c>
      <c r="M11" s="3" t="s">
        <v>27</v>
      </c>
      <c r="N11" s="4">
        <v>41408.627372685187</v>
      </c>
      <c r="O11" s="3" t="s">
        <v>27</v>
      </c>
      <c r="P11" s="3" t="s">
        <v>27</v>
      </c>
      <c r="Q11" s="3" t="s">
        <v>27</v>
      </c>
      <c r="R11" s="3" t="s">
        <v>27</v>
      </c>
      <c r="S11" s="3" t="s">
        <v>27</v>
      </c>
      <c r="T11" s="3" t="s">
        <v>29</v>
      </c>
      <c r="U11" s="3" t="s">
        <v>30</v>
      </c>
      <c r="V11" s="4">
        <v>41418.549247685187</v>
      </c>
      <c r="W11" s="3" t="s">
        <v>40</v>
      </c>
      <c r="X11" s="3" t="s">
        <v>27</v>
      </c>
      <c r="Y11" s="3" t="s">
        <v>194</v>
      </c>
      <c r="Z11" s="3" t="s">
        <v>1388</v>
      </c>
      <c r="AA11" s="3">
        <f t="shared" si="1"/>
        <v>3.8310185191221535E-3</v>
      </c>
      <c r="AB11" s="23">
        <f t="shared" si="2"/>
        <v>1.9155092595610768E-3</v>
      </c>
      <c r="AC11" s="47">
        <f t="shared" si="0"/>
        <v>52.043229166665697</v>
      </c>
      <c r="AD11" s="47" t="s">
        <v>1428</v>
      </c>
    </row>
    <row r="12" spans="1:32" x14ac:dyDescent="0.2">
      <c r="A12" s="2" t="s">
        <v>1328</v>
      </c>
      <c r="B12" s="3" t="s">
        <v>22</v>
      </c>
      <c r="C12" s="4">
        <v>41366.54146990741</v>
      </c>
      <c r="D12" s="86" t="s">
        <v>1460</v>
      </c>
      <c r="E12" s="67">
        <v>41366</v>
      </c>
      <c r="F12" s="69">
        <v>0.54097222222222219</v>
      </c>
      <c r="G12" s="70" t="s">
        <v>1413</v>
      </c>
      <c r="H12" s="3" t="s">
        <v>1329</v>
      </c>
      <c r="I12" s="3" t="s">
        <v>38</v>
      </c>
      <c r="J12" s="3" t="s">
        <v>25</v>
      </c>
      <c r="K12" s="3" t="s">
        <v>26</v>
      </c>
      <c r="L12" s="3" t="s">
        <v>27</v>
      </c>
      <c r="M12" s="3" t="s">
        <v>27</v>
      </c>
      <c r="N12" s="3" t="s">
        <v>27</v>
      </c>
      <c r="O12" s="3" t="s">
        <v>27</v>
      </c>
      <c r="P12" s="3" t="s">
        <v>27</v>
      </c>
      <c r="Q12" s="3" t="s">
        <v>27</v>
      </c>
      <c r="R12" s="3" t="s">
        <v>27</v>
      </c>
      <c r="S12" s="3" t="s">
        <v>27</v>
      </c>
      <c r="T12" s="3" t="s">
        <v>29</v>
      </c>
      <c r="U12" s="3" t="s">
        <v>30</v>
      </c>
      <c r="V12" s="4">
        <v>41379.547546296293</v>
      </c>
      <c r="W12" s="3" t="s">
        <v>40</v>
      </c>
      <c r="X12" s="3" t="s">
        <v>27</v>
      </c>
      <c r="Y12" s="3" t="s">
        <v>1269</v>
      </c>
      <c r="Z12" s="3" t="s">
        <v>1388</v>
      </c>
      <c r="AA12" s="3">
        <f t="shared" si="1"/>
        <v>3.5451388888759539E-2</v>
      </c>
      <c r="AB12" s="23">
        <f t="shared" si="2"/>
        <v>1.7725694444379769E-2</v>
      </c>
      <c r="AC12" s="47">
        <f t="shared" si="0"/>
        <v>13.00607638888323</v>
      </c>
      <c r="AD12" s="47" t="s">
        <v>1427</v>
      </c>
    </row>
    <row r="13" spans="1:32" x14ac:dyDescent="0.2">
      <c r="A13" s="2" t="s">
        <v>1326</v>
      </c>
      <c r="B13" s="3" t="s">
        <v>22</v>
      </c>
      <c r="C13" s="4">
        <v>41366.547511574077</v>
      </c>
      <c r="D13" s="86" t="s">
        <v>1460</v>
      </c>
      <c r="E13" s="67">
        <v>41366</v>
      </c>
      <c r="F13" s="69">
        <v>0.54722222222222217</v>
      </c>
      <c r="G13" s="70" t="s">
        <v>1413</v>
      </c>
      <c r="H13" s="3" t="s">
        <v>1327</v>
      </c>
      <c r="I13" s="3" t="s">
        <v>38</v>
      </c>
      <c r="J13" s="3" t="s">
        <v>25</v>
      </c>
      <c r="K13" s="3" t="s">
        <v>26</v>
      </c>
      <c r="L13" s="3" t="s">
        <v>27</v>
      </c>
      <c r="M13" s="3" t="s">
        <v>27</v>
      </c>
      <c r="N13" s="3" t="s">
        <v>27</v>
      </c>
      <c r="O13" s="3" t="s">
        <v>27</v>
      </c>
      <c r="P13" s="3" t="s">
        <v>27</v>
      </c>
      <c r="Q13" s="3" t="s">
        <v>27</v>
      </c>
      <c r="R13" s="3" t="s">
        <v>27</v>
      </c>
      <c r="S13" s="3" t="s">
        <v>27</v>
      </c>
      <c r="T13" s="3" t="s">
        <v>29</v>
      </c>
      <c r="U13" s="3" t="s">
        <v>30</v>
      </c>
      <c r="V13" s="4">
        <v>41379.54724537037</v>
      </c>
      <c r="W13" s="3" t="s">
        <v>40</v>
      </c>
      <c r="X13" s="3" t="s">
        <v>27</v>
      </c>
      <c r="Y13" s="3" t="s">
        <v>1269</v>
      </c>
      <c r="Z13" s="3" t="s">
        <v>1388</v>
      </c>
      <c r="AA13" s="3">
        <f t="shared" si="1"/>
        <v>6.0416666674427688E-3</v>
      </c>
      <c r="AB13" s="23">
        <f t="shared" si="2"/>
        <v>3.0208333337213844E-3</v>
      </c>
      <c r="AC13" s="47">
        <f t="shared" si="0"/>
        <v>12.999733796292276</v>
      </c>
      <c r="AD13" s="47" t="s">
        <v>1427</v>
      </c>
    </row>
    <row r="14" spans="1:32" x14ac:dyDescent="0.2">
      <c r="A14" s="2" t="s">
        <v>1324</v>
      </c>
      <c r="B14" s="3" t="s">
        <v>22</v>
      </c>
      <c r="C14" s="4">
        <v>41366.549699074072</v>
      </c>
      <c r="D14" s="86" t="s">
        <v>1460</v>
      </c>
      <c r="E14" s="67">
        <v>41366</v>
      </c>
      <c r="F14" s="69">
        <v>0.5493055555555556</v>
      </c>
      <c r="G14" s="70" t="s">
        <v>1413</v>
      </c>
      <c r="H14" s="3" t="s">
        <v>1325</v>
      </c>
      <c r="I14" s="3" t="s">
        <v>38</v>
      </c>
      <c r="J14" s="3" t="s">
        <v>25</v>
      </c>
      <c r="K14" s="3" t="s">
        <v>26</v>
      </c>
      <c r="L14" s="3" t="s">
        <v>27</v>
      </c>
      <c r="M14" s="3" t="s">
        <v>27</v>
      </c>
      <c r="N14" s="3" t="s">
        <v>27</v>
      </c>
      <c r="O14" s="3" t="s">
        <v>27</v>
      </c>
      <c r="P14" s="3" t="s">
        <v>27</v>
      </c>
      <c r="Q14" s="3" t="s">
        <v>27</v>
      </c>
      <c r="R14" s="3" t="s">
        <v>27</v>
      </c>
      <c r="S14" s="3" t="s">
        <v>27</v>
      </c>
      <c r="T14" s="3" t="s">
        <v>29</v>
      </c>
      <c r="U14" s="3" t="s">
        <v>30</v>
      </c>
      <c r="V14" s="4">
        <v>41401.592222222222</v>
      </c>
      <c r="W14" s="3" t="s">
        <v>40</v>
      </c>
      <c r="X14" s="3" t="s">
        <v>27</v>
      </c>
      <c r="Y14" s="3" t="s">
        <v>71</v>
      </c>
      <c r="Z14" s="3" t="s">
        <v>1387</v>
      </c>
      <c r="AA14" s="3">
        <f t="shared" si="1"/>
        <v>2.1874999947613105E-3</v>
      </c>
      <c r="AB14" s="23">
        <f t="shared" si="2"/>
        <v>1.0937499973806553E-3</v>
      </c>
      <c r="AC14" s="47">
        <f t="shared" si="0"/>
        <v>35.042523148149485</v>
      </c>
      <c r="AD14" s="47" t="s">
        <v>1428</v>
      </c>
    </row>
    <row r="15" spans="1:32" x14ac:dyDescent="0.2">
      <c r="A15" s="2" t="s">
        <v>1322</v>
      </c>
      <c r="B15" s="3" t="s">
        <v>22</v>
      </c>
      <c r="C15" s="4">
        <v>41366.552141203705</v>
      </c>
      <c r="D15" s="86" t="s">
        <v>1460</v>
      </c>
      <c r="E15" s="67">
        <v>41366</v>
      </c>
      <c r="F15" s="69">
        <v>0.55208333333333337</v>
      </c>
      <c r="G15" s="70" t="s">
        <v>1413</v>
      </c>
      <c r="H15" s="3" t="s">
        <v>1323</v>
      </c>
      <c r="I15" s="3" t="s">
        <v>38</v>
      </c>
      <c r="J15" s="3" t="s">
        <v>25</v>
      </c>
      <c r="K15" s="3" t="s">
        <v>26</v>
      </c>
      <c r="L15" s="3" t="s">
        <v>27</v>
      </c>
      <c r="M15" s="3" t="s">
        <v>27</v>
      </c>
      <c r="N15" s="4">
        <v>41408.627824074072</v>
      </c>
      <c r="O15" s="3" t="s">
        <v>27</v>
      </c>
      <c r="P15" s="3" t="s">
        <v>27</v>
      </c>
      <c r="Q15" s="3" t="s">
        <v>27</v>
      </c>
      <c r="R15" s="3" t="s">
        <v>27</v>
      </c>
      <c r="S15" s="3" t="s">
        <v>27</v>
      </c>
      <c r="T15" s="3" t="s">
        <v>29</v>
      </c>
      <c r="U15" s="3" t="s">
        <v>30</v>
      </c>
      <c r="V15" s="4">
        <v>41414.452256944445</v>
      </c>
      <c r="W15" s="3" t="s">
        <v>40</v>
      </c>
      <c r="X15" s="3" t="s">
        <v>27</v>
      </c>
      <c r="Y15" s="3" t="s">
        <v>93</v>
      </c>
      <c r="Z15" s="3" t="s">
        <v>1386</v>
      </c>
      <c r="AA15" s="3">
        <f t="shared" si="1"/>
        <v>2.4421296329819597E-3</v>
      </c>
      <c r="AB15" s="23">
        <f t="shared" si="2"/>
        <v>1.2210648164909799E-3</v>
      </c>
      <c r="AC15" s="47">
        <f t="shared" si="0"/>
        <v>47.900115740740148</v>
      </c>
      <c r="AD15" s="47" t="s">
        <v>1428</v>
      </c>
    </row>
    <row r="16" spans="1:32" x14ac:dyDescent="0.2">
      <c r="A16" s="2" t="s">
        <v>1320</v>
      </c>
      <c r="B16" s="3" t="s">
        <v>22</v>
      </c>
      <c r="C16" s="4">
        <v>41366.578321759262</v>
      </c>
      <c r="D16" s="86" t="s">
        <v>1460</v>
      </c>
      <c r="E16" s="67">
        <v>41366</v>
      </c>
      <c r="F16" s="69">
        <v>0.57777777777777783</v>
      </c>
      <c r="G16" s="70" t="s">
        <v>1413</v>
      </c>
      <c r="H16" s="3" t="s">
        <v>1321</v>
      </c>
      <c r="I16" s="3" t="s">
        <v>38</v>
      </c>
      <c r="J16" s="3" t="s">
        <v>25</v>
      </c>
      <c r="K16" s="3" t="s">
        <v>26</v>
      </c>
      <c r="L16" s="3" t="s">
        <v>27</v>
      </c>
      <c r="M16" s="3" t="s">
        <v>27</v>
      </c>
      <c r="N16" s="3" t="s">
        <v>27</v>
      </c>
      <c r="O16" s="3" t="s">
        <v>27</v>
      </c>
      <c r="P16" s="3" t="s">
        <v>27</v>
      </c>
      <c r="Q16" s="3" t="s">
        <v>27</v>
      </c>
      <c r="R16" s="3" t="s">
        <v>27</v>
      </c>
      <c r="S16" s="3" t="s">
        <v>27</v>
      </c>
      <c r="T16" s="3" t="s">
        <v>29</v>
      </c>
      <c r="U16" s="3" t="s">
        <v>30</v>
      </c>
      <c r="V16" s="4">
        <v>41380.651701388888</v>
      </c>
      <c r="W16" s="3" t="s">
        <v>40</v>
      </c>
      <c r="X16" s="3" t="s">
        <v>27</v>
      </c>
      <c r="Y16" s="3" t="s">
        <v>1269</v>
      </c>
      <c r="Z16" s="3" t="s">
        <v>1388</v>
      </c>
      <c r="AA16" s="3">
        <f t="shared" si="1"/>
        <v>2.6180555556493346E-2</v>
      </c>
      <c r="AB16" s="23">
        <f t="shared" si="2"/>
        <v>1.3090277778246673E-2</v>
      </c>
      <c r="AC16" s="47">
        <f t="shared" si="0"/>
        <v>14.073379629626288</v>
      </c>
      <c r="AD16" s="47" t="s">
        <v>1427</v>
      </c>
    </row>
    <row r="17" spans="1:30" x14ac:dyDescent="0.2">
      <c r="A17" s="2" t="s">
        <v>1318</v>
      </c>
      <c r="B17" s="3" t="s">
        <v>22</v>
      </c>
      <c r="C17" s="4">
        <v>41366.582465277781</v>
      </c>
      <c r="D17" s="86" t="s">
        <v>1460</v>
      </c>
      <c r="E17" s="67">
        <v>41366</v>
      </c>
      <c r="F17" s="69">
        <v>0.58194444444444449</v>
      </c>
      <c r="G17" s="70" t="s">
        <v>1413</v>
      </c>
      <c r="H17" s="3" t="s">
        <v>1319</v>
      </c>
      <c r="I17" s="3" t="s">
        <v>38</v>
      </c>
      <c r="J17" s="3" t="s">
        <v>25</v>
      </c>
      <c r="K17" s="3" t="s">
        <v>26</v>
      </c>
      <c r="L17" s="3" t="s">
        <v>27</v>
      </c>
      <c r="M17" s="3" t="s">
        <v>27</v>
      </c>
      <c r="N17" s="3" t="s">
        <v>27</v>
      </c>
      <c r="O17" s="3" t="s">
        <v>27</v>
      </c>
      <c r="P17" s="3" t="s">
        <v>27</v>
      </c>
      <c r="Q17" s="3" t="s">
        <v>27</v>
      </c>
      <c r="R17" s="3" t="s">
        <v>27</v>
      </c>
      <c r="S17" s="3" t="s">
        <v>27</v>
      </c>
      <c r="T17" s="3" t="s">
        <v>29</v>
      </c>
      <c r="U17" s="3" t="s">
        <v>30</v>
      </c>
      <c r="V17" s="4">
        <v>41383.586585648147</v>
      </c>
      <c r="W17" s="3" t="s">
        <v>40</v>
      </c>
      <c r="X17" s="3" t="s">
        <v>27</v>
      </c>
      <c r="Y17" s="3" t="s">
        <v>71</v>
      </c>
      <c r="Z17" s="3" t="s">
        <v>1387</v>
      </c>
      <c r="AA17" s="3">
        <f t="shared" si="1"/>
        <v>4.1435185194131918E-3</v>
      </c>
      <c r="AB17" s="23">
        <f t="shared" si="2"/>
        <v>2.0717592597065959E-3</v>
      </c>
      <c r="AC17" s="47">
        <f t="shared" si="0"/>
        <v>17.004120370365854</v>
      </c>
      <c r="AD17" s="47" t="s">
        <v>1427</v>
      </c>
    </row>
    <row r="18" spans="1:30" x14ac:dyDescent="0.2">
      <c r="A18" s="2" t="s">
        <v>1316</v>
      </c>
      <c r="B18" s="3" t="s">
        <v>22</v>
      </c>
      <c r="C18" s="4">
        <v>41366.586585648147</v>
      </c>
      <c r="D18" s="86" t="s">
        <v>1460</v>
      </c>
      <c r="E18" s="67">
        <v>41366</v>
      </c>
      <c r="F18" s="69">
        <v>0.58611111111111114</v>
      </c>
      <c r="G18" s="70" t="s">
        <v>1413</v>
      </c>
      <c r="H18" s="3" t="s">
        <v>1317</v>
      </c>
      <c r="I18" s="3" t="s">
        <v>38</v>
      </c>
      <c r="J18" s="3" t="s">
        <v>25</v>
      </c>
      <c r="K18" s="3" t="s">
        <v>26</v>
      </c>
      <c r="L18" s="3" t="s">
        <v>27</v>
      </c>
      <c r="M18" s="3" t="s">
        <v>27</v>
      </c>
      <c r="N18" s="3" t="s">
        <v>27</v>
      </c>
      <c r="O18" s="3" t="s">
        <v>27</v>
      </c>
      <c r="P18" s="3" t="s">
        <v>27</v>
      </c>
      <c r="Q18" s="3" t="s">
        <v>27</v>
      </c>
      <c r="R18" s="3" t="s">
        <v>27</v>
      </c>
      <c r="S18" s="3" t="s">
        <v>27</v>
      </c>
      <c r="T18" s="3" t="s">
        <v>29</v>
      </c>
      <c r="U18" s="3" t="s">
        <v>30</v>
      </c>
      <c r="V18" s="4">
        <v>41379.590543981481</v>
      </c>
      <c r="W18" s="3" t="s">
        <v>40</v>
      </c>
      <c r="X18" s="3" t="s">
        <v>27</v>
      </c>
      <c r="Y18" s="3" t="s">
        <v>31</v>
      </c>
      <c r="Z18" s="3" t="s">
        <v>1394</v>
      </c>
      <c r="AA18" s="3">
        <f t="shared" si="1"/>
        <v>4.1203703658538871E-3</v>
      </c>
      <c r="AB18" s="23">
        <f t="shared" si="2"/>
        <v>2.0601851829269435E-3</v>
      </c>
      <c r="AC18" s="47">
        <f t="shared" si="0"/>
        <v>13.003958333334594</v>
      </c>
      <c r="AD18" s="47" t="s">
        <v>1427</v>
      </c>
    </row>
    <row r="19" spans="1:30" x14ac:dyDescent="0.2">
      <c r="A19" s="2" t="s">
        <v>1314</v>
      </c>
      <c r="B19" s="3" t="s">
        <v>22</v>
      </c>
      <c r="C19" s="4">
        <v>41366.671249999999</v>
      </c>
      <c r="D19" s="86" t="s">
        <v>1460</v>
      </c>
      <c r="E19" s="67">
        <v>41366</v>
      </c>
      <c r="F19" s="69">
        <v>0.67083333333333339</v>
      </c>
      <c r="G19" s="70" t="s">
        <v>1413</v>
      </c>
      <c r="H19" s="3" t="s">
        <v>1315</v>
      </c>
      <c r="I19" s="3" t="s">
        <v>38</v>
      </c>
      <c r="J19" s="3" t="s">
        <v>25</v>
      </c>
      <c r="K19" s="3" t="s">
        <v>26</v>
      </c>
      <c r="L19" s="3" t="s">
        <v>27</v>
      </c>
      <c r="M19" s="3" t="s">
        <v>27</v>
      </c>
      <c r="N19" s="3" t="s">
        <v>27</v>
      </c>
      <c r="O19" s="3" t="s">
        <v>27</v>
      </c>
      <c r="P19" s="3" t="s">
        <v>27</v>
      </c>
      <c r="Q19" s="3" t="s">
        <v>27</v>
      </c>
      <c r="R19" s="3" t="s">
        <v>27</v>
      </c>
      <c r="S19" s="3" t="s">
        <v>27</v>
      </c>
      <c r="T19" s="3" t="s">
        <v>29</v>
      </c>
      <c r="U19" s="3" t="s">
        <v>30</v>
      </c>
      <c r="V19" s="4">
        <v>41379.591909722221</v>
      </c>
      <c r="W19" s="3" t="s">
        <v>40</v>
      </c>
      <c r="X19" s="3" t="s">
        <v>27</v>
      </c>
      <c r="Y19" s="3" t="s">
        <v>878</v>
      </c>
      <c r="Z19" s="3" t="s">
        <v>1392</v>
      </c>
      <c r="AA19" s="3">
        <f t="shared" si="1"/>
        <v>8.46643518525525E-2</v>
      </c>
      <c r="AB19" s="23">
        <f t="shared" si="2"/>
        <v>4.233217592627625E-2</v>
      </c>
      <c r="AC19" s="47">
        <f t="shared" si="0"/>
        <v>12.920659722221899</v>
      </c>
      <c r="AD19" s="47" t="s">
        <v>1427</v>
      </c>
    </row>
    <row r="20" spans="1:30" x14ac:dyDescent="0.2">
      <c r="A20" s="2" t="s">
        <v>1312</v>
      </c>
      <c r="B20" s="3" t="s">
        <v>22</v>
      </c>
      <c r="C20" s="4">
        <v>41366.673761574071</v>
      </c>
      <c r="D20" s="86" t="s">
        <v>1460</v>
      </c>
      <c r="E20" s="67">
        <v>41366</v>
      </c>
      <c r="F20" s="69">
        <v>0.67361111111111116</v>
      </c>
      <c r="G20" s="70" t="s">
        <v>1413</v>
      </c>
      <c r="H20" s="3" t="s">
        <v>1313</v>
      </c>
      <c r="I20" s="3" t="s">
        <v>38</v>
      </c>
      <c r="J20" s="3" t="s">
        <v>25</v>
      </c>
      <c r="K20" s="3" t="s">
        <v>26</v>
      </c>
      <c r="L20" s="3" t="s">
        <v>27</v>
      </c>
      <c r="M20" s="3" t="s">
        <v>27</v>
      </c>
      <c r="N20" s="3" t="s">
        <v>27</v>
      </c>
      <c r="O20" s="3" t="s">
        <v>27</v>
      </c>
      <c r="P20" s="3" t="s">
        <v>27</v>
      </c>
      <c r="Q20" s="3" t="s">
        <v>27</v>
      </c>
      <c r="R20" s="3" t="s">
        <v>27</v>
      </c>
      <c r="S20" s="3" t="s">
        <v>27</v>
      </c>
      <c r="T20" s="3" t="s">
        <v>29</v>
      </c>
      <c r="U20" s="3" t="s">
        <v>30</v>
      </c>
      <c r="V20" s="4">
        <v>41379.592245370368</v>
      </c>
      <c r="W20" s="3" t="s">
        <v>40</v>
      </c>
      <c r="X20" s="3" t="s">
        <v>27</v>
      </c>
      <c r="Y20" s="3" t="s">
        <v>64</v>
      </c>
      <c r="Z20" s="3" t="s">
        <v>1387</v>
      </c>
      <c r="AA20" s="3">
        <f t="shared" si="1"/>
        <v>2.5115740718320012E-3</v>
      </c>
      <c r="AB20" s="23">
        <f t="shared" si="2"/>
        <v>1.2557870359160006E-3</v>
      </c>
      <c r="AC20" s="47">
        <f t="shared" si="0"/>
        <v>12.918483796296641</v>
      </c>
      <c r="AD20" s="47" t="s">
        <v>1427</v>
      </c>
    </row>
    <row r="21" spans="1:30" x14ac:dyDescent="0.2">
      <c r="A21" s="2" t="s">
        <v>1310</v>
      </c>
      <c r="B21" s="3" t="s">
        <v>22</v>
      </c>
      <c r="C21" s="4">
        <v>41366.68041666667</v>
      </c>
      <c r="D21" s="86" t="s">
        <v>1460</v>
      </c>
      <c r="E21" s="67">
        <v>41366</v>
      </c>
      <c r="F21" s="69">
        <v>0.67986111111111114</v>
      </c>
      <c r="G21" s="70" t="s">
        <v>1413</v>
      </c>
      <c r="H21" s="3" t="s">
        <v>1311</v>
      </c>
      <c r="I21" s="3" t="s">
        <v>38</v>
      </c>
      <c r="J21" s="3" t="s">
        <v>25</v>
      </c>
      <c r="K21" s="3" t="s">
        <v>26</v>
      </c>
      <c r="L21" s="3" t="s">
        <v>27</v>
      </c>
      <c r="M21" s="3" t="s">
        <v>27</v>
      </c>
      <c r="N21" s="3" t="s">
        <v>27</v>
      </c>
      <c r="O21" s="3" t="s">
        <v>27</v>
      </c>
      <c r="P21" s="3" t="s">
        <v>27</v>
      </c>
      <c r="Q21" s="3" t="s">
        <v>27</v>
      </c>
      <c r="R21" s="3" t="s">
        <v>27</v>
      </c>
      <c r="S21" s="3" t="s">
        <v>27</v>
      </c>
      <c r="T21" s="3" t="s">
        <v>29</v>
      </c>
      <c r="U21" s="3" t="s">
        <v>30</v>
      </c>
      <c r="V21" s="4">
        <v>41379.551388888889</v>
      </c>
      <c r="W21" s="3" t="s">
        <v>40</v>
      </c>
      <c r="X21" s="3" t="s">
        <v>27</v>
      </c>
      <c r="Y21" s="3" t="s">
        <v>225</v>
      </c>
      <c r="Z21" s="3" t="s">
        <v>1393</v>
      </c>
      <c r="AA21" s="3">
        <f t="shared" si="1"/>
        <v>6.6550925985211506E-3</v>
      </c>
      <c r="AB21" s="23">
        <f t="shared" si="2"/>
        <v>3.3275462992605753E-3</v>
      </c>
      <c r="AC21" s="47">
        <f t="shared" si="0"/>
        <v>12.87097222221928</v>
      </c>
      <c r="AD21" s="47" t="s">
        <v>1427</v>
      </c>
    </row>
    <row r="22" spans="1:30" x14ac:dyDescent="0.2">
      <c r="A22" s="2" t="s">
        <v>1308</v>
      </c>
      <c r="B22" s="3" t="s">
        <v>22</v>
      </c>
      <c r="C22" s="4">
        <v>41366.687800925924</v>
      </c>
      <c r="D22" s="86" t="s">
        <v>1460</v>
      </c>
      <c r="E22" s="67">
        <v>41366</v>
      </c>
      <c r="F22" s="69">
        <v>0.6875</v>
      </c>
      <c r="G22" s="70" t="s">
        <v>1413</v>
      </c>
      <c r="H22" s="3" t="s">
        <v>1309</v>
      </c>
      <c r="I22" s="3" t="s">
        <v>38</v>
      </c>
      <c r="J22" s="3" t="s">
        <v>25</v>
      </c>
      <c r="K22" s="3" t="s">
        <v>26</v>
      </c>
      <c r="L22" s="3" t="s">
        <v>27</v>
      </c>
      <c r="M22" s="3" t="s">
        <v>27</v>
      </c>
      <c r="N22" s="3" t="s">
        <v>27</v>
      </c>
      <c r="O22" s="3" t="s">
        <v>27</v>
      </c>
      <c r="P22" s="3" t="s">
        <v>27</v>
      </c>
      <c r="Q22" s="3" t="s">
        <v>27</v>
      </c>
      <c r="R22" s="3" t="s">
        <v>27</v>
      </c>
      <c r="S22" s="3" t="s">
        <v>27</v>
      </c>
      <c r="T22" s="3" t="s">
        <v>29</v>
      </c>
      <c r="U22" s="3" t="s">
        <v>30</v>
      </c>
      <c r="V22" s="4">
        <v>41376.41847222222</v>
      </c>
      <c r="W22" s="3" t="s">
        <v>40</v>
      </c>
      <c r="X22" s="3" t="s">
        <v>27</v>
      </c>
      <c r="Y22" s="3" t="s">
        <v>878</v>
      </c>
      <c r="Z22" s="3" t="s">
        <v>1392</v>
      </c>
      <c r="AA22" s="3">
        <f t="shared" si="1"/>
        <v>7.3842592537403107E-3</v>
      </c>
      <c r="AB22" s="23">
        <f t="shared" si="2"/>
        <v>3.6921296268701553E-3</v>
      </c>
      <c r="AC22" s="47">
        <f t="shared" si="0"/>
        <v>9.7306712962963502</v>
      </c>
      <c r="AD22" s="47" t="s">
        <v>1426</v>
      </c>
    </row>
    <row r="23" spans="1:30" x14ac:dyDescent="0.2">
      <c r="A23" s="2" t="s">
        <v>1306</v>
      </c>
      <c r="B23" s="3" t="s">
        <v>22</v>
      </c>
      <c r="C23" s="4">
        <v>41366.690659722219</v>
      </c>
      <c r="D23" s="86" t="s">
        <v>1460</v>
      </c>
      <c r="E23" s="67">
        <v>41366</v>
      </c>
      <c r="F23" s="69">
        <v>0.69027777777777777</v>
      </c>
      <c r="G23" s="70" t="s">
        <v>1413</v>
      </c>
      <c r="H23" s="3" t="s">
        <v>1307</v>
      </c>
      <c r="I23" s="3" t="s">
        <v>38</v>
      </c>
      <c r="J23" s="3" t="s">
        <v>25</v>
      </c>
      <c r="K23" s="3" t="s">
        <v>26</v>
      </c>
      <c r="L23" s="3" t="s">
        <v>27</v>
      </c>
      <c r="M23" s="3" t="s">
        <v>27</v>
      </c>
      <c r="N23" s="3" t="s">
        <v>27</v>
      </c>
      <c r="O23" s="3" t="s">
        <v>27</v>
      </c>
      <c r="P23" s="3" t="s">
        <v>27</v>
      </c>
      <c r="Q23" s="3" t="s">
        <v>27</v>
      </c>
      <c r="R23" s="3" t="s">
        <v>27</v>
      </c>
      <c r="S23" s="3" t="s">
        <v>27</v>
      </c>
      <c r="T23" s="3" t="s">
        <v>29</v>
      </c>
      <c r="U23" s="3" t="s">
        <v>30</v>
      </c>
      <c r="V23" s="4">
        <v>41386.65902777778</v>
      </c>
      <c r="W23" s="3" t="s">
        <v>40</v>
      </c>
      <c r="X23" s="3" t="s">
        <v>27</v>
      </c>
      <c r="Y23" s="3" t="s">
        <v>64</v>
      </c>
      <c r="Z23" s="3" t="s">
        <v>1387</v>
      </c>
      <c r="AA23" s="3">
        <f t="shared" si="1"/>
        <v>2.8587962951860391E-3</v>
      </c>
      <c r="AB23" s="23">
        <f t="shared" si="2"/>
        <v>1.4293981475930195E-3</v>
      </c>
      <c r="AC23" s="47">
        <f t="shared" si="0"/>
        <v>19.968368055560859</v>
      </c>
      <c r="AD23" s="47" t="s">
        <v>1427</v>
      </c>
    </row>
    <row r="24" spans="1:30" x14ac:dyDescent="0.2">
      <c r="A24" s="2" t="s">
        <v>1304</v>
      </c>
      <c r="B24" s="3" t="s">
        <v>22</v>
      </c>
      <c r="C24" s="4">
        <v>41366.698807870373</v>
      </c>
      <c r="D24" s="86" t="s">
        <v>1460</v>
      </c>
      <c r="E24" s="67">
        <v>41366</v>
      </c>
      <c r="F24" s="69">
        <v>0.69861111111111107</v>
      </c>
      <c r="G24" s="70" t="s">
        <v>1413</v>
      </c>
      <c r="H24" s="3" t="s">
        <v>1305</v>
      </c>
      <c r="I24" s="3" t="s">
        <v>38</v>
      </c>
      <c r="J24" s="3" t="s">
        <v>25</v>
      </c>
      <c r="K24" s="3" t="s">
        <v>26</v>
      </c>
      <c r="L24" s="3" t="s">
        <v>27</v>
      </c>
      <c r="M24" s="3" t="s">
        <v>27</v>
      </c>
      <c r="N24" s="3" t="s">
        <v>27</v>
      </c>
      <c r="O24" s="3" t="s">
        <v>27</v>
      </c>
      <c r="P24" s="3" t="s">
        <v>27</v>
      </c>
      <c r="Q24" s="3" t="s">
        <v>27</v>
      </c>
      <c r="R24" s="3" t="s">
        <v>27</v>
      </c>
      <c r="S24" s="3" t="s">
        <v>27</v>
      </c>
      <c r="T24" s="3" t="s">
        <v>29</v>
      </c>
      <c r="U24" s="3" t="s">
        <v>30</v>
      </c>
      <c r="V24" s="4">
        <v>41411.979456018518</v>
      </c>
      <c r="W24" s="3" t="s">
        <v>40</v>
      </c>
      <c r="X24" s="3" t="s">
        <v>27</v>
      </c>
      <c r="Y24" s="3" t="s">
        <v>64</v>
      </c>
      <c r="Z24" s="3" t="s">
        <v>1387</v>
      </c>
      <c r="AA24" s="3">
        <f t="shared" si="1"/>
        <v>8.1481481538503431E-3</v>
      </c>
      <c r="AB24" s="23">
        <f t="shared" si="2"/>
        <v>4.0740740769251715E-3</v>
      </c>
      <c r="AC24" s="47">
        <f t="shared" si="0"/>
        <v>45.280648148145701</v>
      </c>
      <c r="AD24" s="47" t="s">
        <v>1428</v>
      </c>
    </row>
    <row r="25" spans="1:30" x14ac:dyDescent="0.2">
      <c r="A25" s="2" t="s">
        <v>1302</v>
      </c>
      <c r="B25" s="3" t="s">
        <v>22</v>
      </c>
      <c r="C25" s="4">
        <v>41366.717268518521</v>
      </c>
      <c r="D25" s="86" t="s">
        <v>1460</v>
      </c>
      <c r="E25" s="67">
        <v>41366</v>
      </c>
      <c r="F25" s="69">
        <v>0.71666666666666667</v>
      </c>
      <c r="G25" s="70" t="s">
        <v>1413</v>
      </c>
      <c r="H25" s="3" t="s">
        <v>1303</v>
      </c>
      <c r="I25" s="3" t="s">
        <v>38</v>
      </c>
      <c r="J25" s="3" t="s">
        <v>25</v>
      </c>
      <c r="K25" s="3" t="s">
        <v>26</v>
      </c>
      <c r="L25" s="3" t="s">
        <v>27</v>
      </c>
      <c r="M25" s="3" t="s">
        <v>27</v>
      </c>
      <c r="N25" s="3" t="s">
        <v>27</v>
      </c>
      <c r="O25" s="3" t="s">
        <v>27</v>
      </c>
      <c r="P25" s="3" t="s">
        <v>27</v>
      </c>
      <c r="Q25" s="3" t="s">
        <v>27</v>
      </c>
      <c r="R25" s="3" t="s">
        <v>27</v>
      </c>
      <c r="S25" s="3" t="s">
        <v>27</v>
      </c>
      <c r="T25" s="3" t="s">
        <v>29</v>
      </c>
      <c r="U25" s="3" t="s">
        <v>30</v>
      </c>
      <c r="V25" s="4">
        <v>41379.550486111111</v>
      </c>
      <c r="W25" s="3" t="s">
        <v>40</v>
      </c>
      <c r="X25" s="3" t="s">
        <v>27</v>
      </c>
      <c r="Y25" s="3" t="s">
        <v>64</v>
      </c>
      <c r="Z25" s="3" t="s">
        <v>1387</v>
      </c>
      <c r="AA25" s="3">
        <f t="shared" si="1"/>
        <v>1.8460648148902692E-2</v>
      </c>
      <c r="AB25" s="23">
        <f t="shared" si="2"/>
        <v>9.230324074451346E-3</v>
      </c>
      <c r="AC25" s="47">
        <f t="shared" si="0"/>
        <v>12.83321759258979</v>
      </c>
      <c r="AD25" s="47" t="s">
        <v>1427</v>
      </c>
    </row>
    <row r="26" spans="1:30" x14ac:dyDescent="0.2">
      <c r="A26" s="2" t="s">
        <v>1300</v>
      </c>
      <c r="B26" s="3" t="s">
        <v>22</v>
      </c>
      <c r="C26" s="4">
        <v>41366.71947916667</v>
      </c>
      <c r="D26" s="86" t="s">
        <v>1460</v>
      </c>
      <c r="E26" s="67">
        <v>41366</v>
      </c>
      <c r="F26" s="69">
        <v>0.71944444444444444</v>
      </c>
      <c r="G26" s="70" t="s">
        <v>1413</v>
      </c>
      <c r="H26" s="3" t="s">
        <v>1301</v>
      </c>
      <c r="I26" s="3" t="s">
        <v>38</v>
      </c>
      <c r="J26" s="3" t="s">
        <v>25</v>
      </c>
      <c r="K26" s="3" t="s">
        <v>26</v>
      </c>
      <c r="L26" s="3" t="s">
        <v>27</v>
      </c>
      <c r="M26" s="3" t="s">
        <v>27</v>
      </c>
      <c r="N26" s="3" t="s">
        <v>27</v>
      </c>
      <c r="O26" s="3" t="s">
        <v>27</v>
      </c>
      <c r="P26" s="3" t="s">
        <v>27</v>
      </c>
      <c r="Q26" s="3" t="s">
        <v>27</v>
      </c>
      <c r="R26" s="3" t="s">
        <v>27</v>
      </c>
      <c r="S26" s="3" t="s">
        <v>27</v>
      </c>
      <c r="T26" s="3" t="s">
        <v>29</v>
      </c>
      <c r="U26" s="3" t="s">
        <v>30</v>
      </c>
      <c r="V26" s="4">
        <v>41379.595462962963</v>
      </c>
      <c r="W26" s="3" t="s">
        <v>40</v>
      </c>
      <c r="X26" s="3" t="s">
        <v>27</v>
      </c>
      <c r="Y26" s="3" t="s">
        <v>139</v>
      </c>
      <c r="Z26" s="3" t="s">
        <v>1388</v>
      </c>
      <c r="AA26" s="3">
        <f t="shared" si="1"/>
        <v>2.2106481483206153E-3</v>
      </c>
      <c r="AB26" s="23">
        <f t="shared" si="2"/>
        <v>1.1053240741603076E-3</v>
      </c>
      <c r="AC26" s="47">
        <f t="shared" si="0"/>
        <v>12.87598379629344</v>
      </c>
      <c r="AD26" s="47" t="s">
        <v>1427</v>
      </c>
    </row>
    <row r="27" spans="1:30" x14ac:dyDescent="0.2">
      <c r="A27" s="2" t="s">
        <v>1298</v>
      </c>
      <c r="B27" s="3" t="s">
        <v>22</v>
      </c>
      <c r="C27" s="4">
        <v>41366.721875000003</v>
      </c>
      <c r="D27" s="86" t="s">
        <v>1460</v>
      </c>
      <c r="E27" s="67">
        <v>41366</v>
      </c>
      <c r="F27" s="69">
        <v>0.72152777777777777</v>
      </c>
      <c r="G27" s="70" t="s">
        <v>1413</v>
      </c>
      <c r="H27" s="3" t="s">
        <v>1299</v>
      </c>
      <c r="I27" s="3" t="s">
        <v>38</v>
      </c>
      <c r="J27" s="3" t="s">
        <v>25</v>
      </c>
      <c r="K27" s="3" t="s">
        <v>26</v>
      </c>
      <c r="L27" s="3" t="s">
        <v>27</v>
      </c>
      <c r="M27" s="3" t="s">
        <v>27</v>
      </c>
      <c r="N27" s="3" t="s">
        <v>27</v>
      </c>
      <c r="O27" s="3" t="s">
        <v>27</v>
      </c>
      <c r="P27" s="3" t="s">
        <v>27</v>
      </c>
      <c r="Q27" s="3" t="s">
        <v>27</v>
      </c>
      <c r="R27" s="3" t="s">
        <v>27</v>
      </c>
      <c r="S27" s="3" t="s">
        <v>27</v>
      </c>
      <c r="T27" s="3" t="s">
        <v>29</v>
      </c>
      <c r="U27" s="3" t="s">
        <v>30</v>
      </c>
      <c r="V27" s="4">
        <v>41382.549837962964</v>
      </c>
      <c r="W27" s="3" t="s">
        <v>40</v>
      </c>
      <c r="X27" s="3" t="s">
        <v>27</v>
      </c>
      <c r="Y27" s="3" t="s">
        <v>71</v>
      </c>
      <c r="Z27" s="3" t="s">
        <v>1387</v>
      </c>
      <c r="AA27" s="3">
        <f t="shared" si="1"/>
        <v>2.3958333331393078E-3</v>
      </c>
      <c r="AB27" s="23">
        <f t="shared" si="2"/>
        <v>1.1979166665696539E-3</v>
      </c>
      <c r="AC27" s="47">
        <f t="shared" si="0"/>
        <v>15.827962962961465</v>
      </c>
      <c r="AD27" s="47" t="s">
        <v>1427</v>
      </c>
    </row>
    <row r="28" spans="1:30" x14ac:dyDescent="0.2">
      <c r="A28" s="2" t="s">
        <v>1296</v>
      </c>
      <c r="B28" s="3" t="s">
        <v>22</v>
      </c>
      <c r="C28" s="4">
        <v>41366.723622685182</v>
      </c>
      <c r="D28" s="86" t="s">
        <v>1460</v>
      </c>
      <c r="E28" s="67">
        <v>41366</v>
      </c>
      <c r="F28" s="69">
        <v>0.72361111111111109</v>
      </c>
      <c r="G28" s="70" t="s">
        <v>1413</v>
      </c>
      <c r="H28" s="3" t="s">
        <v>1297</v>
      </c>
      <c r="I28" s="3" t="s">
        <v>38</v>
      </c>
      <c r="J28" s="3" t="s">
        <v>25</v>
      </c>
      <c r="K28" s="3" t="s">
        <v>26</v>
      </c>
      <c r="L28" s="3" t="s">
        <v>27</v>
      </c>
      <c r="M28" s="3" t="s">
        <v>27</v>
      </c>
      <c r="N28" s="3" t="s">
        <v>27</v>
      </c>
      <c r="O28" s="3" t="s">
        <v>27</v>
      </c>
      <c r="P28" s="3" t="s">
        <v>27</v>
      </c>
      <c r="Q28" s="3" t="s">
        <v>27</v>
      </c>
      <c r="R28" s="3" t="s">
        <v>27</v>
      </c>
      <c r="S28" s="3" t="s">
        <v>27</v>
      </c>
      <c r="T28" s="3" t="s">
        <v>29</v>
      </c>
      <c r="U28" s="3" t="s">
        <v>30</v>
      </c>
      <c r="V28" s="4">
        <v>41376.626921296294</v>
      </c>
      <c r="W28" s="3" t="s">
        <v>40</v>
      </c>
      <c r="X28" s="3" t="s">
        <v>27</v>
      </c>
      <c r="Y28" s="3" t="s">
        <v>71</v>
      </c>
      <c r="Z28" s="3" t="s">
        <v>1387</v>
      </c>
      <c r="AA28" s="3">
        <f t="shared" si="1"/>
        <v>1.7476851789979264E-3</v>
      </c>
      <c r="AB28" s="23">
        <f t="shared" si="2"/>
        <v>8.7384258949896321E-4</v>
      </c>
      <c r="AC28" s="47">
        <f t="shared" si="0"/>
        <v>9.9032986111124046</v>
      </c>
      <c r="AD28" s="47" t="s">
        <v>1426</v>
      </c>
    </row>
    <row r="29" spans="1:30" x14ac:dyDescent="0.2">
      <c r="A29" s="2" t="s">
        <v>1294</v>
      </c>
      <c r="B29" s="3" t="s">
        <v>22</v>
      </c>
      <c r="C29" s="4">
        <v>41366.725787037038</v>
      </c>
      <c r="D29" s="86" t="s">
        <v>1460</v>
      </c>
      <c r="E29" s="67">
        <v>41366</v>
      </c>
      <c r="F29" s="69">
        <v>0.72569444444444453</v>
      </c>
      <c r="G29" s="70" t="s">
        <v>1413</v>
      </c>
      <c r="H29" s="3" t="s">
        <v>1295</v>
      </c>
      <c r="I29" s="3" t="s">
        <v>38</v>
      </c>
      <c r="J29" s="3" t="s">
        <v>25</v>
      </c>
      <c r="K29" s="3" t="s">
        <v>26</v>
      </c>
      <c r="L29" s="3" t="s">
        <v>27</v>
      </c>
      <c r="M29" s="3" t="s">
        <v>27</v>
      </c>
      <c r="N29" s="3" t="s">
        <v>27</v>
      </c>
      <c r="O29" s="3" t="s">
        <v>27</v>
      </c>
      <c r="P29" s="3" t="s">
        <v>27</v>
      </c>
      <c r="Q29" s="3" t="s">
        <v>27</v>
      </c>
      <c r="R29" s="3" t="s">
        <v>27</v>
      </c>
      <c r="S29" s="3" t="s">
        <v>27</v>
      </c>
      <c r="T29" s="3" t="s">
        <v>29</v>
      </c>
      <c r="U29" s="3" t="s">
        <v>30</v>
      </c>
      <c r="V29" s="4">
        <v>41376.668078703704</v>
      </c>
      <c r="W29" s="3" t="s">
        <v>40</v>
      </c>
      <c r="X29" s="3" t="s">
        <v>27</v>
      </c>
      <c r="Y29" s="3" t="s">
        <v>71</v>
      </c>
      <c r="Z29" s="3" t="s">
        <v>1387</v>
      </c>
      <c r="AA29" s="3">
        <f t="shared" si="1"/>
        <v>2.164351855753921E-3</v>
      </c>
      <c r="AB29" s="23">
        <f t="shared" si="2"/>
        <v>1.0821759278769605E-3</v>
      </c>
      <c r="AC29" s="47">
        <f t="shared" si="0"/>
        <v>9.9422916666662786</v>
      </c>
      <c r="AD29" s="47" t="s">
        <v>1426</v>
      </c>
    </row>
    <row r="30" spans="1:30" x14ac:dyDescent="0.2">
      <c r="A30" s="2" t="s">
        <v>1292</v>
      </c>
      <c r="B30" s="3" t="s">
        <v>22</v>
      </c>
      <c r="C30" s="4">
        <v>41366.727384259262</v>
      </c>
      <c r="D30" s="86" t="s">
        <v>1460</v>
      </c>
      <c r="E30" s="67">
        <v>41366</v>
      </c>
      <c r="F30" s="69">
        <v>0.7270833333333333</v>
      </c>
      <c r="G30" s="70" t="s">
        <v>1413</v>
      </c>
      <c r="H30" s="3" t="s">
        <v>1293</v>
      </c>
      <c r="I30" s="3" t="s">
        <v>38</v>
      </c>
      <c r="J30" s="3" t="s">
        <v>25</v>
      </c>
      <c r="K30" s="3" t="s">
        <v>26</v>
      </c>
      <c r="L30" s="3" t="s">
        <v>27</v>
      </c>
      <c r="M30" s="3" t="s">
        <v>27</v>
      </c>
      <c r="N30" s="3" t="s">
        <v>27</v>
      </c>
      <c r="O30" s="3" t="s">
        <v>27</v>
      </c>
      <c r="P30" s="3" t="s">
        <v>27</v>
      </c>
      <c r="Q30" s="3" t="s">
        <v>27</v>
      </c>
      <c r="R30" s="3" t="s">
        <v>27</v>
      </c>
      <c r="S30" s="3" t="s">
        <v>27</v>
      </c>
      <c r="T30" s="3" t="s">
        <v>29</v>
      </c>
      <c r="U30" s="3" t="s">
        <v>30</v>
      </c>
      <c r="V30" s="4">
        <v>41379.595694444448</v>
      </c>
      <c r="W30" s="3" t="s">
        <v>40</v>
      </c>
      <c r="X30" s="3" t="s">
        <v>27</v>
      </c>
      <c r="Y30" s="3" t="s">
        <v>71</v>
      </c>
      <c r="Z30" s="3" t="s">
        <v>1387</v>
      </c>
      <c r="AA30" s="3">
        <f t="shared" si="1"/>
        <v>1.5972222245181911E-3</v>
      </c>
      <c r="AB30" s="23">
        <f t="shared" si="2"/>
        <v>7.9861111225909553E-4</v>
      </c>
      <c r="AC30" s="47">
        <f t="shared" si="0"/>
        <v>12.868310185185692</v>
      </c>
      <c r="AD30" s="47" t="s">
        <v>1427</v>
      </c>
    </row>
    <row r="31" spans="1:30" x14ac:dyDescent="0.2">
      <c r="A31" s="2" t="s">
        <v>1290</v>
      </c>
      <c r="B31" s="3" t="s">
        <v>22</v>
      </c>
      <c r="C31" s="4">
        <v>41366.729189814818</v>
      </c>
      <c r="D31" s="86" t="s">
        <v>1460</v>
      </c>
      <c r="E31" s="67">
        <v>41366</v>
      </c>
      <c r="F31" s="69">
        <v>0.72916666666666663</v>
      </c>
      <c r="G31" s="70" t="s">
        <v>1413</v>
      </c>
      <c r="H31" s="3" t="s">
        <v>1291</v>
      </c>
      <c r="I31" s="3" t="s">
        <v>38</v>
      </c>
      <c r="J31" s="3" t="s">
        <v>25</v>
      </c>
      <c r="K31" s="3" t="s">
        <v>26</v>
      </c>
      <c r="L31" s="3" t="s">
        <v>27</v>
      </c>
      <c r="M31" s="3" t="s">
        <v>27</v>
      </c>
      <c r="N31" s="3" t="s">
        <v>27</v>
      </c>
      <c r="O31" s="3" t="s">
        <v>27</v>
      </c>
      <c r="P31" s="3" t="s">
        <v>27</v>
      </c>
      <c r="Q31" s="3" t="s">
        <v>27</v>
      </c>
      <c r="R31" s="3" t="s">
        <v>27</v>
      </c>
      <c r="S31" s="3" t="s">
        <v>27</v>
      </c>
      <c r="T31" s="3" t="s">
        <v>29</v>
      </c>
      <c r="U31" s="3" t="s">
        <v>30</v>
      </c>
      <c r="V31" s="4">
        <v>41379.595937500002</v>
      </c>
      <c r="W31" s="3" t="s">
        <v>40</v>
      </c>
      <c r="X31" s="3" t="s">
        <v>27</v>
      </c>
      <c r="Y31" s="3" t="s">
        <v>71</v>
      </c>
      <c r="Z31" s="3" t="s">
        <v>1387</v>
      </c>
      <c r="AA31" s="3">
        <f t="shared" si="1"/>
        <v>1.8055555556202307E-3</v>
      </c>
      <c r="AB31" s="23">
        <f t="shared" si="2"/>
        <v>9.0277777781011537E-4</v>
      </c>
      <c r="AC31" s="47">
        <f t="shared" si="0"/>
        <v>12.866747685184237</v>
      </c>
      <c r="AD31" s="47" t="s">
        <v>1427</v>
      </c>
    </row>
    <row r="32" spans="1:30" x14ac:dyDescent="0.2">
      <c r="A32" s="2" t="s">
        <v>1288</v>
      </c>
      <c r="B32" s="3" t="s">
        <v>22</v>
      </c>
      <c r="C32" s="4">
        <v>41366.786145833335</v>
      </c>
      <c r="D32" s="86" t="s">
        <v>1460</v>
      </c>
      <c r="E32" s="67">
        <v>41366</v>
      </c>
      <c r="F32" s="69">
        <v>0.78611111111111109</v>
      </c>
      <c r="G32" s="70" t="s">
        <v>1414</v>
      </c>
      <c r="H32" s="3" t="s">
        <v>1289</v>
      </c>
      <c r="I32" s="3" t="s">
        <v>38</v>
      </c>
      <c r="J32" s="3" t="s">
        <v>25</v>
      </c>
      <c r="K32" s="3" t="s">
        <v>26</v>
      </c>
      <c r="L32" s="3" t="s">
        <v>27</v>
      </c>
      <c r="M32" s="3" t="s">
        <v>27</v>
      </c>
      <c r="N32" s="3" t="s">
        <v>27</v>
      </c>
      <c r="O32" s="3" t="s">
        <v>27</v>
      </c>
      <c r="P32" s="3" t="s">
        <v>27</v>
      </c>
      <c r="Q32" s="3" t="s">
        <v>27</v>
      </c>
      <c r="R32" s="3" t="s">
        <v>27</v>
      </c>
      <c r="S32" s="3" t="s">
        <v>27</v>
      </c>
      <c r="T32" s="3" t="s">
        <v>29</v>
      </c>
      <c r="U32" s="3" t="s">
        <v>30</v>
      </c>
      <c r="V32" s="4">
        <v>41379.596180555556</v>
      </c>
      <c r="W32" s="3" t="s">
        <v>40</v>
      </c>
      <c r="X32" s="3" t="s">
        <v>27</v>
      </c>
      <c r="Y32" s="3" t="s">
        <v>71</v>
      </c>
      <c r="Z32" s="3" t="s">
        <v>1387</v>
      </c>
      <c r="AA32" s="3">
        <f t="shared" si="1"/>
        <v>5.6956018517666962E-2</v>
      </c>
      <c r="AB32" s="23">
        <f t="shared" si="2"/>
        <v>2.8478009258833481E-2</v>
      </c>
      <c r="AC32" s="47">
        <f t="shared" si="0"/>
        <v>12.810034722220735</v>
      </c>
      <c r="AD32" s="47" t="s">
        <v>1427</v>
      </c>
    </row>
    <row r="33" spans="1:30" x14ac:dyDescent="0.2">
      <c r="A33" s="2" t="s">
        <v>1286</v>
      </c>
      <c r="B33" s="3" t="s">
        <v>22</v>
      </c>
      <c r="C33" s="4">
        <v>41366.789386574077</v>
      </c>
      <c r="D33" s="86" t="s">
        <v>1460</v>
      </c>
      <c r="E33" s="67">
        <v>41366</v>
      </c>
      <c r="F33" s="69">
        <v>0.78888888888888886</v>
      </c>
      <c r="G33" s="70" t="s">
        <v>1414</v>
      </c>
      <c r="H33" s="3" t="s">
        <v>1287</v>
      </c>
      <c r="I33" s="3" t="s">
        <v>38</v>
      </c>
      <c r="J33" s="3" t="s">
        <v>25</v>
      </c>
      <c r="K33" s="3" t="s">
        <v>26</v>
      </c>
      <c r="L33" s="3" t="s">
        <v>27</v>
      </c>
      <c r="M33" s="3" t="s">
        <v>27</v>
      </c>
      <c r="N33" s="3" t="s">
        <v>27</v>
      </c>
      <c r="O33" s="3" t="s">
        <v>27</v>
      </c>
      <c r="P33" s="3" t="s">
        <v>27</v>
      </c>
      <c r="Q33" s="3" t="s">
        <v>27</v>
      </c>
      <c r="R33" s="3" t="s">
        <v>27</v>
      </c>
      <c r="S33" s="3" t="s">
        <v>27</v>
      </c>
      <c r="T33" s="3" t="s">
        <v>29</v>
      </c>
      <c r="U33" s="3" t="s">
        <v>30</v>
      </c>
      <c r="V33" s="4">
        <v>41379.596388888887</v>
      </c>
      <c r="W33" s="3" t="s">
        <v>40</v>
      </c>
      <c r="X33" s="3" t="s">
        <v>27</v>
      </c>
      <c r="Y33" s="3" t="s">
        <v>64</v>
      </c>
      <c r="Z33" s="3" t="s">
        <v>1387</v>
      </c>
      <c r="AA33" s="3">
        <f t="shared" si="1"/>
        <v>3.2407407416030765E-3</v>
      </c>
      <c r="AB33" s="23">
        <f t="shared" si="2"/>
        <v>1.6203703708015382E-3</v>
      </c>
      <c r="AC33" s="47">
        <f t="shared" si="0"/>
        <v>12.807002314810234</v>
      </c>
      <c r="AD33" s="47" t="s">
        <v>1427</v>
      </c>
    </row>
    <row r="34" spans="1:30" x14ac:dyDescent="0.2">
      <c r="A34" s="2" t="s">
        <v>1284</v>
      </c>
      <c r="B34" s="3" t="s">
        <v>22</v>
      </c>
      <c r="C34" s="4">
        <v>41367.414525462962</v>
      </c>
      <c r="D34" s="86" t="s">
        <v>1461</v>
      </c>
      <c r="E34" s="67">
        <v>41367</v>
      </c>
      <c r="F34" s="69">
        <v>0.41388888888888892</v>
      </c>
      <c r="G34" s="70" t="s">
        <v>1413</v>
      </c>
      <c r="H34" s="3" t="s">
        <v>1285</v>
      </c>
      <c r="I34" s="3" t="s">
        <v>38</v>
      </c>
      <c r="J34" s="3" t="s">
        <v>25</v>
      </c>
      <c r="K34" s="3" t="s">
        <v>26</v>
      </c>
      <c r="L34" s="3" t="s">
        <v>27</v>
      </c>
      <c r="M34" s="3" t="s">
        <v>27</v>
      </c>
      <c r="N34" s="3" t="s">
        <v>27</v>
      </c>
      <c r="O34" s="3" t="s">
        <v>27</v>
      </c>
      <c r="P34" s="3" t="s">
        <v>27</v>
      </c>
      <c r="Q34" s="3" t="s">
        <v>27</v>
      </c>
      <c r="R34" s="3" t="s">
        <v>27</v>
      </c>
      <c r="S34" s="3" t="s">
        <v>27</v>
      </c>
      <c r="T34" s="3" t="s">
        <v>29</v>
      </c>
      <c r="U34" s="3" t="s">
        <v>30</v>
      </c>
      <c r="V34" s="4">
        <v>41383.587060185186</v>
      </c>
      <c r="W34" s="3" t="s">
        <v>40</v>
      </c>
      <c r="X34" s="3" t="s">
        <v>27</v>
      </c>
      <c r="Y34" s="3" t="s">
        <v>31</v>
      </c>
      <c r="Z34" s="3" t="s">
        <v>1394</v>
      </c>
      <c r="AA34" s="3">
        <f t="shared" si="1"/>
        <v>0.62513888888497604</v>
      </c>
      <c r="AB34" s="23">
        <f t="shared" si="2"/>
        <v>0.31256944444248802</v>
      </c>
      <c r="AC34" s="47">
        <f t="shared" si="0"/>
        <v>16.172534722223645</v>
      </c>
      <c r="AD34" s="47" t="s">
        <v>1427</v>
      </c>
    </row>
    <row r="35" spans="1:30" x14ac:dyDescent="0.2">
      <c r="A35" s="2" t="s">
        <v>1282</v>
      </c>
      <c r="B35" s="3" t="s">
        <v>22</v>
      </c>
      <c r="C35" s="4">
        <v>41367.421793981484</v>
      </c>
      <c r="D35" s="86" t="s">
        <v>1461</v>
      </c>
      <c r="E35" s="67">
        <v>41367</v>
      </c>
      <c r="F35" s="69">
        <v>0.42152777777777778</v>
      </c>
      <c r="G35" s="70" t="s">
        <v>1413</v>
      </c>
      <c r="H35" s="3" t="s">
        <v>1283</v>
      </c>
      <c r="I35" s="3" t="s">
        <v>38</v>
      </c>
      <c r="J35" s="3" t="s">
        <v>25</v>
      </c>
      <c r="K35" s="3" t="s">
        <v>26</v>
      </c>
      <c r="L35" s="3" t="s">
        <v>27</v>
      </c>
      <c r="M35" s="3" t="s">
        <v>27</v>
      </c>
      <c r="N35" s="3" t="s">
        <v>27</v>
      </c>
      <c r="O35" s="3" t="s">
        <v>27</v>
      </c>
      <c r="P35" s="3" t="s">
        <v>27</v>
      </c>
      <c r="Q35" s="3" t="s">
        <v>27</v>
      </c>
      <c r="R35" s="3" t="s">
        <v>27</v>
      </c>
      <c r="S35" s="3" t="s">
        <v>27</v>
      </c>
      <c r="T35" s="3" t="s">
        <v>29</v>
      </c>
      <c r="U35" s="3" t="s">
        <v>30</v>
      </c>
      <c r="V35" s="4">
        <v>41376.59946759259</v>
      </c>
      <c r="W35" s="3" t="s">
        <v>40</v>
      </c>
      <c r="X35" s="3" t="s">
        <v>27</v>
      </c>
      <c r="Y35" s="3" t="s">
        <v>1269</v>
      </c>
      <c r="Z35" s="3" t="s">
        <v>1388</v>
      </c>
      <c r="AA35" s="3">
        <f t="shared" si="1"/>
        <v>7.2685185223235749E-3</v>
      </c>
      <c r="AB35" s="23">
        <f t="shared" si="2"/>
        <v>3.6342592611617874E-3</v>
      </c>
      <c r="AC35" s="47">
        <f t="shared" si="0"/>
        <v>9.1776736111060018</v>
      </c>
      <c r="AD35" s="47" t="s">
        <v>1426</v>
      </c>
    </row>
    <row r="36" spans="1:30" x14ac:dyDescent="0.2">
      <c r="A36" s="2" t="s">
        <v>1280</v>
      </c>
      <c r="B36" s="3" t="s">
        <v>22</v>
      </c>
      <c r="C36" s="4">
        <v>41367.439247685186</v>
      </c>
      <c r="D36" s="86" t="s">
        <v>1461</v>
      </c>
      <c r="E36" s="67">
        <v>41367</v>
      </c>
      <c r="F36" s="69">
        <v>0.43888888888888888</v>
      </c>
      <c r="G36" s="70" t="s">
        <v>1413</v>
      </c>
      <c r="H36" s="3" t="s">
        <v>1281</v>
      </c>
      <c r="I36" s="3" t="s">
        <v>38</v>
      </c>
      <c r="J36" s="3" t="s">
        <v>617</v>
      </c>
      <c r="K36" s="3" t="s">
        <v>26</v>
      </c>
      <c r="L36" s="3" t="s">
        <v>27</v>
      </c>
      <c r="M36" s="3" t="s">
        <v>27</v>
      </c>
      <c r="N36" s="3" t="s">
        <v>27</v>
      </c>
      <c r="O36" s="3" t="s">
        <v>27</v>
      </c>
      <c r="P36" s="3" t="s">
        <v>27</v>
      </c>
      <c r="Q36" s="3" t="s">
        <v>27</v>
      </c>
      <c r="R36" s="3" t="s">
        <v>27</v>
      </c>
      <c r="S36" s="3" t="s">
        <v>27</v>
      </c>
      <c r="T36" s="3" t="s">
        <v>29</v>
      </c>
      <c r="U36" s="3" t="s">
        <v>30</v>
      </c>
      <c r="V36" s="4">
        <v>41376.600115740737</v>
      </c>
      <c r="W36" s="3" t="s">
        <v>40</v>
      </c>
      <c r="X36" s="3" t="s">
        <v>27</v>
      </c>
      <c r="Y36" s="3" t="s">
        <v>60</v>
      </c>
      <c r="Z36" s="3" t="s">
        <v>1389</v>
      </c>
      <c r="AA36" s="3">
        <f t="shared" si="1"/>
        <v>1.7453703701903578E-2</v>
      </c>
      <c r="AB36" s="23">
        <f t="shared" si="2"/>
        <v>8.7268518509517889E-3</v>
      </c>
      <c r="AC36" s="47">
        <f t="shared" si="0"/>
        <v>9.1608680555509636</v>
      </c>
      <c r="AD36" s="47" t="s">
        <v>1426</v>
      </c>
    </row>
    <row r="37" spans="1:30" x14ac:dyDescent="0.2">
      <c r="A37" s="2" t="s">
        <v>1278</v>
      </c>
      <c r="B37" s="3" t="s">
        <v>22</v>
      </c>
      <c r="C37" s="4">
        <v>41367.456273148149</v>
      </c>
      <c r="D37" s="86" t="s">
        <v>1461</v>
      </c>
      <c r="E37" s="67">
        <v>41367</v>
      </c>
      <c r="F37" s="69">
        <v>0.45624999999999999</v>
      </c>
      <c r="G37" s="70" t="s">
        <v>1413</v>
      </c>
      <c r="H37" s="3" t="s">
        <v>1279</v>
      </c>
      <c r="I37" s="3" t="s">
        <v>38</v>
      </c>
      <c r="J37" s="3" t="s">
        <v>25</v>
      </c>
      <c r="K37" s="3" t="s">
        <v>26</v>
      </c>
      <c r="L37" s="3" t="s">
        <v>27</v>
      </c>
      <c r="M37" s="3" t="s">
        <v>27</v>
      </c>
      <c r="N37" s="3" t="s">
        <v>27</v>
      </c>
      <c r="O37" s="3" t="s">
        <v>27</v>
      </c>
      <c r="P37" s="3" t="s">
        <v>27</v>
      </c>
      <c r="Q37" s="3" t="s">
        <v>27</v>
      </c>
      <c r="R37" s="3" t="s">
        <v>27</v>
      </c>
      <c r="S37" s="3" t="s">
        <v>27</v>
      </c>
      <c r="T37" s="3" t="s">
        <v>29</v>
      </c>
      <c r="U37" s="3" t="s">
        <v>30</v>
      </c>
      <c r="V37" s="4">
        <v>41376.600624999999</v>
      </c>
      <c r="W37" s="3" t="s">
        <v>40</v>
      </c>
      <c r="X37" s="3" t="s">
        <v>27</v>
      </c>
      <c r="Y37" s="3" t="s">
        <v>1269</v>
      </c>
      <c r="Z37" s="3" t="s">
        <v>1388</v>
      </c>
      <c r="AA37" s="3">
        <f t="shared" si="1"/>
        <v>1.7025462962919846E-2</v>
      </c>
      <c r="AB37" s="23">
        <f t="shared" si="2"/>
        <v>8.5127314814599231E-3</v>
      </c>
      <c r="AC37" s="47">
        <f t="shared" si="0"/>
        <v>9.1443518518499332</v>
      </c>
      <c r="AD37" s="47" t="s">
        <v>1426</v>
      </c>
    </row>
    <row r="38" spans="1:30" x14ac:dyDescent="0.2">
      <c r="A38" s="2" t="s">
        <v>1276</v>
      </c>
      <c r="B38" s="3" t="s">
        <v>22</v>
      </c>
      <c r="C38" s="4">
        <v>41367.470185185186</v>
      </c>
      <c r="D38" s="86" t="s">
        <v>1461</v>
      </c>
      <c r="E38" s="67">
        <v>41367</v>
      </c>
      <c r="F38" s="69">
        <v>0.47013888888888888</v>
      </c>
      <c r="G38" s="70" t="s">
        <v>1413</v>
      </c>
      <c r="H38" s="3" t="s">
        <v>1277</v>
      </c>
      <c r="I38" s="3" t="s">
        <v>38</v>
      </c>
      <c r="J38" s="3" t="s">
        <v>25</v>
      </c>
      <c r="K38" s="3" t="s">
        <v>26</v>
      </c>
      <c r="L38" s="3" t="s">
        <v>27</v>
      </c>
      <c r="M38" s="3" t="s">
        <v>27</v>
      </c>
      <c r="N38" s="3" t="s">
        <v>27</v>
      </c>
      <c r="O38" s="3" t="s">
        <v>27</v>
      </c>
      <c r="P38" s="3" t="s">
        <v>27</v>
      </c>
      <c r="Q38" s="3" t="s">
        <v>27</v>
      </c>
      <c r="R38" s="3" t="s">
        <v>27</v>
      </c>
      <c r="S38" s="3" t="s">
        <v>27</v>
      </c>
      <c r="T38" s="3" t="s">
        <v>29</v>
      </c>
      <c r="U38" s="3" t="s">
        <v>30</v>
      </c>
      <c r="V38" s="4">
        <v>41386.658043981479</v>
      </c>
      <c r="W38" s="3" t="s">
        <v>40</v>
      </c>
      <c r="X38" s="3" t="s">
        <v>27</v>
      </c>
      <c r="Y38" s="3" t="s">
        <v>102</v>
      </c>
      <c r="Z38" s="3" t="s">
        <v>1387</v>
      </c>
      <c r="AA38" s="3">
        <f t="shared" si="1"/>
        <v>1.3912037036789116E-2</v>
      </c>
      <c r="AB38" s="23">
        <f t="shared" si="2"/>
        <v>6.9560185183945578E-3</v>
      </c>
      <c r="AC38" s="47">
        <f t="shared" si="0"/>
        <v>19.187858796292858</v>
      </c>
      <c r="AD38" s="47" t="s">
        <v>1427</v>
      </c>
    </row>
    <row r="39" spans="1:30" x14ac:dyDescent="0.2">
      <c r="A39" s="2" t="s">
        <v>1274</v>
      </c>
      <c r="B39" s="3" t="s">
        <v>22</v>
      </c>
      <c r="C39" s="4">
        <v>41367.476064814815</v>
      </c>
      <c r="D39" s="86" t="s">
        <v>1461</v>
      </c>
      <c r="E39" s="67">
        <v>41367</v>
      </c>
      <c r="F39" s="69">
        <v>0.47569444444444442</v>
      </c>
      <c r="G39" s="70" t="s">
        <v>1413</v>
      </c>
      <c r="H39" s="3" t="s">
        <v>1275</v>
      </c>
      <c r="I39" s="3" t="s">
        <v>38</v>
      </c>
      <c r="J39" s="3" t="s">
        <v>25</v>
      </c>
      <c r="K39" s="3" t="s">
        <v>26</v>
      </c>
      <c r="L39" s="3" t="s">
        <v>27</v>
      </c>
      <c r="M39" s="3" t="s">
        <v>27</v>
      </c>
      <c r="N39" s="3" t="s">
        <v>27</v>
      </c>
      <c r="O39" s="3" t="s">
        <v>27</v>
      </c>
      <c r="P39" s="3" t="s">
        <v>27</v>
      </c>
      <c r="Q39" s="3" t="s">
        <v>27</v>
      </c>
      <c r="R39" s="3" t="s">
        <v>27</v>
      </c>
      <c r="S39" s="3" t="s">
        <v>27</v>
      </c>
      <c r="T39" s="3" t="s">
        <v>29</v>
      </c>
      <c r="U39" s="3" t="s">
        <v>30</v>
      </c>
      <c r="V39" s="4">
        <v>41418.548275462963</v>
      </c>
      <c r="W39" s="3" t="s">
        <v>40</v>
      </c>
      <c r="X39" s="3" t="s">
        <v>27</v>
      </c>
      <c r="Y39" s="3" t="s">
        <v>320</v>
      </c>
      <c r="Z39" s="3" t="s">
        <v>1401</v>
      </c>
      <c r="AA39" s="3">
        <f t="shared" si="1"/>
        <v>5.8796296289074235E-3</v>
      </c>
      <c r="AB39" s="23">
        <f t="shared" si="2"/>
        <v>2.9398148144537117E-3</v>
      </c>
      <c r="AC39" s="47">
        <f t="shared" si="0"/>
        <v>51.07221064814803</v>
      </c>
      <c r="AD39" s="47" t="s">
        <v>1428</v>
      </c>
    </row>
    <row r="40" spans="1:30" x14ac:dyDescent="0.2">
      <c r="A40" s="2" t="s">
        <v>1272</v>
      </c>
      <c r="B40" s="3" t="s">
        <v>22</v>
      </c>
      <c r="C40" s="4">
        <v>41367.497835648152</v>
      </c>
      <c r="D40" s="86" t="s">
        <v>1461</v>
      </c>
      <c r="E40" s="67">
        <v>41367</v>
      </c>
      <c r="F40" s="69">
        <v>0.49722222222222223</v>
      </c>
      <c r="G40" s="70" t="s">
        <v>1413</v>
      </c>
      <c r="H40" s="3" t="s">
        <v>1273</v>
      </c>
      <c r="I40" s="3" t="s">
        <v>38</v>
      </c>
      <c r="J40" s="3" t="s">
        <v>617</v>
      </c>
      <c r="K40" s="3" t="s">
        <v>26</v>
      </c>
      <c r="L40" s="3" t="s">
        <v>27</v>
      </c>
      <c r="M40" s="3" t="s">
        <v>27</v>
      </c>
      <c r="N40" s="3" t="s">
        <v>27</v>
      </c>
      <c r="O40" s="3" t="s">
        <v>27</v>
      </c>
      <c r="P40" s="3" t="s">
        <v>27</v>
      </c>
      <c r="Q40" s="3" t="s">
        <v>27</v>
      </c>
      <c r="R40" s="3" t="s">
        <v>27</v>
      </c>
      <c r="S40" s="3" t="s">
        <v>27</v>
      </c>
      <c r="T40" s="3" t="s">
        <v>29</v>
      </c>
      <c r="U40" s="3" t="s">
        <v>30</v>
      </c>
      <c r="V40" s="4">
        <v>41376.601493055554</v>
      </c>
      <c r="W40" s="3" t="s">
        <v>40</v>
      </c>
      <c r="X40" s="3" t="s">
        <v>27</v>
      </c>
      <c r="Y40" s="3" t="s">
        <v>222</v>
      </c>
      <c r="Z40" s="3" t="s">
        <v>1387</v>
      </c>
      <c r="AA40" s="3">
        <f t="shared" si="1"/>
        <v>2.1770833336631767E-2</v>
      </c>
      <c r="AB40" s="23">
        <f t="shared" si="2"/>
        <v>1.0885416668315884E-2</v>
      </c>
      <c r="AC40" s="47">
        <f t="shared" si="0"/>
        <v>9.103657407402352</v>
      </c>
      <c r="AD40" s="47" t="s">
        <v>1426</v>
      </c>
    </row>
    <row r="41" spans="1:30" x14ac:dyDescent="0.2">
      <c r="A41" s="2" t="s">
        <v>1270</v>
      </c>
      <c r="B41" s="3" t="s">
        <v>22</v>
      </c>
      <c r="C41" s="4">
        <v>41367.505243055559</v>
      </c>
      <c r="D41" s="86" t="s">
        <v>1461</v>
      </c>
      <c r="E41" s="67">
        <v>41367</v>
      </c>
      <c r="F41" s="69">
        <v>0.50486111111111109</v>
      </c>
      <c r="G41" s="70" t="s">
        <v>1413</v>
      </c>
      <c r="H41" s="3" t="s">
        <v>1271</v>
      </c>
      <c r="I41" s="3" t="s">
        <v>38</v>
      </c>
      <c r="J41" s="3" t="s">
        <v>25</v>
      </c>
      <c r="K41" s="3" t="s">
        <v>26</v>
      </c>
      <c r="L41" s="3" t="s">
        <v>27</v>
      </c>
      <c r="M41" s="3" t="s">
        <v>27</v>
      </c>
      <c r="N41" s="3" t="s">
        <v>27</v>
      </c>
      <c r="O41" s="3" t="s">
        <v>27</v>
      </c>
      <c r="P41" s="3" t="s">
        <v>27</v>
      </c>
      <c r="Q41" s="3" t="s">
        <v>27</v>
      </c>
      <c r="R41" s="3" t="s">
        <v>27</v>
      </c>
      <c r="S41" s="3" t="s">
        <v>27</v>
      </c>
      <c r="T41" s="3" t="s">
        <v>29</v>
      </c>
      <c r="U41" s="3" t="s">
        <v>30</v>
      </c>
      <c r="V41" s="4">
        <v>41376.602025462962</v>
      </c>
      <c r="W41" s="3" t="s">
        <v>40</v>
      </c>
      <c r="X41" s="3" t="s">
        <v>27</v>
      </c>
      <c r="Y41" s="3" t="s">
        <v>31</v>
      </c>
      <c r="Z41" s="3" t="s">
        <v>1394</v>
      </c>
      <c r="AA41" s="3">
        <f t="shared" si="1"/>
        <v>7.4074074072996154E-3</v>
      </c>
      <c r="AB41" s="23">
        <f t="shared" si="2"/>
        <v>3.7037037036498077E-3</v>
      </c>
      <c r="AC41" s="47">
        <f t="shared" si="0"/>
        <v>9.0967824074032251</v>
      </c>
      <c r="AD41" s="47" t="s">
        <v>1426</v>
      </c>
    </row>
    <row r="42" spans="1:30" x14ac:dyDescent="0.2">
      <c r="A42" s="2" t="s">
        <v>1267</v>
      </c>
      <c r="B42" s="3" t="s">
        <v>22</v>
      </c>
      <c r="C42" s="4">
        <v>41367.756516203706</v>
      </c>
      <c r="D42" s="86" t="s">
        <v>1461</v>
      </c>
      <c r="E42" s="67">
        <v>41367</v>
      </c>
      <c r="F42" s="69">
        <v>0.75624999999999998</v>
      </c>
      <c r="G42" s="70" t="s">
        <v>1414</v>
      </c>
      <c r="H42" s="3" t="s">
        <v>1268</v>
      </c>
      <c r="I42" s="3" t="s">
        <v>38</v>
      </c>
      <c r="J42" s="3" t="s">
        <v>25</v>
      </c>
      <c r="K42" s="3" t="s">
        <v>26</v>
      </c>
      <c r="L42" s="3" t="s">
        <v>27</v>
      </c>
      <c r="M42" s="3" t="s">
        <v>27</v>
      </c>
      <c r="N42" s="3" t="s">
        <v>27</v>
      </c>
      <c r="O42" s="3" t="s">
        <v>27</v>
      </c>
      <c r="P42" s="3" t="s">
        <v>27</v>
      </c>
      <c r="Q42" s="3" t="s">
        <v>27</v>
      </c>
      <c r="R42" s="3" t="s">
        <v>27</v>
      </c>
      <c r="S42" s="3" t="s">
        <v>27</v>
      </c>
      <c r="T42" s="3" t="s">
        <v>29</v>
      </c>
      <c r="U42" s="3" t="s">
        <v>30</v>
      </c>
      <c r="V42" s="4">
        <v>41376.602523148147</v>
      </c>
      <c r="W42" s="3" t="s">
        <v>40</v>
      </c>
      <c r="X42" s="3" t="s">
        <v>27</v>
      </c>
      <c r="Y42" s="3" t="s">
        <v>1269</v>
      </c>
      <c r="Z42" s="3" t="s">
        <v>1388</v>
      </c>
      <c r="AA42" s="3">
        <f t="shared" si="1"/>
        <v>0.2512731481474475</v>
      </c>
      <c r="AB42" s="23">
        <f t="shared" si="2"/>
        <v>0.12563657407372375</v>
      </c>
      <c r="AC42" s="47">
        <f t="shared" si="0"/>
        <v>8.8460069444408873</v>
      </c>
      <c r="AD42" s="47" t="s">
        <v>1426</v>
      </c>
    </row>
    <row r="43" spans="1:30" x14ac:dyDescent="0.2">
      <c r="A43" s="2" t="s">
        <v>1265</v>
      </c>
      <c r="B43" s="3" t="s">
        <v>22</v>
      </c>
      <c r="C43" s="4">
        <v>41367.758171296293</v>
      </c>
      <c r="D43" s="86" t="s">
        <v>1461</v>
      </c>
      <c r="E43" s="67">
        <v>41367</v>
      </c>
      <c r="F43" s="69">
        <v>0.75763888888888886</v>
      </c>
      <c r="G43" s="70" t="s">
        <v>1414</v>
      </c>
      <c r="H43" s="3" t="s">
        <v>1266</v>
      </c>
      <c r="I43" s="3" t="s">
        <v>38</v>
      </c>
      <c r="J43" s="3" t="s">
        <v>25</v>
      </c>
      <c r="K43" s="3" t="s">
        <v>26</v>
      </c>
      <c r="L43" s="3" t="s">
        <v>27</v>
      </c>
      <c r="M43" s="3" t="s">
        <v>27</v>
      </c>
      <c r="N43" s="3" t="s">
        <v>27</v>
      </c>
      <c r="O43" s="3" t="s">
        <v>27</v>
      </c>
      <c r="P43" s="3" t="s">
        <v>27</v>
      </c>
      <c r="Q43" s="3" t="s">
        <v>27</v>
      </c>
      <c r="R43" s="3" t="s">
        <v>27</v>
      </c>
      <c r="S43" s="3" t="s">
        <v>27</v>
      </c>
      <c r="T43" s="3" t="s">
        <v>29</v>
      </c>
      <c r="U43" s="3" t="s">
        <v>30</v>
      </c>
      <c r="V43" s="4">
        <v>41379.665914351855</v>
      </c>
      <c r="W43" s="3" t="s">
        <v>40</v>
      </c>
      <c r="X43" s="3" t="s">
        <v>27</v>
      </c>
      <c r="Y43" s="3" t="s">
        <v>64</v>
      </c>
      <c r="Z43" s="3" t="s">
        <v>1387</v>
      </c>
      <c r="AA43" s="3">
        <f t="shared" si="1"/>
        <v>1.6550925865885802E-3</v>
      </c>
      <c r="AB43" s="23">
        <f t="shared" si="2"/>
        <v>8.2754629329429008E-4</v>
      </c>
      <c r="AC43" s="47">
        <f t="shared" si="0"/>
        <v>11.907743055562605</v>
      </c>
      <c r="AD43" s="47" t="s">
        <v>1427</v>
      </c>
    </row>
    <row r="44" spans="1:30" x14ac:dyDescent="0.2">
      <c r="A44" s="2" t="s">
        <v>1262</v>
      </c>
      <c r="B44" s="3" t="s">
        <v>22</v>
      </c>
      <c r="C44" s="4">
        <v>41368.554456018515</v>
      </c>
      <c r="D44" s="86" t="s">
        <v>1458</v>
      </c>
      <c r="E44" s="67">
        <v>41368</v>
      </c>
      <c r="F44" s="69">
        <v>0.5541666666666667</v>
      </c>
      <c r="G44" s="70" t="s">
        <v>1413</v>
      </c>
      <c r="H44" s="3" t="s">
        <v>1263</v>
      </c>
      <c r="I44" s="3" t="s">
        <v>38</v>
      </c>
      <c r="J44" s="3" t="s">
        <v>25</v>
      </c>
      <c r="K44" s="3" t="s">
        <v>26</v>
      </c>
      <c r="L44" s="3" t="s">
        <v>27</v>
      </c>
      <c r="M44" s="3" t="s">
        <v>27</v>
      </c>
      <c r="N44" s="3" t="s">
        <v>27</v>
      </c>
      <c r="O44" s="3" t="s">
        <v>27</v>
      </c>
      <c r="P44" s="3" t="s">
        <v>27</v>
      </c>
      <c r="Q44" s="3" t="s">
        <v>27</v>
      </c>
      <c r="R44" s="3" t="s">
        <v>27</v>
      </c>
      <c r="S44" s="3" t="s">
        <v>27</v>
      </c>
      <c r="T44" s="3" t="s">
        <v>29</v>
      </c>
      <c r="U44" s="3" t="s">
        <v>30</v>
      </c>
      <c r="V44" s="4">
        <v>41379.666261574072</v>
      </c>
      <c r="W44" s="3" t="s">
        <v>40</v>
      </c>
      <c r="X44" s="3" t="s">
        <v>27</v>
      </c>
      <c r="Y44" s="3" t="s">
        <v>1264</v>
      </c>
      <c r="Z44" s="3" t="s">
        <v>1404</v>
      </c>
      <c r="AA44" s="3">
        <f t="shared" si="1"/>
        <v>0.79628472222248092</v>
      </c>
      <c r="AB44" s="23">
        <f t="shared" si="2"/>
        <v>0.39814236111124046</v>
      </c>
      <c r="AC44" s="47">
        <f t="shared" si="0"/>
        <v>11.111805555556202</v>
      </c>
      <c r="AD44" s="47" t="s">
        <v>1427</v>
      </c>
    </row>
    <row r="45" spans="1:30" x14ac:dyDescent="0.2">
      <c r="A45" s="2" t="s">
        <v>1260</v>
      </c>
      <c r="B45" s="3" t="s">
        <v>22</v>
      </c>
      <c r="C45" s="4">
        <v>41368.597256944442</v>
      </c>
      <c r="D45" s="86" t="s">
        <v>1458</v>
      </c>
      <c r="E45" s="67">
        <v>41368</v>
      </c>
      <c r="F45" s="69">
        <v>0.59722222222222221</v>
      </c>
      <c r="G45" s="70" t="s">
        <v>1413</v>
      </c>
      <c r="H45" s="3" t="s">
        <v>1261</v>
      </c>
      <c r="I45" s="3" t="s">
        <v>38</v>
      </c>
      <c r="J45" s="3" t="s">
        <v>25</v>
      </c>
      <c r="K45" s="3" t="s">
        <v>26</v>
      </c>
      <c r="L45" s="3" t="s">
        <v>27</v>
      </c>
      <c r="M45" s="3" t="s">
        <v>27</v>
      </c>
      <c r="N45" s="3" t="s">
        <v>27</v>
      </c>
      <c r="O45" s="3" t="s">
        <v>27</v>
      </c>
      <c r="P45" s="3" t="s">
        <v>27</v>
      </c>
      <c r="Q45" s="3" t="s">
        <v>27</v>
      </c>
      <c r="R45" s="3" t="s">
        <v>27</v>
      </c>
      <c r="S45" s="3" t="s">
        <v>27</v>
      </c>
      <c r="T45" s="3" t="s">
        <v>29</v>
      </c>
      <c r="U45" s="3" t="s">
        <v>30</v>
      </c>
      <c r="V45" s="4">
        <v>41376.603113425925</v>
      </c>
      <c r="W45" s="3" t="s">
        <v>40</v>
      </c>
      <c r="X45" s="3" t="s">
        <v>27</v>
      </c>
      <c r="Y45" s="3" t="s">
        <v>389</v>
      </c>
      <c r="Z45" s="3" t="s">
        <v>1387</v>
      </c>
      <c r="AA45" s="3">
        <f t="shared" si="1"/>
        <v>4.2800925926712807E-2</v>
      </c>
      <c r="AB45" s="23">
        <f t="shared" si="2"/>
        <v>2.1400462963356404E-2</v>
      </c>
      <c r="AC45" s="47">
        <f t="shared" si="0"/>
        <v>8.0058564814826241</v>
      </c>
      <c r="AD45" s="47" t="s">
        <v>1426</v>
      </c>
    </row>
    <row r="46" spans="1:30" x14ac:dyDescent="0.2">
      <c r="A46" s="2" t="s">
        <v>1258</v>
      </c>
      <c r="B46" s="3" t="s">
        <v>22</v>
      </c>
      <c r="C46" s="4">
        <v>41369.338414351849</v>
      </c>
      <c r="D46" s="86" t="s">
        <v>1462</v>
      </c>
      <c r="E46" s="67">
        <v>41369</v>
      </c>
      <c r="F46" s="69">
        <v>0.33819444444444446</v>
      </c>
      <c r="G46" s="70" t="s">
        <v>1412</v>
      </c>
      <c r="H46" s="3" t="s">
        <v>1259</v>
      </c>
      <c r="I46" s="3" t="s">
        <v>38</v>
      </c>
      <c r="J46" s="3" t="s">
        <v>25</v>
      </c>
      <c r="K46" s="3" t="s">
        <v>26</v>
      </c>
      <c r="L46" s="3" t="s">
        <v>27</v>
      </c>
      <c r="M46" s="3" t="s">
        <v>27</v>
      </c>
      <c r="N46" s="3" t="s">
        <v>27</v>
      </c>
      <c r="O46" s="3" t="s">
        <v>27</v>
      </c>
      <c r="P46" s="3" t="s">
        <v>27</v>
      </c>
      <c r="Q46" s="3" t="s">
        <v>27</v>
      </c>
      <c r="R46" s="3" t="s">
        <v>27</v>
      </c>
      <c r="S46" s="3" t="s">
        <v>27</v>
      </c>
      <c r="T46" s="3" t="s">
        <v>29</v>
      </c>
      <c r="U46" s="3" t="s">
        <v>30</v>
      </c>
      <c r="V46" s="4">
        <v>41418.547615740739</v>
      </c>
      <c r="W46" s="3" t="s">
        <v>40</v>
      </c>
      <c r="X46" s="3" t="s">
        <v>27</v>
      </c>
      <c r="Y46" s="3" t="s">
        <v>71</v>
      </c>
      <c r="Z46" s="3" t="s">
        <v>1387</v>
      </c>
      <c r="AA46" s="3">
        <f t="shared" si="1"/>
        <v>0.74115740740671754</v>
      </c>
      <c r="AB46" s="23">
        <f t="shared" si="2"/>
        <v>0.37057870370335877</v>
      </c>
      <c r="AC46" s="47">
        <f t="shared" si="0"/>
        <v>49.209201388890506</v>
      </c>
      <c r="AD46" s="47" t="s">
        <v>1428</v>
      </c>
    </row>
    <row r="47" spans="1:30" x14ac:dyDescent="0.2">
      <c r="A47" s="2" t="s">
        <v>1255</v>
      </c>
      <c r="B47" s="3" t="s">
        <v>22</v>
      </c>
      <c r="C47" s="4">
        <v>41369.654074074075</v>
      </c>
      <c r="D47" s="86" t="s">
        <v>1462</v>
      </c>
      <c r="E47" s="67">
        <v>41369</v>
      </c>
      <c r="F47" s="69">
        <v>0.65347222222222223</v>
      </c>
      <c r="G47" s="70" t="s">
        <v>1413</v>
      </c>
      <c r="H47" s="3" t="s">
        <v>1256</v>
      </c>
      <c r="I47" s="3" t="s">
        <v>38</v>
      </c>
      <c r="J47" s="3" t="s">
        <v>25</v>
      </c>
      <c r="K47" s="3" t="s">
        <v>50</v>
      </c>
      <c r="L47" s="3" t="s">
        <v>27</v>
      </c>
      <c r="M47" s="3" t="s">
        <v>1257</v>
      </c>
      <c r="N47" s="3" t="s">
        <v>27</v>
      </c>
      <c r="O47" s="3" t="s">
        <v>27</v>
      </c>
      <c r="P47" s="3" t="s">
        <v>27</v>
      </c>
      <c r="Q47" s="3" t="s">
        <v>27</v>
      </c>
      <c r="R47" s="3" t="s">
        <v>77</v>
      </c>
      <c r="S47" s="3" t="s">
        <v>27</v>
      </c>
      <c r="T47" s="3" t="s">
        <v>29</v>
      </c>
      <c r="U47" s="3" t="s">
        <v>30</v>
      </c>
      <c r="V47" s="4">
        <v>41401.60392361111</v>
      </c>
      <c r="W47" s="3" t="s">
        <v>27</v>
      </c>
      <c r="X47" s="3" t="s">
        <v>27</v>
      </c>
      <c r="Y47" s="3" t="s">
        <v>44</v>
      </c>
      <c r="Z47" s="3" t="s">
        <v>1403</v>
      </c>
      <c r="AA47" s="3">
        <f t="shared" si="1"/>
        <v>0.31565972222597338</v>
      </c>
      <c r="AB47" s="23">
        <f t="shared" si="2"/>
        <v>0.15782986111298669</v>
      </c>
      <c r="AC47" s="47">
        <f t="shared" si="0"/>
        <v>31.949849537035334</v>
      </c>
      <c r="AD47" s="47" t="s">
        <v>1428</v>
      </c>
    </row>
    <row r="48" spans="1:30" x14ac:dyDescent="0.2">
      <c r="A48" s="2" t="s">
        <v>1253</v>
      </c>
      <c r="B48" s="3" t="s">
        <v>22</v>
      </c>
      <c r="C48" s="4">
        <v>41369.802372685182</v>
      </c>
      <c r="D48" s="86" t="s">
        <v>1462</v>
      </c>
      <c r="E48" s="67">
        <v>41369</v>
      </c>
      <c r="F48" s="69">
        <v>0.80208333333333337</v>
      </c>
      <c r="G48" s="70" t="s">
        <v>1414</v>
      </c>
      <c r="H48" s="3" t="s">
        <v>1254</v>
      </c>
      <c r="I48" s="3" t="s">
        <v>38</v>
      </c>
      <c r="J48" s="3" t="s">
        <v>25</v>
      </c>
      <c r="K48" s="3" t="s">
        <v>26</v>
      </c>
      <c r="L48" s="3" t="s">
        <v>27</v>
      </c>
      <c r="M48" s="3" t="s">
        <v>27</v>
      </c>
      <c r="N48" s="3" t="s">
        <v>27</v>
      </c>
      <c r="O48" s="3" t="s">
        <v>27</v>
      </c>
      <c r="P48" s="3" t="s">
        <v>27</v>
      </c>
      <c r="Q48" s="3" t="s">
        <v>27</v>
      </c>
      <c r="R48" s="3" t="s">
        <v>27</v>
      </c>
      <c r="S48" s="3" t="s">
        <v>27</v>
      </c>
      <c r="T48" s="3" t="s">
        <v>29</v>
      </c>
      <c r="U48" s="3" t="s">
        <v>30</v>
      </c>
      <c r="V48" s="4">
        <v>41379.666608796295</v>
      </c>
      <c r="W48" s="3" t="s">
        <v>40</v>
      </c>
      <c r="X48" s="3" t="s">
        <v>27</v>
      </c>
      <c r="Y48" s="3" t="s">
        <v>182</v>
      </c>
      <c r="Z48" s="3" t="s">
        <v>1388</v>
      </c>
      <c r="AA48" s="3">
        <f t="shared" si="1"/>
        <v>0.148298611107748</v>
      </c>
      <c r="AB48" s="23">
        <f t="shared" si="2"/>
        <v>7.4149305553874001E-2</v>
      </c>
      <c r="AC48" s="47">
        <f t="shared" si="0"/>
        <v>9.8642361111124046</v>
      </c>
      <c r="AD48" s="47" t="s">
        <v>1426</v>
      </c>
    </row>
    <row r="49" spans="1:30" x14ac:dyDescent="0.2">
      <c r="A49" s="2" t="s">
        <v>1251</v>
      </c>
      <c r="B49" s="3" t="s">
        <v>22</v>
      </c>
      <c r="C49" s="4">
        <v>41371.527916666666</v>
      </c>
      <c r="D49" s="86" t="s">
        <v>1463</v>
      </c>
      <c r="E49" s="67">
        <v>41371</v>
      </c>
      <c r="F49" s="69">
        <v>0.52777777777777779</v>
      </c>
      <c r="G49" s="70" t="s">
        <v>1413</v>
      </c>
      <c r="H49" s="3" t="s">
        <v>1252</v>
      </c>
      <c r="I49" s="3" t="s">
        <v>38</v>
      </c>
      <c r="J49" s="3" t="s">
        <v>25</v>
      </c>
      <c r="K49" s="3" t="s">
        <v>50</v>
      </c>
      <c r="L49" s="3" t="s">
        <v>27</v>
      </c>
      <c r="M49" s="3" t="s">
        <v>27</v>
      </c>
      <c r="N49" s="3" t="s">
        <v>27</v>
      </c>
      <c r="O49" s="3" t="s">
        <v>27</v>
      </c>
      <c r="P49" s="3" t="s">
        <v>27</v>
      </c>
      <c r="Q49" s="3" t="s">
        <v>27</v>
      </c>
      <c r="R49" s="3" t="s">
        <v>27</v>
      </c>
      <c r="S49" s="3" t="s">
        <v>27</v>
      </c>
      <c r="T49" s="3" t="s">
        <v>29</v>
      </c>
      <c r="U49" s="3" t="s">
        <v>30</v>
      </c>
      <c r="V49" s="4">
        <v>41379.669282407405</v>
      </c>
      <c r="W49" s="3" t="s">
        <v>40</v>
      </c>
      <c r="X49" s="3" t="s">
        <v>27</v>
      </c>
      <c r="Y49" s="3" t="s">
        <v>64</v>
      </c>
      <c r="Z49" s="3" t="s">
        <v>1387</v>
      </c>
      <c r="AA49" s="3">
        <f t="shared" si="1"/>
        <v>1.7255439814834972</v>
      </c>
      <c r="AB49" s="23">
        <f t="shared" si="2"/>
        <v>0.8627719907417486</v>
      </c>
      <c r="AC49" s="47">
        <f t="shared" si="0"/>
        <v>8.1413657407392748</v>
      </c>
      <c r="AD49" s="47" t="s">
        <v>1426</v>
      </c>
    </row>
    <row r="50" spans="1:30" x14ac:dyDescent="0.2">
      <c r="A50" s="2" t="s">
        <v>1248</v>
      </c>
      <c r="B50" s="3" t="s">
        <v>22</v>
      </c>
      <c r="C50" s="4">
        <v>41374.538611111115</v>
      </c>
      <c r="D50" s="86" t="s">
        <v>1461</v>
      </c>
      <c r="E50" s="67">
        <v>41374</v>
      </c>
      <c r="F50" s="69">
        <v>0.53819444444444442</v>
      </c>
      <c r="G50" s="70" t="s">
        <v>1413</v>
      </c>
      <c r="H50" s="3" t="s">
        <v>1249</v>
      </c>
      <c r="I50" s="3" t="s">
        <v>69</v>
      </c>
      <c r="J50" s="3" t="s">
        <v>25</v>
      </c>
      <c r="K50" s="3" t="s">
        <v>26</v>
      </c>
      <c r="L50" s="3" t="s">
        <v>27</v>
      </c>
      <c r="M50" s="3" t="s">
        <v>27</v>
      </c>
      <c r="N50" s="3" t="s">
        <v>27</v>
      </c>
      <c r="O50" s="3" t="s">
        <v>27</v>
      </c>
      <c r="P50" s="3" t="s">
        <v>27</v>
      </c>
      <c r="Q50" s="3" t="s">
        <v>27</v>
      </c>
      <c r="R50" s="3" t="s">
        <v>27</v>
      </c>
      <c r="S50" s="3" t="s">
        <v>27</v>
      </c>
      <c r="T50" s="3" t="s">
        <v>29</v>
      </c>
      <c r="U50" s="3" t="s">
        <v>30</v>
      </c>
      <c r="V50" s="4">
        <v>41375.68959490741</v>
      </c>
      <c r="W50" s="3" t="s">
        <v>27</v>
      </c>
      <c r="X50" s="3" t="s">
        <v>27</v>
      </c>
      <c r="Y50" s="3" t="s">
        <v>1250</v>
      </c>
      <c r="Z50" s="3" t="s">
        <v>1388</v>
      </c>
      <c r="AA50" s="3">
        <f t="shared" si="1"/>
        <v>3.0106944444487453</v>
      </c>
      <c r="AB50" s="23">
        <f t="shared" si="2"/>
        <v>1.5053472222243727</v>
      </c>
      <c r="AC50" s="47">
        <f t="shared" si="0"/>
        <v>1.150983796294895</v>
      </c>
      <c r="AD50" s="47" t="s">
        <v>1421</v>
      </c>
    </row>
    <row r="51" spans="1:30" x14ac:dyDescent="0.2">
      <c r="A51" s="2" t="s">
        <v>1246</v>
      </c>
      <c r="B51" s="3" t="s">
        <v>22</v>
      </c>
      <c r="C51" s="4">
        <v>41375.513206018521</v>
      </c>
      <c r="D51" s="86" t="s">
        <v>1458</v>
      </c>
      <c r="E51" s="67">
        <v>41375</v>
      </c>
      <c r="F51" s="69">
        <v>0.5131944444444444</v>
      </c>
      <c r="G51" s="70" t="s">
        <v>1413</v>
      </c>
      <c r="H51" s="3" t="s">
        <v>1247</v>
      </c>
      <c r="I51" s="3" t="s">
        <v>38</v>
      </c>
      <c r="J51" s="3" t="s">
        <v>25</v>
      </c>
      <c r="K51" s="3" t="s">
        <v>26</v>
      </c>
      <c r="L51" s="3" t="s">
        <v>27</v>
      </c>
      <c r="M51" s="3" t="s">
        <v>27</v>
      </c>
      <c r="N51" s="4">
        <v>41408.629560185182</v>
      </c>
      <c r="O51" s="3" t="s">
        <v>27</v>
      </c>
      <c r="P51" s="3" t="s">
        <v>27</v>
      </c>
      <c r="Q51" s="3" t="s">
        <v>27</v>
      </c>
      <c r="R51" s="3" t="s">
        <v>27</v>
      </c>
      <c r="S51" s="3" t="s">
        <v>27</v>
      </c>
      <c r="T51" s="3" t="s">
        <v>29</v>
      </c>
      <c r="U51" s="3" t="s">
        <v>30</v>
      </c>
      <c r="V51" s="4">
        <v>41411.985960648148</v>
      </c>
      <c r="W51" s="3" t="s">
        <v>40</v>
      </c>
      <c r="X51" s="3" t="s">
        <v>27</v>
      </c>
      <c r="Y51" s="3" t="s">
        <v>64</v>
      </c>
      <c r="Z51" s="3" t="s">
        <v>1387</v>
      </c>
      <c r="AA51" s="3">
        <f t="shared" si="1"/>
        <v>0.97459490740584442</v>
      </c>
      <c r="AB51" s="23">
        <f t="shared" si="2"/>
        <v>0.48729745370292221</v>
      </c>
      <c r="AC51" s="47">
        <f t="shared" si="0"/>
        <v>36.472754629627161</v>
      </c>
      <c r="AD51" s="47" t="s">
        <v>1428</v>
      </c>
    </row>
    <row r="52" spans="1:30" x14ac:dyDescent="0.2">
      <c r="A52" s="2" t="s">
        <v>1244</v>
      </c>
      <c r="B52" s="3" t="s">
        <v>22</v>
      </c>
      <c r="C52" s="4">
        <v>41375.521770833337</v>
      </c>
      <c r="D52" s="86" t="s">
        <v>1458</v>
      </c>
      <c r="E52" s="67">
        <v>41375</v>
      </c>
      <c r="F52" s="69">
        <v>0.52152777777777781</v>
      </c>
      <c r="G52" s="70" t="s">
        <v>1413</v>
      </c>
      <c r="H52" s="3" t="s">
        <v>1245</v>
      </c>
      <c r="I52" s="3" t="s">
        <v>38</v>
      </c>
      <c r="J52" s="3" t="s">
        <v>25</v>
      </c>
      <c r="K52" s="3" t="s">
        <v>26</v>
      </c>
      <c r="L52" s="3" t="s">
        <v>27</v>
      </c>
      <c r="M52" s="3" t="s">
        <v>27</v>
      </c>
      <c r="N52" s="3" t="s">
        <v>27</v>
      </c>
      <c r="O52" s="3" t="s">
        <v>27</v>
      </c>
      <c r="P52" s="3" t="s">
        <v>27</v>
      </c>
      <c r="Q52" s="3" t="s">
        <v>27</v>
      </c>
      <c r="R52" s="3" t="s">
        <v>27</v>
      </c>
      <c r="S52" s="3" t="s">
        <v>27</v>
      </c>
      <c r="T52" s="3" t="s">
        <v>29</v>
      </c>
      <c r="U52" s="3" t="s">
        <v>30</v>
      </c>
      <c r="V52" s="4">
        <v>41381.578738425924</v>
      </c>
      <c r="W52" s="3" t="s">
        <v>40</v>
      </c>
      <c r="X52" s="3" t="s">
        <v>27</v>
      </c>
      <c r="Y52" s="3" t="s">
        <v>64</v>
      </c>
      <c r="Z52" s="3" t="s">
        <v>1387</v>
      </c>
      <c r="AA52" s="3">
        <f t="shared" si="1"/>
        <v>8.5648148160544224E-3</v>
      </c>
      <c r="AB52" s="23">
        <f t="shared" si="2"/>
        <v>4.2824074080272112E-3</v>
      </c>
      <c r="AC52" s="47">
        <f t="shared" si="0"/>
        <v>6.0569675925871707</v>
      </c>
      <c r="AD52" s="47" t="s">
        <v>1426</v>
      </c>
    </row>
    <row r="53" spans="1:30" x14ac:dyDescent="0.2">
      <c r="A53" s="2" t="s">
        <v>1242</v>
      </c>
      <c r="B53" s="3" t="s">
        <v>22</v>
      </c>
      <c r="C53" s="4">
        <v>41375.531898148147</v>
      </c>
      <c r="D53" s="86" t="s">
        <v>1458</v>
      </c>
      <c r="E53" s="67">
        <v>41375</v>
      </c>
      <c r="F53" s="69">
        <v>0.53125</v>
      </c>
      <c r="G53" s="70" t="s">
        <v>1413</v>
      </c>
      <c r="H53" s="3" t="s">
        <v>1243</v>
      </c>
      <c r="I53" s="3" t="s">
        <v>38</v>
      </c>
      <c r="J53" s="3" t="s">
        <v>25</v>
      </c>
      <c r="K53" s="3" t="s">
        <v>26</v>
      </c>
      <c r="L53" s="3" t="s">
        <v>27</v>
      </c>
      <c r="M53" s="3" t="s">
        <v>27</v>
      </c>
      <c r="N53" s="3" t="s">
        <v>27</v>
      </c>
      <c r="O53" s="3" t="s">
        <v>27</v>
      </c>
      <c r="P53" s="3" t="s">
        <v>27</v>
      </c>
      <c r="Q53" s="3" t="s">
        <v>27</v>
      </c>
      <c r="R53" s="3" t="s">
        <v>27</v>
      </c>
      <c r="S53" s="3" t="s">
        <v>27</v>
      </c>
      <c r="T53" s="3" t="s">
        <v>29</v>
      </c>
      <c r="U53" s="3" t="s">
        <v>30</v>
      </c>
      <c r="V53" s="4">
        <v>41376.62332175926</v>
      </c>
      <c r="W53" s="3" t="s">
        <v>40</v>
      </c>
      <c r="X53" s="3" t="s">
        <v>27</v>
      </c>
      <c r="Y53" s="3" t="s">
        <v>246</v>
      </c>
      <c r="Z53" s="3" t="s">
        <v>1387</v>
      </c>
      <c r="AA53" s="3">
        <f t="shared" si="1"/>
        <v>1.0127314810233656E-2</v>
      </c>
      <c r="AB53" s="23">
        <f t="shared" si="2"/>
        <v>5.0636574051168282E-3</v>
      </c>
      <c r="AC53" s="47">
        <f t="shared" si="0"/>
        <v>1.0914236111129867</v>
      </c>
      <c r="AD53" s="47" t="s">
        <v>1421</v>
      </c>
    </row>
    <row r="54" spans="1:30" x14ac:dyDescent="0.2">
      <c r="A54" s="2" t="s">
        <v>1240</v>
      </c>
      <c r="B54" s="3" t="s">
        <v>22</v>
      </c>
      <c r="C54" s="4">
        <v>41375.602025462962</v>
      </c>
      <c r="D54" s="86" t="s">
        <v>1458</v>
      </c>
      <c r="E54" s="67">
        <v>41375</v>
      </c>
      <c r="F54" s="69">
        <v>0.60138888888888886</v>
      </c>
      <c r="G54" s="70" t="s">
        <v>1413</v>
      </c>
      <c r="H54" s="3" t="s">
        <v>1241</v>
      </c>
      <c r="I54" s="3" t="s">
        <v>38</v>
      </c>
      <c r="J54" s="3" t="s">
        <v>25</v>
      </c>
      <c r="K54" s="3" t="s">
        <v>50</v>
      </c>
      <c r="L54" s="3" t="s">
        <v>27</v>
      </c>
      <c r="M54" s="3" t="s">
        <v>27</v>
      </c>
      <c r="N54" s="4">
        <v>41393.602210648147</v>
      </c>
      <c r="O54" s="3" t="s">
        <v>27</v>
      </c>
      <c r="P54" s="3" t="s">
        <v>27</v>
      </c>
      <c r="Q54" s="3" t="s">
        <v>27</v>
      </c>
      <c r="R54" s="3" t="s">
        <v>27</v>
      </c>
      <c r="S54" s="4">
        <v>41395.602141203701</v>
      </c>
      <c r="T54" s="3" t="s">
        <v>29</v>
      </c>
      <c r="U54" s="3" t="s">
        <v>47</v>
      </c>
      <c r="V54" s="4">
        <v>41396.731354166666</v>
      </c>
      <c r="W54" s="3" t="s">
        <v>40</v>
      </c>
      <c r="X54" s="3" t="s">
        <v>27</v>
      </c>
      <c r="Y54" s="3" t="s">
        <v>64</v>
      </c>
      <c r="Z54" s="3" t="s">
        <v>1387</v>
      </c>
      <c r="AA54" s="3">
        <f t="shared" si="1"/>
        <v>7.0127314815181307E-2</v>
      </c>
      <c r="AB54" s="23">
        <f t="shared" si="2"/>
        <v>3.5063657407590654E-2</v>
      </c>
      <c r="AC54" s="47">
        <f t="shared" si="0"/>
        <v>21.129328703704232</v>
      </c>
      <c r="AD54" s="47" t="s">
        <v>1427</v>
      </c>
    </row>
    <row r="55" spans="1:30" x14ac:dyDescent="0.2">
      <c r="A55" s="2" t="s">
        <v>1238</v>
      </c>
      <c r="B55" s="3" t="s">
        <v>22</v>
      </c>
      <c r="C55" s="4">
        <v>41376.385127314818</v>
      </c>
      <c r="D55" s="86" t="s">
        <v>1462</v>
      </c>
      <c r="E55" s="67">
        <v>41376</v>
      </c>
      <c r="F55" s="69">
        <v>0.38472222222222219</v>
      </c>
      <c r="G55" s="70" t="s">
        <v>1413</v>
      </c>
      <c r="H55" s="3" t="s">
        <v>1239</v>
      </c>
      <c r="I55" s="3" t="s">
        <v>38</v>
      </c>
      <c r="J55" s="3" t="s">
        <v>25</v>
      </c>
      <c r="K55" s="3" t="s">
        <v>50</v>
      </c>
      <c r="L55" s="3" t="s">
        <v>27</v>
      </c>
      <c r="M55" s="3" t="s">
        <v>27</v>
      </c>
      <c r="N55" s="3" t="s">
        <v>27</v>
      </c>
      <c r="O55" s="3" t="s">
        <v>27</v>
      </c>
      <c r="P55" s="3" t="s">
        <v>27</v>
      </c>
      <c r="Q55" s="3" t="s">
        <v>27</v>
      </c>
      <c r="R55" s="3" t="s">
        <v>27</v>
      </c>
      <c r="S55" s="3" t="s">
        <v>27</v>
      </c>
      <c r="T55" s="3" t="s">
        <v>29</v>
      </c>
      <c r="U55" s="3" t="s">
        <v>30</v>
      </c>
      <c r="V55" s="4">
        <v>41379.498425925929</v>
      </c>
      <c r="W55" s="3" t="s">
        <v>40</v>
      </c>
      <c r="X55" s="3" t="s">
        <v>27</v>
      </c>
      <c r="Y55" s="3" t="s">
        <v>726</v>
      </c>
      <c r="Z55" s="3" t="s">
        <v>1395</v>
      </c>
      <c r="AA55" s="3">
        <f t="shared" si="1"/>
        <v>0.78310185185546288</v>
      </c>
      <c r="AB55" s="23">
        <f t="shared" si="2"/>
        <v>0.39155092592773144</v>
      </c>
      <c r="AC55" s="47">
        <f t="shared" si="0"/>
        <v>3.1132986111115315</v>
      </c>
      <c r="AD55" s="47" t="s">
        <v>1423</v>
      </c>
    </row>
    <row r="56" spans="1:30" x14ac:dyDescent="0.2">
      <c r="A56" s="2" t="s">
        <v>1236</v>
      </c>
      <c r="B56" s="3" t="s">
        <v>22</v>
      </c>
      <c r="C56" s="4">
        <v>41376.42019675926</v>
      </c>
      <c r="D56" s="86" t="s">
        <v>1462</v>
      </c>
      <c r="E56" s="67">
        <v>41376</v>
      </c>
      <c r="F56" s="69">
        <v>0.4201388888888889</v>
      </c>
      <c r="G56" s="70" t="s">
        <v>1413</v>
      </c>
      <c r="H56" s="3" t="s">
        <v>1237</v>
      </c>
      <c r="I56" s="3" t="s">
        <v>38</v>
      </c>
      <c r="J56" s="3" t="s">
        <v>25</v>
      </c>
      <c r="K56" s="3" t="s">
        <v>26</v>
      </c>
      <c r="L56" s="3" t="s">
        <v>27</v>
      </c>
      <c r="M56" s="3" t="s">
        <v>27</v>
      </c>
      <c r="N56" s="3" t="s">
        <v>27</v>
      </c>
      <c r="O56" s="3" t="s">
        <v>27</v>
      </c>
      <c r="P56" s="3" t="s">
        <v>27</v>
      </c>
      <c r="Q56" s="3" t="s">
        <v>27</v>
      </c>
      <c r="R56" s="3" t="s">
        <v>27</v>
      </c>
      <c r="S56" s="3" t="s">
        <v>27</v>
      </c>
      <c r="T56" s="3" t="s">
        <v>29</v>
      </c>
      <c r="U56" s="3" t="s">
        <v>30</v>
      </c>
      <c r="V56" s="4">
        <v>41418.548055555555</v>
      </c>
      <c r="W56" s="3" t="s">
        <v>40</v>
      </c>
      <c r="X56" s="3" t="s">
        <v>27</v>
      </c>
      <c r="Y56" s="3" t="s">
        <v>219</v>
      </c>
      <c r="Z56" s="3" t="s">
        <v>1401</v>
      </c>
      <c r="AA56" s="3">
        <f t="shared" si="1"/>
        <v>3.5069444442342501E-2</v>
      </c>
      <c r="AB56" s="23">
        <f t="shared" si="2"/>
        <v>1.7534722221171251E-2</v>
      </c>
      <c r="AC56" s="47">
        <f t="shared" si="0"/>
        <v>42.127858796295186</v>
      </c>
      <c r="AD56" s="47" t="s">
        <v>1428</v>
      </c>
    </row>
    <row r="57" spans="1:30" x14ac:dyDescent="0.2">
      <c r="A57" s="2" t="s">
        <v>1234</v>
      </c>
      <c r="B57" s="3" t="s">
        <v>22</v>
      </c>
      <c r="C57" s="4">
        <v>41376.423344907409</v>
      </c>
      <c r="D57" s="86" t="s">
        <v>1462</v>
      </c>
      <c r="E57" s="67">
        <v>41376</v>
      </c>
      <c r="F57" s="69">
        <v>0.42291666666666666</v>
      </c>
      <c r="G57" s="70" t="s">
        <v>1413</v>
      </c>
      <c r="H57" s="3" t="s">
        <v>1235</v>
      </c>
      <c r="I57" s="3" t="s">
        <v>38</v>
      </c>
      <c r="J57" s="3" t="s">
        <v>25</v>
      </c>
      <c r="K57" s="3" t="s">
        <v>39</v>
      </c>
      <c r="L57" s="3" t="s">
        <v>27</v>
      </c>
      <c r="M57" s="3" t="s">
        <v>27</v>
      </c>
      <c r="N57" s="3" t="s">
        <v>27</v>
      </c>
      <c r="O57" s="3" t="s">
        <v>27</v>
      </c>
      <c r="P57" s="3" t="s">
        <v>27</v>
      </c>
      <c r="Q57" s="3" t="s">
        <v>27</v>
      </c>
      <c r="R57" s="3" t="s">
        <v>27</v>
      </c>
      <c r="S57" s="3" t="s">
        <v>27</v>
      </c>
      <c r="T57" s="3" t="s">
        <v>29</v>
      </c>
      <c r="U57" s="3" t="s">
        <v>30</v>
      </c>
      <c r="V57" s="4">
        <v>41376.717511574076</v>
      </c>
      <c r="W57" s="3" t="s">
        <v>40</v>
      </c>
      <c r="X57" s="3" t="s">
        <v>27</v>
      </c>
      <c r="Y57" s="3" t="s">
        <v>1196</v>
      </c>
      <c r="Z57" s="3" t="s">
        <v>1388</v>
      </c>
      <c r="AA57" s="3">
        <f t="shared" si="1"/>
        <v>3.1481481491937302E-3</v>
      </c>
      <c r="AB57" s="23">
        <f t="shared" si="2"/>
        <v>1.5740740745968651E-3</v>
      </c>
      <c r="AC57" s="47">
        <f t="shared" si="0"/>
        <v>0.29416666666656965</v>
      </c>
      <c r="AD57" s="47" t="s">
        <v>1420</v>
      </c>
    </row>
    <row r="58" spans="1:30" x14ac:dyDescent="0.2">
      <c r="A58" s="2" t="s">
        <v>1232</v>
      </c>
      <c r="B58" s="3" t="s">
        <v>22</v>
      </c>
      <c r="C58" s="4">
        <v>41376.531493055554</v>
      </c>
      <c r="D58" s="86" t="s">
        <v>1462</v>
      </c>
      <c r="E58" s="67">
        <v>41376</v>
      </c>
      <c r="F58" s="69">
        <v>0.53125</v>
      </c>
      <c r="G58" s="70" t="s">
        <v>1413</v>
      </c>
      <c r="H58" s="3" t="s">
        <v>1233</v>
      </c>
      <c r="I58" s="3" t="s">
        <v>38</v>
      </c>
      <c r="J58" s="3" t="s">
        <v>25</v>
      </c>
      <c r="K58" s="3" t="s">
        <v>26</v>
      </c>
      <c r="L58" s="3" t="s">
        <v>27</v>
      </c>
      <c r="M58" s="3" t="s">
        <v>27</v>
      </c>
      <c r="N58" s="3" t="s">
        <v>27</v>
      </c>
      <c r="O58" s="3" t="s">
        <v>27</v>
      </c>
      <c r="P58" s="3" t="s">
        <v>27</v>
      </c>
      <c r="Q58" s="3" t="s">
        <v>27</v>
      </c>
      <c r="R58" s="3" t="s">
        <v>27</v>
      </c>
      <c r="S58" s="3" t="s">
        <v>27</v>
      </c>
      <c r="T58" s="3" t="s">
        <v>29</v>
      </c>
      <c r="U58" s="3" t="s">
        <v>30</v>
      </c>
      <c r="V58" s="4">
        <v>41401.591678240744</v>
      </c>
      <c r="W58" s="3" t="s">
        <v>40</v>
      </c>
      <c r="X58" s="3" t="s">
        <v>27</v>
      </c>
      <c r="Y58" s="3" t="s">
        <v>31</v>
      </c>
      <c r="Z58" s="3" t="s">
        <v>1394</v>
      </c>
      <c r="AA58" s="3">
        <f t="shared" si="1"/>
        <v>0.10814814814511919</v>
      </c>
      <c r="AB58" s="23">
        <f t="shared" si="2"/>
        <v>5.4074074072559597E-2</v>
      </c>
      <c r="AC58" s="47">
        <f t="shared" si="0"/>
        <v>25.060185185189766</v>
      </c>
      <c r="AD58" s="47" t="s">
        <v>1427</v>
      </c>
    </row>
    <row r="59" spans="1:30" x14ac:dyDescent="0.2">
      <c r="A59" s="2" t="s">
        <v>1230</v>
      </c>
      <c r="B59" s="3" t="s">
        <v>22</v>
      </c>
      <c r="C59" s="4">
        <v>41376.565266203703</v>
      </c>
      <c r="D59" s="86" t="s">
        <v>1462</v>
      </c>
      <c r="E59" s="67">
        <v>41376</v>
      </c>
      <c r="F59" s="69">
        <v>0.56458333333333333</v>
      </c>
      <c r="G59" s="70" t="s">
        <v>1413</v>
      </c>
      <c r="H59" s="3" t="s">
        <v>1231</v>
      </c>
      <c r="I59" s="3" t="s">
        <v>38</v>
      </c>
      <c r="J59" s="3" t="s">
        <v>25</v>
      </c>
      <c r="K59" s="3" t="s">
        <v>39</v>
      </c>
      <c r="L59" s="3" t="s">
        <v>27</v>
      </c>
      <c r="M59" s="3" t="s">
        <v>27</v>
      </c>
      <c r="N59" s="3" t="s">
        <v>27</v>
      </c>
      <c r="O59" s="3" t="s">
        <v>27</v>
      </c>
      <c r="P59" s="3" t="s">
        <v>27</v>
      </c>
      <c r="Q59" s="3" t="s">
        <v>27</v>
      </c>
      <c r="R59" s="3" t="s">
        <v>27</v>
      </c>
      <c r="S59" s="3" t="s">
        <v>27</v>
      </c>
      <c r="T59" s="3" t="s">
        <v>29</v>
      </c>
      <c r="U59" s="3" t="s">
        <v>30</v>
      </c>
      <c r="V59" s="4">
        <v>41391.706400462965</v>
      </c>
      <c r="W59" s="3" t="s">
        <v>40</v>
      </c>
      <c r="X59" s="3" t="s">
        <v>27</v>
      </c>
      <c r="Y59" s="3" t="s">
        <v>71</v>
      </c>
      <c r="Z59" s="3" t="s">
        <v>1387</v>
      </c>
      <c r="AA59" s="3">
        <f t="shared" si="1"/>
        <v>3.3773148148611654E-2</v>
      </c>
      <c r="AB59" s="23">
        <f t="shared" si="2"/>
        <v>1.6886574074305827E-2</v>
      </c>
      <c r="AC59" s="47">
        <f t="shared" si="0"/>
        <v>15.141134259261889</v>
      </c>
      <c r="AD59" s="47" t="s">
        <v>1427</v>
      </c>
    </row>
    <row r="60" spans="1:30" x14ac:dyDescent="0.2">
      <c r="A60" s="2" t="s">
        <v>1228</v>
      </c>
      <c r="B60" s="3" t="s">
        <v>22</v>
      </c>
      <c r="C60" s="4">
        <v>41376.812627314815</v>
      </c>
      <c r="D60" s="86" t="s">
        <v>1462</v>
      </c>
      <c r="E60" s="67">
        <v>41376</v>
      </c>
      <c r="F60" s="69">
        <v>0.8125</v>
      </c>
      <c r="G60" s="70" t="s">
        <v>1414</v>
      </c>
      <c r="H60" s="3" t="s">
        <v>1229</v>
      </c>
      <c r="I60" s="3" t="s">
        <v>38</v>
      </c>
      <c r="J60" s="3" t="s">
        <v>25</v>
      </c>
      <c r="K60" s="3" t="s">
        <v>26</v>
      </c>
      <c r="L60" s="3" t="s">
        <v>27</v>
      </c>
      <c r="M60" s="3" t="s">
        <v>27</v>
      </c>
      <c r="N60" s="3" t="s">
        <v>27</v>
      </c>
      <c r="O60" s="3" t="s">
        <v>27</v>
      </c>
      <c r="P60" s="3" t="s">
        <v>27</v>
      </c>
      <c r="Q60" s="3" t="s">
        <v>27</v>
      </c>
      <c r="R60" s="3" t="s">
        <v>27</v>
      </c>
      <c r="S60" s="3" t="s">
        <v>27</v>
      </c>
      <c r="T60" s="3" t="s">
        <v>29</v>
      </c>
      <c r="U60" s="3" t="s">
        <v>30</v>
      </c>
      <c r="V60" s="4">
        <v>41401.591921296298</v>
      </c>
      <c r="W60" s="3" t="s">
        <v>40</v>
      </c>
      <c r="X60" s="3" t="s">
        <v>27</v>
      </c>
      <c r="Y60" s="3" t="s">
        <v>182</v>
      </c>
      <c r="Z60" s="3" t="s">
        <v>1388</v>
      </c>
      <c r="AA60" s="3">
        <f t="shared" si="1"/>
        <v>0.24736111111269565</v>
      </c>
      <c r="AB60" s="23">
        <f t="shared" si="2"/>
        <v>0.12368055555634783</v>
      </c>
      <c r="AC60" s="47">
        <f t="shared" si="0"/>
        <v>24.779293981482624</v>
      </c>
      <c r="AD60" s="47" t="s">
        <v>1427</v>
      </c>
    </row>
    <row r="61" spans="1:30" x14ac:dyDescent="0.2">
      <c r="A61" s="2" t="s">
        <v>1226</v>
      </c>
      <c r="B61" s="3" t="s">
        <v>22</v>
      </c>
      <c r="C61" s="4">
        <v>41376.975011574075</v>
      </c>
      <c r="D61" s="86" t="s">
        <v>1462</v>
      </c>
      <c r="E61" s="67">
        <v>41376</v>
      </c>
      <c r="F61" s="69">
        <v>0.97499999999999998</v>
      </c>
      <c r="G61" s="70" t="s">
        <v>1414</v>
      </c>
      <c r="H61" s="3" t="s">
        <v>1227</v>
      </c>
      <c r="I61" s="3" t="s">
        <v>38</v>
      </c>
      <c r="J61" s="3" t="s">
        <v>25</v>
      </c>
      <c r="K61" s="3" t="s">
        <v>26</v>
      </c>
      <c r="L61" s="3" t="s">
        <v>27</v>
      </c>
      <c r="M61" s="3" t="s">
        <v>27</v>
      </c>
      <c r="N61" s="3" t="s">
        <v>27</v>
      </c>
      <c r="O61" s="3" t="s">
        <v>27</v>
      </c>
      <c r="P61" s="3" t="s">
        <v>27</v>
      </c>
      <c r="Q61" s="3" t="s">
        <v>27</v>
      </c>
      <c r="R61" s="3" t="s">
        <v>27</v>
      </c>
      <c r="S61" s="3" t="s">
        <v>27</v>
      </c>
      <c r="T61" s="3" t="s">
        <v>29</v>
      </c>
      <c r="U61" s="3" t="s">
        <v>47</v>
      </c>
      <c r="V61" s="4">
        <v>41378.829363425924</v>
      </c>
      <c r="W61" s="3" t="s">
        <v>40</v>
      </c>
      <c r="X61" s="3" t="s">
        <v>27</v>
      </c>
      <c r="Y61" s="3" t="s">
        <v>64</v>
      </c>
      <c r="Z61" s="3" t="s">
        <v>1387</v>
      </c>
      <c r="AA61" s="3">
        <f t="shared" si="1"/>
        <v>0.16238425925985212</v>
      </c>
      <c r="AB61" s="23">
        <f t="shared" si="2"/>
        <v>8.1192129629926058E-2</v>
      </c>
      <c r="AC61" s="47">
        <f t="shared" si="0"/>
        <v>1.85435185184906</v>
      </c>
      <c r="AD61" s="47" t="s">
        <v>1421</v>
      </c>
    </row>
    <row r="62" spans="1:30" x14ac:dyDescent="0.2">
      <c r="A62" s="2" t="s">
        <v>1224</v>
      </c>
      <c r="B62" s="3" t="s">
        <v>22</v>
      </c>
      <c r="C62" s="4">
        <v>41377.453240740739</v>
      </c>
      <c r="D62" s="86" t="s">
        <v>1464</v>
      </c>
      <c r="E62" s="67">
        <v>41377</v>
      </c>
      <c r="F62" s="69">
        <v>0.45277777777777778</v>
      </c>
      <c r="G62" s="70" t="s">
        <v>1413</v>
      </c>
      <c r="H62" s="3" t="s">
        <v>1225</v>
      </c>
      <c r="I62" s="3" t="s">
        <v>38</v>
      </c>
      <c r="J62" s="3" t="s">
        <v>25</v>
      </c>
      <c r="K62" s="3" t="s">
        <v>39</v>
      </c>
      <c r="L62" s="3" t="s">
        <v>27</v>
      </c>
      <c r="M62" s="3" t="s">
        <v>27</v>
      </c>
      <c r="N62" s="3" t="s">
        <v>27</v>
      </c>
      <c r="O62" s="3" t="s">
        <v>27</v>
      </c>
      <c r="P62" s="3" t="s">
        <v>27</v>
      </c>
      <c r="Q62" s="3" t="s">
        <v>27</v>
      </c>
      <c r="R62" s="3" t="s">
        <v>27</v>
      </c>
      <c r="S62" s="3" t="s">
        <v>27</v>
      </c>
      <c r="T62" s="3" t="s">
        <v>29</v>
      </c>
      <c r="U62" s="3" t="s">
        <v>30</v>
      </c>
      <c r="V62" s="4">
        <v>41383.641469907408</v>
      </c>
      <c r="W62" s="3" t="s">
        <v>40</v>
      </c>
      <c r="X62" s="3" t="s">
        <v>27</v>
      </c>
      <c r="Y62" s="3" t="s">
        <v>490</v>
      </c>
      <c r="Z62" s="3" t="s">
        <v>1397</v>
      </c>
      <c r="AA62" s="3">
        <f t="shared" si="1"/>
        <v>0.47822916666336823</v>
      </c>
      <c r="AB62" s="23">
        <f t="shared" si="2"/>
        <v>0.23911458333168412</v>
      </c>
      <c r="AC62" s="47">
        <f t="shared" si="0"/>
        <v>6.1882291666697711</v>
      </c>
      <c r="AD62" s="47" t="s">
        <v>1426</v>
      </c>
    </row>
    <row r="63" spans="1:30" x14ac:dyDescent="0.2">
      <c r="A63" s="2" t="s">
        <v>1222</v>
      </c>
      <c r="B63" s="3" t="s">
        <v>22</v>
      </c>
      <c r="C63" s="4">
        <v>41377.77784722222</v>
      </c>
      <c r="D63" s="86" t="s">
        <v>1464</v>
      </c>
      <c r="E63" s="67">
        <v>41377</v>
      </c>
      <c r="F63" s="69">
        <v>0.77777777777777779</v>
      </c>
      <c r="G63" s="70" t="s">
        <v>1414</v>
      </c>
      <c r="H63" s="3" t="s">
        <v>1223</v>
      </c>
      <c r="I63" s="3" t="s">
        <v>38</v>
      </c>
      <c r="J63" s="3" t="s">
        <v>25</v>
      </c>
      <c r="K63" s="3" t="s">
        <v>26</v>
      </c>
      <c r="L63" s="3" t="s">
        <v>27</v>
      </c>
      <c r="M63" s="3" t="s">
        <v>27</v>
      </c>
      <c r="N63" s="4">
        <v>41408.630046296297</v>
      </c>
      <c r="O63" s="3" t="s">
        <v>27</v>
      </c>
      <c r="P63" s="3" t="s">
        <v>27</v>
      </c>
      <c r="Q63" s="3" t="s">
        <v>27</v>
      </c>
      <c r="R63" s="3" t="s">
        <v>27</v>
      </c>
      <c r="S63" s="3" t="s">
        <v>27</v>
      </c>
      <c r="T63" s="3" t="s">
        <v>29</v>
      </c>
      <c r="U63" s="3" t="s">
        <v>30</v>
      </c>
      <c r="V63" s="4">
        <v>41452.628958333335</v>
      </c>
      <c r="W63" s="3" t="s">
        <v>40</v>
      </c>
      <c r="X63" s="3" t="s">
        <v>27</v>
      </c>
      <c r="Y63" s="3" t="s">
        <v>1140</v>
      </c>
      <c r="Z63" s="3" t="s">
        <v>1388</v>
      </c>
      <c r="AA63" s="3">
        <f t="shared" si="1"/>
        <v>0.32460648148116888</v>
      </c>
      <c r="AB63" s="23">
        <f t="shared" si="2"/>
        <v>0.16230324074058444</v>
      </c>
      <c r="AC63" s="47">
        <f t="shared" si="0"/>
        <v>74.851111111114733</v>
      </c>
      <c r="AD63" s="47" t="s">
        <v>1428</v>
      </c>
    </row>
    <row r="64" spans="1:30" x14ac:dyDescent="0.2">
      <c r="A64" s="2" t="s">
        <v>1220</v>
      </c>
      <c r="B64" s="3" t="s">
        <v>22</v>
      </c>
      <c r="C64" s="4">
        <v>41379.519363425927</v>
      </c>
      <c r="D64" s="86" t="s">
        <v>1459</v>
      </c>
      <c r="E64" s="67">
        <v>41379</v>
      </c>
      <c r="F64" s="69">
        <v>0.51874999999999993</v>
      </c>
      <c r="G64" s="70" t="s">
        <v>1413</v>
      </c>
      <c r="H64" s="3" t="s">
        <v>1221</v>
      </c>
      <c r="I64" s="3" t="s">
        <v>38</v>
      </c>
      <c r="J64" s="3" t="s">
        <v>25</v>
      </c>
      <c r="K64" s="3" t="s">
        <v>26</v>
      </c>
      <c r="L64" s="3" t="s">
        <v>27</v>
      </c>
      <c r="M64" s="3" t="s">
        <v>27</v>
      </c>
      <c r="N64" s="3" t="s">
        <v>27</v>
      </c>
      <c r="O64" s="3" t="s">
        <v>27</v>
      </c>
      <c r="P64" s="3" t="s">
        <v>27</v>
      </c>
      <c r="Q64" s="3" t="s">
        <v>27</v>
      </c>
      <c r="R64" s="3" t="s">
        <v>27</v>
      </c>
      <c r="S64" s="3" t="s">
        <v>27</v>
      </c>
      <c r="T64" s="3" t="s">
        <v>29</v>
      </c>
      <c r="U64" s="3" t="s">
        <v>47</v>
      </c>
      <c r="V64" s="4">
        <v>41381.581053240741</v>
      </c>
      <c r="W64" s="3" t="s">
        <v>40</v>
      </c>
      <c r="X64" s="3" t="s">
        <v>27</v>
      </c>
      <c r="Y64" s="3" t="s">
        <v>225</v>
      </c>
      <c r="Z64" s="3" t="s">
        <v>1393</v>
      </c>
      <c r="AA64" s="3">
        <f t="shared" si="1"/>
        <v>1.7415162037068512</v>
      </c>
      <c r="AB64" s="23">
        <f t="shared" si="2"/>
        <v>0.87075810185342561</v>
      </c>
      <c r="AC64" s="47">
        <f t="shared" si="0"/>
        <v>2.0616898148145992</v>
      </c>
      <c r="AD64" s="47" t="s">
        <v>1422</v>
      </c>
    </row>
    <row r="65" spans="1:30" x14ac:dyDescent="0.2">
      <c r="A65" s="2" t="s">
        <v>1218</v>
      </c>
      <c r="B65" s="3" t="s">
        <v>22</v>
      </c>
      <c r="C65" s="4">
        <v>41379.52684027778</v>
      </c>
      <c r="D65" s="86" t="s">
        <v>1459</v>
      </c>
      <c r="E65" s="67">
        <v>41379</v>
      </c>
      <c r="F65" s="69">
        <v>0.52638888888888891</v>
      </c>
      <c r="G65" s="70" t="s">
        <v>1413</v>
      </c>
      <c r="H65" s="3" t="s">
        <v>1219</v>
      </c>
      <c r="I65" s="3" t="s">
        <v>38</v>
      </c>
      <c r="J65" s="3" t="s">
        <v>25</v>
      </c>
      <c r="K65" s="3" t="s">
        <v>26</v>
      </c>
      <c r="L65" s="5">
        <v>14</v>
      </c>
      <c r="M65" s="3" t="s">
        <v>27</v>
      </c>
      <c r="N65" s="3" t="s">
        <v>27</v>
      </c>
      <c r="O65" s="3" t="s">
        <v>27</v>
      </c>
      <c r="P65" s="3" t="s">
        <v>27</v>
      </c>
      <c r="Q65" s="3" t="s">
        <v>27</v>
      </c>
      <c r="R65" s="3" t="s">
        <v>27</v>
      </c>
      <c r="S65" s="3" t="s">
        <v>27</v>
      </c>
      <c r="T65" s="3" t="s">
        <v>29</v>
      </c>
      <c r="U65" s="3" t="s">
        <v>47</v>
      </c>
      <c r="V65" s="4">
        <v>41414.461527777778</v>
      </c>
      <c r="W65" s="3" t="s">
        <v>40</v>
      </c>
      <c r="X65" s="3" t="s">
        <v>27</v>
      </c>
      <c r="Y65" s="3" t="s">
        <v>225</v>
      </c>
      <c r="Z65" s="3" t="s">
        <v>1393</v>
      </c>
      <c r="AA65" s="3">
        <f t="shared" si="1"/>
        <v>7.4768518534256145E-3</v>
      </c>
      <c r="AB65" s="23">
        <f t="shared" si="2"/>
        <v>3.7384259267128073E-3</v>
      </c>
      <c r="AC65" s="47">
        <f t="shared" si="0"/>
        <v>34.934687499997381</v>
      </c>
      <c r="AD65" s="47" t="s">
        <v>1428</v>
      </c>
    </row>
    <row r="66" spans="1:30" x14ac:dyDescent="0.2">
      <c r="A66" s="2" t="s">
        <v>1216</v>
      </c>
      <c r="B66" s="3" t="s">
        <v>22</v>
      </c>
      <c r="C66" s="4">
        <v>41379.531990740739</v>
      </c>
      <c r="D66" s="86" t="s">
        <v>1459</v>
      </c>
      <c r="E66" s="67">
        <v>41379</v>
      </c>
      <c r="F66" s="69">
        <v>0.53194444444444444</v>
      </c>
      <c r="G66" s="70" t="s">
        <v>1413</v>
      </c>
      <c r="H66" s="3" t="s">
        <v>1217</v>
      </c>
      <c r="I66" s="3" t="s">
        <v>38</v>
      </c>
      <c r="J66" s="3" t="s">
        <v>25</v>
      </c>
      <c r="K66" s="3" t="s">
        <v>26</v>
      </c>
      <c r="L66" s="5">
        <v>14</v>
      </c>
      <c r="M66" s="3" t="s">
        <v>27</v>
      </c>
      <c r="N66" s="3" t="s">
        <v>27</v>
      </c>
      <c r="O66" s="3" t="s">
        <v>27</v>
      </c>
      <c r="P66" s="3" t="s">
        <v>27</v>
      </c>
      <c r="Q66" s="3" t="s">
        <v>27</v>
      </c>
      <c r="R66" s="3" t="s">
        <v>27</v>
      </c>
      <c r="S66" s="3" t="s">
        <v>27</v>
      </c>
      <c r="T66" s="3" t="s">
        <v>29</v>
      </c>
      <c r="U66" s="3" t="s">
        <v>47</v>
      </c>
      <c r="V66" s="4">
        <v>41452.941435185188</v>
      </c>
      <c r="W66" s="3" t="s">
        <v>40</v>
      </c>
      <c r="X66" s="3" t="s">
        <v>27</v>
      </c>
      <c r="Y66" s="3" t="s">
        <v>225</v>
      </c>
      <c r="Z66" s="3" t="s">
        <v>1393</v>
      </c>
      <c r="AA66" s="3">
        <f t="shared" si="1"/>
        <v>5.1504629591363482E-3</v>
      </c>
      <c r="AB66" s="23">
        <f t="shared" si="2"/>
        <v>2.5752314795681741E-3</v>
      </c>
      <c r="AC66" s="47">
        <f t="shared" ref="AC66:AC129" si="3">V66-C66</f>
        <v>73.409444444449036</v>
      </c>
      <c r="AD66" s="47" t="s">
        <v>1428</v>
      </c>
    </row>
    <row r="67" spans="1:30" x14ac:dyDescent="0.2">
      <c r="A67" s="2" t="s">
        <v>1214</v>
      </c>
      <c r="B67" s="3" t="s">
        <v>22</v>
      </c>
      <c r="C67" s="4">
        <v>41379.536111111112</v>
      </c>
      <c r="D67" s="86" t="s">
        <v>1459</v>
      </c>
      <c r="E67" s="67">
        <v>41379</v>
      </c>
      <c r="F67" s="69">
        <v>0.53611111111111109</v>
      </c>
      <c r="G67" s="70" t="s">
        <v>1413</v>
      </c>
      <c r="H67" s="3" t="s">
        <v>1215</v>
      </c>
      <c r="I67" s="3" t="s">
        <v>38</v>
      </c>
      <c r="J67" s="3" t="s">
        <v>25</v>
      </c>
      <c r="K67" s="3" t="s">
        <v>26</v>
      </c>
      <c r="L67" s="5">
        <v>14</v>
      </c>
      <c r="M67" s="3" t="s">
        <v>27</v>
      </c>
      <c r="N67" s="3" t="s">
        <v>27</v>
      </c>
      <c r="O67" s="3" t="s">
        <v>27</v>
      </c>
      <c r="P67" s="3" t="s">
        <v>27</v>
      </c>
      <c r="Q67" s="3" t="s">
        <v>27</v>
      </c>
      <c r="R67" s="3" t="s">
        <v>27</v>
      </c>
      <c r="S67" s="3" t="s">
        <v>27</v>
      </c>
      <c r="T67" s="3" t="s">
        <v>29</v>
      </c>
      <c r="U67" s="3" t="s">
        <v>47</v>
      </c>
      <c r="V67" s="4">
        <v>41453.396296296298</v>
      </c>
      <c r="W67" s="3" t="s">
        <v>40</v>
      </c>
      <c r="X67" s="3" t="s">
        <v>27</v>
      </c>
      <c r="Y67" s="3" t="s">
        <v>225</v>
      </c>
      <c r="Z67" s="3" t="s">
        <v>1393</v>
      </c>
      <c r="AA67" s="3">
        <f t="shared" ref="AA67:AA130" si="4">C67-C66</f>
        <v>4.1203703731298447E-3</v>
      </c>
      <c r="AB67" s="23">
        <f t="shared" ref="AB67:AB130" si="5">AA67/2</f>
        <v>2.0601851865649223E-3</v>
      </c>
      <c r="AC67" s="47">
        <f t="shared" si="3"/>
        <v>73.860185185185401</v>
      </c>
      <c r="AD67" s="47" t="s">
        <v>1428</v>
      </c>
    </row>
    <row r="68" spans="1:30" x14ac:dyDescent="0.2">
      <c r="A68" s="2" t="s">
        <v>1212</v>
      </c>
      <c r="B68" s="3" t="s">
        <v>22</v>
      </c>
      <c r="C68" s="4">
        <v>41379.543865740743</v>
      </c>
      <c r="D68" s="86" t="s">
        <v>1459</v>
      </c>
      <c r="E68" s="67">
        <v>41379</v>
      </c>
      <c r="F68" s="69">
        <v>0.54375000000000007</v>
      </c>
      <c r="G68" s="70" t="s">
        <v>1413</v>
      </c>
      <c r="H68" s="3" t="s">
        <v>1213</v>
      </c>
      <c r="I68" s="3" t="s">
        <v>38</v>
      </c>
      <c r="J68" s="3" t="s">
        <v>25</v>
      </c>
      <c r="K68" s="3" t="s">
        <v>26</v>
      </c>
      <c r="L68" s="5">
        <v>14</v>
      </c>
      <c r="M68" s="3" t="s">
        <v>27</v>
      </c>
      <c r="N68" s="3" t="s">
        <v>27</v>
      </c>
      <c r="O68" s="3" t="s">
        <v>27</v>
      </c>
      <c r="P68" s="3" t="s">
        <v>27</v>
      </c>
      <c r="Q68" s="3" t="s">
        <v>27</v>
      </c>
      <c r="R68" s="3" t="s">
        <v>27</v>
      </c>
      <c r="S68" s="3" t="s">
        <v>27</v>
      </c>
      <c r="T68" s="3" t="s">
        <v>29</v>
      </c>
      <c r="U68" s="3" t="s">
        <v>47</v>
      </c>
      <c r="V68" s="4">
        <v>41424.43650462963</v>
      </c>
      <c r="W68" s="3" t="s">
        <v>40</v>
      </c>
      <c r="X68" s="3" t="s">
        <v>27</v>
      </c>
      <c r="Y68" s="3" t="s">
        <v>225</v>
      </c>
      <c r="Z68" s="3" t="s">
        <v>1393</v>
      </c>
      <c r="AA68" s="3">
        <f t="shared" si="4"/>
        <v>7.7546296306536533E-3</v>
      </c>
      <c r="AB68" s="23">
        <f t="shared" si="5"/>
        <v>3.8773148153268266E-3</v>
      </c>
      <c r="AC68" s="47">
        <f t="shared" si="3"/>
        <v>44.892638888886722</v>
      </c>
      <c r="AD68" s="47" t="s">
        <v>1428</v>
      </c>
    </row>
    <row r="69" spans="1:30" x14ac:dyDescent="0.2">
      <c r="A69" s="2" t="s">
        <v>1210</v>
      </c>
      <c r="B69" s="3" t="s">
        <v>22</v>
      </c>
      <c r="C69" s="4">
        <v>41379.553252314814</v>
      </c>
      <c r="D69" s="86" t="s">
        <v>1459</v>
      </c>
      <c r="E69" s="67">
        <v>41379</v>
      </c>
      <c r="F69" s="69">
        <v>0.55277777777777781</v>
      </c>
      <c r="G69" s="70" t="s">
        <v>1413</v>
      </c>
      <c r="H69" s="3" t="s">
        <v>1211</v>
      </c>
      <c r="I69" s="3" t="s">
        <v>38</v>
      </c>
      <c r="J69" s="3" t="s">
        <v>25</v>
      </c>
      <c r="K69" s="3" t="s">
        <v>26</v>
      </c>
      <c r="L69" s="3" t="s">
        <v>27</v>
      </c>
      <c r="M69" s="3" t="s">
        <v>27</v>
      </c>
      <c r="N69" s="3" t="s">
        <v>27</v>
      </c>
      <c r="O69" s="3" t="s">
        <v>27</v>
      </c>
      <c r="P69" s="3" t="s">
        <v>27</v>
      </c>
      <c r="Q69" s="3" t="s">
        <v>27</v>
      </c>
      <c r="R69" s="3" t="s">
        <v>27</v>
      </c>
      <c r="S69" s="3" t="s">
        <v>27</v>
      </c>
      <c r="T69" s="3" t="s">
        <v>29</v>
      </c>
      <c r="U69" s="3" t="s">
        <v>47</v>
      </c>
      <c r="V69" s="4">
        <v>41411.760752314818</v>
      </c>
      <c r="W69" s="3" t="s">
        <v>40</v>
      </c>
      <c r="X69" s="3" t="s">
        <v>27</v>
      </c>
      <c r="Y69" s="3" t="s">
        <v>1162</v>
      </c>
      <c r="Z69" s="3" t="s">
        <v>1407</v>
      </c>
      <c r="AA69" s="3">
        <f t="shared" si="4"/>
        <v>9.3865740709588863E-3</v>
      </c>
      <c r="AB69" s="23">
        <f t="shared" si="5"/>
        <v>4.6932870354794431E-3</v>
      </c>
      <c r="AC69" s="47">
        <f t="shared" si="3"/>
        <v>32.207500000004075</v>
      </c>
      <c r="AD69" s="47" t="s">
        <v>1428</v>
      </c>
    </row>
    <row r="70" spans="1:30" x14ac:dyDescent="0.2">
      <c r="A70" s="2" t="s">
        <v>1208</v>
      </c>
      <c r="B70" s="3" t="s">
        <v>22</v>
      </c>
      <c r="C70" s="4">
        <v>41379.559502314813</v>
      </c>
      <c r="D70" s="86" t="s">
        <v>1459</v>
      </c>
      <c r="E70" s="67">
        <v>41379</v>
      </c>
      <c r="F70" s="69">
        <v>0.55902777777777779</v>
      </c>
      <c r="G70" s="70" t="s">
        <v>1413</v>
      </c>
      <c r="H70" s="3" t="s">
        <v>1209</v>
      </c>
      <c r="I70" s="3" t="s">
        <v>38</v>
      </c>
      <c r="J70" s="3" t="s">
        <v>25</v>
      </c>
      <c r="K70" s="3" t="s">
        <v>39</v>
      </c>
      <c r="L70" s="3" t="s">
        <v>27</v>
      </c>
      <c r="M70" s="3" t="s">
        <v>27</v>
      </c>
      <c r="N70" s="3" t="s">
        <v>27</v>
      </c>
      <c r="O70" s="3" t="s">
        <v>27</v>
      </c>
      <c r="P70" s="3" t="s">
        <v>27</v>
      </c>
      <c r="Q70" s="3" t="s">
        <v>27</v>
      </c>
      <c r="R70" s="3" t="s">
        <v>27</v>
      </c>
      <c r="S70" s="3" t="s">
        <v>27</v>
      </c>
      <c r="T70" s="3" t="s">
        <v>29</v>
      </c>
      <c r="U70" s="3" t="s">
        <v>30</v>
      </c>
      <c r="V70" s="4">
        <v>41391.704594907409</v>
      </c>
      <c r="W70" s="3" t="s">
        <v>40</v>
      </c>
      <c r="X70" s="3" t="s">
        <v>27</v>
      </c>
      <c r="Y70" s="3" t="s">
        <v>136</v>
      </c>
      <c r="Z70" s="3" t="s">
        <v>1387</v>
      </c>
      <c r="AA70" s="3">
        <f t="shared" si="4"/>
        <v>6.2499999985448085E-3</v>
      </c>
      <c r="AB70" s="23">
        <f t="shared" si="5"/>
        <v>3.1249999992724042E-3</v>
      </c>
      <c r="AC70" s="47">
        <f t="shared" si="3"/>
        <v>12.145092592596484</v>
      </c>
      <c r="AD70" s="47" t="s">
        <v>1427</v>
      </c>
    </row>
    <row r="71" spans="1:30" x14ac:dyDescent="0.2">
      <c r="A71" s="2" t="s">
        <v>1206</v>
      </c>
      <c r="B71" s="3" t="s">
        <v>22</v>
      </c>
      <c r="C71" s="4">
        <v>41379.575335648151</v>
      </c>
      <c r="D71" s="86" t="s">
        <v>1459</v>
      </c>
      <c r="E71" s="67">
        <v>41379</v>
      </c>
      <c r="F71" s="69">
        <v>0.57500000000000007</v>
      </c>
      <c r="G71" s="70" t="s">
        <v>1413</v>
      </c>
      <c r="H71" s="3" t="s">
        <v>1207</v>
      </c>
      <c r="I71" s="3" t="s">
        <v>38</v>
      </c>
      <c r="J71" s="3" t="s">
        <v>25</v>
      </c>
      <c r="K71" s="3" t="s">
        <v>26</v>
      </c>
      <c r="L71" s="3" t="s">
        <v>27</v>
      </c>
      <c r="M71" s="3" t="s">
        <v>27</v>
      </c>
      <c r="N71" s="3" t="s">
        <v>27</v>
      </c>
      <c r="O71" s="3" t="s">
        <v>27</v>
      </c>
      <c r="P71" s="3" t="s">
        <v>27</v>
      </c>
      <c r="Q71" s="3" t="s">
        <v>27</v>
      </c>
      <c r="R71" s="3" t="s">
        <v>27</v>
      </c>
      <c r="S71" s="3" t="s">
        <v>27</v>
      </c>
      <c r="T71" s="3" t="s">
        <v>29</v>
      </c>
      <c r="U71" s="3" t="s">
        <v>47</v>
      </c>
      <c r="V71" s="4">
        <v>41394.385370370372</v>
      </c>
      <c r="W71" s="3" t="s">
        <v>40</v>
      </c>
      <c r="X71" s="3" t="s">
        <v>27</v>
      </c>
      <c r="Y71" s="3" t="s">
        <v>71</v>
      </c>
      <c r="Z71" s="3" t="s">
        <v>1387</v>
      </c>
      <c r="AA71" s="3">
        <f t="shared" si="4"/>
        <v>1.5833333338377997E-2</v>
      </c>
      <c r="AB71" s="23">
        <f t="shared" si="5"/>
        <v>7.9166666691889986E-3</v>
      </c>
      <c r="AC71" s="47">
        <f t="shared" si="3"/>
        <v>14.810034722220735</v>
      </c>
      <c r="AD71" s="47" t="s">
        <v>1427</v>
      </c>
    </row>
    <row r="72" spans="1:30" x14ac:dyDescent="0.2">
      <c r="A72" s="2" t="s">
        <v>1204</v>
      </c>
      <c r="B72" s="3" t="s">
        <v>22</v>
      </c>
      <c r="C72" s="4">
        <v>41379.61922453704</v>
      </c>
      <c r="D72" s="86" t="s">
        <v>1459</v>
      </c>
      <c r="E72" s="67">
        <v>41379</v>
      </c>
      <c r="F72" s="69">
        <v>0.61875000000000002</v>
      </c>
      <c r="G72" s="70" t="s">
        <v>1413</v>
      </c>
      <c r="H72" s="3" t="s">
        <v>1205</v>
      </c>
      <c r="I72" s="3" t="s">
        <v>38</v>
      </c>
      <c r="J72" s="3" t="s">
        <v>25</v>
      </c>
      <c r="K72" s="3" t="s">
        <v>26</v>
      </c>
      <c r="L72" s="5">
        <v>14</v>
      </c>
      <c r="M72" s="3" t="s">
        <v>27</v>
      </c>
      <c r="N72" s="4">
        <v>41408.630324074074</v>
      </c>
      <c r="O72" s="3" t="s">
        <v>27</v>
      </c>
      <c r="P72" s="3" t="s">
        <v>27</v>
      </c>
      <c r="Q72" s="3" t="s">
        <v>27</v>
      </c>
      <c r="R72" s="3" t="s">
        <v>27</v>
      </c>
      <c r="S72" s="3" t="s">
        <v>27</v>
      </c>
      <c r="T72" s="3" t="s">
        <v>29</v>
      </c>
      <c r="U72" s="3" t="s">
        <v>47</v>
      </c>
      <c r="V72" s="4">
        <v>41424.448645833334</v>
      </c>
      <c r="W72" s="3" t="s">
        <v>40</v>
      </c>
      <c r="X72" s="3" t="s">
        <v>27</v>
      </c>
      <c r="Y72" s="3" t="s">
        <v>225</v>
      </c>
      <c r="Z72" s="3" t="s">
        <v>1393</v>
      </c>
      <c r="AA72" s="3">
        <f t="shared" si="4"/>
        <v>4.3888888889341615E-2</v>
      </c>
      <c r="AB72" s="23">
        <f t="shared" si="5"/>
        <v>2.1944444444670808E-2</v>
      </c>
      <c r="AC72" s="47">
        <f t="shared" si="3"/>
        <v>44.829421296293731</v>
      </c>
      <c r="AD72" s="47" t="s">
        <v>1428</v>
      </c>
    </row>
    <row r="73" spans="1:30" x14ac:dyDescent="0.2">
      <c r="A73" s="2" t="s">
        <v>1202</v>
      </c>
      <c r="B73" s="3" t="s">
        <v>22</v>
      </c>
      <c r="C73" s="4">
        <v>41379.684560185182</v>
      </c>
      <c r="D73" s="86" t="s">
        <v>1459</v>
      </c>
      <c r="E73" s="67">
        <v>41379</v>
      </c>
      <c r="F73" s="69">
        <v>0.68402777777777779</v>
      </c>
      <c r="G73" s="70" t="s">
        <v>1413</v>
      </c>
      <c r="H73" s="3" t="s">
        <v>1203</v>
      </c>
      <c r="I73" s="3" t="s">
        <v>38</v>
      </c>
      <c r="J73" s="3" t="s">
        <v>25</v>
      </c>
      <c r="K73" s="3" t="s">
        <v>26</v>
      </c>
      <c r="L73" s="3" t="s">
        <v>27</v>
      </c>
      <c r="M73" s="3" t="s">
        <v>27</v>
      </c>
      <c r="N73" s="3" t="s">
        <v>27</v>
      </c>
      <c r="O73" s="3" t="s">
        <v>27</v>
      </c>
      <c r="P73" s="3" t="s">
        <v>27</v>
      </c>
      <c r="Q73" s="3" t="s">
        <v>27</v>
      </c>
      <c r="R73" s="3" t="s">
        <v>27</v>
      </c>
      <c r="S73" s="3" t="s">
        <v>27</v>
      </c>
      <c r="T73" s="3" t="s">
        <v>29</v>
      </c>
      <c r="U73" s="3" t="s">
        <v>47</v>
      </c>
      <c r="V73" s="4">
        <v>41390.66673611111</v>
      </c>
      <c r="W73" s="3" t="s">
        <v>40</v>
      </c>
      <c r="X73" s="3" t="s">
        <v>27</v>
      </c>
      <c r="Y73" s="3" t="s">
        <v>64</v>
      </c>
      <c r="Z73" s="3" t="s">
        <v>1387</v>
      </c>
      <c r="AA73" s="3">
        <f t="shared" si="4"/>
        <v>6.5335648141626734E-2</v>
      </c>
      <c r="AB73" s="23">
        <f t="shared" si="5"/>
        <v>3.2667824070813367E-2</v>
      </c>
      <c r="AC73" s="47">
        <f t="shared" si="3"/>
        <v>10.982175925928459</v>
      </c>
      <c r="AD73" s="47" t="s">
        <v>1427</v>
      </c>
    </row>
    <row r="74" spans="1:30" x14ac:dyDescent="0.2">
      <c r="A74" s="2" t="s">
        <v>1200</v>
      </c>
      <c r="B74" s="3" t="s">
        <v>22</v>
      </c>
      <c r="C74" s="4">
        <v>41380.343726851854</v>
      </c>
      <c r="D74" s="86" t="s">
        <v>1460</v>
      </c>
      <c r="E74" s="67">
        <v>41380</v>
      </c>
      <c r="F74" s="69">
        <v>0.3430555555555555</v>
      </c>
      <c r="G74" s="70" t="s">
        <v>1412</v>
      </c>
      <c r="H74" s="3" t="s">
        <v>1201</v>
      </c>
      <c r="I74" s="3" t="s">
        <v>107</v>
      </c>
      <c r="J74" s="3" t="s">
        <v>25</v>
      </c>
      <c r="K74" s="3" t="s">
        <v>26</v>
      </c>
      <c r="L74" s="3" t="s">
        <v>27</v>
      </c>
      <c r="M74" s="3" t="s">
        <v>27</v>
      </c>
      <c r="N74" s="3" t="s">
        <v>27</v>
      </c>
      <c r="O74" s="3" t="s">
        <v>27</v>
      </c>
      <c r="P74" s="3" t="s">
        <v>27</v>
      </c>
      <c r="Q74" s="3" t="s">
        <v>27</v>
      </c>
      <c r="R74" s="3" t="s">
        <v>27</v>
      </c>
      <c r="S74" s="3" t="s">
        <v>27</v>
      </c>
      <c r="T74" s="3" t="s">
        <v>29</v>
      </c>
      <c r="U74" s="3" t="s">
        <v>30</v>
      </c>
      <c r="V74" s="4">
        <v>41381.577615740738</v>
      </c>
      <c r="W74" s="3" t="s">
        <v>27</v>
      </c>
      <c r="X74" s="3" t="s">
        <v>27</v>
      </c>
      <c r="Y74" s="3" t="s">
        <v>71</v>
      </c>
      <c r="Z74" s="3" t="s">
        <v>1387</v>
      </c>
      <c r="AA74" s="3">
        <f t="shared" si="4"/>
        <v>0.65916666667180834</v>
      </c>
      <c r="AB74" s="23">
        <f t="shared" si="5"/>
        <v>0.32958333333590417</v>
      </c>
      <c r="AC74" s="47">
        <f t="shared" si="3"/>
        <v>1.233888888884394</v>
      </c>
      <c r="AD74" s="47" t="s">
        <v>1421</v>
      </c>
    </row>
    <row r="75" spans="1:30" x14ac:dyDescent="0.2">
      <c r="A75" s="2" t="s">
        <v>1197</v>
      </c>
      <c r="B75" s="3" t="s">
        <v>22</v>
      </c>
      <c r="C75" s="4">
        <v>41380.55736111111</v>
      </c>
      <c r="D75" s="86" t="s">
        <v>1460</v>
      </c>
      <c r="E75" s="67">
        <v>41380</v>
      </c>
      <c r="F75" s="69">
        <v>0.55694444444444446</v>
      </c>
      <c r="G75" s="70" t="s">
        <v>1413</v>
      </c>
      <c r="H75" s="3" t="s">
        <v>1198</v>
      </c>
      <c r="I75" s="3" t="s">
        <v>38</v>
      </c>
      <c r="J75" s="3" t="s">
        <v>25</v>
      </c>
      <c r="K75" s="3" t="s">
        <v>26</v>
      </c>
      <c r="L75" s="3" t="s">
        <v>27</v>
      </c>
      <c r="M75" s="3" t="s">
        <v>27</v>
      </c>
      <c r="N75" s="3" t="s">
        <v>27</v>
      </c>
      <c r="O75" s="3" t="s">
        <v>27</v>
      </c>
      <c r="P75" s="3" t="s">
        <v>27</v>
      </c>
      <c r="Q75" s="3" t="s">
        <v>27</v>
      </c>
      <c r="R75" s="3" t="s">
        <v>27</v>
      </c>
      <c r="S75" s="3" t="s">
        <v>27</v>
      </c>
      <c r="T75" s="3" t="s">
        <v>29</v>
      </c>
      <c r="U75" s="3" t="s">
        <v>47</v>
      </c>
      <c r="V75" s="4">
        <v>41394.390983796293</v>
      </c>
      <c r="W75" s="3" t="s">
        <v>40</v>
      </c>
      <c r="X75" s="3" t="s">
        <v>27</v>
      </c>
      <c r="Y75" s="3" t="s">
        <v>1199</v>
      </c>
      <c r="Z75" s="3" t="s">
        <v>1400</v>
      </c>
      <c r="AA75" s="3">
        <f t="shared" si="4"/>
        <v>0.21363425925665069</v>
      </c>
      <c r="AB75" s="23">
        <f t="shared" si="5"/>
        <v>0.10681712962832535</v>
      </c>
      <c r="AC75" s="47">
        <f t="shared" si="3"/>
        <v>13.83362268518249</v>
      </c>
      <c r="AD75" s="47" t="s">
        <v>1427</v>
      </c>
    </row>
    <row r="76" spans="1:30" x14ac:dyDescent="0.2">
      <c r="A76" s="2" t="s">
        <v>1194</v>
      </c>
      <c r="B76" s="3" t="s">
        <v>22</v>
      </c>
      <c r="C76" s="4">
        <v>41380.638182870367</v>
      </c>
      <c r="D76" s="86" t="s">
        <v>1460</v>
      </c>
      <c r="E76" s="67">
        <v>41380</v>
      </c>
      <c r="F76" s="69">
        <v>0.63750000000000007</v>
      </c>
      <c r="G76" s="70" t="s">
        <v>1413</v>
      </c>
      <c r="H76" s="3" t="s">
        <v>1195</v>
      </c>
      <c r="I76" s="3" t="s">
        <v>38</v>
      </c>
      <c r="J76" s="3" t="s">
        <v>25</v>
      </c>
      <c r="K76" s="3" t="s">
        <v>26</v>
      </c>
      <c r="L76" s="3" t="s">
        <v>27</v>
      </c>
      <c r="M76" s="3" t="s">
        <v>27</v>
      </c>
      <c r="N76" s="3" t="s">
        <v>27</v>
      </c>
      <c r="O76" s="3" t="s">
        <v>27</v>
      </c>
      <c r="P76" s="3" t="s">
        <v>27</v>
      </c>
      <c r="Q76" s="3" t="s">
        <v>27</v>
      </c>
      <c r="R76" s="3" t="s">
        <v>27</v>
      </c>
      <c r="S76" s="3" t="s">
        <v>27</v>
      </c>
      <c r="T76" s="3" t="s">
        <v>29</v>
      </c>
      <c r="U76" s="3" t="s">
        <v>47</v>
      </c>
      <c r="V76" s="4">
        <v>41394.390185185184</v>
      </c>
      <c r="W76" s="3" t="s">
        <v>40</v>
      </c>
      <c r="X76" s="3" t="s">
        <v>27</v>
      </c>
      <c r="Y76" s="3" t="s">
        <v>1196</v>
      </c>
      <c r="Z76" s="3" t="s">
        <v>1388</v>
      </c>
      <c r="AA76" s="3">
        <f t="shared" si="4"/>
        <v>8.0821759256650694E-2</v>
      </c>
      <c r="AB76" s="23">
        <f t="shared" si="5"/>
        <v>4.0410879628325347E-2</v>
      </c>
      <c r="AC76" s="47">
        <f t="shared" si="3"/>
        <v>13.752002314817219</v>
      </c>
      <c r="AD76" s="47" t="s">
        <v>1427</v>
      </c>
    </row>
    <row r="77" spans="1:30" x14ac:dyDescent="0.2">
      <c r="A77" s="2" t="s">
        <v>1192</v>
      </c>
      <c r="B77" s="3" t="s">
        <v>22</v>
      </c>
      <c r="C77" s="4">
        <v>41380.791527777779</v>
      </c>
      <c r="D77" s="86" t="s">
        <v>1460</v>
      </c>
      <c r="E77" s="67">
        <v>41380</v>
      </c>
      <c r="F77" s="69">
        <v>0.7909722222222223</v>
      </c>
      <c r="G77" s="70" t="s">
        <v>1414</v>
      </c>
      <c r="H77" s="3" t="s">
        <v>1193</v>
      </c>
      <c r="I77" s="3" t="s">
        <v>38</v>
      </c>
      <c r="J77" s="3" t="s">
        <v>25</v>
      </c>
      <c r="K77" s="3" t="s">
        <v>26</v>
      </c>
      <c r="L77" s="3" t="s">
        <v>27</v>
      </c>
      <c r="M77" s="3" t="s">
        <v>27</v>
      </c>
      <c r="N77" s="4">
        <v>41408.630532407406</v>
      </c>
      <c r="O77" s="3" t="s">
        <v>27</v>
      </c>
      <c r="P77" s="3" t="s">
        <v>27</v>
      </c>
      <c r="Q77" s="3" t="s">
        <v>27</v>
      </c>
      <c r="R77" s="3" t="s">
        <v>27</v>
      </c>
      <c r="S77" s="3" t="s">
        <v>27</v>
      </c>
      <c r="T77" s="3" t="s">
        <v>29</v>
      </c>
      <c r="U77" s="3" t="s">
        <v>30</v>
      </c>
      <c r="V77" s="4">
        <v>41414.466585648152</v>
      </c>
      <c r="W77" s="3" t="s">
        <v>40</v>
      </c>
      <c r="X77" s="3" t="s">
        <v>27</v>
      </c>
      <c r="Y77" s="3" t="s">
        <v>31</v>
      </c>
      <c r="Z77" s="3" t="s">
        <v>1394</v>
      </c>
      <c r="AA77" s="3">
        <f t="shared" si="4"/>
        <v>0.15334490741224727</v>
      </c>
      <c r="AB77" s="23">
        <f t="shared" si="5"/>
        <v>7.6672453706123633E-2</v>
      </c>
      <c r="AC77" s="47">
        <f t="shared" si="3"/>
        <v>33.675057870372257</v>
      </c>
      <c r="AD77" s="47" t="s">
        <v>1428</v>
      </c>
    </row>
    <row r="78" spans="1:30" x14ac:dyDescent="0.2">
      <c r="A78" s="2" t="s">
        <v>1190</v>
      </c>
      <c r="B78" s="3" t="s">
        <v>22</v>
      </c>
      <c r="C78" s="4">
        <v>41380.803148148145</v>
      </c>
      <c r="D78" s="86" t="s">
        <v>1460</v>
      </c>
      <c r="E78" s="67">
        <v>41380</v>
      </c>
      <c r="F78" s="69">
        <v>0.8027777777777777</v>
      </c>
      <c r="G78" s="70" t="s">
        <v>1414</v>
      </c>
      <c r="H78" s="3" t="s">
        <v>1191</v>
      </c>
      <c r="I78" s="3" t="s">
        <v>38</v>
      </c>
      <c r="J78" s="3" t="s">
        <v>25</v>
      </c>
      <c r="K78" s="3" t="s">
        <v>26</v>
      </c>
      <c r="L78" s="3" t="s">
        <v>27</v>
      </c>
      <c r="M78" s="3" t="s">
        <v>27</v>
      </c>
      <c r="N78" s="3" t="s">
        <v>27</v>
      </c>
      <c r="O78" s="3" t="s">
        <v>27</v>
      </c>
      <c r="P78" s="3" t="s">
        <v>27</v>
      </c>
      <c r="Q78" s="3" t="s">
        <v>27</v>
      </c>
      <c r="R78" s="3" t="s">
        <v>77</v>
      </c>
      <c r="S78" s="3" t="s">
        <v>27</v>
      </c>
      <c r="T78" s="3" t="s">
        <v>29</v>
      </c>
      <c r="U78" s="3" t="s">
        <v>30</v>
      </c>
      <c r="V78" s="4">
        <v>41414.466354166667</v>
      </c>
      <c r="W78" s="3" t="s">
        <v>40</v>
      </c>
      <c r="X78" s="3" t="s">
        <v>27</v>
      </c>
      <c r="Y78" s="3" t="s">
        <v>726</v>
      </c>
      <c r="Z78" s="3" t="s">
        <v>1395</v>
      </c>
      <c r="AA78" s="3">
        <f t="shared" si="4"/>
        <v>1.1620370365562849E-2</v>
      </c>
      <c r="AB78" s="23">
        <f t="shared" si="5"/>
        <v>5.8101851827814244E-3</v>
      </c>
      <c r="AC78" s="47">
        <f t="shared" si="3"/>
        <v>33.663206018522033</v>
      </c>
      <c r="AD78" s="47" t="s">
        <v>1428</v>
      </c>
    </row>
    <row r="79" spans="1:30" x14ac:dyDescent="0.2">
      <c r="A79" s="2" t="s">
        <v>1188</v>
      </c>
      <c r="B79" s="3" t="s">
        <v>22</v>
      </c>
      <c r="C79" s="4">
        <v>41381.407465277778</v>
      </c>
      <c r="D79" s="86" t="s">
        <v>1461</v>
      </c>
      <c r="E79" s="67">
        <v>41381</v>
      </c>
      <c r="F79" s="69">
        <v>0.4069444444444445</v>
      </c>
      <c r="G79" s="70" t="s">
        <v>1413</v>
      </c>
      <c r="H79" s="3" t="s">
        <v>1189</v>
      </c>
      <c r="I79" s="3" t="s">
        <v>38</v>
      </c>
      <c r="J79" s="3" t="s">
        <v>25</v>
      </c>
      <c r="K79" s="3" t="s">
        <v>26</v>
      </c>
      <c r="L79" s="3" t="s">
        <v>27</v>
      </c>
      <c r="M79" s="3" t="s">
        <v>27</v>
      </c>
      <c r="N79" s="3" t="s">
        <v>27</v>
      </c>
      <c r="O79" s="3" t="s">
        <v>27</v>
      </c>
      <c r="P79" s="3" t="s">
        <v>27</v>
      </c>
      <c r="Q79" s="3" t="s">
        <v>27</v>
      </c>
      <c r="R79" s="3" t="s">
        <v>27</v>
      </c>
      <c r="S79" s="3" t="s">
        <v>27</v>
      </c>
      <c r="T79" s="3" t="s">
        <v>29</v>
      </c>
      <c r="U79" s="3" t="s">
        <v>30</v>
      </c>
      <c r="V79" s="4">
        <v>41428.503611111111</v>
      </c>
      <c r="W79" s="3" t="s">
        <v>27</v>
      </c>
      <c r="X79" s="3" t="s">
        <v>27</v>
      </c>
      <c r="Y79" s="3" t="s">
        <v>64</v>
      </c>
      <c r="Z79" s="3" t="s">
        <v>1387</v>
      </c>
      <c r="AA79" s="3">
        <f t="shared" si="4"/>
        <v>0.604317129633273</v>
      </c>
      <c r="AB79" s="23">
        <f t="shared" si="5"/>
        <v>0.3021585648166365</v>
      </c>
      <c r="AC79" s="47">
        <f t="shared" si="3"/>
        <v>47.096145833333139</v>
      </c>
      <c r="AD79" s="47" t="s">
        <v>1428</v>
      </c>
    </row>
    <row r="80" spans="1:30" x14ac:dyDescent="0.2">
      <c r="A80" s="2" t="s">
        <v>1186</v>
      </c>
      <c r="B80" s="3" t="s">
        <v>22</v>
      </c>
      <c r="C80" s="4">
        <v>41381.420856481483</v>
      </c>
      <c r="D80" s="86" t="s">
        <v>1461</v>
      </c>
      <c r="E80" s="67">
        <v>41381</v>
      </c>
      <c r="F80" s="69">
        <v>0.42083333333333334</v>
      </c>
      <c r="G80" s="70" t="s">
        <v>1413</v>
      </c>
      <c r="H80" s="3" t="s">
        <v>1187</v>
      </c>
      <c r="I80" s="3" t="s">
        <v>69</v>
      </c>
      <c r="J80" s="3" t="s">
        <v>25</v>
      </c>
      <c r="K80" s="3" t="s">
        <v>26</v>
      </c>
      <c r="L80" s="3" t="s">
        <v>27</v>
      </c>
      <c r="M80" s="3" t="s">
        <v>742</v>
      </c>
      <c r="N80" s="3" t="s">
        <v>27</v>
      </c>
      <c r="O80" s="3" t="s">
        <v>27</v>
      </c>
      <c r="P80" s="3" t="s">
        <v>27</v>
      </c>
      <c r="Q80" s="3" t="s">
        <v>27</v>
      </c>
      <c r="R80" s="3" t="s">
        <v>27</v>
      </c>
      <c r="S80" s="3" t="s">
        <v>27</v>
      </c>
      <c r="T80" s="3" t="s">
        <v>29</v>
      </c>
      <c r="U80" s="3" t="s">
        <v>30</v>
      </c>
      <c r="V80" s="4">
        <v>41414.575902777775</v>
      </c>
      <c r="W80" s="3" t="s">
        <v>27</v>
      </c>
      <c r="X80" s="3" t="s">
        <v>27</v>
      </c>
      <c r="Y80" s="3" t="s">
        <v>64</v>
      </c>
      <c r="Z80" s="3" t="s">
        <v>1387</v>
      </c>
      <c r="AA80" s="3">
        <f t="shared" si="4"/>
        <v>1.3391203705396038E-2</v>
      </c>
      <c r="AB80" s="23">
        <f t="shared" si="5"/>
        <v>6.6956018526980188E-3</v>
      </c>
      <c r="AC80" s="47">
        <f t="shared" si="3"/>
        <v>33.155046296291403</v>
      </c>
      <c r="AD80" s="47" t="s">
        <v>1428</v>
      </c>
    </row>
    <row r="81" spans="1:30" x14ac:dyDescent="0.2">
      <c r="A81" s="2" t="s">
        <v>1184</v>
      </c>
      <c r="B81" s="3" t="s">
        <v>22</v>
      </c>
      <c r="C81" s="4">
        <v>41381.582731481481</v>
      </c>
      <c r="D81" s="86" t="s">
        <v>1461</v>
      </c>
      <c r="E81" s="67">
        <v>41381</v>
      </c>
      <c r="F81" s="69">
        <v>0.58263888888888882</v>
      </c>
      <c r="G81" s="70" t="s">
        <v>1413</v>
      </c>
      <c r="H81" s="3" t="s">
        <v>1185</v>
      </c>
      <c r="I81" s="3" t="s">
        <v>69</v>
      </c>
      <c r="J81" s="3" t="s">
        <v>25</v>
      </c>
      <c r="K81" s="3" t="s">
        <v>50</v>
      </c>
      <c r="L81" s="3" t="s">
        <v>27</v>
      </c>
      <c r="M81" s="3" t="s">
        <v>27</v>
      </c>
      <c r="N81" s="3" t="s">
        <v>27</v>
      </c>
      <c r="O81" s="3" t="s">
        <v>27</v>
      </c>
      <c r="P81" s="3" t="s">
        <v>27</v>
      </c>
      <c r="Q81" s="3" t="s">
        <v>27</v>
      </c>
      <c r="R81" s="3" t="s">
        <v>27</v>
      </c>
      <c r="S81" s="3" t="s">
        <v>27</v>
      </c>
      <c r="T81" s="3" t="s">
        <v>29</v>
      </c>
      <c r="U81" s="3" t="s">
        <v>30</v>
      </c>
      <c r="V81" s="4">
        <v>41396.706030092595</v>
      </c>
      <c r="W81" s="3" t="s">
        <v>27</v>
      </c>
      <c r="X81" s="3" t="s">
        <v>27</v>
      </c>
      <c r="Y81" s="3" t="s">
        <v>182</v>
      </c>
      <c r="Z81" s="3" t="s">
        <v>1388</v>
      </c>
      <c r="AA81" s="3">
        <f t="shared" si="4"/>
        <v>0.16187499999796273</v>
      </c>
      <c r="AB81" s="23">
        <f t="shared" si="5"/>
        <v>8.0937499998981366E-2</v>
      </c>
      <c r="AC81" s="47">
        <f t="shared" si="3"/>
        <v>15.123298611113569</v>
      </c>
      <c r="AD81" s="47" t="s">
        <v>1427</v>
      </c>
    </row>
    <row r="82" spans="1:30" x14ac:dyDescent="0.2">
      <c r="A82" s="2" t="s">
        <v>1182</v>
      </c>
      <c r="B82" s="3" t="s">
        <v>22</v>
      </c>
      <c r="C82" s="4">
        <v>41381.652499999997</v>
      </c>
      <c r="D82" s="86" t="s">
        <v>1461</v>
      </c>
      <c r="E82" s="67">
        <v>41381</v>
      </c>
      <c r="F82" s="69">
        <v>0.65208333333333335</v>
      </c>
      <c r="G82" s="70" t="s">
        <v>1413</v>
      </c>
      <c r="H82" s="3" t="s">
        <v>1183</v>
      </c>
      <c r="I82" s="3" t="s">
        <v>1181</v>
      </c>
      <c r="J82" s="3" t="s">
        <v>25</v>
      </c>
      <c r="K82" s="3" t="s">
        <v>50</v>
      </c>
      <c r="L82" s="3" t="s">
        <v>27</v>
      </c>
      <c r="M82" s="3" t="s">
        <v>27</v>
      </c>
      <c r="N82" s="4">
        <v>41386.568912037037</v>
      </c>
      <c r="O82" s="3" t="s">
        <v>27</v>
      </c>
      <c r="P82" s="3" t="s">
        <v>27</v>
      </c>
      <c r="Q82" s="3" t="s">
        <v>27</v>
      </c>
      <c r="R82" s="3" t="s">
        <v>27</v>
      </c>
      <c r="S82" s="4">
        <v>41388.56858796296</v>
      </c>
      <c r="T82" s="3" t="s">
        <v>29</v>
      </c>
      <c r="U82" s="3" t="s">
        <v>47</v>
      </c>
      <c r="V82" s="4">
        <v>41395.499664351853</v>
      </c>
      <c r="W82" s="3" t="s">
        <v>27</v>
      </c>
      <c r="X82" s="3" t="s">
        <v>27</v>
      </c>
      <c r="Y82" s="3" t="s">
        <v>71</v>
      </c>
      <c r="Z82" s="3" t="s">
        <v>1387</v>
      </c>
      <c r="AA82" s="3">
        <f t="shared" si="4"/>
        <v>6.9768518515047617E-2</v>
      </c>
      <c r="AB82" s="23">
        <f t="shared" si="5"/>
        <v>3.4884259257523809E-2</v>
      </c>
      <c r="AC82" s="47">
        <f t="shared" si="3"/>
        <v>13.847164351856918</v>
      </c>
      <c r="AD82" s="47" t="s">
        <v>1427</v>
      </c>
    </row>
    <row r="83" spans="1:30" x14ac:dyDescent="0.2">
      <c r="A83" s="2" t="s">
        <v>1179</v>
      </c>
      <c r="B83" s="3" t="s">
        <v>22</v>
      </c>
      <c r="C83" s="4">
        <v>41381.675000000003</v>
      </c>
      <c r="D83" s="86" t="s">
        <v>1461</v>
      </c>
      <c r="E83" s="67">
        <v>41381</v>
      </c>
      <c r="F83" s="69">
        <v>0.67499999999999993</v>
      </c>
      <c r="G83" s="70" t="s">
        <v>1413</v>
      </c>
      <c r="H83" s="3" t="s">
        <v>1180</v>
      </c>
      <c r="I83" s="3" t="s">
        <v>1181</v>
      </c>
      <c r="J83" s="3" t="s">
        <v>25</v>
      </c>
      <c r="K83" s="3" t="s">
        <v>50</v>
      </c>
      <c r="L83" s="3" t="s">
        <v>27</v>
      </c>
      <c r="M83" s="3" t="s">
        <v>27</v>
      </c>
      <c r="N83" s="3" t="s">
        <v>27</v>
      </c>
      <c r="O83" s="3" t="s">
        <v>27</v>
      </c>
      <c r="P83" s="3" t="s">
        <v>27</v>
      </c>
      <c r="Q83" s="3" t="s">
        <v>27</v>
      </c>
      <c r="R83" s="3" t="s">
        <v>27</v>
      </c>
      <c r="S83" s="3" t="s">
        <v>27</v>
      </c>
      <c r="T83" s="3" t="s">
        <v>29</v>
      </c>
      <c r="U83" s="3" t="s">
        <v>47</v>
      </c>
      <c r="V83" s="4">
        <v>41382.425949074073</v>
      </c>
      <c r="W83" s="3" t="s">
        <v>27</v>
      </c>
      <c r="X83" s="3" t="s">
        <v>27</v>
      </c>
      <c r="Y83" s="3" t="s">
        <v>102</v>
      </c>
      <c r="Z83" s="3" t="s">
        <v>1387</v>
      </c>
      <c r="AA83" s="3">
        <f t="shared" si="4"/>
        <v>2.2500000006402843E-2</v>
      </c>
      <c r="AB83" s="23">
        <f t="shared" si="5"/>
        <v>1.1250000003201421E-2</v>
      </c>
      <c r="AC83" s="47">
        <f t="shared" si="3"/>
        <v>0.75094907407037681</v>
      </c>
      <c r="AD83" s="47" t="s">
        <v>1420</v>
      </c>
    </row>
    <row r="84" spans="1:30" x14ac:dyDescent="0.2">
      <c r="A84" s="2" t="s">
        <v>1177</v>
      </c>
      <c r="B84" s="3" t="s">
        <v>22</v>
      </c>
      <c r="C84" s="4">
        <v>41381.675891203704</v>
      </c>
      <c r="D84" s="86" t="s">
        <v>1461</v>
      </c>
      <c r="E84" s="67">
        <v>41381</v>
      </c>
      <c r="F84" s="69">
        <v>0.67569444444444438</v>
      </c>
      <c r="G84" s="70" t="s">
        <v>1413</v>
      </c>
      <c r="H84" s="3" t="s">
        <v>1178</v>
      </c>
      <c r="I84" s="3" t="s">
        <v>38</v>
      </c>
      <c r="J84" s="3" t="s">
        <v>25</v>
      </c>
      <c r="K84" s="3" t="s">
        <v>26</v>
      </c>
      <c r="L84" s="3" t="s">
        <v>27</v>
      </c>
      <c r="M84" s="3" t="s">
        <v>27</v>
      </c>
      <c r="N84" s="3" t="s">
        <v>27</v>
      </c>
      <c r="O84" s="3" t="s">
        <v>27</v>
      </c>
      <c r="P84" s="3" t="s">
        <v>27</v>
      </c>
      <c r="Q84" s="3" t="s">
        <v>27</v>
      </c>
      <c r="R84" s="3" t="s">
        <v>27</v>
      </c>
      <c r="S84" s="3" t="s">
        <v>27</v>
      </c>
      <c r="T84" s="3" t="s">
        <v>29</v>
      </c>
      <c r="U84" s="3" t="s">
        <v>30</v>
      </c>
      <c r="V84" s="4">
        <v>41401.592928240738</v>
      </c>
      <c r="W84" s="3" t="s">
        <v>40</v>
      </c>
      <c r="X84" s="3" t="s">
        <v>27</v>
      </c>
      <c r="Y84" s="3" t="s">
        <v>31</v>
      </c>
      <c r="Z84" s="3" t="s">
        <v>1394</v>
      </c>
      <c r="AA84" s="3">
        <f t="shared" si="4"/>
        <v>8.9120370103046298E-4</v>
      </c>
      <c r="AB84" s="23">
        <f t="shared" si="5"/>
        <v>4.4560185051523149E-4</v>
      </c>
      <c r="AC84" s="47">
        <f t="shared" si="3"/>
        <v>19.917037037033879</v>
      </c>
      <c r="AD84" s="47" t="s">
        <v>1427</v>
      </c>
    </row>
    <row r="85" spans="1:30" x14ac:dyDescent="0.2">
      <c r="A85" s="2" t="s">
        <v>1175</v>
      </c>
      <c r="B85" s="3" t="s">
        <v>22</v>
      </c>
      <c r="C85" s="4">
        <v>41382.368495370371</v>
      </c>
      <c r="D85" s="86" t="s">
        <v>1458</v>
      </c>
      <c r="E85" s="67">
        <v>41382</v>
      </c>
      <c r="F85" s="69">
        <v>0.36805555555555558</v>
      </c>
      <c r="G85" s="70" t="s">
        <v>1412</v>
      </c>
      <c r="H85" s="3" t="s">
        <v>1176</v>
      </c>
      <c r="I85" s="3" t="s">
        <v>107</v>
      </c>
      <c r="J85" s="3" t="s">
        <v>25</v>
      </c>
      <c r="K85" s="3" t="s">
        <v>26</v>
      </c>
      <c r="L85" s="3" t="s">
        <v>27</v>
      </c>
      <c r="M85" s="3" t="s">
        <v>27</v>
      </c>
      <c r="N85" s="3" t="s">
        <v>27</v>
      </c>
      <c r="O85" s="3" t="s">
        <v>27</v>
      </c>
      <c r="P85" s="3" t="s">
        <v>27</v>
      </c>
      <c r="Q85" s="3" t="s">
        <v>27</v>
      </c>
      <c r="R85" s="3" t="s">
        <v>27</v>
      </c>
      <c r="S85" s="3" t="s">
        <v>27</v>
      </c>
      <c r="T85" s="3" t="s">
        <v>29</v>
      </c>
      <c r="U85" s="3" t="s">
        <v>30</v>
      </c>
      <c r="V85" s="4">
        <v>41383.486805555556</v>
      </c>
      <c r="W85" s="3" t="s">
        <v>27</v>
      </c>
      <c r="X85" s="3" t="s">
        <v>27</v>
      </c>
      <c r="Y85" s="3" t="s">
        <v>71</v>
      </c>
      <c r="Z85" s="3" t="s">
        <v>1387</v>
      </c>
      <c r="AA85" s="3">
        <f t="shared" si="4"/>
        <v>0.69260416666656965</v>
      </c>
      <c r="AB85" s="23">
        <f t="shared" si="5"/>
        <v>0.34630208333328483</v>
      </c>
      <c r="AC85" s="47">
        <f t="shared" si="3"/>
        <v>1.1183101851856918</v>
      </c>
      <c r="AD85" s="47" t="s">
        <v>1421</v>
      </c>
    </row>
    <row r="86" spans="1:30" x14ac:dyDescent="0.2">
      <c r="A86" s="2" t="s">
        <v>1173</v>
      </c>
      <c r="B86" s="3" t="s">
        <v>22</v>
      </c>
      <c r="C86" s="4">
        <v>41382.37394675926</v>
      </c>
      <c r="D86" s="86" t="s">
        <v>1458</v>
      </c>
      <c r="E86" s="67">
        <v>41382</v>
      </c>
      <c r="F86" s="69">
        <v>0.37361111111111112</v>
      </c>
      <c r="G86" s="70" t="s">
        <v>1412</v>
      </c>
      <c r="H86" s="3" t="s">
        <v>1174</v>
      </c>
      <c r="I86" s="3" t="s">
        <v>38</v>
      </c>
      <c r="J86" s="3" t="s">
        <v>25</v>
      </c>
      <c r="K86" s="3" t="s">
        <v>26</v>
      </c>
      <c r="L86" s="3" t="s">
        <v>27</v>
      </c>
      <c r="M86" s="3" t="s">
        <v>27</v>
      </c>
      <c r="N86" s="3" t="s">
        <v>27</v>
      </c>
      <c r="O86" s="3" t="s">
        <v>27</v>
      </c>
      <c r="P86" s="3" t="s">
        <v>27</v>
      </c>
      <c r="Q86" s="3" t="s">
        <v>27</v>
      </c>
      <c r="R86" s="3" t="s">
        <v>27</v>
      </c>
      <c r="S86" s="3" t="s">
        <v>27</v>
      </c>
      <c r="T86" s="3" t="s">
        <v>29</v>
      </c>
      <c r="U86" s="3" t="s">
        <v>30</v>
      </c>
      <c r="V86" s="4">
        <v>41439.629953703705</v>
      </c>
      <c r="W86" s="3" t="s">
        <v>27</v>
      </c>
      <c r="X86" s="3" t="s">
        <v>27</v>
      </c>
      <c r="Y86" s="3" t="s">
        <v>222</v>
      </c>
      <c r="Z86" s="3" t="s">
        <v>1387</v>
      </c>
      <c r="AA86" s="3">
        <f t="shared" si="4"/>
        <v>5.4513888899236917E-3</v>
      </c>
      <c r="AB86" s="23">
        <f t="shared" si="5"/>
        <v>2.7256944449618459E-3</v>
      </c>
      <c r="AC86" s="47">
        <f t="shared" si="3"/>
        <v>57.25600694444438</v>
      </c>
      <c r="AD86" s="47" t="s">
        <v>1428</v>
      </c>
    </row>
    <row r="87" spans="1:30" x14ac:dyDescent="0.2">
      <c r="A87" s="2" t="s">
        <v>1171</v>
      </c>
      <c r="B87" s="3" t="s">
        <v>22</v>
      </c>
      <c r="C87" s="4">
        <v>41382.457812499997</v>
      </c>
      <c r="D87" s="86" t="s">
        <v>1458</v>
      </c>
      <c r="E87" s="67">
        <v>41382</v>
      </c>
      <c r="F87" s="69">
        <v>0.45763888888888887</v>
      </c>
      <c r="G87" s="70" t="s">
        <v>1413</v>
      </c>
      <c r="H87" s="3" t="s">
        <v>1172</v>
      </c>
      <c r="I87" s="3" t="s">
        <v>69</v>
      </c>
      <c r="J87" s="3" t="s">
        <v>25</v>
      </c>
      <c r="K87" s="3" t="s">
        <v>26</v>
      </c>
      <c r="L87" s="3" t="s">
        <v>27</v>
      </c>
      <c r="M87" s="3" t="s">
        <v>27</v>
      </c>
      <c r="N87" s="3" t="s">
        <v>27</v>
      </c>
      <c r="O87" s="3" t="s">
        <v>27</v>
      </c>
      <c r="P87" s="3" t="s">
        <v>27</v>
      </c>
      <c r="Q87" s="3" t="s">
        <v>27</v>
      </c>
      <c r="R87" s="3" t="s">
        <v>27</v>
      </c>
      <c r="S87" s="3" t="s">
        <v>27</v>
      </c>
      <c r="T87" s="3" t="s">
        <v>29</v>
      </c>
      <c r="U87" s="3" t="s">
        <v>30</v>
      </c>
      <c r="V87" s="4">
        <v>41388.591782407406</v>
      </c>
      <c r="W87" s="3" t="s">
        <v>27</v>
      </c>
      <c r="X87" s="3" t="s">
        <v>27</v>
      </c>
      <c r="Y87" s="3" t="s">
        <v>71</v>
      </c>
      <c r="Z87" s="3" t="s">
        <v>1387</v>
      </c>
      <c r="AA87" s="3">
        <f t="shared" si="4"/>
        <v>8.3865740736655425E-2</v>
      </c>
      <c r="AB87" s="23">
        <f t="shared" si="5"/>
        <v>4.1932870368327713E-2</v>
      </c>
      <c r="AC87" s="47">
        <f t="shared" si="3"/>
        <v>6.1339699074087548</v>
      </c>
      <c r="AD87" s="47" t="s">
        <v>1426</v>
      </c>
    </row>
    <row r="88" spans="1:30" x14ac:dyDescent="0.2">
      <c r="A88" s="2" t="s">
        <v>1169</v>
      </c>
      <c r="B88" s="3" t="s">
        <v>22</v>
      </c>
      <c r="C88" s="4">
        <v>41382.584629629629</v>
      </c>
      <c r="D88" s="86" t="s">
        <v>1458</v>
      </c>
      <c r="E88" s="67">
        <v>41382</v>
      </c>
      <c r="F88" s="69">
        <v>0.58402777777777781</v>
      </c>
      <c r="G88" s="70" t="s">
        <v>1413</v>
      </c>
      <c r="H88" s="3" t="s">
        <v>1170</v>
      </c>
      <c r="I88" s="3" t="s">
        <v>38</v>
      </c>
      <c r="J88" s="3" t="s">
        <v>25</v>
      </c>
      <c r="K88" s="3" t="s">
        <v>26</v>
      </c>
      <c r="L88" s="3" t="s">
        <v>27</v>
      </c>
      <c r="M88" s="3" t="s">
        <v>27</v>
      </c>
      <c r="N88" s="3" t="s">
        <v>27</v>
      </c>
      <c r="O88" s="3" t="s">
        <v>27</v>
      </c>
      <c r="P88" s="3" t="s">
        <v>27</v>
      </c>
      <c r="Q88" s="3" t="s">
        <v>27</v>
      </c>
      <c r="R88" s="3" t="s">
        <v>27</v>
      </c>
      <c r="S88" s="3" t="s">
        <v>27</v>
      </c>
      <c r="T88" s="3" t="s">
        <v>29</v>
      </c>
      <c r="U88" s="3" t="s">
        <v>30</v>
      </c>
      <c r="V88" s="4">
        <v>41414.478414351855</v>
      </c>
      <c r="W88" s="3" t="s">
        <v>40</v>
      </c>
      <c r="X88" s="3" t="s">
        <v>27</v>
      </c>
      <c r="Y88" s="3" t="s">
        <v>182</v>
      </c>
      <c r="Z88" s="3" t="s">
        <v>1388</v>
      </c>
      <c r="AA88" s="3">
        <f t="shared" si="4"/>
        <v>0.12681712963239988</v>
      </c>
      <c r="AB88" s="23">
        <f t="shared" si="5"/>
        <v>6.3408564816199942E-2</v>
      </c>
      <c r="AC88" s="47">
        <f t="shared" si="3"/>
        <v>31.893784722225973</v>
      </c>
      <c r="AD88" s="47" t="s">
        <v>1428</v>
      </c>
    </row>
    <row r="89" spans="1:30" x14ac:dyDescent="0.2">
      <c r="A89" s="2" t="s">
        <v>1167</v>
      </c>
      <c r="B89" s="3" t="s">
        <v>22</v>
      </c>
      <c r="C89" s="4">
        <v>41382.65761574074</v>
      </c>
      <c r="D89" s="86" t="s">
        <v>1458</v>
      </c>
      <c r="E89" s="67">
        <v>41382</v>
      </c>
      <c r="F89" s="69">
        <v>0.65694444444444444</v>
      </c>
      <c r="G89" s="70" t="s">
        <v>1413</v>
      </c>
      <c r="H89" s="3" t="s">
        <v>1168</v>
      </c>
      <c r="I89" s="3" t="s">
        <v>38</v>
      </c>
      <c r="J89" s="3" t="s">
        <v>25</v>
      </c>
      <c r="K89" s="3" t="s">
        <v>26</v>
      </c>
      <c r="L89" s="3" t="s">
        <v>27</v>
      </c>
      <c r="M89" s="3" t="s">
        <v>27</v>
      </c>
      <c r="N89" s="3" t="s">
        <v>27</v>
      </c>
      <c r="O89" s="3" t="s">
        <v>27</v>
      </c>
      <c r="P89" s="3" t="s">
        <v>27</v>
      </c>
      <c r="Q89" s="3" t="s">
        <v>27</v>
      </c>
      <c r="R89" s="3" t="s">
        <v>77</v>
      </c>
      <c r="S89" s="3" t="s">
        <v>27</v>
      </c>
      <c r="T89" s="3" t="s">
        <v>29</v>
      </c>
      <c r="U89" s="3" t="s">
        <v>30</v>
      </c>
      <c r="V89" s="4">
        <v>41414.479675925926</v>
      </c>
      <c r="W89" s="3" t="s">
        <v>40</v>
      </c>
      <c r="X89" s="3" t="s">
        <v>27</v>
      </c>
      <c r="Y89" s="3" t="s">
        <v>31</v>
      </c>
      <c r="Z89" s="3" t="s">
        <v>1394</v>
      </c>
      <c r="AA89" s="3">
        <f t="shared" si="4"/>
        <v>7.2986111110367347E-2</v>
      </c>
      <c r="AB89" s="23">
        <f t="shared" si="5"/>
        <v>3.6493055555183673E-2</v>
      </c>
      <c r="AC89" s="47">
        <f t="shared" si="3"/>
        <v>31.822060185186274</v>
      </c>
      <c r="AD89" s="47" t="s">
        <v>1428</v>
      </c>
    </row>
    <row r="90" spans="1:30" x14ac:dyDescent="0.2">
      <c r="A90" s="2" t="s">
        <v>1165</v>
      </c>
      <c r="B90" s="3" t="s">
        <v>22</v>
      </c>
      <c r="C90" s="4">
        <v>41382.658854166664</v>
      </c>
      <c r="D90" s="86" t="s">
        <v>1458</v>
      </c>
      <c r="E90" s="67">
        <v>41382</v>
      </c>
      <c r="F90" s="69">
        <v>0.65833333333333333</v>
      </c>
      <c r="G90" s="70" t="s">
        <v>1413</v>
      </c>
      <c r="H90" s="3" t="s">
        <v>1166</v>
      </c>
      <c r="I90" s="3" t="s">
        <v>38</v>
      </c>
      <c r="J90" s="3" t="s">
        <v>25</v>
      </c>
      <c r="K90" s="3" t="s">
        <v>26</v>
      </c>
      <c r="L90" s="3" t="s">
        <v>27</v>
      </c>
      <c r="M90" s="3" t="s">
        <v>27</v>
      </c>
      <c r="N90" s="3" t="s">
        <v>27</v>
      </c>
      <c r="O90" s="3" t="s">
        <v>27</v>
      </c>
      <c r="P90" s="3" t="s">
        <v>27</v>
      </c>
      <c r="Q90" s="3" t="s">
        <v>27</v>
      </c>
      <c r="R90" s="3" t="s">
        <v>27</v>
      </c>
      <c r="S90" s="3" t="s">
        <v>27</v>
      </c>
      <c r="T90" s="3" t="s">
        <v>29</v>
      </c>
      <c r="U90" s="3" t="s">
        <v>30</v>
      </c>
      <c r="V90" s="4">
        <v>41401.582395833335</v>
      </c>
      <c r="W90" s="3" t="s">
        <v>40</v>
      </c>
      <c r="X90" s="3" t="s">
        <v>27</v>
      </c>
      <c r="Y90" s="3" t="s">
        <v>222</v>
      </c>
      <c r="Z90" s="3" t="s">
        <v>1387</v>
      </c>
      <c r="AA90" s="3">
        <f t="shared" si="4"/>
        <v>1.2384259243845008E-3</v>
      </c>
      <c r="AB90" s="23">
        <f t="shared" si="5"/>
        <v>6.1921296219225042E-4</v>
      </c>
      <c r="AC90" s="47">
        <f t="shared" si="3"/>
        <v>18.923541666670644</v>
      </c>
      <c r="AD90" s="47" t="s">
        <v>1427</v>
      </c>
    </row>
    <row r="91" spans="1:30" x14ac:dyDescent="0.2">
      <c r="A91" s="2" t="s">
        <v>1163</v>
      </c>
      <c r="B91" s="3" t="s">
        <v>22</v>
      </c>
      <c r="C91" s="4">
        <v>41383.357488425929</v>
      </c>
      <c r="D91" s="86" t="s">
        <v>1462</v>
      </c>
      <c r="E91" s="67">
        <v>41383</v>
      </c>
      <c r="F91" s="69">
        <v>0.35694444444444445</v>
      </c>
      <c r="G91" s="70" t="s">
        <v>1412</v>
      </c>
      <c r="H91" s="3" t="s">
        <v>1164</v>
      </c>
      <c r="I91" s="3" t="s">
        <v>107</v>
      </c>
      <c r="J91" s="3" t="s">
        <v>25</v>
      </c>
      <c r="K91" s="3" t="s">
        <v>39</v>
      </c>
      <c r="L91" s="3" t="s">
        <v>27</v>
      </c>
      <c r="M91" s="3" t="s">
        <v>81</v>
      </c>
      <c r="N91" s="3" t="s">
        <v>27</v>
      </c>
      <c r="O91" s="3" t="s">
        <v>27</v>
      </c>
      <c r="P91" s="3" t="s">
        <v>27</v>
      </c>
      <c r="Q91" s="3" t="s">
        <v>27</v>
      </c>
      <c r="R91" s="3" t="s">
        <v>27</v>
      </c>
      <c r="S91" s="3" t="s">
        <v>27</v>
      </c>
      <c r="T91" s="3" t="s">
        <v>29</v>
      </c>
      <c r="U91" s="3" t="s">
        <v>30</v>
      </c>
      <c r="V91" s="4">
        <v>41395.943506944444</v>
      </c>
      <c r="W91" s="3" t="s">
        <v>27</v>
      </c>
      <c r="X91" s="3" t="s">
        <v>27</v>
      </c>
      <c r="Y91" s="3" t="s">
        <v>64</v>
      </c>
      <c r="Z91" s="3" t="s">
        <v>1387</v>
      </c>
      <c r="AA91" s="3">
        <f t="shared" si="4"/>
        <v>0.69863425926450873</v>
      </c>
      <c r="AB91" s="23">
        <f t="shared" si="5"/>
        <v>0.34931712963225436</v>
      </c>
      <c r="AC91" s="47">
        <f t="shared" si="3"/>
        <v>12.58601851851563</v>
      </c>
      <c r="AD91" s="47" t="s">
        <v>1427</v>
      </c>
    </row>
    <row r="92" spans="1:30" x14ac:dyDescent="0.2">
      <c r="A92" s="2" t="s">
        <v>1160</v>
      </c>
      <c r="B92" s="3" t="s">
        <v>22</v>
      </c>
      <c r="C92" s="4">
        <v>41383.412395833337</v>
      </c>
      <c r="D92" s="86" t="s">
        <v>1462</v>
      </c>
      <c r="E92" s="67">
        <v>41383</v>
      </c>
      <c r="F92" s="69">
        <v>0.41180555555555554</v>
      </c>
      <c r="G92" s="70" t="s">
        <v>1413</v>
      </c>
      <c r="H92" s="3" t="s">
        <v>1161</v>
      </c>
      <c r="I92" s="3" t="s">
        <v>38</v>
      </c>
      <c r="J92" s="3" t="s">
        <v>25</v>
      </c>
      <c r="K92" s="3" t="s">
        <v>26</v>
      </c>
      <c r="L92" s="3" t="s">
        <v>27</v>
      </c>
      <c r="M92" s="3" t="s">
        <v>27</v>
      </c>
      <c r="N92" s="3" t="s">
        <v>27</v>
      </c>
      <c r="O92" s="3" t="s">
        <v>27</v>
      </c>
      <c r="P92" s="3" t="s">
        <v>27</v>
      </c>
      <c r="Q92" s="3" t="s">
        <v>27</v>
      </c>
      <c r="R92" s="3" t="s">
        <v>27</v>
      </c>
      <c r="S92" s="3" t="s">
        <v>27</v>
      </c>
      <c r="T92" s="3" t="s">
        <v>29</v>
      </c>
      <c r="U92" s="3" t="s">
        <v>47</v>
      </c>
      <c r="V92" s="4">
        <v>41383.443402777775</v>
      </c>
      <c r="W92" s="3" t="s">
        <v>40</v>
      </c>
      <c r="X92" s="3" t="s">
        <v>27</v>
      </c>
      <c r="Y92" s="3" t="s">
        <v>1162</v>
      </c>
      <c r="Z92" s="3" t="s">
        <v>1407</v>
      </c>
      <c r="AA92" s="3">
        <f t="shared" si="4"/>
        <v>5.4907407407881692E-2</v>
      </c>
      <c r="AB92" s="23">
        <f t="shared" si="5"/>
        <v>2.7453703703940846E-2</v>
      </c>
      <c r="AC92" s="47">
        <f t="shared" si="3"/>
        <v>3.1006944438559003E-2</v>
      </c>
      <c r="AD92" s="47" t="s">
        <v>1420</v>
      </c>
    </row>
    <row r="93" spans="1:30" x14ac:dyDescent="0.2">
      <c r="A93" s="2" t="s">
        <v>1158</v>
      </c>
      <c r="B93" s="3" t="s">
        <v>22</v>
      </c>
      <c r="C93" s="4">
        <v>41383.419409722221</v>
      </c>
      <c r="D93" s="86" t="s">
        <v>1462</v>
      </c>
      <c r="E93" s="67">
        <v>41383</v>
      </c>
      <c r="F93" s="69">
        <v>0.41875000000000001</v>
      </c>
      <c r="G93" s="70" t="s">
        <v>1413</v>
      </c>
      <c r="H93" s="3" t="s">
        <v>1159</v>
      </c>
      <c r="I93" s="3" t="s">
        <v>38</v>
      </c>
      <c r="J93" s="3" t="s">
        <v>25</v>
      </c>
      <c r="K93" s="3" t="s">
        <v>26</v>
      </c>
      <c r="L93" s="3" t="s">
        <v>27</v>
      </c>
      <c r="M93" s="3" t="s">
        <v>27</v>
      </c>
      <c r="N93" s="4">
        <v>41419.700196759259</v>
      </c>
      <c r="O93" s="3" t="s">
        <v>27</v>
      </c>
      <c r="P93" s="3" t="s">
        <v>27</v>
      </c>
      <c r="Q93" s="3" t="s">
        <v>27</v>
      </c>
      <c r="R93" s="3" t="s">
        <v>27</v>
      </c>
      <c r="S93" s="3" t="s">
        <v>27</v>
      </c>
      <c r="T93" s="3" t="s">
        <v>29</v>
      </c>
      <c r="U93" s="3" t="s">
        <v>30</v>
      </c>
      <c r="V93" s="4">
        <v>41439.585925925923</v>
      </c>
      <c r="W93" s="3" t="s">
        <v>40</v>
      </c>
      <c r="X93" s="3" t="s">
        <v>27</v>
      </c>
      <c r="Y93" s="3" t="s">
        <v>726</v>
      </c>
      <c r="Z93" s="3" t="s">
        <v>1395</v>
      </c>
      <c r="AA93" s="3">
        <f t="shared" si="4"/>
        <v>7.0138888841029257E-3</v>
      </c>
      <c r="AB93" s="23">
        <f t="shared" si="5"/>
        <v>3.5069444420514628E-3</v>
      </c>
      <c r="AC93" s="47">
        <f t="shared" si="3"/>
        <v>56.166516203702486</v>
      </c>
      <c r="AD93" s="47" t="s">
        <v>1428</v>
      </c>
    </row>
    <row r="94" spans="1:30" x14ac:dyDescent="0.2">
      <c r="A94" s="2" t="s">
        <v>1156</v>
      </c>
      <c r="B94" s="3" t="s">
        <v>22</v>
      </c>
      <c r="C94" s="4">
        <v>41383.423831018517</v>
      </c>
      <c r="D94" s="86" t="s">
        <v>1462</v>
      </c>
      <c r="E94" s="67">
        <v>41383</v>
      </c>
      <c r="F94" s="69">
        <v>0.4236111111111111</v>
      </c>
      <c r="G94" s="70" t="s">
        <v>1413</v>
      </c>
      <c r="H94" s="3" t="s">
        <v>1157</v>
      </c>
      <c r="I94" s="3" t="s">
        <v>38</v>
      </c>
      <c r="J94" s="3" t="s">
        <v>25</v>
      </c>
      <c r="K94" s="3" t="s">
        <v>26</v>
      </c>
      <c r="L94" s="3" t="s">
        <v>27</v>
      </c>
      <c r="M94" s="3" t="s">
        <v>27</v>
      </c>
      <c r="N94" s="3" t="s">
        <v>27</v>
      </c>
      <c r="O94" s="3" t="s">
        <v>27</v>
      </c>
      <c r="P94" s="3" t="s">
        <v>27</v>
      </c>
      <c r="Q94" s="3" t="s">
        <v>27</v>
      </c>
      <c r="R94" s="3" t="s">
        <v>27</v>
      </c>
      <c r="S94" s="3" t="s">
        <v>27</v>
      </c>
      <c r="T94" s="3" t="s">
        <v>29</v>
      </c>
      <c r="U94" s="3" t="s">
        <v>47</v>
      </c>
      <c r="V94" s="4">
        <v>41394.388321759259</v>
      </c>
      <c r="W94" s="3" t="s">
        <v>40</v>
      </c>
      <c r="X94" s="3" t="s">
        <v>27</v>
      </c>
      <c r="Y94" s="3" t="s">
        <v>82</v>
      </c>
      <c r="Z94" s="3" t="s">
        <v>1387</v>
      </c>
      <c r="AA94" s="3">
        <f t="shared" si="4"/>
        <v>4.4212962966412306E-3</v>
      </c>
      <c r="AB94" s="23">
        <f t="shared" si="5"/>
        <v>2.2106481483206153E-3</v>
      </c>
      <c r="AC94" s="47">
        <f t="shared" si="3"/>
        <v>10.964490740741894</v>
      </c>
      <c r="AD94" s="47" t="s">
        <v>1427</v>
      </c>
    </row>
    <row r="95" spans="1:30" x14ac:dyDescent="0.2">
      <c r="A95" s="2" t="s">
        <v>1154</v>
      </c>
      <c r="B95" s="3" t="s">
        <v>22</v>
      </c>
      <c r="C95" s="4">
        <v>41383.495509259257</v>
      </c>
      <c r="D95" s="86" t="s">
        <v>1462</v>
      </c>
      <c r="E95" s="67">
        <v>41383</v>
      </c>
      <c r="F95" s="69">
        <v>0.49513888888888885</v>
      </c>
      <c r="G95" s="70" t="s">
        <v>1413</v>
      </c>
      <c r="H95" s="3" t="s">
        <v>1155</v>
      </c>
      <c r="I95" s="3" t="s">
        <v>38</v>
      </c>
      <c r="J95" s="3" t="s">
        <v>25</v>
      </c>
      <c r="K95" s="3" t="s">
        <v>50</v>
      </c>
      <c r="L95" s="3" t="s">
        <v>27</v>
      </c>
      <c r="M95" s="3" t="s">
        <v>27</v>
      </c>
      <c r="N95" s="3" t="s">
        <v>27</v>
      </c>
      <c r="O95" s="3" t="s">
        <v>27</v>
      </c>
      <c r="P95" s="3" t="s">
        <v>27</v>
      </c>
      <c r="Q95" s="3" t="s">
        <v>27</v>
      </c>
      <c r="R95" s="3" t="s">
        <v>27</v>
      </c>
      <c r="S95" s="3" t="s">
        <v>27</v>
      </c>
      <c r="T95" s="3" t="s">
        <v>29</v>
      </c>
      <c r="U95" s="3" t="s">
        <v>47</v>
      </c>
      <c r="V95" s="4">
        <v>41394.389953703707</v>
      </c>
      <c r="W95" s="3" t="s">
        <v>40</v>
      </c>
      <c r="X95" s="3" t="s">
        <v>27</v>
      </c>
      <c r="Y95" s="3" t="s">
        <v>44</v>
      </c>
      <c r="Z95" s="3" t="s">
        <v>1407</v>
      </c>
      <c r="AA95" s="3">
        <f t="shared" si="4"/>
        <v>7.1678240739856847E-2</v>
      </c>
      <c r="AB95" s="23">
        <f t="shared" si="5"/>
        <v>3.5839120369928423E-2</v>
      </c>
      <c r="AC95" s="47">
        <f t="shared" si="3"/>
        <v>10.894444444449618</v>
      </c>
      <c r="AD95" s="47" t="s">
        <v>1427</v>
      </c>
    </row>
    <row r="96" spans="1:30" x14ac:dyDescent="0.2">
      <c r="A96" s="2" t="s">
        <v>1151</v>
      </c>
      <c r="B96" s="3" t="s">
        <v>22</v>
      </c>
      <c r="C96" s="4">
        <v>41383.558263888888</v>
      </c>
      <c r="D96" s="86" t="s">
        <v>1462</v>
      </c>
      <c r="E96" s="67">
        <v>41383</v>
      </c>
      <c r="F96" s="69">
        <v>0.55763888888888891</v>
      </c>
      <c r="G96" s="70" t="s">
        <v>1413</v>
      </c>
      <c r="H96" s="3" t="s">
        <v>1152</v>
      </c>
      <c r="I96" s="3" t="s">
        <v>38</v>
      </c>
      <c r="J96" s="3" t="s">
        <v>25</v>
      </c>
      <c r="K96" s="3" t="s">
        <v>26</v>
      </c>
      <c r="L96" s="3" t="s">
        <v>27</v>
      </c>
      <c r="M96" s="3" t="s">
        <v>27</v>
      </c>
      <c r="N96" s="3" t="s">
        <v>27</v>
      </c>
      <c r="O96" s="3" t="s">
        <v>27</v>
      </c>
      <c r="P96" s="3" t="s">
        <v>27</v>
      </c>
      <c r="Q96" s="3" t="s">
        <v>27</v>
      </c>
      <c r="R96" s="3" t="s">
        <v>27</v>
      </c>
      <c r="S96" s="3" t="s">
        <v>27</v>
      </c>
      <c r="T96" s="3" t="s">
        <v>29</v>
      </c>
      <c r="U96" s="3" t="s">
        <v>47</v>
      </c>
      <c r="V96" s="4">
        <v>41418.556076388886</v>
      </c>
      <c r="W96" s="3" t="s">
        <v>40</v>
      </c>
      <c r="X96" s="3" t="s">
        <v>27</v>
      </c>
      <c r="Y96" s="3" t="s">
        <v>1153</v>
      </c>
      <c r="Z96" s="3" t="s">
        <v>1407</v>
      </c>
      <c r="AA96" s="3">
        <f t="shared" si="4"/>
        <v>6.2754629630944692E-2</v>
      </c>
      <c r="AB96" s="23">
        <f t="shared" si="5"/>
        <v>3.1377314815472346E-2</v>
      </c>
      <c r="AC96" s="47">
        <f t="shared" si="3"/>
        <v>34.997812499997963</v>
      </c>
      <c r="AD96" s="47" t="s">
        <v>1428</v>
      </c>
    </row>
    <row r="97" spans="1:30" x14ac:dyDescent="0.2">
      <c r="A97" s="2" t="s">
        <v>1149</v>
      </c>
      <c r="B97" s="3" t="s">
        <v>22</v>
      </c>
      <c r="C97" s="4">
        <v>41383.605543981481</v>
      </c>
      <c r="D97" s="86" t="s">
        <v>1462</v>
      </c>
      <c r="E97" s="67">
        <v>41383</v>
      </c>
      <c r="F97" s="69">
        <v>0.60486111111111118</v>
      </c>
      <c r="G97" s="70" t="s">
        <v>1413</v>
      </c>
      <c r="H97" s="3" t="s">
        <v>1150</v>
      </c>
      <c r="I97" s="3" t="s">
        <v>38</v>
      </c>
      <c r="J97" s="3" t="s">
        <v>25</v>
      </c>
      <c r="K97" s="3" t="s">
        <v>26</v>
      </c>
      <c r="L97" s="3" t="s">
        <v>27</v>
      </c>
      <c r="M97" s="3" t="s">
        <v>27</v>
      </c>
      <c r="N97" s="3" t="s">
        <v>27</v>
      </c>
      <c r="O97" s="3" t="s">
        <v>27</v>
      </c>
      <c r="P97" s="3" t="s">
        <v>27</v>
      </c>
      <c r="Q97" s="3" t="s">
        <v>27</v>
      </c>
      <c r="R97" s="3" t="s">
        <v>27</v>
      </c>
      <c r="S97" s="3" t="s">
        <v>27</v>
      </c>
      <c r="T97" s="3" t="s">
        <v>29</v>
      </c>
      <c r="U97" s="3" t="s">
        <v>47</v>
      </c>
      <c r="V97" s="4">
        <v>41393.485613425924</v>
      </c>
      <c r="W97" s="3" t="s">
        <v>40</v>
      </c>
      <c r="X97" s="3" t="s">
        <v>27</v>
      </c>
      <c r="Y97" s="3" t="s">
        <v>44</v>
      </c>
      <c r="Z97" s="3" t="s">
        <v>1403</v>
      </c>
      <c r="AA97" s="3">
        <f t="shared" si="4"/>
        <v>4.7280092592700385E-2</v>
      </c>
      <c r="AB97" s="23">
        <f t="shared" si="5"/>
        <v>2.3640046296350192E-2</v>
      </c>
      <c r="AC97" s="47">
        <f t="shared" si="3"/>
        <v>9.8800694444435067</v>
      </c>
      <c r="AD97" s="47" t="s">
        <v>1426</v>
      </c>
    </row>
    <row r="98" spans="1:30" x14ac:dyDescent="0.2">
      <c r="A98" s="2" t="s">
        <v>1147</v>
      </c>
      <c r="B98" s="3" t="s">
        <v>22</v>
      </c>
      <c r="C98" s="4">
        <v>41383.610555555555</v>
      </c>
      <c r="D98" s="86" t="s">
        <v>1462</v>
      </c>
      <c r="E98" s="67">
        <v>41383</v>
      </c>
      <c r="F98" s="69">
        <v>0.61041666666666672</v>
      </c>
      <c r="G98" s="70" t="s">
        <v>1413</v>
      </c>
      <c r="H98" s="3" t="s">
        <v>1148</v>
      </c>
      <c r="I98" s="3" t="s">
        <v>38</v>
      </c>
      <c r="J98" s="3" t="s">
        <v>25</v>
      </c>
      <c r="K98" s="3" t="s">
        <v>26</v>
      </c>
      <c r="L98" s="3" t="s">
        <v>27</v>
      </c>
      <c r="M98" s="3" t="s">
        <v>27</v>
      </c>
      <c r="N98" s="3" t="s">
        <v>27</v>
      </c>
      <c r="O98" s="3" t="s">
        <v>27</v>
      </c>
      <c r="P98" s="3" t="s">
        <v>27</v>
      </c>
      <c r="Q98" s="3" t="s">
        <v>27</v>
      </c>
      <c r="R98" s="3" t="s">
        <v>27</v>
      </c>
      <c r="S98" s="3" t="s">
        <v>27</v>
      </c>
      <c r="T98" s="3" t="s">
        <v>29</v>
      </c>
      <c r="U98" s="3" t="s">
        <v>47</v>
      </c>
      <c r="V98" s="4">
        <v>41401.579236111109</v>
      </c>
      <c r="W98" s="3" t="s">
        <v>40</v>
      </c>
      <c r="X98" s="3" t="s">
        <v>27</v>
      </c>
      <c r="Y98" s="3" t="s">
        <v>44</v>
      </c>
      <c r="Z98" s="3" t="s">
        <v>1403</v>
      </c>
      <c r="AA98" s="3">
        <f t="shared" si="4"/>
        <v>5.0115740741603076E-3</v>
      </c>
      <c r="AB98" s="23">
        <f t="shared" si="5"/>
        <v>2.5057870370801538E-3</v>
      </c>
      <c r="AC98" s="47">
        <f t="shared" si="3"/>
        <v>17.968680555553874</v>
      </c>
      <c r="AD98" s="47" t="s">
        <v>1427</v>
      </c>
    </row>
    <row r="99" spans="1:30" x14ac:dyDescent="0.2">
      <c r="A99" s="2" t="s">
        <v>1145</v>
      </c>
      <c r="B99" s="3" t="s">
        <v>22</v>
      </c>
      <c r="C99" s="4">
        <v>41383.635694444441</v>
      </c>
      <c r="D99" s="86" t="s">
        <v>1462</v>
      </c>
      <c r="E99" s="67">
        <v>41383</v>
      </c>
      <c r="F99" s="69">
        <v>0.63541666666666663</v>
      </c>
      <c r="G99" s="70" t="s">
        <v>1413</v>
      </c>
      <c r="H99" s="3" t="s">
        <v>1146</v>
      </c>
      <c r="I99" s="3" t="s">
        <v>38</v>
      </c>
      <c r="J99" s="3" t="s">
        <v>25</v>
      </c>
      <c r="K99" s="3" t="s">
        <v>26</v>
      </c>
      <c r="L99" s="3" t="s">
        <v>27</v>
      </c>
      <c r="M99" s="3" t="s">
        <v>27</v>
      </c>
      <c r="N99" s="3" t="s">
        <v>27</v>
      </c>
      <c r="O99" s="3" t="s">
        <v>27</v>
      </c>
      <c r="P99" s="3" t="s">
        <v>27</v>
      </c>
      <c r="Q99" s="3" t="s">
        <v>27</v>
      </c>
      <c r="R99" s="3" t="s">
        <v>27</v>
      </c>
      <c r="S99" s="3" t="s">
        <v>27</v>
      </c>
      <c r="T99" s="3" t="s">
        <v>29</v>
      </c>
      <c r="U99" s="3" t="s">
        <v>30</v>
      </c>
      <c r="V99" s="4">
        <v>41401.578634259262</v>
      </c>
      <c r="W99" s="3" t="s">
        <v>40</v>
      </c>
      <c r="X99" s="3" t="s">
        <v>27</v>
      </c>
      <c r="Y99" s="3" t="s">
        <v>60</v>
      </c>
      <c r="Z99" s="3" t="s">
        <v>1389</v>
      </c>
      <c r="AA99" s="3">
        <f t="shared" si="4"/>
        <v>2.5138888886431232E-2</v>
      </c>
      <c r="AB99" s="23">
        <f t="shared" si="5"/>
        <v>1.2569444443215616E-2</v>
      </c>
      <c r="AC99" s="47">
        <f t="shared" si="3"/>
        <v>17.94293981482042</v>
      </c>
      <c r="AD99" s="47" t="s">
        <v>1427</v>
      </c>
    </row>
    <row r="100" spans="1:30" x14ac:dyDescent="0.2">
      <c r="A100" s="2" t="s">
        <v>1143</v>
      </c>
      <c r="B100" s="3" t="s">
        <v>22</v>
      </c>
      <c r="C100" s="4">
        <v>41383.641469907408</v>
      </c>
      <c r="D100" s="86" t="s">
        <v>1462</v>
      </c>
      <c r="E100" s="67">
        <v>41383</v>
      </c>
      <c r="F100" s="69">
        <v>0.64097222222222217</v>
      </c>
      <c r="G100" s="70" t="s">
        <v>1413</v>
      </c>
      <c r="H100" s="3" t="s">
        <v>1144</v>
      </c>
      <c r="I100" s="3" t="s">
        <v>38</v>
      </c>
      <c r="J100" s="3" t="s">
        <v>25</v>
      </c>
      <c r="K100" s="3" t="s">
        <v>26</v>
      </c>
      <c r="L100" s="3" t="s">
        <v>27</v>
      </c>
      <c r="M100" s="3" t="s">
        <v>27</v>
      </c>
      <c r="N100" s="3" t="s">
        <v>27</v>
      </c>
      <c r="O100" s="3" t="s">
        <v>27</v>
      </c>
      <c r="P100" s="3" t="s">
        <v>27</v>
      </c>
      <c r="Q100" s="3" t="s">
        <v>27</v>
      </c>
      <c r="R100" s="3" t="s">
        <v>27</v>
      </c>
      <c r="S100" s="3" t="s">
        <v>27</v>
      </c>
      <c r="T100" s="3" t="s">
        <v>29</v>
      </c>
      <c r="U100" s="3" t="s">
        <v>30</v>
      </c>
      <c r="V100" s="4">
        <v>41397.445856481485</v>
      </c>
      <c r="W100" s="3" t="s">
        <v>40</v>
      </c>
      <c r="X100" s="3" t="s">
        <v>27</v>
      </c>
      <c r="Y100" s="3" t="s">
        <v>60</v>
      </c>
      <c r="Z100" s="3" t="s">
        <v>1389</v>
      </c>
      <c r="AA100" s="3">
        <f t="shared" si="4"/>
        <v>5.7754629669943824E-3</v>
      </c>
      <c r="AB100" s="23">
        <f t="shared" si="5"/>
        <v>2.8877314834971912E-3</v>
      </c>
      <c r="AC100" s="47">
        <f t="shared" si="3"/>
        <v>13.804386574076489</v>
      </c>
      <c r="AD100" s="47" t="s">
        <v>1427</v>
      </c>
    </row>
    <row r="101" spans="1:30" x14ac:dyDescent="0.2">
      <c r="A101" s="2" t="s">
        <v>1141</v>
      </c>
      <c r="B101" s="3" t="s">
        <v>22</v>
      </c>
      <c r="C101" s="4">
        <v>41383.707499999997</v>
      </c>
      <c r="D101" s="86" t="s">
        <v>1462</v>
      </c>
      <c r="E101" s="67">
        <v>41383</v>
      </c>
      <c r="F101" s="69">
        <v>0.70694444444444438</v>
      </c>
      <c r="G101" s="70" t="s">
        <v>1413</v>
      </c>
      <c r="H101" s="3" t="s">
        <v>1142</v>
      </c>
      <c r="I101" s="3" t="s">
        <v>38</v>
      </c>
      <c r="J101" s="3" t="s">
        <v>25</v>
      </c>
      <c r="K101" s="3" t="s">
        <v>26</v>
      </c>
      <c r="L101" s="5">
        <v>14</v>
      </c>
      <c r="M101" s="3" t="s">
        <v>27</v>
      </c>
      <c r="N101" s="3" t="s">
        <v>27</v>
      </c>
      <c r="O101" s="3" t="s">
        <v>27</v>
      </c>
      <c r="P101" s="3" t="s">
        <v>27</v>
      </c>
      <c r="Q101" s="3" t="s">
        <v>27</v>
      </c>
      <c r="R101" s="3" t="s">
        <v>27</v>
      </c>
      <c r="S101" s="3" t="s">
        <v>27</v>
      </c>
      <c r="T101" s="3" t="s">
        <v>29</v>
      </c>
      <c r="U101" s="3" t="s">
        <v>47</v>
      </c>
      <c r="V101" s="4">
        <v>41465.675428240742</v>
      </c>
      <c r="W101" s="3" t="s">
        <v>40</v>
      </c>
      <c r="X101" s="3" t="s">
        <v>27</v>
      </c>
      <c r="Y101" s="3" t="s">
        <v>191</v>
      </c>
      <c r="Z101" s="3" t="s">
        <v>1390</v>
      </c>
      <c r="AA101" s="3">
        <f t="shared" si="4"/>
        <v>6.603009258833481E-2</v>
      </c>
      <c r="AB101" s="23">
        <f t="shared" si="5"/>
        <v>3.3015046294167405E-2</v>
      </c>
      <c r="AC101" s="47">
        <f t="shared" si="3"/>
        <v>81.967928240745096</v>
      </c>
      <c r="AD101" s="47" t="s">
        <v>1428</v>
      </c>
    </row>
    <row r="102" spans="1:30" x14ac:dyDescent="0.2">
      <c r="A102" s="2" t="s">
        <v>1138</v>
      </c>
      <c r="B102" s="3" t="s">
        <v>22</v>
      </c>
      <c r="C102" s="4">
        <v>41383.721435185187</v>
      </c>
      <c r="D102" s="86" t="s">
        <v>1462</v>
      </c>
      <c r="E102" s="67">
        <v>41383</v>
      </c>
      <c r="F102" s="69">
        <v>0.72083333333333333</v>
      </c>
      <c r="G102" s="70" t="s">
        <v>1413</v>
      </c>
      <c r="H102" s="3" t="s">
        <v>1139</v>
      </c>
      <c r="I102" s="3" t="s">
        <v>38</v>
      </c>
      <c r="J102" s="3" t="s">
        <v>25</v>
      </c>
      <c r="K102" s="3" t="s">
        <v>26</v>
      </c>
      <c r="L102" s="5">
        <v>36</v>
      </c>
      <c r="M102" s="3" t="s">
        <v>27</v>
      </c>
      <c r="N102" s="3" t="s">
        <v>27</v>
      </c>
      <c r="O102" s="3" t="s">
        <v>27</v>
      </c>
      <c r="P102" s="3" t="s">
        <v>27</v>
      </c>
      <c r="Q102" s="3" t="s">
        <v>27</v>
      </c>
      <c r="R102" s="3" t="s">
        <v>27</v>
      </c>
      <c r="S102" s="3" t="s">
        <v>27</v>
      </c>
      <c r="T102" s="3" t="s">
        <v>29</v>
      </c>
      <c r="U102" s="3" t="s">
        <v>47</v>
      </c>
      <c r="V102" s="4">
        <v>41424.435358796298</v>
      </c>
      <c r="W102" s="3" t="s">
        <v>40</v>
      </c>
      <c r="X102" s="3" t="s">
        <v>27</v>
      </c>
      <c r="Y102" s="3" t="s">
        <v>1140</v>
      </c>
      <c r="Z102" s="3" t="s">
        <v>1388</v>
      </c>
      <c r="AA102" s="3">
        <f t="shared" si="4"/>
        <v>1.393518519034842E-2</v>
      </c>
      <c r="AB102" s="23">
        <f t="shared" si="5"/>
        <v>6.9675925951742101E-3</v>
      </c>
      <c r="AC102" s="47">
        <f t="shared" si="3"/>
        <v>40.713923611110658</v>
      </c>
      <c r="AD102" s="47" t="s">
        <v>1428</v>
      </c>
    </row>
    <row r="103" spans="1:30" x14ac:dyDescent="0.2">
      <c r="A103" s="2" t="s">
        <v>1136</v>
      </c>
      <c r="B103" s="3" t="s">
        <v>22</v>
      </c>
      <c r="C103" s="4">
        <v>41383.736481481479</v>
      </c>
      <c r="D103" s="86" t="s">
        <v>1462</v>
      </c>
      <c r="E103" s="67">
        <v>41383</v>
      </c>
      <c r="F103" s="69">
        <v>0.73611111111111116</v>
      </c>
      <c r="G103" s="70" t="s">
        <v>1413</v>
      </c>
      <c r="H103" s="3" t="s">
        <v>1137</v>
      </c>
      <c r="I103" s="3" t="s">
        <v>38</v>
      </c>
      <c r="J103" s="3" t="s">
        <v>25</v>
      </c>
      <c r="K103" s="3" t="s">
        <v>26</v>
      </c>
      <c r="L103" s="5">
        <v>15</v>
      </c>
      <c r="M103" s="3" t="s">
        <v>27</v>
      </c>
      <c r="N103" s="4">
        <v>41408.633229166669</v>
      </c>
      <c r="O103" s="3" t="s">
        <v>27</v>
      </c>
      <c r="P103" s="3" t="s">
        <v>27</v>
      </c>
      <c r="Q103" s="3" t="s">
        <v>27</v>
      </c>
      <c r="R103" s="3" t="s">
        <v>27</v>
      </c>
      <c r="S103" s="4">
        <v>41429.6327662037</v>
      </c>
      <c r="T103" s="3" t="s">
        <v>29</v>
      </c>
      <c r="U103" s="3" t="s">
        <v>47</v>
      </c>
      <c r="V103" s="4">
        <v>41452.939687500002</v>
      </c>
      <c r="W103" s="3" t="s">
        <v>40</v>
      </c>
      <c r="X103" s="3" t="s">
        <v>27</v>
      </c>
      <c r="Y103" s="3" t="s">
        <v>71</v>
      </c>
      <c r="Z103" s="3" t="s">
        <v>1387</v>
      </c>
      <c r="AA103" s="3">
        <f t="shared" si="4"/>
        <v>1.5046296291984618E-2</v>
      </c>
      <c r="AB103" s="23">
        <f t="shared" si="5"/>
        <v>7.5231481459923089E-3</v>
      </c>
      <c r="AC103" s="47">
        <f t="shared" si="3"/>
        <v>69.203206018522906</v>
      </c>
      <c r="AD103" s="47" t="s">
        <v>1428</v>
      </c>
    </row>
    <row r="104" spans="1:30" x14ac:dyDescent="0.2">
      <c r="A104" s="2" t="s">
        <v>1134</v>
      </c>
      <c r="B104" s="3" t="s">
        <v>22</v>
      </c>
      <c r="C104" s="4">
        <v>41385.975312499999</v>
      </c>
      <c r="D104" s="86" t="s">
        <v>1463</v>
      </c>
      <c r="E104" s="67">
        <v>41385</v>
      </c>
      <c r="F104" s="69">
        <v>0.97499999999999998</v>
      </c>
      <c r="G104" s="70" t="s">
        <v>1414</v>
      </c>
      <c r="H104" s="3" t="s">
        <v>1135</v>
      </c>
      <c r="I104" s="3" t="s">
        <v>181</v>
      </c>
      <c r="J104" s="3" t="s">
        <v>25</v>
      </c>
      <c r="K104" s="3" t="s">
        <v>26</v>
      </c>
      <c r="L104" s="3" t="s">
        <v>27</v>
      </c>
      <c r="M104" s="3" t="s">
        <v>27</v>
      </c>
      <c r="N104" s="3" t="s">
        <v>27</v>
      </c>
      <c r="O104" s="3" t="s">
        <v>27</v>
      </c>
      <c r="P104" s="3" t="s">
        <v>27</v>
      </c>
      <c r="Q104" s="3" t="s">
        <v>27</v>
      </c>
      <c r="R104" s="3" t="s">
        <v>27</v>
      </c>
      <c r="S104" s="3" t="s">
        <v>27</v>
      </c>
      <c r="T104" s="3" t="s">
        <v>29</v>
      </c>
      <c r="U104" s="3" t="s">
        <v>30</v>
      </c>
      <c r="V104" s="4">
        <v>41414.478055555555</v>
      </c>
      <c r="W104" s="3" t="s">
        <v>40</v>
      </c>
      <c r="X104" s="3" t="s">
        <v>27</v>
      </c>
      <c r="Y104" s="3" t="s">
        <v>64</v>
      </c>
      <c r="Z104" s="3" t="s">
        <v>1387</v>
      </c>
      <c r="AA104" s="3">
        <f t="shared" si="4"/>
        <v>2.2388310185197042</v>
      </c>
      <c r="AB104" s="23">
        <f t="shared" si="5"/>
        <v>1.1194155092598521</v>
      </c>
      <c r="AC104" s="47">
        <f t="shared" si="3"/>
        <v>28.502743055556493</v>
      </c>
      <c r="AD104" s="47" t="s">
        <v>1427</v>
      </c>
    </row>
    <row r="105" spans="1:30" x14ac:dyDescent="0.2">
      <c r="A105" s="2" t="s">
        <v>1132</v>
      </c>
      <c r="B105" s="3" t="s">
        <v>22</v>
      </c>
      <c r="C105" s="4">
        <v>41386.429525462961</v>
      </c>
      <c r="D105" s="86" t="s">
        <v>1459</v>
      </c>
      <c r="E105" s="67">
        <v>41386</v>
      </c>
      <c r="F105" s="69">
        <v>0.4291666666666667</v>
      </c>
      <c r="G105" s="70" t="s">
        <v>1413</v>
      </c>
      <c r="H105" s="3" t="s">
        <v>1133</v>
      </c>
      <c r="I105" s="3" t="s">
        <v>38</v>
      </c>
      <c r="J105" s="3" t="s">
        <v>25</v>
      </c>
      <c r="K105" s="3" t="s">
        <v>26</v>
      </c>
      <c r="L105" s="3" t="s">
        <v>27</v>
      </c>
      <c r="M105" s="3" t="s">
        <v>27</v>
      </c>
      <c r="N105" s="3" t="s">
        <v>27</v>
      </c>
      <c r="O105" s="3" t="s">
        <v>27</v>
      </c>
      <c r="P105" s="3" t="s">
        <v>27</v>
      </c>
      <c r="Q105" s="3" t="s">
        <v>27</v>
      </c>
      <c r="R105" s="3" t="s">
        <v>27</v>
      </c>
      <c r="S105" s="3" t="s">
        <v>27</v>
      </c>
      <c r="T105" s="3" t="s">
        <v>29</v>
      </c>
      <c r="U105" s="3" t="s">
        <v>30</v>
      </c>
      <c r="V105" s="4">
        <v>41401.578969907408</v>
      </c>
      <c r="W105" s="3" t="s">
        <v>40</v>
      </c>
      <c r="X105" s="3" t="s">
        <v>27</v>
      </c>
      <c r="Y105" s="3" t="s">
        <v>31</v>
      </c>
      <c r="Z105" s="3" t="s">
        <v>1394</v>
      </c>
      <c r="AA105" s="3">
        <f t="shared" si="4"/>
        <v>0.45421296296262881</v>
      </c>
      <c r="AB105" s="23">
        <f t="shared" si="5"/>
        <v>0.2271064814813144</v>
      </c>
      <c r="AC105" s="47">
        <f t="shared" si="3"/>
        <v>15.149444444446999</v>
      </c>
      <c r="AD105" s="47" t="s">
        <v>1427</v>
      </c>
    </row>
    <row r="106" spans="1:30" x14ac:dyDescent="0.2">
      <c r="A106" s="2" t="s">
        <v>1130</v>
      </c>
      <c r="B106" s="3" t="s">
        <v>22</v>
      </c>
      <c r="C106" s="4">
        <v>41386.454375000001</v>
      </c>
      <c r="D106" s="86" t="s">
        <v>1459</v>
      </c>
      <c r="E106" s="67">
        <v>41386</v>
      </c>
      <c r="F106" s="69">
        <v>0.45416666666666666</v>
      </c>
      <c r="G106" s="70" t="s">
        <v>1413</v>
      </c>
      <c r="H106" s="3" t="s">
        <v>1131</v>
      </c>
      <c r="I106" s="3" t="s">
        <v>38</v>
      </c>
      <c r="J106" s="3" t="s">
        <v>25</v>
      </c>
      <c r="K106" s="3" t="s">
        <v>26</v>
      </c>
      <c r="L106" s="3" t="s">
        <v>27</v>
      </c>
      <c r="M106" s="3" t="s">
        <v>27</v>
      </c>
      <c r="N106" s="3" t="s">
        <v>27</v>
      </c>
      <c r="O106" s="3" t="s">
        <v>27</v>
      </c>
      <c r="P106" s="3" t="s">
        <v>27</v>
      </c>
      <c r="Q106" s="3" t="s">
        <v>27</v>
      </c>
      <c r="R106" s="3" t="s">
        <v>27</v>
      </c>
      <c r="S106" s="3" t="s">
        <v>27</v>
      </c>
      <c r="T106" s="3" t="s">
        <v>29</v>
      </c>
      <c r="U106" s="3" t="s">
        <v>47</v>
      </c>
      <c r="V106" s="4">
        <v>41386.564814814818</v>
      </c>
      <c r="W106" s="3" t="s">
        <v>40</v>
      </c>
      <c r="X106" s="3" t="s">
        <v>27</v>
      </c>
      <c r="Y106" s="3" t="s">
        <v>1129</v>
      </c>
      <c r="Z106" s="3" t="s">
        <v>1387</v>
      </c>
      <c r="AA106" s="3">
        <f t="shared" si="4"/>
        <v>2.4849537039699499E-2</v>
      </c>
      <c r="AB106" s="23">
        <f t="shared" si="5"/>
        <v>1.2424768519849749E-2</v>
      </c>
      <c r="AC106" s="47">
        <f t="shared" si="3"/>
        <v>0.11043981481634546</v>
      </c>
      <c r="AD106" s="47" t="s">
        <v>1420</v>
      </c>
    </row>
    <row r="107" spans="1:30" x14ac:dyDescent="0.2">
      <c r="A107" s="2" t="s">
        <v>1127</v>
      </c>
      <c r="B107" s="3" t="s">
        <v>22</v>
      </c>
      <c r="C107" s="4">
        <v>41386.455543981479</v>
      </c>
      <c r="D107" s="86" t="s">
        <v>1459</v>
      </c>
      <c r="E107" s="67">
        <v>41386</v>
      </c>
      <c r="F107" s="69">
        <v>0.4548611111111111</v>
      </c>
      <c r="G107" s="70" t="s">
        <v>1413</v>
      </c>
      <c r="H107" s="3" t="s">
        <v>1128</v>
      </c>
      <c r="I107" s="3" t="s">
        <v>38</v>
      </c>
      <c r="J107" s="3" t="s">
        <v>25</v>
      </c>
      <c r="K107" s="3" t="s">
        <v>26</v>
      </c>
      <c r="L107" s="5">
        <v>15</v>
      </c>
      <c r="M107" s="3" t="s">
        <v>27</v>
      </c>
      <c r="N107" s="3" t="s">
        <v>27</v>
      </c>
      <c r="O107" s="3" t="s">
        <v>27</v>
      </c>
      <c r="P107" s="3" t="s">
        <v>27</v>
      </c>
      <c r="Q107" s="3" t="s">
        <v>27</v>
      </c>
      <c r="R107" s="3" t="s">
        <v>27</v>
      </c>
      <c r="S107" s="3" t="s">
        <v>27</v>
      </c>
      <c r="T107" s="3" t="s">
        <v>29</v>
      </c>
      <c r="U107" s="3" t="s">
        <v>47</v>
      </c>
      <c r="V107" s="4">
        <v>41424.44798611111</v>
      </c>
      <c r="W107" s="3" t="s">
        <v>40</v>
      </c>
      <c r="X107" s="3" t="s">
        <v>27</v>
      </c>
      <c r="Y107" s="3" t="s">
        <v>1129</v>
      </c>
      <c r="Z107" s="3" t="s">
        <v>1387</v>
      </c>
      <c r="AA107" s="3">
        <f t="shared" si="4"/>
        <v>1.1689814782585017E-3</v>
      </c>
      <c r="AB107" s="23">
        <f t="shared" si="5"/>
        <v>5.8449073912925087E-4</v>
      </c>
      <c r="AC107" s="47">
        <f t="shared" si="3"/>
        <v>37.992442129630945</v>
      </c>
      <c r="AD107" s="47" t="s">
        <v>1428</v>
      </c>
    </row>
    <row r="108" spans="1:30" x14ac:dyDescent="0.2">
      <c r="A108" s="2" t="s">
        <v>1125</v>
      </c>
      <c r="B108" s="3" t="s">
        <v>22</v>
      </c>
      <c r="C108" s="4">
        <v>41386.457754629628</v>
      </c>
      <c r="D108" s="86" t="s">
        <v>1459</v>
      </c>
      <c r="E108" s="67">
        <v>41386</v>
      </c>
      <c r="F108" s="69">
        <v>0.45763888888888887</v>
      </c>
      <c r="G108" s="70" t="s">
        <v>1413</v>
      </c>
      <c r="H108" s="3" t="s">
        <v>1126</v>
      </c>
      <c r="I108" s="3" t="s">
        <v>38</v>
      </c>
      <c r="J108" s="3" t="s">
        <v>25</v>
      </c>
      <c r="K108" s="3" t="s">
        <v>26</v>
      </c>
      <c r="L108" s="3" t="s">
        <v>27</v>
      </c>
      <c r="M108" s="3" t="s">
        <v>27</v>
      </c>
      <c r="N108" s="4">
        <v>41393.607222222221</v>
      </c>
      <c r="O108" s="3" t="s">
        <v>27</v>
      </c>
      <c r="P108" s="3" t="s">
        <v>27</v>
      </c>
      <c r="Q108" s="3" t="s">
        <v>27</v>
      </c>
      <c r="R108" s="3" t="s">
        <v>27</v>
      </c>
      <c r="S108" s="3" t="s">
        <v>27</v>
      </c>
      <c r="T108" s="3" t="s">
        <v>29</v>
      </c>
      <c r="U108" s="3" t="s">
        <v>47</v>
      </c>
      <c r="V108" s="4">
        <v>41411.762175925927</v>
      </c>
      <c r="W108" s="3" t="s">
        <v>40</v>
      </c>
      <c r="X108" s="3" t="s">
        <v>27</v>
      </c>
      <c r="Y108" s="3" t="s">
        <v>71</v>
      </c>
      <c r="Z108" s="3" t="s">
        <v>1387</v>
      </c>
      <c r="AA108" s="3">
        <f t="shared" si="4"/>
        <v>2.2106481483206153E-3</v>
      </c>
      <c r="AB108" s="23">
        <f t="shared" si="5"/>
        <v>1.1053240741603076E-3</v>
      </c>
      <c r="AC108" s="47">
        <f t="shared" si="3"/>
        <v>25.304421296299552</v>
      </c>
      <c r="AD108" s="47" t="s">
        <v>1427</v>
      </c>
    </row>
    <row r="109" spans="1:30" x14ac:dyDescent="0.2">
      <c r="A109" s="2" t="s">
        <v>1123</v>
      </c>
      <c r="B109" s="3" t="s">
        <v>22</v>
      </c>
      <c r="C109" s="4">
        <v>41386.459224537037</v>
      </c>
      <c r="D109" s="86" t="s">
        <v>1459</v>
      </c>
      <c r="E109" s="67">
        <v>41386</v>
      </c>
      <c r="F109" s="69">
        <v>0.45902777777777781</v>
      </c>
      <c r="G109" s="70" t="s">
        <v>1413</v>
      </c>
      <c r="H109" s="3" t="s">
        <v>1124</v>
      </c>
      <c r="I109" s="3" t="s">
        <v>38</v>
      </c>
      <c r="J109" s="3" t="s">
        <v>25</v>
      </c>
      <c r="K109" s="3" t="s">
        <v>26</v>
      </c>
      <c r="L109" s="5">
        <v>14</v>
      </c>
      <c r="M109" s="3" t="s">
        <v>27</v>
      </c>
      <c r="N109" s="3" t="s">
        <v>27</v>
      </c>
      <c r="O109" s="3" t="s">
        <v>27</v>
      </c>
      <c r="P109" s="3" t="s">
        <v>27</v>
      </c>
      <c r="Q109" s="3" t="s">
        <v>27</v>
      </c>
      <c r="R109" s="3" t="s">
        <v>27</v>
      </c>
      <c r="S109" s="3" t="s">
        <v>27</v>
      </c>
      <c r="T109" s="3" t="s">
        <v>29</v>
      </c>
      <c r="U109" s="3" t="s">
        <v>47</v>
      </c>
      <c r="V109" s="4">
        <v>41479.478576388887</v>
      </c>
      <c r="W109" s="3" t="s">
        <v>40</v>
      </c>
      <c r="X109" s="3" t="s">
        <v>27</v>
      </c>
      <c r="Y109" s="3" t="s">
        <v>102</v>
      </c>
      <c r="Z109" s="3" t="s">
        <v>1387</v>
      </c>
      <c r="AA109" s="3">
        <f t="shared" si="4"/>
        <v>1.4699074090458453E-3</v>
      </c>
      <c r="AB109" s="23">
        <f t="shared" si="5"/>
        <v>7.3495370452292264E-4</v>
      </c>
      <c r="AC109" s="47">
        <f t="shared" si="3"/>
        <v>93.019351851849933</v>
      </c>
      <c r="AD109" s="47" t="s">
        <v>1428</v>
      </c>
    </row>
    <row r="110" spans="1:30" x14ac:dyDescent="0.2">
      <c r="A110" s="2" t="s">
        <v>1121</v>
      </c>
      <c r="B110" s="3" t="s">
        <v>22</v>
      </c>
      <c r="C110" s="4">
        <v>41386.463634259257</v>
      </c>
      <c r="D110" s="86" t="s">
        <v>1459</v>
      </c>
      <c r="E110" s="67">
        <v>41386</v>
      </c>
      <c r="F110" s="69">
        <v>0.46319444444444446</v>
      </c>
      <c r="G110" s="70" t="s">
        <v>1413</v>
      </c>
      <c r="H110" s="3" t="s">
        <v>1122</v>
      </c>
      <c r="I110" s="3" t="s">
        <v>38</v>
      </c>
      <c r="J110" s="3" t="s">
        <v>25</v>
      </c>
      <c r="K110" s="3" t="s">
        <v>26</v>
      </c>
      <c r="L110" s="5">
        <v>15</v>
      </c>
      <c r="M110" s="3" t="s">
        <v>27</v>
      </c>
      <c r="N110" s="3" t="s">
        <v>27</v>
      </c>
      <c r="O110" s="3" t="s">
        <v>27</v>
      </c>
      <c r="P110" s="3" t="s">
        <v>27</v>
      </c>
      <c r="Q110" s="3" t="s">
        <v>27</v>
      </c>
      <c r="R110" s="3" t="s">
        <v>27</v>
      </c>
      <c r="S110" s="3" t="s">
        <v>27</v>
      </c>
      <c r="T110" s="3" t="s">
        <v>29</v>
      </c>
      <c r="U110" s="3" t="s">
        <v>47</v>
      </c>
      <c r="V110" s="4">
        <v>41436.452928240738</v>
      </c>
      <c r="W110" s="3" t="s">
        <v>40</v>
      </c>
      <c r="X110" s="3" t="s">
        <v>27</v>
      </c>
      <c r="Y110" s="3" t="s">
        <v>102</v>
      </c>
      <c r="Z110" s="3" t="s">
        <v>1387</v>
      </c>
      <c r="AA110" s="3">
        <f t="shared" si="4"/>
        <v>4.4097222198615782E-3</v>
      </c>
      <c r="AB110" s="23">
        <f t="shared" si="5"/>
        <v>2.2048611099307891E-3</v>
      </c>
      <c r="AC110" s="47">
        <f t="shared" si="3"/>
        <v>49.989293981481751</v>
      </c>
      <c r="AD110" s="47" t="s">
        <v>1428</v>
      </c>
    </row>
    <row r="111" spans="1:30" x14ac:dyDescent="0.2">
      <c r="A111" s="2" t="s">
        <v>1119</v>
      </c>
      <c r="B111" s="3" t="s">
        <v>22</v>
      </c>
      <c r="C111" s="4">
        <v>41386.465243055558</v>
      </c>
      <c r="D111" s="86" t="s">
        <v>1459</v>
      </c>
      <c r="E111" s="67">
        <v>41386</v>
      </c>
      <c r="F111" s="69">
        <v>0.46458333333333335</v>
      </c>
      <c r="G111" s="70" t="s">
        <v>1413</v>
      </c>
      <c r="H111" s="3" t="s">
        <v>1120</v>
      </c>
      <c r="I111" s="3" t="s">
        <v>38</v>
      </c>
      <c r="J111" s="3" t="s">
        <v>25</v>
      </c>
      <c r="K111" s="3" t="s">
        <v>26</v>
      </c>
      <c r="L111" s="3" t="s">
        <v>27</v>
      </c>
      <c r="M111" s="3" t="s">
        <v>27</v>
      </c>
      <c r="N111" s="3" t="s">
        <v>27</v>
      </c>
      <c r="O111" s="3" t="s">
        <v>27</v>
      </c>
      <c r="P111" s="3" t="s">
        <v>27</v>
      </c>
      <c r="Q111" s="3" t="s">
        <v>27</v>
      </c>
      <c r="R111" s="3" t="s">
        <v>27</v>
      </c>
      <c r="S111" s="3" t="s">
        <v>27</v>
      </c>
      <c r="T111" s="3" t="s">
        <v>29</v>
      </c>
      <c r="U111" s="3" t="s">
        <v>47</v>
      </c>
      <c r="V111" s="4">
        <v>41410.612870370373</v>
      </c>
      <c r="W111" s="3" t="s">
        <v>40</v>
      </c>
      <c r="X111" s="3" t="s">
        <v>27</v>
      </c>
      <c r="Y111" s="3" t="s">
        <v>71</v>
      </c>
      <c r="Z111" s="3" t="s">
        <v>1387</v>
      </c>
      <c r="AA111" s="3">
        <f t="shared" si="4"/>
        <v>1.6087963012978435E-3</v>
      </c>
      <c r="AB111" s="23">
        <f t="shared" si="5"/>
        <v>8.0439815064892173E-4</v>
      </c>
      <c r="AC111" s="47">
        <f t="shared" si="3"/>
        <v>24.147627314814599</v>
      </c>
      <c r="AD111" s="47" t="s">
        <v>1427</v>
      </c>
    </row>
    <row r="112" spans="1:30" x14ac:dyDescent="0.2">
      <c r="A112" s="2" t="s">
        <v>1117</v>
      </c>
      <c r="B112" s="3" t="s">
        <v>22</v>
      </c>
      <c r="C112" s="4">
        <v>41386.467268518521</v>
      </c>
      <c r="D112" s="86" t="s">
        <v>1459</v>
      </c>
      <c r="E112" s="67">
        <v>41386</v>
      </c>
      <c r="F112" s="69">
        <v>0.46666666666666662</v>
      </c>
      <c r="G112" s="70" t="s">
        <v>1413</v>
      </c>
      <c r="H112" s="3" t="s">
        <v>1118</v>
      </c>
      <c r="I112" s="3" t="s">
        <v>38</v>
      </c>
      <c r="J112" s="3" t="s">
        <v>25</v>
      </c>
      <c r="K112" s="3" t="s">
        <v>26</v>
      </c>
      <c r="L112" s="3" t="s">
        <v>27</v>
      </c>
      <c r="M112" s="3" t="s">
        <v>27</v>
      </c>
      <c r="N112" s="3" t="s">
        <v>27</v>
      </c>
      <c r="O112" s="3" t="s">
        <v>27</v>
      </c>
      <c r="P112" s="3" t="s">
        <v>27</v>
      </c>
      <c r="Q112" s="3" t="s">
        <v>27</v>
      </c>
      <c r="R112" s="3" t="s">
        <v>27</v>
      </c>
      <c r="S112" s="3" t="s">
        <v>27</v>
      </c>
      <c r="T112" s="3" t="s">
        <v>29</v>
      </c>
      <c r="U112" s="3" t="s">
        <v>47</v>
      </c>
      <c r="V112" s="4">
        <v>41450.454456018517</v>
      </c>
      <c r="W112" s="3" t="s">
        <v>40</v>
      </c>
      <c r="X112" s="3" t="s">
        <v>27</v>
      </c>
      <c r="Y112" s="3" t="s">
        <v>71</v>
      </c>
      <c r="Z112" s="3" t="s">
        <v>1387</v>
      </c>
      <c r="AA112" s="3">
        <f t="shared" si="4"/>
        <v>2.0254629635019228E-3</v>
      </c>
      <c r="AB112" s="23">
        <f t="shared" si="5"/>
        <v>1.0127314817509614E-3</v>
      </c>
      <c r="AC112" s="47">
        <f t="shared" si="3"/>
        <v>63.987187499995343</v>
      </c>
      <c r="AD112" s="47" t="s">
        <v>1428</v>
      </c>
    </row>
    <row r="113" spans="1:30" x14ac:dyDescent="0.2">
      <c r="A113" s="2" t="s">
        <v>1115</v>
      </c>
      <c r="B113" s="3" t="s">
        <v>22</v>
      </c>
      <c r="C113" s="4">
        <v>41386.476111111115</v>
      </c>
      <c r="D113" s="86" t="s">
        <v>1459</v>
      </c>
      <c r="E113" s="67">
        <v>41386</v>
      </c>
      <c r="F113" s="69">
        <v>0.47569444444444442</v>
      </c>
      <c r="G113" s="70" t="s">
        <v>1413</v>
      </c>
      <c r="H113" s="3" t="s">
        <v>1116</v>
      </c>
      <c r="I113" s="3" t="s">
        <v>38</v>
      </c>
      <c r="J113" s="3" t="s">
        <v>25</v>
      </c>
      <c r="K113" s="3" t="s">
        <v>26</v>
      </c>
      <c r="L113" s="3" t="s">
        <v>27</v>
      </c>
      <c r="M113" s="3" t="s">
        <v>27</v>
      </c>
      <c r="N113" s="3" t="s">
        <v>27</v>
      </c>
      <c r="O113" s="3" t="s">
        <v>27</v>
      </c>
      <c r="P113" s="3" t="s">
        <v>27</v>
      </c>
      <c r="Q113" s="3" t="s">
        <v>27</v>
      </c>
      <c r="R113" s="3" t="s">
        <v>27</v>
      </c>
      <c r="S113" s="3" t="s">
        <v>27</v>
      </c>
      <c r="T113" s="3" t="s">
        <v>29</v>
      </c>
      <c r="U113" s="3" t="s">
        <v>47</v>
      </c>
      <c r="V113" s="4">
        <v>41393.663437499999</v>
      </c>
      <c r="W113" s="3" t="s">
        <v>40</v>
      </c>
      <c r="X113" s="3" t="s">
        <v>27</v>
      </c>
      <c r="Y113" s="3" t="s">
        <v>71</v>
      </c>
      <c r="Z113" s="3" t="s">
        <v>1387</v>
      </c>
      <c r="AA113" s="3">
        <f t="shared" si="4"/>
        <v>8.8425925932824612E-3</v>
      </c>
      <c r="AB113" s="23">
        <f t="shared" si="5"/>
        <v>4.4212962966412306E-3</v>
      </c>
      <c r="AC113" s="47">
        <f t="shared" si="3"/>
        <v>7.187326388884685</v>
      </c>
      <c r="AD113" s="47" t="s">
        <v>1426</v>
      </c>
    </row>
    <row r="114" spans="1:30" x14ac:dyDescent="0.2">
      <c r="A114" s="2" t="s">
        <v>1113</v>
      </c>
      <c r="B114" s="3" t="s">
        <v>22</v>
      </c>
      <c r="C114" s="4">
        <v>41386.522037037037</v>
      </c>
      <c r="D114" s="86" t="s">
        <v>1459</v>
      </c>
      <c r="E114" s="67">
        <v>41386</v>
      </c>
      <c r="F114" s="69">
        <v>0.52152777777777781</v>
      </c>
      <c r="G114" s="70" t="s">
        <v>1413</v>
      </c>
      <c r="H114" s="3" t="s">
        <v>1114</v>
      </c>
      <c r="I114" s="3" t="s">
        <v>38</v>
      </c>
      <c r="J114" s="3" t="s">
        <v>25</v>
      </c>
      <c r="K114" s="3" t="s">
        <v>26</v>
      </c>
      <c r="L114" s="3" t="s">
        <v>27</v>
      </c>
      <c r="M114" s="3" t="s">
        <v>27</v>
      </c>
      <c r="N114" s="3" t="s">
        <v>27</v>
      </c>
      <c r="O114" s="3" t="s">
        <v>27</v>
      </c>
      <c r="P114" s="3" t="s">
        <v>27</v>
      </c>
      <c r="Q114" s="3" t="s">
        <v>27</v>
      </c>
      <c r="R114" s="3" t="s">
        <v>27</v>
      </c>
      <c r="S114" s="3" t="s">
        <v>27</v>
      </c>
      <c r="T114" s="3" t="s">
        <v>29</v>
      </c>
      <c r="U114" s="3" t="s">
        <v>47</v>
      </c>
      <c r="V114" s="4">
        <v>41410.615810185183</v>
      </c>
      <c r="W114" s="3" t="s">
        <v>40</v>
      </c>
      <c r="X114" s="3" t="s">
        <v>27</v>
      </c>
      <c r="Y114" s="3" t="s">
        <v>102</v>
      </c>
      <c r="Z114" s="3" t="s">
        <v>1387</v>
      </c>
      <c r="AA114" s="3">
        <f t="shared" si="4"/>
        <v>4.5925925922347233E-2</v>
      </c>
      <c r="AB114" s="23">
        <f t="shared" si="5"/>
        <v>2.2962962961173616E-2</v>
      </c>
      <c r="AC114" s="47">
        <f t="shared" si="3"/>
        <v>24.093773148146283</v>
      </c>
      <c r="AD114" s="47" t="s">
        <v>1427</v>
      </c>
    </row>
    <row r="115" spans="1:30" x14ac:dyDescent="0.2">
      <c r="A115" s="2" t="s">
        <v>1111</v>
      </c>
      <c r="B115" s="3" t="s">
        <v>22</v>
      </c>
      <c r="C115" s="4">
        <v>41386.628136574072</v>
      </c>
      <c r="D115" s="86" t="s">
        <v>1459</v>
      </c>
      <c r="E115" s="67">
        <v>41386</v>
      </c>
      <c r="F115" s="69">
        <v>0.62777777777777777</v>
      </c>
      <c r="G115" s="70" t="s">
        <v>1413</v>
      </c>
      <c r="H115" s="3" t="s">
        <v>1112</v>
      </c>
      <c r="I115" s="3" t="s">
        <v>38</v>
      </c>
      <c r="J115" s="3" t="s">
        <v>25</v>
      </c>
      <c r="K115" s="3" t="s">
        <v>26</v>
      </c>
      <c r="L115" s="5">
        <v>14</v>
      </c>
      <c r="M115" s="3" t="s">
        <v>27</v>
      </c>
      <c r="N115" s="3" t="s">
        <v>27</v>
      </c>
      <c r="O115" s="3" t="s">
        <v>27</v>
      </c>
      <c r="P115" s="3" t="s">
        <v>27</v>
      </c>
      <c r="Q115" s="3" t="s">
        <v>27</v>
      </c>
      <c r="R115" s="3" t="s">
        <v>27</v>
      </c>
      <c r="S115" s="3" t="s">
        <v>27</v>
      </c>
      <c r="T115" s="3" t="s">
        <v>29</v>
      </c>
      <c r="U115" s="3" t="s">
        <v>47</v>
      </c>
      <c r="V115" s="4">
        <v>41418.47446759259</v>
      </c>
      <c r="W115" s="3" t="s">
        <v>40</v>
      </c>
      <c r="X115" s="3" t="s">
        <v>27</v>
      </c>
      <c r="Y115" s="3" t="s">
        <v>71</v>
      </c>
      <c r="Z115" s="3" t="s">
        <v>1387</v>
      </c>
      <c r="AA115" s="3">
        <f t="shared" si="4"/>
        <v>0.10609953703533392</v>
      </c>
      <c r="AB115" s="23">
        <f t="shared" si="5"/>
        <v>5.3049768517666962E-2</v>
      </c>
      <c r="AC115" s="47">
        <f t="shared" si="3"/>
        <v>31.846331018517958</v>
      </c>
      <c r="AD115" s="47" t="s">
        <v>1428</v>
      </c>
    </row>
    <row r="116" spans="1:30" x14ac:dyDescent="0.2">
      <c r="A116" s="2" t="s">
        <v>1109</v>
      </c>
      <c r="B116" s="3" t="s">
        <v>22</v>
      </c>
      <c r="C116" s="4">
        <v>41386.644999999997</v>
      </c>
      <c r="D116" s="86" t="s">
        <v>1459</v>
      </c>
      <c r="E116" s="67">
        <v>41386</v>
      </c>
      <c r="F116" s="69">
        <v>0.64444444444444449</v>
      </c>
      <c r="G116" s="70" t="s">
        <v>1413</v>
      </c>
      <c r="H116" s="3" t="s">
        <v>1110</v>
      </c>
      <c r="I116" s="3" t="s">
        <v>38</v>
      </c>
      <c r="J116" s="3" t="s">
        <v>25</v>
      </c>
      <c r="K116" s="3" t="s">
        <v>26</v>
      </c>
      <c r="L116" s="5">
        <v>15</v>
      </c>
      <c r="M116" s="3" t="s">
        <v>27</v>
      </c>
      <c r="N116" s="4">
        <v>41393.557037037041</v>
      </c>
      <c r="O116" s="3" t="s">
        <v>27</v>
      </c>
      <c r="P116" s="3" t="s">
        <v>27</v>
      </c>
      <c r="Q116" s="3" t="s">
        <v>27</v>
      </c>
      <c r="R116" s="3" t="s">
        <v>27</v>
      </c>
      <c r="S116" s="4">
        <v>41414.556967592594</v>
      </c>
      <c r="T116" s="3" t="s">
        <v>29</v>
      </c>
      <c r="U116" s="3" t="s">
        <v>47</v>
      </c>
      <c r="V116" s="4">
        <v>41423.604791666665</v>
      </c>
      <c r="W116" s="3" t="s">
        <v>40</v>
      </c>
      <c r="X116" s="3" t="s">
        <v>27</v>
      </c>
      <c r="Y116" s="3" t="s">
        <v>71</v>
      </c>
      <c r="Z116" s="3" t="s">
        <v>1387</v>
      </c>
      <c r="AA116" s="3">
        <f t="shared" si="4"/>
        <v>1.6863425924384501E-2</v>
      </c>
      <c r="AB116" s="23">
        <f t="shared" si="5"/>
        <v>8.4317129621922504E-3</v>
      </c>
      <c r="AC116" s="47">
        <f t="shared" si="3"/>
        <v>36.959791666668025</v>
      </c>
      <c r="AD116" s="47" t="s">
        <v>1428</v>
      </c>
    </row>
    <row r="117" spans="1:30" x14ac:dyDescent="0.2">
      <c r="A117" s="2" t="s">
        <v>1107</v>
      </c>
      <c r="B117" s="3" t="s">
        <v>22</v>
      </c>
      <c r="C117" s="4">
        <v>41386.661412037036</v>
      </c>
      <c r="D117" s="86" t="s">
        <v>1459</v>
      </c>
      <c r="E117" s="67">
        <v>41386</v>
      </c>
      <c r="F117" s="69">
        <v>0.66111111111111109</v>
      </c>
      <c r="G117" s="70" t="s">
        <v>1413</v>
      </c>
      <c r="H117" s="3" t="s">
        <v>1108</v>
      </c>
      <c r="I117" s="3" t="s">
        <v>38</v>
      </c>
      <c r="J117" s="3" t="s">
        <v>25</v>
      </c>
      <c r="K117" s="3" t="s">
        <v>26</v>
      </c>
      <c r="L117" s="3" t="s">
        <v>27</v>
      </c>
      <c r="M117" s="3" t="s">
        <v>27</v>
      </c>
      <c r="N117" s="3" t="s">
        <v>27</v>
      </c>
      <c r="O117" s="3" t="s">
        <v>27</v>
      </c>
      <c r="P117" s="3" t="s">
        <v>27</v>
      </c>
      <c r="Q117" s="3" t="s">
        <v>27</v>
      </c>
      <c r="R117" s="3" t="s">
        <v>27</v>
      </c>
      <c r="S117" s="3" t="s">
        <v>27</v>
      </c>
      <c r="T117" s="3" t="s">
        <v>29</v>
      </c>
      <c r="U117" s="3" t="s">
        <v>47</v>
      </c>
      <c r="V117" s="4">
        <v>41410.61619212963</v>
      </c>
      <c r="W117" s="3" t="s">
        <v>40</v>
      </c>
      <c r="X117" s="3" t="s">
        <v>27</v>
      </c>
      <c r="Y117" s="3" t="s">
        <v>71</v>
      </c>
      <c r="Z117" s="3" t="s">
        <v>1387</v>
      </c>
      <c r="AA117" s="3">
        <f t="shared" si="4"/>
        <v>1.6412037039117422E-2</v>
      </c>
      <c r="AB117" s="23">
        <f t="shared" si="5"/>
        <v>8.206018519558711E-3</v>
      </c>
      <c r="AC117" s="47">
        <f t="shared" si="3"/>
        <v>23.954780092593865</v>
      </c>
      <c r="AD117" s="47" t="s">
        <v>1427</v>
      </c>
    </row>
    <row r="118" spans="1:30" x14ac:dyDescent="0.2">
      <c r="A118" s="2" t="s">
        <v>1105</v>
      </c>
      <c r="B118" s="3" t="s">
        <v>22</v>
      </c>
      <c r="C118" s="4">
        <v>41386.671712962961</v>
      </c>
      <c r="D118" s="86" t="s">
        <v>1459</v>
      </c>
      <c r="E118" s="67">
        <v>41386</v>
      </c>
      <c r="F118" s="69">
        <v>0.67152777777777783</v>
      </c>
      <c r="G118" s="70" t="s">
        <v>1413</v>
      </c>
      <c r="H118" s="3" t="s">
        <v>1106</v>
      </c>
      <c r="I118" s="3" t="s">
        <v>38</v>
      </c>
      <c r="J118" s="3" t="s">
        <v>25</v>
      </c>
      <c r="K118" s="3" t="s">
        <v>26</v>
      </c>
      <c r="L118" s="3" t="s">
        <v>27</v>
      </c>
      <c r="M118" s="3" t="s">
        <v>27</v>
      </c>
      <c r="N118" s="3" t="s">
        <v>27</v>
      </c>
      <c r="O118" s="3" t="s">
        <v>27</v>
      </c>
      <c r="P118" s="3" t="s">
        <v>27</v>
      </c>
      <c r="Q118" s="3" t="s">
        <v>27</v>
      </c>
      <c r="R118" s="3" t="s">
        <v>27</v>
      </c>
      <c r="S118" s="3" t="s">
        <v>27</v>
      </c>
      <c r="T118" s="3" t="s">
        <v>29</v>
      </c>
      <c r="U118" s="3" t="s">
        <v>30</v>
      </c>
      <c r="V118" s="4">
        <v>41393.481203703705</v>
      </c>
      <c r="W118" s="3" t="s">
        <v>40</v>
      </c>
      <c r="X118" s="3" t="s">
        <v>27</v>
      </c>
      <c r="Y118" s="3" t="s">
        <v>225</v>
      </c>
      <c r="Z118" s="3" t="s">
        <v>1393</v>
      </c>
      <c r="AA118" s="3">
        <f t="shared" si="4"/>
        <v>1.0300925925548654E-2</v>
      </c>
      <c r="AB118" s="23">
        <f t="shared" si="5"/>
        <v>5.150462962774327E-3</v>
      </c>
      <c r="AC118" s="47">
        <f t="shared" si="3"/>
        <v>6.8094907407430583</v>
      </c>
      <c r="AD118" s="47" t="s">
        <v>1426</v>
      </c>
    </row>
    <row r="119" spans="1:30" x14ac:dyDescent="0.2">
      <c r="A119" s="2" t="s">
        <v>1103</v>
      </c>
      <c r="B119" s="3" t="s">
        <v>22</v>
      </c>
      <c r="C119" s="4">
        <v>41386.679247685184</v>
      </c>
      <c r="D119" s="86" t="s">
        <v>1459</v>
      </c>
      <c r="E119" s="67">
        <v>41386</v>
      </c>
      <c r="F119" s="69">
        <v>0.6791666666666667</v>
      </c>
      <c r="G119" s="70" t="s">
        <v>1413</v>
      </c>
      <c r="H119" s="3" t="s">
        <v>1104</v>
      </c>
      <c r="I119" s="3" t="s">
        <v>38</v>
      </c>
      <c r="J119" s="3" t="s">
        <v>25</v>
      </c>
      <c r="K119" s="3" t="s">
        <v>26</v>
      </c>
      <c r="L119" s="5">
        <v>15</v>
      </c>
      <c r="M119" s="3" t="s">
        <v>27</v>
      </c>
      <c r="N119" s="3" t="s">
        <v>27</v>
      </c>
      <c r="O119" s="3" t="s">
        <v>27</v>
      </c>
      <c r="P119" s="3" t="s">
        <v>27</v>
      </c>
      <c r="Q119" s="3" t="s">
        <v>27</v>
      </c>
      <c r="R119" s="3" t="s">
        <v>27</v>
      </c>
      <c r="S119" s="3" t="s">
        <v>27</v>
      </c>
      <c r="T119" s="3" t="s">
        <v>29</v>
      </c>
      <c r="U119" s="3" t="s">
        <v>47</v>
      </c>
      <c r="V119" s="4">
        <v>41439.629837962966</v>
      </c>
      <c r="W119" s="3" t="s">
        <v>40</v>
      </c>
      <c r="X119" s="3" t="s">
        <v>27</v>
      </c>
      <c r="Y119" s="3" t="s">
        <v>102</v>
      </c>
      <c r="Z119" s="3" t="s">
        <v>1387</v>
      </c>
      <c r="AA119" s="3">
        <f t="shared" si="4"/>
        <v>7.5347222227719612E-3</v>
      </c>
      <c r="AB119" s="23">
        <f t="shared" si="5"/>
        <v>3.7673611113859806E-3</v>
      </c>
      <c r="AC119" s="47">
        <f t="shared" si="3"/>
        <v>52.950590277781885</v>
      </c>
      <c r="AD119" s="47" t="s">
        <v>1428</v>
      </c>
    </row>
    <row r="120" spans="1:30" x14ac:dyDescent="0.2">
      <c r="A120" s="2" t="s">
        <v>1101</v>
      </c>
      <c r="B120" s="3" t="s">
        <v>22</v>
      </c>
      <c r="C120" s="4">
        <v>41386.686331018522</v>
      </c>
      <c r="D120" s="86" t="s">
        <v>1459</v>
      </c>
      <c r="E120" s="67">
        <v>41386</v>
      </c>
      <c r="F120" s="69">
        <v>0.68611111111111101</v>
      </c>
      <c r="G120" s="70" t="s">
        <v>1413</v>
      </c>
      <c r="H120" s="3" t="s">
        <v>1102</v>
      </c>
      <c r="I120" s="3" t="s">
        <v>38</v>
      </c>
      <c r="J120" s="3" t="s">
        <v>25</v>
      </c>
      <c r="K120" s="3" t="s">
        <v>26</v>
      </c>
      <c r="L120" s="3" t="s">
        <v>27</v>
      </c>
      <c r="M120" s="3" t="s">
        <v>27</v>
      </c>
      <c r="N120" s="4">
        <v>41408.636446759258</v>
      </c>
      <c r="O120" s="3" t="s">
        <v>27</v>
      </c>
      <c r="P120" s="3" t="s">
        <v>27</v>
      </c>
      <c r="Q120" s="3" t="s">
        <v>27</v>
      </c>
      <c r="R120" s="3" t="s">
        <v>27</v>
      </c>
      <c r="S120" s="3" t="s">
        <v>27</v>
      </c>
      <c r="T120" s="3" t="s">
        <v>29</v>
      </c>
      <c r="U120" s="3" t="s">
        <v>47</v>
      </c>
      <c r="V120" s="4">
        <v>41410.620289351849</v>
      </c>
      <c r="W120" s="3" t="s">
        <v>40</v>
      </c>
      <c r="X120" s="3" t="s">
        <v>27</v>
      </c>
      <c r="Y120" s="3" t="s">
        <v>136</v>
      </c>
      <c r="Z120" s="3" t="s">
        <v>1387</v>
      </c>
      <c r="AA120" s="3">
        <f t="shared" si="4"/>
        <v>7.0833333375048824E-3</v>
      </c>
      <c r="AB120" s="23">
        <f t="shared" si="5"/>
        <v>3.5416666687524412E-3</v>
      </c>
      <c r="AC120" s="47">
        <f t="shared" si="3"/>
        <v>23.93395833332761</v>
      </c>
      <c r="AD120" s="47" t="s">
        <v>1427</v>
      </c>
    </row>
    <row r="121" spans="1:30" x14ac:dyDescent="0.2">
      <c r="A121" s="2" t="s">
        <v>1099</v>
      </c>
      <c r="B121" s="3" t="s">
        <v>22</v>
      </c>
      <c r="C121" s="4">
        <v>41386.706678240742</v>
      </c>
      <c r="D121" s="86" t="s">
        <v>1459</v>
      </c>
      <c r="E121" s="67">
        <v>41386</v>
      </c>
      <c r="F121" s="69">
        <v>0.70624999999999993</v>
      </c>
      <c r="G121" s="70" t="s">
        <v>1413</v>
      </c>
      <c r="H121" s="3" t="s">
        <v>1100</v>
      </c>
      <c r="I121" s="3" t="s">
        <v>38</v>
      </c>
      <c r="J121" s="3" t="s">
        <v>25</v>
      </c>
      <c r="K121" s="3" t="s">
        <v>26</v>
      </c>
      <c r="L121" s="3" t="s">
        <v>27</v>
      </c>
      <c r="M121" s="3" t="s">
        <v>27</v>
      </c>
      <c r="N121" s="3" t="s">
        <v>27</v>
      </c>
      <c r="O121" s="3" t="s">
        <v>27</v>
      </c>
      <c r="P121" s="3" t="s">
        <v>27</v>
      </c>
      <c r="Q121" s="3" t="s">
        <v>27</v>
      </c>
      <c r="R121" s="3" t="s">
        <v>27</v>
      </c>
      <c r="S121" s="3" t="s">
        <v>27</v>
      </c>
      <c r="T121" s="3" t="s">
        <v>29</v>
      </c>
      <c r="U121" s="3" t="s">
        <v>30</v>
      </c>
      <c r="V121" s="4">
        <v>41410.616851851853</v>
      </c>
      <c r="W121" s="3" t="s">
        <v>40</v>
      </c>
      <c r="X121" s="3" t="s">
        <v>27</v>
      </c>
      <c r="Y121" s="3" t="s">
        <v>225</v>
      </c>
      <c r="Z121" s="3" t="s">
        <v>1393</v>
      </c>
      <c r="AA121" s="3">
        <f t="shared" si="4"/>
        <v>2.0347222220152617E-2</v>
      </c>
      <c r="AB121" s="23">
        <f t="shared" si="5"/>
        <v>1.0173611110076308E-2</v>
      </c>
      <c r="AC121" s="47">
        <f t="shared" si="3"/>
        <v>23.910173611111531</v>
      </c>
      <c r="AD121" s="47" t="s">
        <v>1427</v>
      </c>
    </row>
    <row r="122" spans="1:30" x14ac:dyDescent="0.2">
      <c r="A122" s="2" t="s">
        <v>1097</v>
      </c>
      <c r="B122" s="3" t="s">
        <v>22</v>
      </c>
      <c r="C122" s="4">
        <v>41387.216527777775</v>
      </c>
      <c r="D122" s="86" t="s">
        <v>1460</v>
      </c>
      <c r="E122" s="67">
        <v>41387</v>
      </c>
      <c r="F122" s="69">
        <v>0.21597222222222223</v>
      </c>
      <c r="G122" s="70" t="s">
        <v>1412</v>
      </c>
      <c r="H122" s="3" t="s">
        <v>1098</v>
      </c>
      <c r="I122" s="3" t="s">
        <v>38</v>
      </c>
      <c r="J122" s="3" t="s">
        <v>25</v>
      </c>
      <c r="K122" s="3" t="s">
        <v>26</v>
      </c>
      <c r="L122" s="3" t="s">
        <v>27</v>
      </c>
      <c r="M122" s="3" t="s">
        <v>27</v>
      </c>
      <c r="N122" s="3" t="s">
        <v>27</v>
      </c>
      <c r="O122" s="3" t="s">
        <v>27</v>
      </c>
      <c r="P122" s="3" t="s">
        <v>27</v>
      </c>
      <c r="Q122" s="3" t="s">
        <v>27</v>
      </c>
      <c r="R122" s="3" t="s">
        <v>27</v>
      </c>
      <c r="S122" s="3" t="s">
        <v>27</v>
      </c>
      <c r="T122" s="3" t="s">
        <v>29</v>
      </c>
      <c r="U122" s="3" t="s">
        <v>30</v>
      </c>
      <c r="V122" s="4">
        <v>41411.635104166664</v>
      </c>
      <c r="W122" s="3" t="s">
        <v>40</v>
      </c>
      <c r="X122" s="3" t="s">
        <v>27</v>
      </c>
      <c r="Y122" s="3" t="s">
        <v>246</v>
      </c>
      <c r="Z122" s="3" t="s">
        <v>1387</v>
      </c>
      <c r="AA122" s="3">
        <f t="shared" si="4"/>
        <v>0.50984953703300562</v>
      </c>
      <c r="AB122" s="23">
        <f t="shared" si="5"/>
        <v>0.25492476851650281</v>
      </c>
      <c r="AC122" s="47">
        <f t="shared" si="3"/>
        <v>24.418576388889051</v>
      </c>
      <c r="AD122" s="47" t="s">
        <v>1427</v>
      </c>
    </row>
    <row r="123" spans="1:30" x14ac:dyDescent="0.2">
      <c r="A123" s="2" t="s">
        <v>1095</v>
      </c>
      <c r="B123" s="3" t="s">
        <v>22</v>
      </c>
      <c r="C123" s="4">
        <v>41387.21974537037</v>
      </c>
      <c r="D123" s="86" t="s">
        <v>1460</v>
      </c>
      <c r="E123" s="67">
        <v>41387</v>
      </c>
      <c r="F123" s="69">
        <v>0.21944444444444444</v>
      </c>
      <c r="G123" s="70" t="s">
        <v>1412</v>
      </c>
      <c r="H123" s="3" t="s">
        <v>1096</v>
      </c>
      <c r="I123" s="3" t="s">
        <v>38</v>
      </c>
      <c r="J123" s="3" t="s">
        <v>25</v>
      </c>
      <c r="K123" s="3" t="s">
        <v>26</v>
      </c>
      <c r="L123" s="3" t="s">
        <v>27</v>
      </c>
      <c r="M123" s="3" t="s">
        <v>70</v>
      </c>
      <c r="N123" s="3" t="s">
        <v>27</v>
      </c>
      <c r="O123" s="3" t="s">
        <v>27</v>
      </c>
      <c r="P123" s="3" t="s">
        <v>27</v>
      </c>
      <c r="Q123" s="3" t="s">
        <v>27</v>
      </c>
      <c r="R123" s="3" t="s">
        <v>27</v>
      </c>
      <c r="S123" s="3" t="s">
        <v>27</v>
      </c>
      <c r="T123" s="3" t="s">
        <v>29</v>
      </c>
      <c r="U123" s="3" t="s">
        <v>30</v>
      </c>
      <c r="V123" s="4">
        <v>41424.447743055556</v>
      </c>
      <c r="W123" s="3" t="s">
        <v>40</v>
      </c>
      <c r="X123" s="3" t="s">
        <v>27</v>
      </c>
      <c r="Y123" s="3" t="s">
        <v>71</v>
      </c>
      <c r="Z123" s="3" t="s">
        <v>1387</v>
      </c>
      <c r="AA123" s="3">
        <f t="shared" si="4"/>
        <v>3.2175925953197293E-3</v>
      </c>
      <c r="AB123" s="23">
        <f t="shared" si="5"/>
        <v>1.6087962976598646E-3</v>
      </c>
      <c r="AC123" s="47">
        <f t="shared" si="3"/>
        <v>37.227997685185983</v>
      </c>
      <c r="AD123" s="47" t="s">
        <v>1428</v>
      </c>
    </row>
    <row r="124" spans="1:30" x14ac:dyDescent="0.2">
      <c r="A124" s="2" t="s">
        <v>1093</v>
      </c>
      <c r="B124" s="3" t="s">
        <v>22</v>
      </c>
      <c r="C124" s="4">
        <v>41387.223877314813</v>
      </c>
      <c r="D124" s="86" t="s">
        <v>1460</v>
      </c>
      <c r="E124" s="67">
        <v>41387</v>
      </c>
      <c r="F124" s="69">
        <v>0.22361111111111109</v>
      </c>
      <c r="G124" s="70" t="s">
        <v>1412</v>
      </c>
      <c r="H124" s="3" t="s">
        <v>1094</v>
      </c>
      <c r="I124" s="3" t="s">
        <v>38</v>
      </c>
      <c r="J124" s="3" t="s">
        <v>25</v>
      </c>
      <c r="K124" s="3" t="s">
        <v>26</v>
      </c>
      <c r="L124" s="3" t="s">
        <v>27</v>
      </c>
      <c r="M124" s="3" t="s">
        <v>27</v>
      </c>
      <c r="N124" s="4">
        <v>41408.652175925927</v>
      </c>
      <c r="O124" s="3" t="s">
        <v>27</v>
      </c>
      <c r="P124" s="3" t="s">
        <v>27</v>
      </c>
      <c r="Q124" s="3" t="s">
        <v>27</v>
      </c>
      <c r="R124" s="3" t="s">
        <v>27</v>
      </c>
      <c r="S124" s="3" t="s">
        <v>27</v>
      </c>
      <c r="T124" s="3" t="s">
        <v>29</v>
      </c>
      <c r="U124" s="3" t="s">
        <v>30</v>
      </c>
      <c r="V124" s="4">
        <v>41424.423530092594</v>
      </c>
      <c r="W124" s="3" t="s">
        <v>40</v>
      </c>
      <c r="X124" s="3" t="s">
        <v>27</v>
      </c>
      <c r="Y124" s="3" t="s">
        <v>389</v>
      </c>
      <c r="Z124" s="3" t="s">
        <v>1387</v>
      </c>
      <c r="AA124" s="3">
        <f t="shared" si="4"/>
        <v>4.1319444426335394E-3</v>
      </c>
      <c r="AB124" s="23">
        <f t="shared" si="5"/>
        <v>2.0659722213167697E-3</v>
      </c>
      <c r="AC124" s="47">
        <f t="shared" si="3"/>
        <v>37.199652777781012</v>
      </c>
      <c r="AD124" s="47" t="s">
        <v>1428</v>
      </c>
    </row>
    <row r="125" spans="1:30" x14ac:dyDescent="0.2">
      <c r="A125" s="2" t="s">
        <v>1091</v>
      </c>
      <c r="B125" s="3" t="s">
        <v>22</v>
      </c>
      <c r="C125" s="4">
        <v>41387.412812499999</v>
      </c>
      <c r="D125" s="86" t="s">
        <v>1460</v>
      </c>
      <c r="E125" s="67">
        <v>41387</v>
      </c>
      <c r="F125" s="69">
        <v>0.41250000000000003</v>
      </c>
      <c r="G125" s="70" t="s">
        <v>1413</v>
      </c>
      <c r="H125" s="3" t="s">
        <v>1092</v>
      </c>
      <c r="I125" s="3" t="s">
        <v>107</v>
      </c>
      <c r="J125" s="3" t="s">
        <v>25</v>
      </c>
      <c r="K125" s="3" t="s">
        <v>26</v>
      </c>
      <c r="L125" s="3" t="s">
        <v>27</v>
      </c>
      <c r="M125" s="3" t="s">
        <v>27</v>
      </c>
      <c r="N125" s="4">
        <v>41390.656064814815</v>
      </c>
      <c r="O125" s="3" t="s">
        <v>27</v>
      </c>
      <c r="P125" s="3" t="s">
        <v>27</v>
      </c>
      <c r="Q125" s="3" t="s">
        <v>27</v>
      </c>
      <c r="R125" s="3" t="s">
        <v>27</v>
      </c>
      <c r="S125" s="4">
        <v>41411.6559837963</v>
      </c>
      <c r="T125" s="3" t="s">
        <v>29</v>
      </c>
      <c r="U125" s="3" t="s">
        <v>30</v>
      </c>
      <c r="V125" s="4">
        <v>41411.732974537037</v>
      </c>
      <c r="W125" s="3" t="s">
        <v>27</v>
      </c>
      <c r="X125" s="3" t="s">
        <v>27</v>
      </c>
      <c r="Y125" s="3" t="s">
        <v>71</v>
      </c>
      <c r="Z125" s="3" t="s">
        <v>1387</v>
      </c>
      <c r="AA125" s="3">
        <f t="shared" si="4"/>
        <v>0.18893518518598285</v>
      </c>
      <c r="AB125" s="23">
        <f t="shared" si="5"/>
        <v>9.4467592592991423E-2</v>
      </c>
      <c r="AC125" s="47">
        <f t="shared" si="3"/>
        <v>24.320162037038244</v>
      </c>
      <c r="AD125" s="47" t="s">
        <v>1427</v>
      </c>
    </row>
    <row r="126" spans="1:30" x14ac:dyDescent="0.2">
      <c r="A126" s="2" t="s">
        <v>1089</v>
      </c>
      <c r="B126" s="3" t="s">
        <v>22</v>
      </c>
      <c r="C126" s="4">
        <v>41387.415856481479</v>
      </c>
      <c r="D126" s="86" t="s">
        <v>1460</v>
      </c>
      <c r="E126" s="67">
        <v>41387</v>
      </c>
      <c r="F126" s="69">
        <v>0.4152777777777778</v>
      </c>
      <c r="G126" s="70" t="s">
        <v>1413</v>
      </c>
      <c r="H126" s="3" t="s">
        <v>1090</v>
      </c>
      <c r="I126" s="3" t="s">
        <v>38</v>
      </c>
      <c r="J126" s="3" t="s">
        <v>25</v>
      </c>
      <c r="K126" s="3" t="s">
        <v>50</v>
      </c>
      <c r="L126" s="3" t="s">
        <v>27</v>
      </c>
      <c r="M126" s="3" t="s">
        <v>27</v>
      </c>
      <c r="N126" s="3" t="s">
        <v>27</v>
      </c>
      <c r="O126" s="3" t="s">
        <v>27</v>
      </c>
      <c r="P126" s="3" t="s">
        <v>27</v>
      </c>
      <c r="Q126" s="3" t="s">
        <v>27</v>
      </c>
      <c r="R126" s="3" t="s">
        <v>27</v>
      </c>
      <c r="S126" s="3" t="s">
        <v>27</v>
      </c>
      <c r="T126" s="3" t="s">
        <v>29</v>
      </c>
      <c r="U126" s="3" t="s">
        <v>30</v>
      </c>
      <c r="V126" s="4">
        <v>41396.735393518517</v>
      </c>
      <c r="W126" s="3" t="s">
        <v>40</v>
      </c>
      <c r="X126" s="3" t="s">
        <v>27</v>
      </c>
      <c r="Y126" s="3" t="s">
        <v>490</v>
      </c>
      <c r="Z126" s="3" t="s">
        <v>1397</v>
      </c>
      <c r="AA126" s="3">
        <f t="shared" si="4"/>
        <v>3.0439814800047316E-3</v>
      </c>
      <c r="AB126" s="23">
        <f t="shared" si="5"/>
        <v>1.5219907400023658E-3</v>
      </c>
      <c r="AC126" s="47">
        <f t="shared" si="3"/>
        <v>9.3195370370376622</v>
      </c>
      <c r="AD126" s="47" t="s">
        <v>1426</v>
      </c>
    </row>
    <row r="127" spans="1:30" x14ac:dyDescent="0.2">
      <c r="A127" s="2" t="s">
        <v>1087</v>
      </c>
      <c r="B127" s="3" t="s">
        <v>22</v>
      </c>
      <c r="C127" s="4">
        <v>41387.425636574073</v>
      </c>
      <c r="D127" s="86" t="s">
        <v>1460</v>
      </c>
      <c r="E127" s="67">
        <v>41387</v>
      </c>
      <c r="F127" s="69">
        <v>0.42499999999999999</v>
      </c>
      <c r="G127" s="70" t="s">
        <v>1413</v>
      </c>
      <c r="H127" s="3" t="s">
        <v>1088</v>
      </c>
      <c r="I127" s="3" t="s">
        <v>107</v>
      </c>
      <c r="J127" s="3" t="s">
        <v>25</v>
      </c>
      <c r="K127" s="3" t="s">
        <v>26</v>
      </c>
      <c r="L127" s="3" t="s">
        <v>27</v>
      </c>
      <c r="M127" s="3" t="s">
        <v>27</v>
      </c>
      <c r="N127" s="3" t="s">
        <v>27</v>
      </c>
      <c r="O127" s="3" t="s">
        <v>27</v>
      </c>
      <c r="P127" s="3" t="s">
        <v>27</v>
      </c>
      <c r="Q127" s="3" t="s">
        <v>27</v>
      </c>
      <c r="R127" s="3" t="s">
        <v>27</v>
      </c>
      <c r="S127" s="3" t="s">
        <v>27</v>
      </c>
      <c r="T127" s="3" t="s">
        <v>29</v>
      </c>
      <c r="U127" s="3" t="s">
        <v>30</v>
      </c>
      <c r="V127" s="4">
        <v>41401.523969907408</v>
      </c>
      <c r="W127" s="3" t="s">
        <v>27</v>
      </c>
      <c r="X127" s="3" t="s">
        <v>27</v>
      </c>
      <c r="Y127" s="3" t="s">
        <v>71</v>
      </c>
      <c r="Z127" s="3" t="s">
        <v>1387</v>
      </c>
      <c r="AA127" s="3">
        <f t="shared" si="4"/>
        <v>9.7800925941555761E-3</v>
      </c>
      <c r="AB127" s="23">
        <f t="shared" si="5"/>
        <v>4.890046297077788E-3</v>
      </c>
      <c r="AC127" s="47">
        <f t="shared" si="3"/>
        <v>14.098333333335177</v>
      </c>
      <c r="AD127" s="47" t="s">
        <v>1427</v>
      </c>
    </row>
    <row r="128" spans="1:30" x14ac:dyDescent="0.2">
      <c r="A128" s="2" t="s">
        <v>1084</v>
      </c>
      <c r="B128" s="3" t="s">
        <v>22</v>
      </c>
      <c r="C128" s="4">
        <v>41387.435497685183</v>
      </c>
      <c r="D128" s="86" t="s">
        <v>1460</v>
      </c>
      <c r="E128" s="67">
        <v>41387</v>
      </c>
      <c r="F128" s="69">
        <v>0.43541666666666662</v>
      </c>
      <c r="G128" s="70" t="s">
        <v>1413</v>
      </c>
      <c r="H128" s="3" t="s">
        <v>1085</v>
      </c>
      <c r="I128" s="3" t="s">
        <v>38</v>
      </c>
      <c r="J128" s="3" t="s">
        <v>25</v>
      </c>
      <c r="K128" s="3" t="s">
        <v>26</v>
      </c>
      <c r="L128" s="3" t="s">
        <v>27</v>
      </c>
      <c r="M128" s="3" t="s">
        <v>27</v>
      </c>
      <c r="N128" s="3" t="s">
        <v>27</v>
      </c>
      <c r="O128" s="3" t="s">
        <v>27</v>
      </c>
      <c r="P128" s="3" t="s">
        <v>27</v>
      </c>
      <c r="Q128" s="3" t="s">
        <v>27</v>
      </c>
      <c r="R128" s="3" t="s">
        <v>27</v>
      </c>
      <c r="S128" s="3" t="s">
        <v>27</v>
      </c>
      <c r="T128" s="3" t="s">
        <v>29</v>
      </c>
      <c r="U128" s="3" t="s">
        <v>47</v>
      </c>
      <c r="V128" s="4">
        <v>41411.762708333335</v>
      </c>
      <c r="W128" s="3" t="s">
        <v>40</v>
      </c>
      <c r="X128" s="3" t="s">
        <v>27</v>
      </c>
      <c r="Y128" s="3" t="s">
        <v>1086</v>
      </c>
      <c r="Z128" s="3" t="s">
        <v>1407</v>
      </c>
      <c r="AA128" s="3">
        <f t="shared" si="4"/>
        <v>9.8611111097852699E-3</v>
      </c>
      <c r="AB128" s="23">
        <f t="shared" si="5"/>
        <v>4.930555554892635E-3</v>
      </c>
      <c r="AC128" s="47">
        <f t="shared" si="3"/>
        <v>24.327210648152686</v>
      </c>
      <c r="AD128" s="47" t="s">
        <v>1427</v>
      </c>
    </row>
    <row r="129" spans="1:30" x14ac:dyDescent="0.2">
      <c r="A129" s="2" t="s">
        <v>1082</v>
      </c>
      <c r="B129" s="3" t="s">
        <v>22</v>
      </c>
      <c r="C129" s="4">
        <v>41387.435682870368</v>
      </c>
      <c r="D129" s="86" t="s">
        <v>1460</v>
      </c>
      <c r="E129" s="67">
        <v>41387</v>
      </c>
      <c r="F129" s="69">
        <v>0.43541666666666662</v>
      </c>
      <c r="G129" s="70" t="s">
        <v>1413</v>
      </c>
      <c r="H129" s="3" t="s">
        <v>1083</v>
      </c>
      <c r="I129" s="3" t="s">
        <v>107</v>
      </c>
      <c r="J129" s="3" t="s">
        <v>25</v>
      </c>
      <c r="K129" s="3" t="s">
        <v>26</v>
      </c>
      <c r="L129" s="3" t="s">
        <v>27</v>
      </c>
      <c r="M129" s="3" t="s">
        <v>27</v>
      </c>
      <c r="N129" s="3" t="s">
        <v>27</v>
      </c>
      <c r="O129" s="3" t="s">
        <v>27</v>
      </c>
      <c r="P129" s="3" t="s">
        <v>27</v>
      </c>
      <c r="Q129" s="3" t="s">
        <v>27</v>
      </c>
      <c r="R129" s="3" t="s">
        <v>27</v>
      </c>
      <c r="S129" s="3" t="s">
        <v>27</v>
      </c>
      <c r="T129" s="3" t="s">
        <v>29</v>
      </c>
      <c r="U129" s="3" t="s">
        <v>30</v>
      </c>
      <c r="V129" s="4">
        <v>41410.617303240739</v>
      </c>
      <c r="W129" s="3" t="s">
        <v>27</v>
      </c>
      <c r="X129" s="3" t="s">
        <v>27</v>
      </c>
      <c r="Y129" s="3" t="s">
        <v>71</v>
      </c>
      <c r="Z129" s="3" t="s">
        <v>1387</v>
      </c>
      <c r="AA129" s="3">
        <f t="shared" si="4"/>
        <v>1.8518518481869251E-4</v>
      </c>
      <c r="AB129" s="23">
        <f t="shared" si="5"/>
        <v>9.2592592409346253E-5</v>
      </c>
      <c r="AC129" s="47">
        <f t="shared" si="3"/>
        <v>23.181620370371093</v>
      </c>
      <c r="AD129" s="47" t="s">
        <v>1427</v>
      </c>
    </row>
    <row r="130" spans="1:30" x14ac:dyDescent="0.2">
      <c r="A130" s="2" t="s">
        <v>1080</v>
      </c>
      <c r="B130" s="3" t="s">
        <v>22</v>
      </c>
      <c r="C130" s="4">
        <v>41387.554409722223</v>
      </c>
      <c r="D130" s="86" t="s">
        <v>1460</v>
      </c>
      <c r="E130" s="67">
        <v>41387</v>
      </c>
      <c r="F130" s="69">
        <v>0.5541666666666667</v>
      </c>
      <c r="G130" s="70" t="s">
        <v>1413</v>
      </c>
      <c r="H130" s="3" t="s">
        <v>1081</v>
      </c>
      <c r="I130" s="3" t="s">
        <v>38</v>
      </c>
      <c r="J130" s="3" t="s">
        <v>25</v>
      </c>
      <c r="K130" s="3" t="s">
        <v>26</v>
      </c>
      <c r="L130" s="5">
        <v>37</v>
      </c>
      <c r="M130" s="3" t="s">
        <v>27</v>
      </c>
      <c r="N130" s="4">
        <v>41393.558946759258</v>
      </c>
      <c r="O130" s="3" t="s">
        <v>27</v>
      </c>
      <c r="P130" s="3" t="s">
        <v>27</v>
      </c>
      <c r="Q130" s="3" t="s">
        <v>27</v>
      </c>
      <c r="R130" s="3" t="s">
        <v>27</v>
      </c>
      <c r="S130" s="4">
        <v>41414.558865740742</v>
      </c>
      <c r="T130" s="3" t="s">
        <v>29</v>
      </c>
      <c r="U130" s="3" t="s">
        <v>47</v>
      </c>
      <c r="V130" s="4">
        <v>41424.42287037037</v>
      </c>
      <c r="W130" s="3" t="s">
        <v>40</v>
      </c>
      <c r="X130" s="3" t="s">
        <v>27</v>
      </c>
      <c r="Y130" s="3" t="s">
        <v>102</v>
      </c>
      <c r="Z130" s="3" t="s">
        <v>1387</v>
      </c>
      <c r="AA130" s="3">
        <f t="shared" si="4"/>
        <v>0.11872685185517184</v>
      </c>
      <c r="AB130" s="23">
        <f t="shared" si="5"/>
        <v>5.9363425927585922E-2</v>
      </c>
      <c r="AC130" s="47">
        <f t="shared" ref="AC130:AC193" si="6">V130-C130</f>
        <v>36.868460648147448</v>
      </c>
      <c r="AD130" s="47" t="s">
        <v>1428</v>
      </c>
    </row>
    <row r="131" spans="1:30" x14ac:dyDescent="0.2">
      <c r="A131" s="2" t="s">
        <v>1078</v>
      </c>
      <c r="B131" s="3" t="s">
        <v>22</v>
      </c>
      <c r="C131" s="4">
        <v>41387.564351851855</v>
      </c>
      <c r="D131" s="86" t="s">
        <v>1460</v>
      </c>
      <c r="E131" s="67">
        <v>41387</v>
      </c>
      <c r="F131" s="69">
        <v>0.56388888888888888</v>
      </c>
      <c r="G131" s="70" t="s">
        <v>1413</v>
      </c>
      <c r="H131" s="3" t="s">
        <v>1079</v>
      </c>
      <c r="I131" s="3" t="s">
        <v>38</v>
      </c>
      <c r="J131" s="3" t="s">
        <v>25</v>
      </c>
      <c r="K131" s="3" t="s">
        <v>26</v>
      </c>
      <c r="L131" s="3" t="s">
        <v>27</v>
      </c>
      <c r="M131" s="3" t="s">
        <v>27</v>
      </c>
      <c r="N131" s="3" t="s">
        <v>27</v>
      </c>
      <c r="O131" s="3" t="s">
        <v>27</v>
      </c>
      <c r="P131" s="3" t="s">
        <v>27</v>
      </c>
      <c r="Q131" s="3" t="s">
        <v>27</v>
      </c>
      <c r="R131" s="3" t="s">
        <v>27</v>
      </c>
      <c r="S131" s="3" t="s">
        <v>27</v>
      </c>
      <c r="T131" s="3" t="s">
        <v>29</v>
      </c>
      <c r="U131" s="3" t="s">
        <v>47</v>
      </c>
      <c r="V131" s="4">
        <v>41410.617708333331</v>
      </c>
      <c r="W131" s="3" t="s">
        <v>40</v>
      </c>
      <c r="X131" s="3" t="s">
        <v>27</v>
      </c>
      <c r="Y131" s="3" t="s">
        <v>182</v>
      </c>
      <c r="Z131" s="3" t="s">
        <v>1388</v>
      </c>
      <c r="AA131" s="3">
        <f t="shared" ref="AA131:AA194" si="7">C131-C130</f>
        <v>9.9421296326909214E-3</v>
      </c>
      <c r="AB131" s="23">
        <f t="shared" ref="AB131:AB194" si="8">AA131/2</f>
        <v>4.9710648163454607E-3</v>
      </c>
      <c r="AC131" s="47">
        <f t="shared" si="6"/>
        <v>23.05335648147593</v>
      </c>
      <c r="AD131" s="47" t="s">
        <v>1427</v>
      </c>
    </row>
    <row r="132" spans="1:30" x14ac:dyDescent="0.2">
      <c r="A132" s="2" t="s">
        <v>1076</v>
      </c>
      <c r="B132" s="3" t="s">
        <v>22</v>
      </c>
      <c r="C132" s="4">
        <v>41387.606481481482</v>
      </c>
      <c r="D132" s="86" t="s">
        <v>1460</v>
      </c>
      <c r="E132" s="67">
        <v>41387</v>
      </c>
      <c r="F132" s="69">
        <v>0.60625000000000007</v>
      </c>
      <c r="G132" s="70" t="s">
        <v>1413</v>
      </c>
      <c r="H132" s="3" t="s">
        <v>1077</v>
      </c>
      <c r="I132" s="3" t="s">
        <v>38</v>
      </c>
      <c r="J132" s="3" t="s">
        <v>25</v>
      </c>
      <c r="K132" s="3" t="s">
        <v>26</v>
      </c>
      <c r="L132" s="3" t="s">
        <v>27</v>
      </c>
      <c r="M132" s="3" t="s">
        <v>27</v>
      </c>
      <c r="N132" s="3" t="s">
        <v>27</v>
      </c>
      <c r="O132" s="3" t="s">
        <v>27</v>
      </c>
      <c r="P132" s="3" t="s">
        <v>27</v>
      </c>
      <c r="Q132" s="3" t="s">
        <v>27</v>
      </c>
      <c r="R132" s="3" t="s">
        <v>27</v>
      </c>
      <c r="S132" s="3" t="s">
        <v>27</v>
      </c>
      <c r="T132" s="3" t="s">
        <v>29</v>
      </c>
      <c r="U132" s="3" t="s">
        <v>47</v>
      </c>
      <c r="V132" s="4">
        <v>41452.939131944448</v>
      </c>
      <c r="W132" s="3" t="s">
        <v>40</v>
      </c>
      <c r="X132" s="3" t="s">
        <v>27</v>
      </c>
      <c r="Y132" s="3" t="s">
        <v>182</v>
      </c>
      <c r="Z132" s="3" t="s">
        <v>1388</v>
      </c>
      <c r="AA132" s="3">
        <f t="shared" si="7"/>
        <v>4.2129629626288079E-2</v>
      </c>
      <c r="AB132" s="23">
        <f t="shared" si="8"/>
        <v>2.1064814813144039E-2</v>
      </c>
      <c r="AC132" s="47">
        <f t="shared" si="6"/>
        <v>65.33265046296583</v>
      </c>
      <c r="AD132" s="47" t="s">
        <v>1428</v>
      </c>
    </row>
    <row r="133" spans="1:30" x14ac:dyDescent="0.2">
      <c r="A133" s="2" t="s">
        <v>1074</v>
      </c>
      <c r="B133" s="3" t="s">
        <v>22</v>
      </c>
      <c r="C133" s="4">
        <v>41388.22384259259</v>
      </c>
      <c r="D133" s="86" t="s">
        <v>1461</v>
      </c>
      <c r="E133" s="67">
        <v>41388</v>
      </c>
      <c r="F133" s="69">
        <v>0.22361111111111109</v>
      </c>
      <c r="G133" s="70" t="s">
        <v>1412</v>
      </c>
      <c r="H133" s="3" t="s">
        <v>1075</v>
      </c>
      <c r="I133" s="3" t="s">
        <v>38</v>
      </c>
      <c r="J133" s="3" t="s">
        <v>25</v>
      </c>
      <c r="K133" s="3" t="s">
        <v>26</v>
      </c>
      <c r="L133" s="3" t="s">
        <v>27</v>
      </c>
      <c r="M133" s="3" t="s">
        <v>27</v>
      </c>
      <c r="N133" s="3" t="s">
        <v>27</v>
      </c>
      <c r="O133" s="3" t="s">
        <v>27</v>
      </c>
      <c r="P133" s="3" t="s">
        <v>27</v>
      </c>
      <c r="Q133" s="3" t="s">
        <v>27</v>
      </c>
      <c r="R133" s="3" t="s">
        <v>27</v>
      </c>
      <c r="S133" s="3" t="s">
        <v>27</v>
      </c>
      <c r="T133" s="3" t="s">
        <v>29</v>
      </c>
      <c r="U133" s="3" t="s">
        <v>30</v>
      </c>
      <c r="V133" s="4">
        <v>41411.71634259259</v>
      </c>
      <c r="W133" s="3" t="s">
        <v>40</v>
      </c>
      <c r="X133" s="3" t="s">
        <v>27</v>
      </c>
      <c r="Y133" s="3" t="s">
        <v>286</v>
      </c>
      <c r="Z133" s="3" t="s">
        <v>1397</v>
      </c>
      <c r="AA133" s="3">
        <f t="shared" si="7"/>
        <v>0.61736111110803904</v>
      </c>
      <c r="AB133" s="23">
        <f t="shared" si="8"/>
        <v>0.30868055555401952</v>
      </c>
      <c r="AC133" s="47">
        <f t="shared" si="6"/>
        <v>23.492500000000291</v>
      </c>
      <c r="AD133" s="47" t="s">
        <v>1427</v>
      </c>
    </row>
    <row r="134" spans="1:30" x14ac:dyDescent="0.2">
      <c r="A134" s="2" t="s">
        <v>1072</v>
      </c>
      <c r="B134" s="3" t="s">
        <v>22</v>
      </c>
      <c r="C134" s="4">
        <v>41388.44803240741</v>
      </c>
      <c r="D134" s="86" t="s">
        <v>1461</v>
      </c>
      <c r="E134" s="67">
        <v>41388</v>
      </c>
      <c r="F134" s="69">
        <v>0.44791666666666669</v>
      </c>
      <c r="G134" s="70" t="s">
        <v>1413</v>
      </c>
      <c r="H134" s="3" t="s">
        <v>1073</v>
      </c>
      <c r="I134" s="3" t="s">
        <v>107</v>
      </c>
      <c r="J134" s="3" t="s">
        <v>25</v>
      </c>
      <c r="K134" s="3" t="s">
        <v>26</v>
      </c>
      <c r="L134" s="3" t="s">
        <v>27</v>
      </c>
      <c r="M134" s="3" t="s">
        <v>27</v>
      </c>
      <c r="N134" s="3" t="s">
        <v>27</v>
      </c>
      <c r="O134" s="3" t="s">
        <v>27</v>
      </c>
      <c r="P134" s="3" t="s">
        <v>27</v>
      </c>
      <c r="Q134" s="3" t="s">
        <v>27</v>
      </c>
      <c r="R134" s="3" t="s">
        <v>27</v>
      </c>
      <c r="S134" s="3" t="s">
        <v>27</v>
      </c>
      <c r="T134" s="3" t="s">
        <v>29</v>
      </c>
      <c r="U134" s="3" t="s">
        <v>30</v>
      </c>
      <c r="V134" s="4">
        <v>41411.714988425927</v>
      </c>
      <c r="W134" s="3" t="s">
        <v>27</v>
      </c>
      <c r="X134" s="3" t="s">
        <v>27</v>
      </c>
      <c r="Y134" s="3" t="s">
        <v>71</v>
      </c>
      <c r="Z134" s="3" t="s">
        <v>1387</v>
      </c>
      <c r="AA134" s="3">
        <f t="shared" si="7"/>
        <v>0.22418981482042</v>
      </c>
      <c r="AB134" s="23">
        <f t="shared" si="8"/>
        <v>0.11209490741021</v>
      </c>
      <c r="AC134" s="47">
        <f t="shared" si="6"/>
        <v>23.266956018516794</v>
      </c>
      <c r="AD134" s="47" t="s">
        <v>1427</v>
      </c>
    </row>
    <row r="135" spans="1:30" x14ac:dyDescent="0.2">
      <c r="A135" s="2" t="s">
        <v>1070</v>
      </c>
      <c r="B135" s="3" t="s">
        <v>22</v>
      </c>
      <c r="C135" s="4">
        <v>41388.508935185186</v>
      </c>
      <c r="D135" s="86" t="s">
        <v>1461</v>
      </c>
      <c r="E135" s="67">
        <v>41388</v>
      </c>
      <c r="F135" s="69">
        <v>0.5083333333333333</v>
      </c>
      <c r="G135" s="70" t="s">
        <v>1413</v>
      </c>
      <c r="H135" s="3" t="s">
        <v>1071</v>
      </c>
      <c r="I135" s="3" t="s">
        <v>38</v>
      </c>
      <c r="J135" s="3" t="s">
        <v>25</v>
      </c>
      <c r="K135" s="3" t="s">
        <v>26</v>
      </c>
      <c r="L135" s="3" t="s">
        <v>27</v>
      </c>
      <c r="M135" s="3" t="s">
        <v>27</v>
      </c>
      <c r="N135" s="3" t="s">
        <v>27</v>
      </c>
      <c r="O135" s="3" t="s">
        <v>27</v>
      </c>
      <c r="P135" s="3" t="s">
        <v>27</v>
      </c>
      <c r="Q135" s="3" t="s">
        <v>27</v>
      </c>
      <c r="R135" s="3" t="s">
        <v>27</v>
      </c>
      <c r="S135" s="3" t="s">
        <v>27</v>
      </c>
      <c r="T135" s="3" t="s">
        <v>29</v>
      </c>
      <c r="U135" s="3" t="s">
        <v>47</v>
      </c>
      <c r="V135" s="4">
        <v>41410.619641203702</v>
      </c>
      <c r="W135" s="3" t="s">
        <v>40</v>
      </c>
      <c r="X135" s="3" t="s">
        <v>27</v>
      </c>
      <c r="Y135" s="3" t="s">
        <v>64</v>
      </c>
      <c r="Z135" s="3" t="s">
        <v>1387</v>
      </c>
      <c r="AA135" s="3">
        <f t="shared" si="7"/>
        <v>6.0902777775481809E-2</v>
      </c>
      <c r="AB135" s="23">
        <f t="shared" si="8"/>
        <v>3.0451388887740904E-2</v>
      </c>
      <c r="AC135" s="47">
        <f t="shared" si="6"/>
        <v>22.110706018516794</v>
      </c>
      <c r="AD135" s="47" t="s">
        <v>1427</v>
      </c>
    </row>
    <row r="136" spans="1:30" x14ac:dyDescent="0.2">
      <c r="A136" s="2" t="s">
        <v>1068</v>
      </c>
      <c r="B136" s="3" t="s">
        <v>22</v>
      </c>
      <c r="C136" s="4">
        <v>41388.558275462965</v>
      </c>
      <c r="D136" s="86" t="s">
        <v>1461</v>
      </c>
      <c r="E136" s="67">
        <v>41388</v>
      </c>
      <c r="F136" s="69">
        <v>0.55763888888888891</v>
      </c>
      <c r="G136" s="70" t="s">
        <v>1413</v>
      </c>
      <c r="H136" s="3" t="s">
        <v>1069</v>
      </c>
      <c r="I136" s="3" t="s">
        <v>38</v>
      </c>
      <c r="J136" s="3" t="s">
        <v>25</v>
      </c>
      <c r="K136" s="3" t="s">
        <v>26</v>
      </c>
      <c r="L136" s="3" t="s">
        <v>27</v>
      </c>
      <c r="M136" s="3" t="s">
        <v>27</v>
      </c>
      <c r="N136" s="3" t="s">
        <v>27</v>
      </c>
      <c r="O136" s="3" t="s">
        <v>27</v>
      </c>
      <c r="P136" s="3" t="s">
        <v>27</v>
      </c>
      <c r="Q136" s="3" t="s">
        <v>27</v>
      </c>
      <c r="R136" s="3" t="s">
        <v>27</v>
      </c>
      <c r="S136" s="3" t="s">
        <v>27</v>
      </c>
      <c r="T136" s="3" t="s">
        <v>29</v>
      </c>
      <c r="U136" s="3" t="s">
        <v>30</v>
      </c>
      <c r="V136" s="4">
        <v>41411.718622685185</v>
      </c>
      <c r="W136" s="3" t="s">
        <v>40</v>
      </c>
      <c r="X136" s="3" t="s">
        <v>27</v>
      </c>
      <c r="Y136" s="3" t="s">
        <v>31</v>
      </c>
      <c r="Z136" s="3" t="s">
        <v>1394</v>
      </c>
      <c r="AA136" s="3">
        <f t="shared" si="7"/>
        <v>4.9340277779265307E-2</v>
      </c>
      <c r="AB136" s="23">
        <f t="shared" si="8"/>
        <v>2.4670138889632653E-2</v>
      </c>
      <c r="AC136" s="47">
        <f t="shared" si="6"/>
        <v>23.160347222219571</v>
      </c>
      <c r="AD136" s="47" t="s">
        <v>1427</v>
      </c>
    </row>
    <row r="137" spans="1:30" x14ac:dyDescent="0.2">
      <c r="A137" s="2" t="s">
        <v>1066</v>
      </c>
      <c r="B137" s="3" t="s">
        <v>22</v>
      </c>
      <c r="C137" s="4">
        <v>41388.569409722222</v>
      </c>
      <c r="D137" s="86" t="s">
        <v>1461</v>
      </c>
      <c r="E137" s="67">
        <v>41388</v>
      </c>
      <c r="F137" s="69">
        <v>0.56874999999999998</v>
      </c>
      <c r="G137" s="70" t="s">
        <v>1413</v>
      </c>
      <c r="H137" s="3" t="s">
        <v>1067</v>
      </c>
      <c r="I137" s="3" t="s">
        <v>38</v>
      </c>
      <c r="J137" s="3" t="s">
        <v>25</v>
      </c>
      <c r="K137" s="3" t="s">
        <v>26</v>
      </c>
      <c r="L137" s="3" t="s">
        <v>27</v>
      </c>
      <c r="M137" s="3" t="s">
        <v>27</v>
      </c>
      <c r="N137" s="4">
        <v>41389.835995370369</v>
      </c>
      <c r="O137" s="3" t="s">
        <v>27</v>
      </c>
      <c r="P137" s="3" t="s">
        <v>27</v>
      </c>
      <c r="Q137" s="3" t="s">
        <v>27</v>
      </c>
      <c r="R137" s="3" t="s">
        <v>77</v>
      </c>
      <c r="S137" s="3" t="s">
        <v>27</v>
      </c>
      <c r="T137" s="3" t="s">
        <v>29</v>
      </c>
      <c r="U137" s="3" t="s">
        <v>30</v>
      </c>
      <c r="V137" s="4">
        <v>41411.721238425926</v>
      </c>
      <c r="W137" s="3" t="s">
        <v>40</v>
      </c>
      <c r="X137" s="3" t="s">
        <v>27</v>
      </c>
      <c r="Y137" s="3" t="s">
        <v>31</v>
      </c>
      <c r="Z137" s="3" t="s">
        <v>1394</v>
      </c>
      <c r="AA137" s="3">
        <f t="shared" si="7"/>
        <v>1.113425925723277E-2</v>
      </c>
      <c r="AB137" s="23">
        <f t="shared" si="8"/>
        <v>5.5671296286163852E-3</v>
      </c>
      <c r="AC137" s="47">
        <f t="shared" si="6"/>
        <v>23.151828703703359</v>
      </c>
      <c r="AD137" s="47" t="s">
        <v>1427</v>
      </c>
    </row>
    <row r="138" spans="1:30" x14ac:dyDescent="0.2">
      <c r="A138" s="2" t="s">
        <v>1064</v>
      </c>
      <c r="B138" s="3" t="s">
        <v>22</v>
      </c>
      <c r="C138" s="4">
        <v>41388.693645833337</v>
      </c>
      <c r="D138" s="86" t="s">
        <v>1461</v>
      </c>
      <c r="E138" s="67">
        <v>41388</v>
      </c>
      <c r="F138" s="69">
        <v>0.69305555555555554</v>
      </c>
      <c r="G138" s="70" t="s">
        <v>1413</v>
      </c>
      <c r="H138" s="3" t="s">
        <v>1065</v>
      </c>
      <c r="I138" s="3" t="s">
        <v>38</v>
      </c>
      <c r="J138" s="3" t="s">
        <v>25</v>
      </c>
      <c r="K138" s="3" t="s">
        <v>26</v>
      </c>
      <c r="L138" s="3" t="s">
        <v>27</v>
      </c>
      <c r="M138" s="3" t="s">
        <v>27</v>
      </c>
      <c r="N138" s="3" t="s">
        <v>27</v>
      </c>
      <c r="O138" s="3" t="s">
        <v>27</v>
      </c>
      <c r="P138" s="3" t="s">
        <v>27</v>
      </c>
      <c r="Q138" s="3" t="s">
        <v>27</v>
      </c>
      <c r="R138" s="3" t="s">
        <v>27</v>
      </c>
      <c r="S138" s="3" t="s">
        <v>27</v>
      </c>
      <c r="T138" s="3" t="s">
        <v>29</v>
      </c>
      <c r="U138" s="3" t="s">
        <v>47</v>
      </c>
      <c r="V138" s="4">
        <v>41409.814756944441</v>
      </c>
      <c r="W138" s="3" t="s">
        <v>40</v>
      </c>
      <c r="X138" s="3" t="s">
        <v>27</v>
      </c>
      <c r="Y138" s="3" t="s">
        <v>64</v>
      </c>
      <c r="Z138" s="3" t="s">
        <v>1387</v>
      </c>
      <c r="AA138" s="3">
        <f t="shared" si="7"/>
        <v>0.12423611111444188</v>
      </c>
      <c r="AB138" s="23">
        <f t="shared" si="8"/>
        <v>6.2118055557220941E-2</v>
      </c>
      <c r="AC138" s="47">
        <f t="shared" si="6"/>
        <v>21.121111111104256</v>
      </c>
      <c r="AD138" s="47" t="s">
        <v>1427</v>
      </c>
    </row>
    <row r="139" spans="1:30" x14ac:dyDescent="0.2">
      <c r="A139" s="2" t="s">
        <v>1062</v>
      </c>
      <c r="B139" s="3" t="s">
        <v>22</v>
      </c>
      <c r="C139" s="4">
        <v>41388.711956018517</v>
      </c>
      <c r="D139" s="86" t="s">
        <v>1461</v>
      </c>
      <c r="E139" s="67">
        <v>41388</v>
      </c>
      <c r="F139" s="69">
        <v>0.71180555555555547</v>
      </c>
      <c r="G139" s="70" t="s">
        <v>1413</v>
      </c>
      <c r="H139" s="3" t="s">
        <v>1063</v>
      </c>
      <c r="I139" s="3" t="s">
        <v>38</v>
      </c>
      <c r="J139" s="3" t="s">
        <v>25</v>
      </c>
      <c r="K139" s="3" t="s">
        <v>26</v>
      </c>
      <c r="L139" s="3" t="s">
        <v>27</v>
      </c>
      <c r="M139" s="3" t="s">
        <v>27</v>
      </c>
      <c r="N139" s="3" t="s">
        <v>27</v>
      </c>
      <c r="O139" s="3" t="s">
        <v>27</v>
      </c>
      <c r="P139" s="3" t="s">
        <v>27</v>
      </c>
      <c r="Q139" s="3" t="s">
        <v>27</v>
      </c>
      <c r="R139" s="3" t="s">
        <v>27</v>
      </c>
      <c r="S139" s="3" t="s">
        <v>27</v>
      </c>
      <c r="T139" s="3" t="s">
        <v>29</v>
      </c>
      <c r="U139" s="3" t="s">
        <v>47</v>
      </c>
      <c r="V139" s="4">
        <v>41389.835694444446</v>
      </c>
      <c r="W139" s="3" t="s">
        <v>40</v>
      </c>
      <c r="X139" s="3" t="s">
        <v>27</v>
      </c>
      <c r="Y139" s="3" t="s">
        <v>175</v>
      </c>
      <c r="Z139" s="3" t="s">
        <v>1394</v>
      </c>
      <c r="AA139" s="3">
        <f t="shared" si="7"/>
        <v>1.8310185179871041E-2</v>
      </c>
      <c r="AB139" s="23">
        <f t="shared" si="8"/>
        <v>9.1550925899355207E-3</v>
      </c>
      <c r="AC139" s="47">
        <f t="shared" si="6"/>
        <v>1.1237384259293322</v>
      </c>
      <c r="AD139" s="47" t="s">
        <v>1421</v>
      </c>
    </row>
    <row r="140" spans="1:30" x14ac:dyDescent="0.2">
      <c r="A140" s="2" t="s">
        <v>1060</v>
      </c>
      <c r="B140" s="3" t="s">
        <v>22</v>
      </c>
      <c r="C140" s="4">
        <v>41388.798981481479</v>
      </c>
      <c r="D140" s="86" t="s">
        <v>1461</v>
      </c>
      <c r="E140" s="67">
        <v>41388</v>
      </c>
      <c r="F140" s="69">
        <v>0.79861111111111116</v>
      </c>
      <c r="G140" s="70" t="s">
        <v>1414</v>
      </c>
      <c r="H140" s="3" t="s">
        <v>1061</v>
      </c>
      <c r="I140" s="3" t="s">
        <v>38</v>
      </c>
      <c r="J140" s="3" t="s">
        <v>25</v>
      </c>
      <c r="K140" s="3" t="s">
        <v>26</v>
      </c>
      <c r="L140" s="3" t="s">
        <v>27</v>
      </c>
      <c r="M140" s="3" t="s">
        <v>58</v>
      </c>
      <c r="N140" s="3" t="s">
        <v>27</v>
      </c>
      <c r="O140" s="3" t="s">
        <v>27</v>
      </c>
      <c r="P140" s="3" t="s">
        <v>27</v>
      </c>
      <c r="Q140" s="3" t="s">
        <v>27</v>
      </c>
      <c r="R140" s="3" t="s">
        <v>27</v>
      </c>
      <c r="S140" s="3" t="s">
        <v>27</v>
      </c>
      <c r="T140" s="3" t="s">
        <v>29</v>
      </c>
      <c r="U140" s="3" t="s">
        <v>30</v>
      </c>
      <c r="V140" s="4">
        <v>41456.388379629629</v>
      </c>
      <c r="W140" s="3" t="s">
        <v>27</v>
      </c>
      <c r="X140" s="3" t="s">
        <v>27</v>
      </c>
      <c r="Y140" s="3" t="s">
        <v>71</v>
      </c>
      <c r="Z140" s="3" t="s">
        <v>1387</v>
      </c>
      <c r="AA140" s="3">
        <f t="shared" si="7"/>
        <v>8.7025462962628808E-2</v>
      </c>
      <c r="AB140" s="23">
        <f t="shared" si="8"/>
        <v>4.3512731481314404E-2</v>
      </c>
      <c r="AC140" s="47">
        <f t="shared" si="6"/>
        <v>67.589398148149485</v>
      </c>
      <c r="AD140" s="47" t="s">
        <v>1428</v>
      </c>
    </row>
    <row r="141" spans="1:30" x14ac:dyDescent="0.2">
      <c r="A141" s="2" t="s">
        <v>1058</v>
      </c>
      <c r="B141" s="3" t="s">
        <v>22</v>
      </c>
      <c r="C141" s="4">
        <v>41388.843414351853</v>
      </c>
      <c r="D141" s="86" t="s">
        <v>1461</v>
      </c>
      <c r="E141" s="67">
        <v>41388</v>
      </c>
      <c r="F141" s="69">
        <v>0.84305555555555556</v>
      </c>
      <c r="G141" s="70" t="s">
        <v>1414</v>
      </c>
      <c r="H141" s="3" t="s">
        <v>1059</v>
      </c>
      <c r="I141" s="3" t="s">
        <v>38</v>
      </c>
      <c r="J141" s="3" t="s">
        <v>25</v>
      </c>
      <c r="K141" s="3" t="s">
        <v>26</v>
      </c>
      <c r="L141" s="3" t="s">
        <v>27</v>
      </c>
      <c r="M141" s="3" t="s">
        <v>27</v>
      </c>
      <c r="N141" s="3" t="s">
        <v>27</v>
      </c>
      <c r="O141" s="3" t="s">
        <v>27</v>
      </c>
      <c r="P141" s="3" t="s">
        <v>27</v>
      </c>
      <c r="Q141" s="3" t="s">
        <v>27</v>
      </c>
      <c r="R141" s="3" t="s">
        <v>27</v>
      </c>
      <c r="S141" s="3" t="s">
        <v>27</v>
      </c>
      <c r="T141" s="3" t="s">
        <v>29</v>
      </c>
      <c r="U141" s="3" t="s">
        <v>30</v>
      </c>
      <c r="V141" s="4">
        <v>41393.685740740744</v>
      </c>
      <c r="W141" s="3" t="s">
        <v>40</v>
      </c>
      <c r="X141" s="3" t="s">
        <v>27</v>
      </c>
      <c r="Y141" s="3" t="s">
        <v>219</v>
      </c>
      <c r="Z141" s="3" t="s">
        <v>1401</v>
      </c>
      <c r="AA141" s="3">
        <f t="shared" si="7"/>
        <v>4.4432870374293998E-2</v>
      </c>
      <c r="AB141" s="23">
        <f t="shared" si="8"/>
        <v>2.2216435187146999E-2</v>
      </c>
      <c r="AC141" s="47">
        <f t="shared" si="6"/>
        <v>4.8423263888907968</v>
      </c>
      <c r="AD141" s="47" t="s">
        <v>1424</v>
      </c>
    </row>
    <row r="142" spans="1:30" x14ac:dyDescent="0.2">
      <c r="A142" s="2" t="s">
        <v>1056</v>
      </c>
      <c r="B142" s="3" t="s">
        <v>22</v>
      </c>
      <c r="C142" s="4">
        <v>41388.845694444448</v>
      </c>
      <c r="D142" s="86" t="s">
        <v>1461</v>
      </c>
      <c r="E142" s="67">
        <v>41388</v>
      </c>
      <c r="F142" s="69">
        <v>0.84513888888888899</v>
      </c>
      <c r="G142" s="70" t="s">
        <v>1414</v>
      </c>
      <c r="H142" s="3" t="s">
        <v>1057</v>
      </c>
      <c r="I142" s="3" t="s">
        <v>38</v>
      </c>
      <c r="J142" s="3" t="s">
        <v>25</v>
      </c>
      <c r="K142" s="3" t="s">
        <v>26</v>
      </c>
      <c r="L142" s="3" t="s">
        <v>27</v>
      </c>
      <c r="M142" s="3" t="s">
        <v>27</v>
      </c>
      <c r="N142" s="3" t="s">
        <v>27</v>
      </c>
      <c r="O142" s="3" t="s">
        <v>27</v>
      </c>
      <c r="P142" s="3" t="s">
        <v>27</v>
      </c>
      <c r="Q142" s="3" t="s">
        <v>27</v>
      </c>
      <c r="R142" s="3" t="s">
        <v>27</v>
      </c>
      <c r="S142" s="3" t="s">
        <v>27</v>
      </c>
      <c r="T142" s="3" t="s">
        <v>29</v>
      </c>
      <c r="U142" s="3" t="s">
        <v>30</v>
      </c>
      <c r="V142" s="4">
        <v>41411.642395833333</v>
      </c>
      <c r="W142" s="3" t="s">
        <v>40</v>
      </c>
      <c r="X142" s="3" t="s">
        <v>27</v>
      </c>
      <c r="Y142" s="3" t="s">
        <v>71</v>
      </c>
      <c r="Z142" s="3" t="s">
        <v>1387</v>
      </c>
      <c r="AA142" s="3">
        <f t="shared" si="7"/>
        <v>2.2800925944466144E-3</v>
      </c>
      <c r="AB142" s="23">
        <f t="shared" si="8"/>
        <v>1.1400462972233072E-3</v>
      </c>
      <c r="AC142" s="47">
        <f t="shared" si="6"/>
        <v>22.796701388884685</v>
      </c>
      <c r="AD142" s="47" t="s">
        <v>1427</v>
      </c>
    </row>
    <row r="143" spans="1:30" x14ac:dyDescent="0.2">
      <c r="A143" s="2" t="s">
        <v>1054</v>
      </c>
      <c r="B143" s="3" t="s">
        <v>22</v>
      </c>
      <c r="C143" s="4">
        <v>41388.84778935185</v>
      </c>
      <c r="D143" s="86" t="s">
        <v>1461</v>
      </c>
      <c r="E143" s="67">
        <v>41388</v>
      </c>
      <c r="F143" s="69">
        <v>0.84722222222222221</v>
      </c>
      <c r="G143" s="70" t="s">
        <v>1414</v>
      </c>
      <c r="H143" s="3" t="s">
        <v>1055</v>
      </c>
      <c r="I143" s="3" t="s">
        <v>38</v>
      </c>
      <c r="J143" s="3" t="s">
        <v>25</v>
      </c>
      <c r="K143" s="3" t="s">
        <v>26</v>
      </c>
      <c r="L143" s="3" t="s">
        <v>27</v>
      </c>
      <c r="M143" s="3" t="s">
        <v>27</v>
      </c>
      <c r="N143" s="3" t="s">
        <v>27</v>
      </c>
      <c r="O143" s="3" t="s">
        <v>27</v>
      </c>
      <c r="P143" s="3" t="s">
        <v>27</v>
      </c>
      <c r="Q143" s="3" t="s">
        <v>27</v>
      </c>
      <c r="R143" s="3" t="s">
        <v>27</v>
      </c>
      <c r="S143" s="3" t="s">
        <v>27</v>
      </c>
      <c r="T143" s="3" t="s">
        <v>29</v>
      </c>
      <c r="U143" s="3" t="s">
        <v>30</v>
      </c>
      <c r="V143" s="4">
        <v>41393.684791666667</v>
      </c>
      <c r="W143" s="3" t="s">
        <v>40</v>
      </c>
      <c r="X143" s="3" t="s">
        <v>27</v>
      </c>
      <c r="Y143" s="3" t="s">
        <v>257</v>
      </c>
      <c r="Z143" s="3" t="s">
        <v>1398</v>
      </c>
      <c r="AA143" s="3">
        <f t="shared" si="7"/>
        <v>2.0949074023519643E-3</v>
      </c>
      <c r="AB143" s="23">
        <f t="shared" si="8"/>
        <v>1.0474537011759821E-3</v>
      </c>
      <c r="AC143" s="47">
        <f t="shared" si="6"/>
        <v>4.8370023148163455</v>
      </c>
      <c r="AD143" s="47" t="s">
        <v>1424</v>
      </c>
    </row>
    <row r="144" spans="1:30" x14ac:dyDescent="0.2">
      <c r="A144" s="2" t="s">
        <v>1052</v>
      </c>
      <c r="B144" s="3" t="s">
        <v>22</v>
      </c>
      <c r="C144" s="4">
        <v>41388.850763888891</v>
      </c>
      <c r="D144" s="86" t="s">
        <v>1461</v>
      </c>
      <c r="E144" s="67">
        <v>41388</v>
      </c>
      <c r="F144" s="69">
        <v>0.85069444444444453</v>
      </c>
      <c r="G144" s="70" t="s">
        <v>1414</v>
      </c>
      <c r="H144" s="3" t="s">
        <v>1053</v>
      </c>
      <c r="I144" s="3" t="s">
        <v>38</v>
      </c>
      <c r="J144" s="3" t="s">
        <v>25</v>
      </c>
      <c r="K144" s="3" t="s">
        <v>26</v>
      </c>
      <c r="L144" s="3" t="s">
        <v>27</v>
      </c>
      <c r="M144" s="3" t="s">
        <v>27</v>
      </c>
      <c r="N144" s="3" t="s">
        <v>27</v>
      </c>
      <c r="O144" s="3" t="s">
        <v>27</v>
      </c>
      <c r="P144" s="3" t="s">
        <v>27</v>
      </c>
      <c r="Q144" s="3" t="s">
        <v>27</v>
      </c>
      <c r="R144" s="3" t="s">
        <v>27</v>
      </c>
      <c r="S144" s="3" t="s">
        <v>27</v>
      </c>
      <c r="T144" s="3" t="s">
        <v>29</v>
      </c>
      <c r="U144" s="3" t="s">
        <v>30</v>
      </c>
      <c r="V144" s="4">
        <v>41393.678761574076</v>
      </c>
      <c r="W144" s="3" t="s">
        <v>40</v>
      </c>
      <c r="X144" s="3" t="s">
        <v>27</v>
      </c>
      <c r="Y144" s="3" t="s">
        <v>31</v>
      </c>
      <c r="Z144" s="3" t="s">
        <v>1394</v>
      </c>
      <c r="AA144" s="3">
        <f t="shared" si="7"/>
        <v>2.9745370411546901E-3</v>
      </c>
      <c r="AB144" s="23">
        <f t="shared" si="8"/>
        <v>1.487268520577345E-3</v>
      </c>
      <c r="AC144" s="47">
        <f t="shared" si="6"/>
        <v>4.8279976851845277</v>
      </c>
      <c r="AD144" s="47" t="s">
        <v>1424</v>
      </c>
    </row>
    <row r="145" spans="1:30" x14ac:dyDescent="0.2">
      <c r="A145" s="2" t="s">
        <v>1050</v>
      </c>
      <c r="B145" s="3" t="s">
        <v>22</v>
      </c>
      <c r="C145" s="4">
        <v>41388.859143518515</v>
      </c>
      <c r="D145" s="86" t="s">
        <v>1461</v>
      </c>
      <c r="E145" s="67">
        <v>41388</v>
      </c>
      <c r="F145" s="69">
        <v>0.85902777777777783</v>
      </c>
      <c r="G145" s="70" t="s">
        <v>1414</v>
      </c>
      <c r="H145" s="3" t="s">
        <v>1051</v>
      </c>
      <c r="I145" s="3" t="s">
        <v>38</v>
      </c>
      <c r="J145" s="3" t="s">
        <v>25</v>
      </c>
      <c r="K145" s="3" t="s">
        <v>26</v>
      </c>
      <c r="L145" s="3" t="s">
        <v>27</v>
      </c>
      <c r="M145" s="3" t="s">
        <v>27</v>
      </c>
      <c r="N145" s="4">
        <v>41408.654467592591</v>
      </c>
      <c r="O145" s="3" t="s">
        <v>27</v>
      </c>
      <c r="P145" s="3" t="s">
        <v>27</v>
      </c>
      <c r="Q145" s="3" t="s">
        <v>27</v>
      </c>
      <c r="R145" s="3" t="s">
        <v>27</v>
      </c>
      <c r="S145" s="3" t="s">
        <v>27</v>
      </c>
      <c r="T145" s="3" t="s">
        <v>29</v>
      </c>
      <c r="U145" s="3" t="s">
        <v>47</v>
      </c>
      <c r="V145" s="4">
        <v>41450.454236111109</v>
      </c>
      <c r="W145" s="3" t="s">
        <v>40</v>
      </c>
      <c r="X145" s="3" t="s">
        <v>27</v>
      </c>
      <c r="Y145" s="3" t="s">
        <v>64</v>
      </c>
      <c r="Z145" s="3" t="s">
        <v>1387</v>
      </c>
      <c r="AA145" s="3">
        <f t="shared" si="7"/>
        <v>8.3796296239597723E-3</v>
      </c>
      <c r="AB145" s="23">
        <f t="shared" si="8"/>
        <v>4.1898148119798861E-3</v>
      </c>
      <c r="AC145" s="47">
        <f t="shared" si="6"/>
        <v>61.595092592593573</v>
      </c>
      <c r="AD145" s="47" t="s">
        <v>1428</v>
      </c>
    </row>
    <row r="146" spans="1:30" x14ac:dyDescent="0.2">
      <c r="A146" s="2" t="s">
        <v>1048</v>
      </c>
      <c r="B146" s="3" t="s">
        <v>22</v>
      </c>
      <c r="C146" s="4">
        <v>41388.863182870373</v>
      </c>
      <c r="D146" s="86" t="s">
        <v>1461</v>
      </c>
      <c r="E146" s="67">
        <v>41388</v>
      </c>
      <c r="F146" s="69">
        <v>0.86249999999999993</v>
      </c>
      <c r="G146" s="70" t="s">
        <v>1414</v>
      </c>
      <c r="H146" s="3" t="s">
        <v>1049</v>
      </c>
      <c r="I146" s="3" t="s">
        <v>38</v>
      </c>
      <c r="J146" s="3" t="s">
        <v>25</v>
      </c>
      <c r="K146" s="3" t="s">
        <v>26</v>
      </c>
      <c r="L146" s="3" t="s">
        <v>27</v>
      </c>
      <c r="M146" s="3" t="s">
        <v>27</v>
      </c>
      <c r="N146" s="3" t="s">
        <v>27</v>
      </c>
      <c r="O146" s="3" t="s">
        <v>27</v>
      </c>
      <c r="P146" s="3" t="s">
        <v>27</v>
      </c>
      <c r="Q146" s="3" t="s">
        <v>27</v>
      </c>
      <c r="R146" s="3" t="s">
        <v>27</v>
      </c>
      <c r="S146" s="3" t="s">
        <v>27</v>
      </c>
      <c r="T146" s="3" t="s">
        <v>29</v>
      </c>
      <c r="U146" s="3" t="s">
        <v>30</v>
      </c>
      <c r="V146" s="4">
        <v>41393.670578703706</v>
      </c>
      <c r="W146" s="3" t="s">
        <v>40</v>
      </c>
      <c r="X146" s="3" t="s">
        <v>27</v>
      </c>
      <c r="Y146" s="3" t="s">
        <v>249</v>
      </c>
      <c r="Z146" s="3" t="s">
        <v>249</v>
      </c>
      <c r="AA146" s="3">
        <f t="shared" si="7"/>
        <v>4.0393518575001508E-3</v>
      </c>
      <c r="AB146" s="23">
        <f t="shared" si="8"/>
        <v>2.0196759287500754E-3</v>
      </c>
      <c r="AC146" s="47">
        <f t="shared" si="6"/>
        <v>4.8073958333334303</v>
      </c>
      <c r="AD146" s="47" t="s">
        <v>1424</v>
      </c>
    </row>
    <row r="147" spans="1:30" x14ac:dyDescent="0.2">
      <c r="A147" s="2" t="s">
        <v>1046</v>
      </c>
      <c r="B147" s="3" t="s">
        <v>22</v>
      </c>
      <c r="C147" s="4">
        <v>41388.8752662037</v>
      </c>
      <c r="D147" s="86" t="s">
        <v>1461</v>
      </c>
      <c r="E147" s="67">
        <v>41388</v>
      </c>
      <c r="F147" s="69">
        <v>0.875</v>
      </c>
      <c r="G147" s="70" t="s">
        <v>1414</v>
      </c>
      <c r="H147" s="3" t="s">
        <v>1047</v>
      </c>
      <c r="I147" s="3" t="s">
        <v>38</v>
      </c>
      <c r="J147" s="3" t="s">
        <v>25</v>
      </c>
      <c r="K147" s="3" t="s">
        <v>26</v>
      </c>
      <c r="L147" s="3" t="s">
        <v>27</v>
      </c>
      <c r="M147" s="3" t="s">
        <v>27</v>
      </c>
      <c r="N147" s="3" t="s">
        <v>27</v>
      </c>
      <c r="O147" s="3" t="s">
        <v>27</v>
      </c>
      <c r="P147" s="3" t="s">
        <v>27</v>
      </c>
      <c r="Q147" s="3" t="s">
        <v>27</v>
      </c>
      <c r="R147" s="3" t="s">
        <v>27</v>
      </c>
      <c r="S147" s="3" t="s">
        <v>27</v>
      </c>
      <c r="T147" s="3" t="s">
        <v>29</v>
      </c>
      <c r="U147" s="3" t="s">
        <v>30</v>
      </c>
      <c r="V147" s="4">
        <v>41411.678773148145</v>
      </c>
      <c r="W147" s="3" t="s">
        <v>40</v>
      </c>
      <c r="X147" s="3" t="s">
        <v>27</v>
      </c>
      <c r="Y147" s="3" t="s">
        <v>249</v>
      </c>
      <c r="Z147" s="3" t="s">
        <v>249</v>
      </c>
      <c r="AA147" s="3">
        <f t="shared" si="7"/>
        <v>1.208333332760958E-2</v>
      </c>
      <c r="AB147" s="23">
        <f t="shared" si="8"/>
        <v>6.04166666380479E-3</v>
      </c>
      <c r="AC147" s="47">
        <f t="shared" si="6"/>
        <v>22.803506944444962</v>
      </c>
      <c r="AD147" s="47" t="s">
        <v>1427</v>
      </c>
    </row>
    <row r="148" spans="1:30" x14ac:dyDescent="0.2">
      <c r="A148" s="2" t="s">
        <v>1044</v>
      </c>
      <c r="B148" s="3" t="s">
        <v>22</v>
      </c>
      <c r="C148" s="4">
        <v>41388.877002314817</v>
      </c>
      <c r="D148" s="86" t="s">
        <v>1461</v>
      </c>
      <c r="E148" s="67">
        <v>41388</v>
      </c>
      <c r="F148" s="69">
        <v>0.87638888888888899</v>
      </c>
      <c r="G148" s="70" t="s">
        <v>1414</v>
      </c>
      <c r="H148" s="3" t="s">
        <v>1045</v>
      </c>
      <c r="I148" s="3" t="s">
        <v>38</v>
      </c>
      <c r="J148" s="3" t="s">
        <v>25</v>
      </c>
      <c r="K148" s="3" t="s">
        <v>26</v>
      </c>
      <c r="L148" s="3" t="s">
        <v>27</v>
      </c>
      <c r="M148" s="3" t="s">
        <v>27</v>
      </c>
      <c r="N148" s="3" t="s">
        <v>27</v>
      </c>
      <c r="O148" s="3" t="s">
        <v>27</v>
      </c>
      <c r="P148" s="3" t="s">
        <v>27</v>
      </c>
      <c r="Q148" s="3" t="s">
        <v>27</v>
      </c>
      <c r="R148" s="3" t="s">
        <v>27</v>
      </c>
      <c r="S148" s="3" t="s">
        <v>27</v>
      </c>
      <c r="T148" s="3" t="s">
        <v>29</v>
      </c>
      <c r="U148" s="3" t="s">
        <v>30</v>
      </c>
      <c r="V148" s="4">
        <v>41465.666828703703</v>
      </c>
      <c r="W148" s="3" t="s">
        <v>40</v>
      </c>
      <c r="X148" s="3" t="s">
        <v>27</v>
      </c>
      <c r="Y148" s="3" t="s">
        <v>257</v>
      </c>
      <c r="Z148" s="3" t="s">
        <v>1398</v>
      </c>
      <c r="AA148" s="3">
        <f t="shared" si="7"/>
        <v>1.7361111167701893E-3</v>
      </c>
      <c r="AB148" s="23">
        <f t="shared" si="8"/>
        <v>8.6805555838509463E-4</v>
      </c>
      <c r="AC148" s="47">
        <f t="shared" si="6"/>
        <v>76.789826388885558</v>
      </c>
      <c r="AD148" s="47" t="s">
        <v>1428</v>
      </c>
    </row>
    <row r="149" spans="1:30" x14ac:dyDescent="0.2">
      <c r="A149" s="2" t="s">
        <v>1042</v>
      </c>
      <c r="B149" s="3" t="s">
        <v>22</v>
      </c>
      <c r="C149" s="4">
        <v>41388.879930555559</v>
      </c>
      <c r="D149" s="86" t="s">
        <v>1461</v>
      </c>
      <c r="E149" s="67">
        <v>41388</v>
      </c>
      <c r="F149" s="69">
        <v>0.87986111111111109</v>
      </c>
      <c r="G149" s="70" t="s">
        <v>1414</v>
      </c>
      <c r="H149" s="3" t="s">
        <v>1043</v>
      </c>
      <c r="I149" s="3" t="s">
        <v>38</v>
      </c>
      <c r="J149" s="3" t="s">
        <v>25</v>
      </c>
      <c r="K149" s="3" t="s">
        <v>26</v>
      </c>
      <c r="L149" s="3" t="s">
        <v>27</v>
      </c>
      <c r="M149" s="3" t="s">
        <v>27</v>
      </c>
      <c r="N149" s="3" t="s">
        <v>27</v>
      </c>
      <c r="O149" s="3" t="s">
        <v>27</v>
      </c>
      <c r="P149" s="3" t="s">
        <v>27</v>
      </c>
      <c r="Q149" s="3" t="s">
        <v>27</v>
      </c>
      <c r="R149" s="3" t="s">
        <v>27</v>
      </c>
      <c r="S149" s="3" t="s">
        <v>27</v>
      </c>
      <c r="T149" s="3" t="s">
        <v>29</v>
      </c>
      <c r="U149" s="3" t="s">
        <v>30</v>
      </c>
      <c r="V149" s="4">
        <v>41410.624560185184</v>
      </c>
      <c r="W149" s="3" t="s">
        <v>40</v>
      </c>
      <c r="X149" s="3" t="s">
        <v>27</v>
      </c>
      <c r="Y149" s="3" t="s">
        <v>71</v>
      </c>
      <c r="Z149" s="3" t="s">
        <v>1387</v>
      </c>
      <c r="AA149" s="3">
        <f t="shared" si="7"/>
        <v>2.9282407413120382E-3</v>
      </c>
      <c r="AB149" s="23">
        <f t="shared" si="8"/>
        <v>1.4641203706560191E-3</v>
      </c>
      <c r="AC149" s="47">
        <f t="shared" si="6"/>
        <v>21.744629629625706</v>
      </c>
      <c r="AD149" s="47" t="s">
        <v>1427</v>
      </c>
    </row>
    <row r="150" spans="1:30" x14ac:dyDescent="0.2">
      <c r="A150" s="2" t="s">
        <v>1040</v>
      </c>
      <c r="B150" s="3" t="s">
        <v>22</v>
      </c>
      <c r="C150" s="4">
        <v>41388.882465277777</v>
      </c>
      <c r="D150" s="86" t="s">
        <v>1461</v>
      </c>
      <c r="E150" s="67">
        <v>41388</v>
      </c>
      <c r="F150" s="69">
        <v>0.88194444444444453</v>
      </c>
      <c r="G150" s="70" t="s">
        <v>1414</v>
      </c>
      <c r="H150" s="3" t="s">
        <v>1041</v>
      </c>
      <c r="I150" s="3" t="s">
        <v>38</v>
      </c>
      <c r="J150" s="3" t="s">
        <v>25</v>
      </c>
      <c r="K150" s="3" t="s">
        <v>26</v>
      </c>
      <c r="L150" s="3" t="s">
        <v>27</v>
      </c>
      <c r="M150" s="3" t="s">
        <v>28</v>
      </c>
      <c r="N150" s="3" t="s">
        <v>27</v>
      </c>
      <c r="O150" s="3" t="s">
        <v>27</v>
      </c>
      <c r="P150" s="3" t="s">
        <v>27</v>
      </c>
      <c r="Q150" s="3" t="s">
        <v>27</v>
      </c>
      <c r="R150" s="3" t="s">
        <v>27</v>
      </c>
      <c r="S150" s="3" t="s">
        <v>27</v>
      </c>
      <c r="T150" s="3" t="s">
        <v>29</v>
      </c>
      <c r="U150" s="3" t="s">
        <v>30</v>
      </c>
      <c r="V150" s="4">
        <v>41411.702106481483</v>
      </c>
      <c r="W150" s="3" t="s">
        <v>40</v>
      </c>
      <c r="X150" s="3" t="s">
        <v>27</v>
      </c>
      <c r="Y150" s="3" t="s">
        <v>219</v>
      </c>
      <c r="Z150" s="3" t="s">
        <v>1401</v>
      </c>
      <c r="AA150" s="3">
        <f t="shared" si="7"/>
        <v>2.5347222181153484E-3</v>
      </c>
      <c r="AB150" s="23">
        <f t="shared" si="8"/>
        <v>1.2673611090576742E-3</v>
      </c>
      <c r="AC150" s="47">
        <f t="shared" si="6"/>
        <v>22.819641203706851</v>
      </c>
      <c r="AD150" s="47" t="s">
        <v>1427</v>
      </c>
    </row>
    <row r="151" spans="1:30" x14ac:dyDescent="0.2">
      <c r="A151" s="2" t="s">
        <v>1038</v>
      </c>
      <c r="B151" s="3" t="s">
        <v>22</v>
      </c>
      <c r="C151" s="4">
        <v>41388.885046296295</v>
      </c>
      <c r="D151" s="86" t="s">
        <v>1461</v>
      </c>
      <c r="E151" s="67">
        <v>41388</v>
      </c>
      <c r="F151" s="69">
        <v>0.8847222222222223</v>
      </c>
      <c r="G151" s="70" t="s">
        <v>1414</v>
      </c>
      <c r="H151" s="3" t="s">
        <v>1039</v>
      </c>
      <c r="I151" s="3" t="s">
        <v>38</v>
      </c>
      <c r="J151" s="3" t="s">
        <v>25</v>
      </c>
      <c r="K151" s="3" t="s">
        <v>26</v>
      </c>
      <c r="L151" s="3" t="s">
        <v>27</v>
      </c>
      <c r="M151" s="3" t="s">
        <v>28</v>
      </c>
      <c r="N151" s="3" t="s">
        <v>27</v>
      </c>
      <c r="O151" s="3" t="s">
        <v>27</v>
      </c>
      <c r="P151" s="3" t="s">
        <v>27</v>
      </c>
      <c r="Q151" s="3" t="s">
        <v>27</v>
      </c>
      <c r="R151" s="3" t="s">
        <v>27</v>
      </c>
      <c r="S151" s="3" t="s">
        <v>27</v>
      </c>
      <c r="T151" s="3" t="s">
        <v>29</v>
      </c>
      <c r="U151" s="3" t="s">
        <v>30</v>
      </c>
      <c r="V151" s="4">
        <v>41438.601689814815</v>
      </c>
      <c r="W151" s="3" t="s">
        <v>40</v>
      </c>
      <c r="X151" s="3" t="s">
        <v>27</v>
      </c>
      <c r="Y151" s="3" t="s">
        <v>219</v>
      </c>
      <c r="Z151" s="3" t="s">
        <v>1401</v>
      </c>
      <c r="AA151" s="3">
        <f t="shared" si="7"/>
        <v>2.5810185179580003E-3</v>
      </c>
      <c r="AB151" s="23">
        <f t="shared" si="8"/>
        <v>1.2905092589790002E-3</v>
      </c>
      <c r="AC151" s="47">
        <f t="shared" si="6"/>
        <v>49.716643518520868</v>
      </c>
      <c r="AD151" s="47" t="s">
        <v>1428</v>
      </c>
    </row>
    <row r="152" spans="1:30" x14ac:dyDescent="0.2">
      <c r="A152" s="2" t="s">
        <v>1036</v>
      </c>
      <c r="B152" s="3" t="s">
        <v>22</v>
      </c>
      <c r="C152" s="4">
        <v>41388.886701388888</v>
      </c>
      <c r="D152" s="86" t="s">
        <v>1461</v>
      </c>
      <c r="E152" s="67">
        <v>41388</v>
      </c>
      <c r="F152" s="69">
        <v>0.88611111111111107</v>
      </c>
      <c r="G152" s="70" t="s">
        <v>1414</v>
      </c>
      <c r="H152" s="3" t="s">
        <v>1037</v>
      </c>
      <c r="I152" s="3" t="s">
        <v>38</v>
      </c>
      <c r="J152" s="3" t="s">
        <v>25</v>
      </c>
      <c r="K152" s="3" t="s">
        <v>26</v>
      </c>
      <c r="L152" s="3" t="s">
        <v>27</v>
      </c>
      <c r="M152" s="3" t="s">
        <v>27</v>
      </c>
      <c r="N152" s="3" t="s">
        <v>27</v>
      </c>
      <c r="O152" s="3" t="s">
        <v>27</v>
      </c>
      <c r="P152" s="3" t="s">
        <v>27</v>
      </c>
      <c r="Q152" s="3" t="s">
        <v>27</v>
      </c>
      <c r="R152" s="3" t="s">
        <v>27</v>
      </c>
      <c r="S152" s="3" t="s">
        <v>27</v>
      </c>
      <c r="T152" s="3" t="s">
        <v>29</v>
      </c>
      <c r="U152" s="3" t="s">
        <v>30</v>
      </c>
      <c r="V152" s="4">
        <v>41411.723587962966</v>
      </c>
      <c r="W152" s="3" t="s">
        <v>40</v>
      </c>
      <c r="X152" s="3" t="s">
        <v>27</v>
      </c>
      <c r="Y152" s="3" t="s">
        <v>219</v>
      </c>
      <c r="Z152" s="3" t="s">
        <v>1401</v>
      </c>
      <c r="AA152" s="3">
        <f t="shared" si="7"/>
        <v>1.6550925938645378E-3</v>
      </c>
      <c r="AB152" s="23">
        <f t="shared" si="8"/>
        <v>8.2754629693226889E-4</v>
      </c>
      <c r="AC152" s="47">
        <f t="shared" si="6"/>
        <v>22.836886574077653</v>
      </c>
      <c r="AD152" s="47" t="s">
        <v>1427</v>
      </c>
    </row>
    <row r="153" spans="1:30" x14ac:dyDescent="0.2">
      <c r="A153" s="2" t="s">
        <v>1034</v>
      </c>
      <c r="B153" s="3" t="s">
        <v>22</v>
      </c>
      <c r="C153" s="4">
        <v>41388.889282407406</v>
      </c>
      <c r="D153" s="86" t="s">
        <v>1461</v>
      </c>
      <c r="E153" s="67">
        <v>41388</v>
      </c>
      <c r="F153" s="69">
        <v>0.88888888888888884</v>
      </c>
      <c r="G153" s="70" t="s">
        <v>1414</v>
      </c>
      <c r="H153" s="3" t="s">
        <v>1035</v>
      </c>
      <c r="I153" s="3" t="s">
        <v>38</v>
      </c>
      <c r="J153" s="3" t="s">
        <v>25</v>
      </c>
      <c r="K153" s="3" t="s">
        <v>26</v>
      </c>
      <c r="L153" s="3" t="s">
        <v>27</v>
      </c>
      <c r="M153" s="3" t="s">
        <v>27</v>
      </c>
      <c r="N153" s="3" t="s">
        <v>27</v>
      </c>
      <c r="O153" s="3" t="s">
        <v>27</v>
      </c>
      <c r="P153" s="3" t="s">
        <v>27</v>
      </c>
      <c r="Q153" s="3" t="s">
        <v>27</v>
      </c>
      <c r="R153" s="3" t="s">
        <v>27</v>
      </c>
      <c r="S153" s="3" t="s">
        <v>27</v>
      </c>
      <c r="T153" s="3" t="s">
        <v>29</v>
      </c>
      <c r="U153" s="3" t="s">
        <v>30</v>
      </c>
      <c r="V153" s="4">
        <v>41409.57675925926</v>
      </c>
      <c r="W153" s="3" t="s">
        <v>40</v>
      </c>
      <c r="X153" s="3" t="s">
        <v>27</v>
      </c>
      <c r="Y153" s="3" t="s">
        <v>136</v>
      </c>
      <c r="Z153" s="3" t="s">
        <v>1387</v>
      </c>
      <c r="AA153" s="3">
        <f t="shared" si="7"/>
        <v>2.5810185179580003E-3</v>
      </c>
      <c r="AB153" s="23">
        <f t="shared" si="8"/>
        <v>1.2905092589790002E-3</v>
      </c>
      <c r="AC153" s="47">
        <f t="shared" si="6"/>
        <v>20.687476851853717</v>
      </c>
      <c r="AD153" s="47" t="s">
        <v>1427</v>
      </c>
    </row>
    <row r="154" spans="1:30" x14ac:dyDescent="0.2">
      <c r="A154" s="2" t="s">
        <v>1032</v>
      </c>
      <c r="B154" s="3" t="s">
        <v>22</v>
      </c>
      <c r="C154" s="4">
        <v>41389.429340277777</v>
      </c>
      <c r="D154" s="86" t="s">
        <v>1458</v>
      </c>
      <c r="E154" s="67">
        <v>41389</v>
      </c>
      <c r="F154" s="69">
        <v>0.4291666666666667</v>
      </c>
      <c r="G154" s="70" t="s">
        <v>1413</v>
      </c>
      <c r="H154" s="3" t="s">
        <v>1033</v>
      </c>
      <c r="I154" s="3" t="s">
        <v>38</v>
      </c>
      <c r="J154" s="3" t="s">
        <v>25</v>
      </c>
      <c r="K154" s="3" t="s">
        <v>26</v>
      </c>
      <c r="L154" s="3" t="s">
        <v>27</v>
      </c>
      <c r="M154" s="3" t="s">
        <v>27</v>
      </c>
      <c r="N154" s="4">
        <v>41390.716168981482</v>
      </c>
      <c r="O154" s="3" t="s">
        <v>27</v>
      </c>
      <c r="P154" s="3" t="s">
        <v>27</v>
      </c>
      <c r="Q154" s="3" t="s">
        <v>27</v>
      </c>
      <c r="R154" s="3" t="s">
        <v>27</v>
      </c>
      <c r="S154" s="3" t="s">
        <v>27</v>
      </c>
      <c r="T154" s="3" t="s">
        <v>29</v>
      </c>
      <c r="U154" s="3" t="s">
        <v>47</v>
      </c>
      <c r="V154" s="4">
        <v>41393.667766203704</v>
      </c>
      <c r="W154" s="3" t="s">
        <v>40</v>
      </c>
      <c r="X154" s="3" t="s">
        <v>27</v>
      </c>
      <c r="Y154" s="3" t="s">
        <v>139</v>
      </c>
      <c r="Z154" s="3" t="s">
        <v>1388</v>
      </c>
      <c r="AA154" s="3">
        <f t="shared" si="7"/>
        <v>0.54005787037021946</v>
      </c>
      <c r="AB154" s="23">
        <f t="shared" si="8"/>
        <v>0.27002893518510973</v>
      </c>
      <c r="AC154" s="47">
        <f t="shared" si="6"/>
        <v>4.2384259259270038</v>
      </c>
      <c r="AD154" s="47" t="s">
        <v>1424</v>
      </c>
    </row>
    <row r="155" spans="1:30" x14ac:dyDescent="0.2">
      <c r="A155" s="2" t="s">
        <v>1030</v>
      </c>
      <c r="B155" s="3" t="s">
        <v>22</v>
      </c>
      <c r="C155" s="4">
        <v>41389.464537037034</v>
      </c>
      <c r="D155" s="86" t="s">
        <v>1458</v>
      </c>
      <c r="E155" s="67">
        <v>41389</v>
      </c>
      <c r="F155" s="69">
        <v>0.46388888888888885</v>
      </c>
      <c r="G155" s="70" t="s">
        <v>1413</v>
      </c>
      <c r="H155" s="3" t="s">
        <v>1031</v>
      </c>
      <c r="I155" s="3" t="s">
        <v>38</v>
      </c>
      <c r="J155" s="3" t="s">
        <v>25</v>
      </c>
      <c r="K155" s="3" t="s">
        <v>26</v>
      </c>
      <c r="L155" s="3" t="s">
        <v>27</v>
      </c>
      <c r="M155" s="3" t="s">
        <v>27</v>
      </c>
      <c r="N155" s="3" t="s">
        <v>27</v>
      </c>
      <c r="O155" s="3" t="s">
        <v>27</v>
      </c>
      <c r="P155" s="3" t="s">
        <v>27</v>
      </c>
      <c r="Q155" s="3" t="s">
        <v>27</v>
      </c>
      <c r="R155" s="3" t="s">
        <v>27</v>
      </c>
      <c r="S155" s="3" t="s">
        <v>27</v>
      </c>
      <c r="T155" s="3" t="s">
        <v>29</v>
      </c>
      <c r="U155" s="3" t="s">
        <v>30</v>
      </c>
      <c r="V155" s="4">
        <v>41390.665937500002</v>
      </c>
      <c r="W155" s="3" t="s">
        <v>40</v>
      </c>
      <c r="X155" s="3" t="s">
        <v>27</v>
      </c>
      <c r="Y155" s="3" t="s">
        <v>490</v>
      </c>
      <c r="Z155" s="3" t="s">
        <v>1397</v>
      </c>
      <c r="AA155" s="3">
        <f t="shared" si="7"/>
        <v>3.5196759257814847E-2</v>
      </c>
      <c r="AB155" s="23">
        <f t="shared" si="8"/>
        <v>1.7598379628907423E-2</v>
      </c>
      <c r="AC155" s="47">
        <f t="shared" si="6"/>
        <v>1.2014004629672854</v>
      </c>
      <c r="AD155" s="47" t="s">
        <v>1421</v>
      </c>
    </row>
    <row r="156" spans="1:30" x14ac:dyDescent="0.2">
      <c r="A156" s="2" t="s">
        <v>1028</v>
      </c>
      <c r="B156" s="3" t="s">
        <v>22</v>
      </c>
      <c r="C156" s="4">
        <v>41389.494768518518</v>
      </c>
      <c r="D156" s="86" t="s">
        <v>1458</v>
      </c>
      <c r="E156" s="67">
        <v>41389</v>
      </c>
      <c r="F156" s="69">
        <v>0.49444444444444446</v>
      </c>
      <c r="G156" s="70" t="s">
        <v>1413</v>
      </c>
      <c r="H156" s="3" t="s">
        <v>1029</v>
      </c>
      <c r="I156" s="3" t="s">
        <v>107</v>
      </c>
      <c r="J156" s="3" t="s">
        <v>25</v>
      </c>
      <c r="K156" s="3" t="s">
        <v>26</v>
      </c>
      <c r="L156" s="3" t="s">
        <v>27</v>
      </c>
      <c r="M156" s="3" t="s">
        <v>27</v>
      </c>
      <c r="N156" s="3" t="s">
        <v>27</v>
      </c>
      <c r="O156" s="3" t="s">
        <v>27</v>
      </c>
      <c r="P156" s="3" t="s">
        <v>27</v>
      </c>
      <c r="Q156" s="3" t="s">
        <v>27</v>
      </c>
      <c r="R156" s="3" t="s">
        <v>27</v>
      </c>
      <c r="S156" s="3" t="s">
        <v>27</v>
      </c>
      <c r="T156" s="3" t="s">
        <v>29</v>
      </c>
      <c r="U156" s="3" t="s">
        <v>30</v>
      </c>
      <c r="V156" s="4">
        <v>41411.725057870368</v>
      </c>
      <c r="W156" s="3" t="s">
        <v>27</v>
      </c>
      <c r="X156" s="3" t="s">
        <v>27</v>
      </c>
      <c r="Y156" s="3" t="s">
        <v>102</v>
      </c>
      <c r="Z156" s="3" t="s">
        <v>1387</v>
      </c>
      <c r="AA156" s="3">
        <f t="shared" si="7"/>
        <v>3.0231481483497191E-2</v>
      </c>
      <c r="AB156" s="23">
        <f t="shared" si="8"/>
        <v>1.5115740741748596E-2</v>
      </c>
      <c r="AC156" s="47">
        <f t="shared" si="6"/>
        <v>22.230289351849933</v>
      </c>
      <c r="AD156" s="47" t="s">
        <v>1427</v>
      </c>
    </row>
    <row r="157" spans="1:30" x14ac:dyDescent="0.2">
      <c r="A157" s="2" t="s">
        <v>1026</v>
      </c>
      <c r="B157" s="3" t="s">
        <v>22</v>
      </c>
      <c r="C157" s="4">
        <v>41389.497314814813</v>
      </c>
      <c r="D157" s="86" t="s">
        <v>1458</v>
      </c>
      <c r="E157" s="67">
        <v>41389</v>
      </c>
      <c r="F157" s="69">
        <v>0.49722222222222223</v>
      </c>
      <c r="G157" s="70" t="s">
        <v>1413</v>
      </c>
      <c r="H157" s="3" t="s">
        <v>1027</v>
      </c>
      <c r="I157" s="3" t="s">
        <v>38</v>
      </c>
      <c r="J157" s="3" t="s">
        <v>25</v>
      </c>
      <c r="K157" s="3" t="s">
        <v>26</v>
      </c>
      <c r="L157" s="3" t="s">
        <v>27</v>
      </c>
      <c r="M157" s="3" t="s">
        <v>27</v>
      </c>
      <c r="N157" s="3" t="s">
        <v>27</v>
      </c>
      <c r="O157" s="3" t="s">
        <v>27</v>
      </c>
      <c r="P157" s="3" t="s">
        <v>27</v>
      </c>
      <c r="Q157" s="3" t="s">
        <v>27</v>
      </c>
      <c r="R157" s="3" t="s">
        <v>27</v>
      </c>
      <c r="S157" s="3" t="s">
        <v>27</v>
      </c>
      <c r="T157" s="3" t="s">
        <v>29</v>
      </c>
      <c r="U157" s="3" t="s">
        <v>47</v>
      </c>
      <c r="V157" s="4">
        <v>41410.618379629632</v>
      </c>
      <c r="W157" s="3" t="s">
        <v>27</v>
      </c>
      <c r="X157" s="3" t="s">
        <v>27</v>
      </c>
      <c r="Y157" s="3" t="s">
        <v>194</v>
      </c>
      <c r="Z157" s="3" t="s">
        <v>1388</v>
      </c>
      <c r="AA157" s="3">
        <f t="shared" si="7"/>
        <v>2.5462962948950008E-3</v>
      </c>
      <c r="AB157" s="23">
        <f t="shared" si="8"/>
        <v>1.2731481474475004E-3</v>
      </c>
      <c r="AC157" s="47">
        <f t="shared" si="6"/>
        <v>21.121064814818965</v>
      </c>
      <c r="AD157" s="47" t="s">
        <v>1427</v>
      </c>
    </row>
    <row r="158" spans="1:30" x14ac:dyDescent="0.2">
      <c r="A158" s="2" t="s">
        <v>1024</v>
      </c>
      <c r="B158" s="3" t="s">
        <v>22</v>
      </c>
      <c r="C158" s="4">
        <v>41389.505752314813</v>
      </c>
      <c r="D158" s="86" t="s">
        <v>1458</v>
      </c>
      <c r="E158" s="67">
        <v>41389</v>
      </c>
      <c r="F158" s="69">
        <v>0.50555555555555554</v>
      </c>
      <c r="G158" s="70" t="s">
        <v>1413</v>
      </c>
      <c r="H158" s="3" t="s">
        <v>1025</v>
      </c>
      <c r="I158" s="3" t="s">
        <v>38</v>
      </c>
      <c r="J158" s="3" t="s">
        <v>25</v>
      </c>
      <c r="K158" s="3" t="s">
        <v>26</v>
      </c>
      <c r="L158" s="3" t="s">
        <v>27</v>
      </c>
      <c r="M158" s="3" t="s">
        <v>27</v>
      </c>
      <c r="N158" s="3" t="s">
        <v>27</v>
      </c>
      <c r="O158" s="3" t="s">
        <v>27</v>
      </c>
      <c r="P158" s="3" t="s">
        <v>27</v>
      </c>
      <c r="Q158" s="3" t="s">
        <v>27</v>
      </c>
      <c r="R158" s="3" t="s">
        <v>27</v>
      </c>
      <c r="S158" s="3" t="s">
        <v>27</v>
      </c>
      <c r="T158" s="3" t="s">
        <v>29</v>
      </c>
      <c r="U158" s="3" t="s">
        <v>30</v>
      </c>
      <c r="V158" s="4">
        <v>41393.462175925924</v>
      </c>
      <c r="W158" s="3" t="s">
        <v>40</v>
      </c>
      <c r="X158" s="3" t="s">
        <v>27</v>
      </c>
      <c r="Y158" s="3" t="s">
        <v>342</v>
      </c>
      <c r="Z158" s="3" t="s">
        <v>1389</v>
      </c>
      <c r="AA158" s="3">
        <f t="shared" si="7"/>
        <v>8.4375000005820766E-3</v>
      </c>
      <c r="AB158" s="23">
        <f t="shared" si="8"/>
        <v>4.2187500002910383E-3</v>
      </c>
      <c r="AC158" s="47">
        <f t="shared" si="6"/>
        <v>3.9564236111109494</v>
      </c>
      <c r="AD158" s="47" t="s">
        <v>1423</v>
      </c>
    </row>
    <row r="159" spans="1:30" x14ac:dyDescent="0.2">
      <c r="A159" s="2" t="s">
        <v>1022</v>
      </c>
      <c r="B159" s="3" t="s">
        <v>22</v>
      </c>
      <c r="C159" s="4">
        <v>41389.588483796295</v>
      </c>
      <c r="D159" s="86" t="s">
        <v>1458</v>
      </c>
      <c r="E159" s="67">
        <v>41389</v>
      </c>
      <c r="F159" s="69">
        <v>0.58819444444444446</v>
      </c>
      <c r="G159" s="70" t="s">
        <v>1413</v>
      </c>
      <c r="H159" s="3" t="s">
        <v>1023</v>
      </c>
      <c r="I159" s="3" t="s">
        <v>38</v>
      </c>
      <c r="J159" s="3" t="s">
        <v>25</v>
      </c>
      <c r="K159" s="3" t="s">
        <v>26</v>
      </c>
      <c r="L159" s="5">
        <v>15</v>
      </c>
      <c r="M159" s="3" t="s">
        <v>27</v>
      </c>
      <c r="N159" s="4">
        <v>41408.655185185184</v>
      </c>
      <c r="O159" s="3" t="s">
        <v>27</v>
      </c>
      <c r="P159" s="3" t="s">
        <v>27</v>
      </c>
      <c r="Q159" s="3" t="s">
        <v>27</v>
      </c>
      <c r="R159" s="3" t="s">
        <v>27</v>
      </c>
      <c r="S159" s="4">
        <v>41429.654814814814</v>
      </c>
      <c r="T159" s="3" t="s">
        <v>29</v>
      </c>
      <c r="U159" s="3" t="s">
        <v>47</v>
      </c>
      <c r="V159" s="4">
        <v>41430.43608796296</v>
      </c>
      <c r="W159" s="3" t="s">
        <v>40</v>
      </c>
      <c r="X159" s="3" t="s">
        <v>27</v>
      </c>
      <c r="Y159" s="3" t="s">
        <v>102</v>
      </c>
      <c r="Z159" s="3" t="s">
        <v>1387</v>
      </c>
      <c r="AA159" s="3">
        <f t="shared" si="7"/>
        <v>8.2731481481459923E-2</v>
      </c>
      <c r="AB159" s="23">
        <f t="shared" si="8"/>
        <v>4.1365740740729962E-2</v>
      </c>
      <c r="AC159" s="47">
        <f t="shared" si="6"/>
        <v>40.847604166665406</v>
      </c>
      <c r="AD159" s="47" t="s">
        <v>1428</v>
      </c>
    </row>
    <row r="160" spans="1:30" x14ac:dyDescent="0.2">
      <c r="A160" s="2" t="s">
        <v>1020</v>
      </c>
      <c r="B160" s="3" t="s">
        <v>52</v>
      </c>
      <c r="C160" s="4">
        <v>41389.612268518518</v>
      </c>
      <c r="D160" s="86" t="s">
        <v>1458</v>
      </c>
      <c r="E160" s="67">
        <v>41389</v>
      </c>
      <c r="F160" s="69">
        <v>0.6118055555555556</v>
      </c>
      <c r="G160" s="70" t="s">
        <v>1413</v>
      </c>
      <c r="H160" s="3" t="s">
        <v>1021</v>
      </c>
      <c r="I160" s="3" t="s">
        <v>38</v>
      </c>
      <c r="J160" s="3" t="s">
        <v>25</v>
      </c>
      <c r="K160" s="3" t="s">
        <v>39</v>
      </c>
      <c r="L160" s="3" t="s">
        <v>27</v>
      </c>
      <c r="M160" s="3" t="s">
        <v>27</v>
      </c>
      <c r="N160" s="3" t="s">
        <v>27</v>
      </c>
      <c r="O160" s="3" t="s">
        <v>27</v>
      </c>
      <c r="P160" s="3" t="s">
        <v>27</v>
      </c>
      <c r="Q160" s="3" t="s">
        <v>27</v>
      </c>
      <c r="R160" s="3" t="s">
        <v>77</v>
      </c>
      <c r="S160" s="3" t="s">
        <v>27</v>
      </c>
      <c r="T160" s="3" t="s">
        <v>29</v>
      </c>
      <c r="U160" s="3" t="s">
        <v>30</v>
      </c>
      <c r="V160" s="4">
        <v>41390.447638888887</v>
      </c>
      <c r="W160" s="3" t="s">
        <v>40</v>
      </c>
      <c r="X160" s="3" t="s">
        <v>27</v>
      </c>
      <c r="Y160" s="3" t="s">
        <v>757</v>
      </c>
      <c r="Z160" s="3" t="s">
        <v>1388</v>
      </c>
      <c r="AA160" s="3">
        <f t="shared" si="7"/>
        <v>2.3784722223354038E-2</v>
      </c>
      <c r="AB160" s="23">
        <f t="shared" si="8"/>
        <v>1.1892361111677019E-2</v>
      </c>
      <c r="AC160" s="47">
        <f t="shared" si="6"/>
        <v>0.83537037036876427</v>
      </c>
      <c r="AD160" s="47" t="s">
        <v>1420</v>
      </c>
    </row>
    <row r="161" spans="1:30" x14ac:dyDescent="0.2">
      <c r="A161" s="2" t="s">
        <v>1018</v>
      </c>
      <c r="B161" s="3" t="s">
        <v>22</v>
      </c>
      <c r="C161" s="4">
        <v>41389.638182870367</v>
      </c>
      <c r="D161" s="86" t="s">
        <v>1458</v>
      </c>
      <c r="E161" s="67">
        <v>41389</v>
      </c>
      <c r="F161" s="69">
        <v>0.63750000000000007</v>
      </c>
      <c r="G161" s="70" t="s">
        <v>1413</v>
      </c>
      <c r="H161" s="3" t="s">
        <v>1019</v>
      </c>
      <c r="I161" s="3" t="s">
        <v>38</v>
      </c>
      <c r="J161" s="3" t="s">
        <v>25</v>
      </c>
      <c r="K161" s="3" t="s">
        <v>26</v>
      </c>
      <c r="L161" s="3" t="s">
        <v>27</v>
      </c>
      <c r="M161" s="3" t="s">
        <v>27</v>
      </c>
      <c r="N161" s="3" t="s">
        <v>27</v>
      </c>
      <c r="O161" s="3" t="s">
        <v>27</v>
      </c>
      <c r="P161" s="3" t="s">
        <v>27</v>
      </c>
      <c r="Q161" s="3" t="s">
        <v>27</v>
      </c>
      <c r="R161" s="3" t="s">
        <v>27</v>
      </c>
      <c r="S161" s="3" t="s">
        <v>27</v>
      </c>
      <c r="T161" s="3" t="s">
        <v>29</v>
      </c>
      <c r="U161" s="3" t="s">
        <v>30</v>
      </c>
      <c r="V161" s="4">
        <v>41401.513749999998</v>
      </c>
      <c r="W161" s="3" t="s">
        <v>40</v>
      </c>
      <c r="X161" s="3" t="s">
        <v>27</v>
      </c>
      <c r="Y161" s="3" t="s">
        <v>31</v>
      </c>
      <c r="Z161" s="3" t="s">
        <v>1394</v>
      </c>
      <c r="AA161" s="3">
        <f t="shared" si="7"/>
        <v>2.5914351848769002E-2</v>
      </c>
      <c r="AB161" s="23">
        <f t="shared" si="8"/>
        <v>1.2957175924384501E-2</v>
      </c>
      <c r="AC161" s="47">
        <f t="shared" si="6"/>
        <v>11.875567129631236</v>
      </c>
      <c r="AD161" s="47" t="s">
        <v>1427</v>
      </c>
    </row>
    <row r="162" spans="1:30" x14ac:dyDescent="0.2">
      <c r="A162" s="2" t="s">
        <v>1016</v>
      </c>
      <c r="B162" s="3" t="s">
        <v>22</v>
      </c>
      <c r="C162" s="4">
        <v>41389.81454861111</v>
      </c>
      <c r="D162" s="86" t="s">
        <v>1458</v>
      </c>
      <c r="E162" s="67">
        <v>41389</v>
      </c>
      <c r="F162" s="69">
        <v>0.81388888888888899</v>
      </c>
      <c r="G162" s="70" t="s">
        <v>1414</v>
      </c>
      <c r="H162" s="3" t="s">
        <v>1017</v>
      </c>
      <c r="I162" s="3" t="s">
        <v>38</v>
      </c>
      <c r="J162" s="3" t="s">
        <v>25</v>
      </c>
      <c r="K162" s="3" t="s">
        <v>26</v>
      </c>
      <c r="L162" s="3" t="s">
        <v>27</v>
      </c>
      <c r="M162" s="3" t="s">
        <v>27</v>
      </c>
      <c r="N162" s="3" t="s">
        <v>27</v>
      </c>
      <c r="O162" s="3" t="s">
        <v>27</v>
      </c>
      <c r="P162" s="3" t="s">
        <v>27</v>
      </c>
      <c r="Q162" s="3" t="s">
        <v>27</v>
      </c>
      <c r="R162" s="3" t="s">
        <v>27</v>
      </c>
      <c r="S162" s="3" t="s">
        <v>27</v>
      </c>
      <c r="T162" s="3" t="s">
        <v>29</v>
      </c>
      <c r="U162" s="3" t="s">
        <v>30</v>
      </c>
      <c r="V162" s="4">
        <v>41403.476412037038</v>
      </c>
      <c r="W162" s="3" t="s">
        <v>40</v>
      </c>
      <c r="X162" s="3" t="s">
        <v>27</v>
      </c>
      <c r="Y162" s="3" t="s">
        <v>567</v>
      </c>
      <c r="Z162" s="3" t="s">
        <v>1386</v>
      </c>
      <c r="AA162" s="3">
        <f t="shared" si="7"/>
        <v>0.17636574074276723</v>
      </c>
      <c r="AB162" s="23">
        <f t="shared" si="8"/>
        <v>8.8182870371383615E-2</v>
      </c>
      <c r="AC162" s="47">
        <f t="shared" si="6"/>
        <v>13.661863425928459</v>
      </c>
      <c r="AD162" s="47" t="s">
        <v>1427</v>
      </c>
    </row>
    <row r="163" spans="1:30" x14ac:dyDescent="0.2">
      <c r="A163" s="2" t="s">
        <v>1013</v>
      </c>
      <c r="B163" s="3" t="s">
        <v>22</v>
      </c>
      <c r="C163" s="4">
        <v>41389.825659722221</v>
      </c>
      <c r="D163" s="86" t="s">
        <v>1458</v>
      </c>
      <c r="E163" s="67">
        <v>41389</v>
      </c>
      <c r="F163" s="69">
        <v>0.82500000000000007</v>
      </c>
      <c r="G163" s="70" t="s">
        <v>1414</v>
      </c>
      <c r="H163" s="3" t="s">
        <v>1014</v>
      </c>
      <c r="I163" s="3" t="s">
        <v>38</v>
      </c>
      <c r="J163" s="3" t="s">
        <v>25</v>
      </c>
      <c r="K163" s="3" t="s">
        <v>26</v>
      </c>
      <c r="L163" s="3" t="s">
        <v>27</v>
      </c>
      <c r="M163" s="3" t="s">
        <v>1015</v>
      </c>
      <c r="N163" s="4">
        <v>41408.657210648147</v>
      </c>
      <c r="O163" s="3" t="s">
        <v>27</v>
      </c>
      <c r="P163" s="3" t="s">
        <v>27</v>
      </c>
      <c r="Q163" s="3" t="s">
        <v>27</v>
      </c>
      <c r="R163" s="3" t="s">
        <v>27</v>
      </c>
      <c r="S163" s="3" t="s">
        <v>27</v>
      </c>
      <c r="T163" s="3" t="s">
        <v>29</v>
      </c>
      <c r="U163" s="3" t="s">
        <v>30</v>
      </c>
      <c r="V163" s="4">
        <v>41411.734467592592</v>
      </c>
      <c r="W163" s="3" t="s">
        <v>40</v>
      </c>
      <c r="X163" s="3" t="s">
        <v>27</v>
      </c>
      <c r="Y163" s="3" t="s">
        <v>31</v>
      </c>
      <c r="Z163" s="3" t="s">
        <v>1394</v>
      </c>
      <c r="AA163" s="3">
        <f t="shared" si="7"/>
        <v>1.1111111110949423E-2</v>
      </c>
      <c r="AB163" s="23">
        <f t="shared" si="8"/>
        <v>5.5555555554747116E-3</v>
      </c>
      <c r="AC163" s="47">
        <f t="shared" si="6"/>
        <v>21.908807870371675</v>
      </c>
      <c r="AD163" s="47" t="s">
        <v>1427</v>
      </c>
    </row>
    <row r="164" spans="1:30" x14ac:dyDescent="0.2">
      <c r="A164" s="2" t="s">
        <v>1011</v>
      </c>
      <c r="B164" s="3" t="s">
        <v>22</v>
      </c>
      <c r="C164" s="4">
        <v>41390.548819444448</v>
      </c>
      <c r="D164" s="86" t="s">
        <v>1462</v>
      </c>
      <c r="E164" s="67">
        <v>41390</v>
      </c>
      <c r="F164" s="69">
        <v>0.54861111111111105</v>
      </c>
      <c r="G164" s="70" t="s">
        <v>1413</v>
      </c>
      <c r="H164" s="3" t="s">
        <v>1012</v>
      </c>
      <c r="I164" s="3" t="s">
        <v>107</v>
      </c>
      <c r="J164" s="3" t="s">
        <v>25</v>
      </c>
      <c r="K164" s="3" t="s">
        <v>26</v>
      </c>
      <c r="L164" s="3" t="s">
        <v>27</v>
      </c>
      <c r="M164" s="3" t="s">
        <v>27</v>
      </c>
      <c r="N164" s="3" t="s">
        <v>27</v>
      </c>
      <c r="O164" s="3" t="s">
        <v>27</v>
      </c>
      <c r="P164" s="3" t="s">
        <v>27</v>
      </c>
      <c r="Q164" s="3" t="s">
        <v>27</v>
      </c>
      <c r="R164" s="3" t="s">
        <v>27</v>
      </c>
      <c r="S164" s="3" t="s">
        <v>27</v>
      </c>
      <c r="T164" s="3" t="s">
        <v>29</v>
      </c>
      <c r="U164" s="3" t="s">
        <v>30</v>
      </c>
      <c r="V164" s="4">
        <v>41408.982847222222</v>
      </c>
      <c r="W164" s="3" t="s">
        <v>27</v>
      </c>
      <c r="X164" s="3" t="s">
        <v>27</v>
      </c>
      <c r="Y164" s="3" t="s">
        <v>71</v>
      </c>
      <c r="Z164" s="3" t="s">
        <v>1387</v>
      </c>
      <c r="AA164" s="3">
        <f t="shared" si="7"/>
        <v>0.72315972222713754</v>
      </c>
      <c r="AB164" s="23">
        <f t="shared" si="8"/>
        <v>0.36157986111356877</v>
      </c>
      <c r="AC164" s="47">
        <f t="shared" si="6"/>
        <v>18.434027777773736</v>
      </c>
      <c r="AD164" s="47" t="s">
        <v>1427</v>
      </c>
    </row>
    <row r="165" spans="1:30" x14ac:dyDescent="0.2">
      <c r="A165" s="2" t="s">
        <v>1009</v>
      </c>
      <c r="B165" s="3" t="s">
        <v>22</v>
      </c>
      <c r="C165" s="4">
        <v>41390.569120370368</v>
      </c>
      <c r="D165" s="86" t="s">
        <v>1462</v>
      </c>
      <c r="E165" s="67">
        <v>41390</v>
      </c>
      <c r="F165" s="69">
        <v>0.56874999999999998</v>
      </c>
      <c r="G165" s="70" t="s">
        <v>1413</v>
      </c>
      <c r="H165" s="3" t="s">
        <v>1010</v>
      </c>
      <c r="I165" s="3" t="s">
        <v>107</v>
      </c>
      <c r="J165" s="3" t="s">
        <v>25</v>
      </c>
      <c r="K165" s="3" t="s">
        <v>26</v>
      </c>
      <c r="L165" s="3" t="s">
        <v>27</v>
      </c>
      <c r="M165" s="3" t="s">
        <v>27</v>
      </c>
      <c r="N165" s="3" t="s">
        <v>27</v>
      </c>
      <c r="O165" s="3" t="s">
        <v>27</v>
      </c>
      <c r="P165" s="3" t="s">
        <v>27</v>
      </c>
      <c r="Q165" s="3" t="s">
        <v>27</v>
      </c>
      <c r="R165" s="3" t="s">
        <v>27</v>
      </c>
      <c r="S165" s="3" t="s">
        <v>27</v>
      </c>
      <c r="T165" s="3" t="s">
        <v>29</v>
      </c>
      <c r="U165" s="3" t="s">
        <v>30</v>
      </c>
      <c r="V165" s="4">
        <v>41403.477060185185</v>
      </c>
      <c r="W165" s="3" t="s">
        <v>27</v>
      </c>
      <c r="X165" s="3" t="s">
        <v>27</v>
      </c>
      <c r="Y165" s="3" t="s">
        <v>71</v>
      </c>
      <c r="Z165" s="3" t="s">
        <v>1387</v>
      </c>
      <c r="AA165" s="3">
        <f t="shared" si="7"/>
        <v>2.0300925920309965E-2</v>
      </c>
      <c r="AB165" s="23">
        <f t="shared" si="8"/>
        <v>1.0150462960154982E-2</v>
      </c>
      <c r="AC165" s="47">
        <f t="shared" si="6"/>
        <v>12.907939814816928</v>
      </c>
      <c r="AD165" s="47" t="s">
        <v>1427</v>
      </c>
    </row>
    <row r="166" spans="1:30" x14ac:dyDescent="0.2">
      <c r="A166" s="2" t="s">
        <v>1007</v>
      </c>
      <c r="B166" s="3" t="s">
        <v>22</v>
      </c>
      <c r="C166" s="4">
        <v>41390.572500000002</v>
      </c>
      <c r="D166" s="86" t="s">
        <v>1462</v>
      </c>
      <c r="E166" s="67">
        <v>41390</v>
      </c>
      <c r="F166" s="69">
        <v>0.57222222222222219</v>
      </c>
      <c r="G166" s="70" t="s">
        <v>1413</v>
      </c>
      <c r="H166" s="3" t="s">
        <v>1008</v>
      </c>
      <c r="I166" s="3" t="s">
        <v>107</v>
      </c>
      <c r="J166" s="3" t="s">
        <v>25</v>
      </c>
      <c r="K166" s="3" t="s">
        <v>26</v>
      </c>
      <c r="L166" s="3" t="s">
        <v>27</v>
      </c>
      <c r="M166" s="3" t="s">
        <v>27</v>
      </c>
      <c r="N166" s="3" t="s">
        <v>27</v>
      </c>
      <c r="O166" s="3" t="s">
        <v>27</v>
      </c>
      <c r="P166" s="3" t="s">
        <v>27</v>
      </c>
      <c r="Q166" s="3" t="s">
        <v>27</v>
      </c>
      <c r="R166" s="3" t="s">
        <v>27</v>
      </c>
      <c r="S166" s="3" t="s">
        <v>27</v>
      </c>
      <c r="T166" s="3" t="s">
        <v>29</v>
      </c>
      <c r="U166" s="3" t="s">
        <v>30</v>
      </c>
      <c r="V166" s="4">
        <v>41411.700775462959</v>
      </c>
      <c r="W166" s="3" t="s">
        <v>27</v>
      </c>
      <c r="X166" s="3" t="s">
        <v>27</v>
      </c>
      <c r="Y166" s="3" t="s">
        <v>71</v>
      </c>
      <c r="Z166" s="3" t="s">
        <v>1387</v>
      </c>
      <c r="AA166" s="3">
        <f t="shared" si="7"/>
        <v>3.3796296338550746E-3</v>
      </c>
      <c r="AB166" s="23">
        <f t="shared" si="8"/>
        <v>1.6898148169275373E-3</v>
      </c>
      <c r="AC166" s="47">
        <f t="shared" si="6"/>
        <v>21.12827546295739</v>
      </c>
      <c r="AD166" s="47" t="s">
        <v>1427</v>
      </c>
    </row>
    <row r="167" spans="1:30" x14ac:dyDescent="0.2">
      <c r="A167" s="2" t="s">
        <v>1004</v>
      </c>
      <c r="B167" s="3" t="s">
        <v>22</v>
      </c>
      <c r="C167" s="4">
        <v>41390.573414351849</v>
      </c>
      <c r="D167" s="86" t="s">
        <v>1462</v>
      </c>
      <c r="E167" s="67">
        <v>41390</v>
      </c>
      <c r="F167" s="69">
        <v>0.57291666666666663</v>
      </c>
      <c r="G167" s="70" t="s">
        <v>1413</v>
      </c>
      <c r="H167" s="3" t="s">
        <v>1005</v>
      </c>
      <c r="I167" s="3" t="s">
        <v>38</v>
      </c>
      <c r="J167" s="3" t="s">
        <v>25</v>
      </c>
      <c r="K167" s="3" t="s">
        <v>26</v>
      </c>
      <c r="L167" s="3" t="s">
        <v>27</v>
      </c>
      <c r="M167" s="3" t="s">
        <v>1006</v>
      </c>
      <c r="N167" s="3" t="s">
        <v>27</v>
      </c>
      <c r="O167" s="3" t="s">
        <v>27</v>
      </c>
      <c r="P167" s="3" t="s">
        <v>27</v>
      </c>
      <c r="Q167" s="3" t="s">
        <v>27</v>
      </c>
      <c r="R167" s="3" t="s">
        <v>27</v>
      </c>
      <c r="S167" s="3" t="s">
        <v>27</v>
      </c>
      <c r="T167" s="3" t="s">
        <v>29</v>
      </c>
      <c r="U167" s="3" t="s">
        <v>30</v>
      </c>
      <c r="V167" s="4">
        <v>41411.726527777777</v>
      </c>
      <c r="W167" s="3" t="s">
        <v>40</v>
      </c>
      <c r="X167" s="3" t="s">
        <v>27</v>
      </c>
      <c r="Y167" s="3" t="s">
        <v>31</v>
      </c>
      <c r="Z167" s="3" t="s">
        <v>1394</v>
      </c>
      <c r="AA167" s="3">
        <f t="shared" si="7"/>
        <v>9.1435184731381014E-4</v>
      </c>
      <c r="AB167" s="23">
        <f t="shared" si="8"/>
        <v>4.5717592365690507E-4</v>
      </c>
      <c r="AC167" s="47">
        <f t="shared" si="6"/>
        <v>21.153113425927586</v>
      </c>
      <c r="AD167" s="47" t="s">
        <v>1427</v>
      </c>
    </row>
    <row r="168" spans="1:30" x14ac:dyDescent="0.2">
      <c r="A168" s="2" t="s">
        <v>1002</v>
      </c>
      <c r="B168" s="3" t="s">
        <v>22</v>
      </c>
      <c r="C168" s="4">
        <v>41390.587835648148</v>
      </c>
      <c r="D168" s="86" t="s">
        <v>1462</v>
      </c>
      <c r="E168" s="67">
        <v>41390</v>
      </c>
      <c r="F168" s="69">
        <v>0.58750000000000002</v>
      </c>
      <c r="G168" s="70" t="s">
        <v>1413</v>
      </c>
      <c r="H168" s="3" t="s">
        <v>1003</v>
      </c>
      <c r="I168" s="3" t="s">
        <v>107</v>
      </c>
      <c r="J168" s="3" t="s">
        <v>25</v>
      </c>
      <c r="K168" s="3" t="s">
        <v>26</v>
      </c>
      <c r="L168" s="3" t="s">
        <v>27</v>
      </c>
      <c r="M168" s="3" t="s">
        <v>27</v>
      </c>
      <c r="N168" s="3" t="s">
        <v>27</v>
      </c>
      <c r="O168" s="3" t="s">
        <v>27</v>
      </c>
      <c r="P168" s="3" t="s">
        <v>27</v>
      </c>
      <c r="Q168" s="3" t="s">
        <v>27</v>
      </c>
      <c r="R168" s="3" t="s">
        <v>27</v>
      </c>
      <c r="S168" s="3" t="s">
        <v>27</v>
      </c>
      <c r="T168" s="3" t="s">
        <v>29</v>
      </c>
      <c r="U168" s="3" t="s">
        <v>30</v>
      </c>
      <c r="V168" s="4">
        <v>41411.643333333333</v>
      </c>
      <c r="W168" s="3" t="s">
        <v>27</v>
      </c>
      <c r="X168" s="3" t="s">
        <v>27</v>
      </c>
      <c r="Y168" s="3" t="s">
        <v>71</v>
      </c>
      <c r="Z168" s="3" t="s">
        <v>1387</v>
      </c>
      <c r="AA168" s="3">
        <f t="shared" si="7"/>
        <v>1.4421296298678499E-2</v>
      </c>
      <c r="AB168" s="23">
        <f t="shared" si="8"/>
        <v>7.2106481493392494E-3</v>
      </c>
      <c r="AC168" s="47">
        <f t="shared" si="6"/>
        <v>21.055497685185401</v>
      </c>
      <c r="AD168" s="47" t="s">
        <v>1427</v>
      </c>
    </row>
    <row r="169" spans="1:30" x14ac:dyDescent="0.2">
      <c r="A169" s="2" t="s">
        <v>999</v>
      </c>
      <c r="B169" s="3" t="s">
        <v>22</v>
      </c>
      <c r="C169" s="4">
        <v>41390.633356481485</v>
      </c>
      <c r="D169" s="86" t="s">
        <v>1462</v>
      </c>
      <c r="E169" s="67">
        <v>41390</v>
      </c>
      <c r="F169" s="69">
        <v>0.6333333333333333</v>
      </c>
      <c r="G169" s="70" t="s">
        <v>1413</v>
      </c>
      <c r="H169" s="3" t="s">
        <v>1000</v>
      </c>
      <c r="I169" s="3" t="s">
        <v>38</v>
      </c>
      <c r="J169" s="3" t="s">
        <v>25</v>
      </c>
      <c r="K169" s="3" t="s">
        <v>26</v>
      </c>
      <c r="L169" s="3" t="s">
        <v>27</v>
      </c>
      <c r="M169" s="3" t="s">
        <v>1001</v>
      </c>
      <c r="N169" s="3" t="s">
        <v>27</v>
      </c>
      <c r="O169" s="3" t="s">
        <v>27</v>
      </c>
      <c r="P169" s="3" t="s">
        <v>27</v>
      </c>
      <c r="Q169" s="3" t="s">
        <v>27</v>
      </c>
      <c r="R169" s="3" t="s">
        <v>27</v>
      </c>
      <c r="S169" s="3" t="s">
        <v>27</v>
      </c>
      <c r="T169" s="3" t="s">
        <v>29</v>
      </c>
      <c r="U169" s="3" t="s">
        <v>30</v>
      </c>
      <c r="V169" s="4">
        <v>41411.731435185182</v>
      </c>
      <c r="W169" s="3" t="s">
        <v>40</v>
      </c>
      <c r="X169" s="3" t="s">
        <v>27</v>
      </c>
      <c r="Y169" s="3" t="s">
        <v>112</v>
      </c>
      <c r="Z169" s="3" t="s">
        <v>1389</v>
      </c>
      <c r="AA169" s="3">
        <f t="shared" si="7"/>
        <v>4.5520833336922806E-2</v>
      </c>
      <c r="AB169" s="23">
        <f t="shared" si="8"/>
        <v>2.2760416668461403E-2</v>
      </c>
      <c r="AC169" s="47">
        <f t="shared" si="6"/>
        <v>21.098078703696956</v>
      </c>
      <c r="AD169" s="47" t="s">
        <v>1427</v>
      </c>
    </row>
    <row r="170" spans="1:30" x14ac:dyDescent="0.2">
      <c r="A170" s="2" t="s">
        <v>997</v>
      </c>
      <c r="B170" s="3" t="s">
        <v>22</v>
      </c>
      <c r="C170" s="4">
        <v>41390.660590277781</v>
      </c>
      <c r="D170" s="86" t="s">
        <v>1462</v>
      </c>
      <c r="E170" s="67">
        <v>41390</v>
      </c>
      <c r="F170" s="69">
        <v>0.66041666666666665</v>
      </c>
      <c r="G170" s="70" t="s">
        <v>1413</v>
      </c>
      <c r="H170" s="3" t="s">
        <v>998</v>
      </c>
      <c r="I170" s="3" t="s">
        <v>38</v>
      </c>
      <c r="J170" s="3" t="s">
        <v>25</v>
      </c>
      <c r="K170" s="3" t="s">
        <v>26</v>
      </c>
      <c r="L170" s="3" t="s">
        <v>27</v>
      </c>
      <c r="M170" s="3" t="s">
        <v>27</v>
      </c>
      <c r="N170" s="3" t="s">
        <v>27</v>
      </c>
      <c r="O170" s="3" t="s">
        <v>27</v>
      </c>
      <c r="P170" s="3" t="s">
        <v>27</v>
      </c>
      <c r="Q170" s="3" t="s">
        <v>27</v>
      </c>
      <c r="R170" s="3" t="s">
        <v>27</v>
      </c>
      <c r="S170" s="3" t="s">
        <v>27</v>
      </c>
      <c r="T170" s="3" t="s">
        <v>29</v>
      </c>
      <c r="U170" s="3" t="s">
        <v>47</v>
      </c>
      <c r="V170" s="4">
        <v>41474.875798611109</v>
      </c>
      <c r="W170" s="3" t="s">
        <v>40</v>
      </c>
      <c r="X170" s="3" t="s">
        <v>27</v>
      </c>
      <c r="Y170" s="3" t="s">
        <v>182</v>
      </c>
      <c r="Z170" s="3" t="s">
        <v>1388</v>
      </c>
      <c r="AA170" s="3">
        <f t="shared" si="7"/>
        <v>2.7233796296059154E-2</v>
      </c>
      <c r="AB170" s="23">
        <f t="shared" si="8"/>
        <v>1.3616898148029577E-2</v>
      </c>
      <c r="AC170" s="47">
        <f t="shared" si="6"/>
        <v>84.21520833332761</v>
      </c>
      <c r="AD170" s="47" t="s">
        <v>1428</v>
      </c>
    </row>
    <row r="171" spans="1:30" x14ac:dyDescent="0.2">
      <c r="A171" s="2" t="s">
        <v>995</v>
      </c>
      <c r="B171" s="3" t="s">
        <v>22</v>
      </c>
      <c r="C171" s="4">
        <v>41390.671574074076</v>
      </c>
      <c r="D171" s="86" t="s">
        <v>1462</v>
      </c>
      <c r="E171" s="67">
        <v>41390</v>
      </c>
      <c r="F171" s="69">
        <v>0.67152777777777783</v>
      </c>
      <c r="G171" s="70" t="s">
        <v>1413</v>
      </c>
      <c r="H171" s="3" t="s">
        <v>996</v>
      </c>
      <c r="I171" s="3" t="s">
        <v>38</v>
      </c>
      <c r="J171" s="3" t="s">
        <v>25</v>
      </c>
      <c r="K171" s="3" t="s">
        <v>26</v>
      </c>
      <c r="L171" s="3" t="s">
        <v>27</v>
      </c>
      <c r="M171" s="3" t="s">
        <v>27</v>
      </c>
      <c r="N171" s="3" t="s">
        <v>27</v>
      </c>
      <c r="O171" s="3" t="s">
        <v>27</v>
      </c>
      <c r="P171" s="3" t="s">
        <v>27</v>
      </c>
      <c r="Q171" s="3" t="s">
        <v>27</v>
      </c>
      <c r="R171" s="3" t="s">
        <v>27</v>
      </c>
      <c r="S171" s="3" t="s">
        <v>27</v>
      </c>
      <c r="T171" s="3" t="s">
        <v>29</v>
      </c>
      <c r="U171" s="3" t="s">
        <v>47</v>
      </c>
      <c r="V171" s="4">
        <v>41418.508194444446</v>
      </c>
      <c r="W171" s="3" t="s">
        <v>40</v>
      </c>
      <c r="X171" s="3" t="s">
        <v>27</v>
      </c>
      <c r="Y171" s="3" t="s">
        <v>102</v>
      </c>
      <c r="Z171" s="3" t="s">
        <v>1387</v>
      </c>
      <c r="AA171" s="3">
        <f t="shared" si="7"/>
        <v>1.0983796295477077E-2</v>
      </c>
      <c r="AB171" s="23">
        <f t="shared" si="8"/>
        <v>5.4918981477385387E-3</v>
      </c>
      <c r="AC171" s="47">
        <f t="shared" si="6"/>
        <v>27.836620370369928</v>
      </c>
      <c r="AD171" s="47" t="s">
        <v>1427</v>
      </c>
    </row>
    <row r="172" spans="1:30" x14ac:dyDescent="0.2">
      <c r="A172" s="2" t="s">
        <v>993</v>
      </c>
      <c r="B172" s="3" t="s">
        <v>22</v>
      </c>
      <c r="C172" s="4">
        <v>41390.702418981484</v>
      </c>
      <c r="D172" s="86" t="s">
        <v>1462</v>
      </c>
      <c r="E172" s="67">
        <v>41390</v>
      </c>
      <c r="F172" s="69">
        <v>0.70208333333333339</v>
      </c>
      <c r="G172" s="70" t="s">
        <v>1413</v>
      </c>
      <c r="H172" s="3" t="s">
        <v>994</v>
      </c>
      <c r="I172" s="3" t="s">
        <v>38</v>
      </c>
      <c r="J172" s="3" t="s">
        <v>25</v>
      </c>
      <c r="K172" s="3" t="s">
        <v>26</v>
      </c>
      <c r="L172" s="3" t="s">
        <v>27</v>
      </c>
      <c r="M172" s="3" t="s">
        <v>27</v>
      </c>
      <c r="N172" s="3" t="s">
        <v>27</v>
      </c>
      <c r="O172" s="3" t="s">
        <v>27</v>
      </c>
      <c r="P172" s="3" t="s">
        <v>27</v>
      </c>
      <c r="Q172" s="3" t="s">
        <v>27</v>
      </c>
      <c r="R172" s="3" t="s">
        <v>27</v>
      </c>
      <c r="S172" s="3" t="s">
        <v>27</v>
      </c>
      <c r="T172" s="3" t="s">
        <v>29</v>
      </c>
      <c r="U172" s="3" t="s">
        <v>47</v>
      </c>
      <c r="V172" s="4">
        <v>41410.625497685185</v>
      </c>
      <c r="W172" s="3" t="s">
        <v>40</v>
      </c>
      <c r="X172" s="3" t="s">
        <v>27</v>
      </c>
      <c r="Y172" s="3" t="s">
        <v>71</v>
      </c>
      <c r="Z172" s="3" t="s">
        <v>1387</v>
      </c>
      <c r="AA172" s="3">
        <f t="shared" si="7"/>
        <v>3.0844907407299615E-2</v>
      </c>
      <c r="AB172" s="23">
        <f t="shared" si="8"/>
        <v>1.5422453703649808E-2</v>
      </c>
      <c r="AC172" s="47">
        <f t="shared" si="6"/>
        <v>19.923078703701322</v>
      </c>
      <c r="AD172" s="47" t="s">
        <v>1427</v>
      </c>
    </row>
    <row r="173" spans="1:30" x14ac:dyDescent="0.2">
      <c r="A173" s="2" t="s">
        <v>991</v>
      </c>
      <c r="B173" s="3" t="s">
        <v>22</v>
      </c>
      <c r="C173" s="4">
        <v>41390.801990740743</v>
      </c>
      <c r="D173" s="86" t="s">
        <v>1462</v>
      </c>
      <c r="E173" s="67">
        <v>41390</v>
      </c>
      <c r="F173" s="69">
        <v>0.80138888888888893</v>
      </c>
      <c r="G173" s="70" t="s">
        <v>1414</v>
      </c>
      <c r="H173" s="3" t="s">
        <v>992</v>
      </c>
      <c r="I173" s="3" t="s">
        <v>38</v>
      </c>
      <c r="J173" s="3" t="s">
        <v>25</v>
      </c>
      <c r="K173" s="3" t="s">
        <v>26</v>
      </c>
      <c r="L173" s="3" t="s">
        <v>27</v>
      </c>
      <c r="M173" s="3" t="s">
        <v>27</v>
      </c>
      <c r="N173" s="4">
        <v>41408.658541666664</v>
      </c>
      <c r="O173" s="3" t="s">
        <v>27</v>
      </c>
      <c r="P173" s="3" t="s">
        <v>27</v>
      </c>
      <c r="Q173" s="3" t="s">
        <v>27</v>
      </c>
      <c r="R173" s="3" t="s">
        <v>27</v>
      </c>
      <c r="S173" s="3" t="s">
        <v>27</v>
      </c>
      <c r="T173" s="3" t="s">
        <v>29</v>
      </c>
      <c r="U173" s="3" t="s">
        <v>30</v>
      </c>
      <c r="V173" s="4">
        <v>41411.736967592595</v>
      </c>
      <c r="W173" s="3" t="s">
        <v>40</v>
      </c>
      <c r="X173" s="3" t="s">
        <v>27</v>
      </c>
      <c r="Y173" s="3" t="s">
        <v>31</v>
      </c>
      <c r="Z173" s="3" t="s">
        <v>1394</v>
      </c>
      <c r="AA173" s="3">
        <f t="shared" si="7"/>
        <v>9.9571759259561077E-2</v>
      </c>
      <c r="AB173" s="23">
        <f t="shared" si="8"/>
        <v>4.9785879629780538E-2</v>
      </c>
      <c r="AC173" s="47">
        <f t="shared" si="6"/>
        <v>20.934976851851388</v>
      </c>
      <c r="AD173" s="47" t="s">
        <v>1427</v>
      </c>
    </row>
    <row r="174" spans="1:30" x14ac:dyDescent="0.2">
      <c r="A174" s="2" t="s">
        <v>989</v>
      </c>
      <c r="B174" s="3" t="s">
        <v>22</v>
      </c>
      <c r="C174" s="4">
        <v>41390.805879629632</v>
      </c>
      <c r="D174" s="86" t="s">
        <v>1462</v>
      </c>
      <c r="E174" s="67">
        <v>41390</v>
      </c>
      <c r="F174" s="69">
        <v>0.80555555555555547</v>
      </c>
      <c r="G174" s="70" t="s">
        <v>1414</v>
      </c>
      <c r="H174" s="3" t="s">
        <v>990</v>
      </c>
      <c r="I174" s="3" t="s">
        <v>38</v>
      </c>
      <c r="J174" s="3" t="s">
        <v>25</v>
      </c>
      <c r="K174" s="3" t="s">
        <v>26</v>
      </c>
      <c r="L174" s="3" t="s">
        <v>27</v>
      </c>
      <c r="M174" s="3" t="s">
        <v>27</v>
      </c>
      <c r="N174" s="3" t="s">
        <v>27</v>
      </c>
      <c r="O174" s="3" t="s">
        <v>27</v>
      </c>
      <c r="P174" s="3" t="s">
        <v>27</v>
      </c>
      <c r="Q174" s="3" t="s">
        <v>27</v>
      </c>
      <c r="R174" s="3" t="s">
        <v>27</v>
      </c>
      <c r="S174" s="3" t="s">
        <v>27</v>
      </c>
      <c r="T174" s="3" t="s">
        <v>29</v>
      </c>
      <c r="U174" s="3" t="s">
        <v>47</v>
      </c>
      <c r="V174" s="4">
        <v>41479.48065972222</v>
      </c>
      <c r="W174" s="3" t="s">
        <v>40</v>
      </c>
      <c r="X174" s="3" t="s">
        <v>27</v>
      </c>
      <c r="Y174" s="3" t="s">
        <v>225</v>
      </c>
      <c r="Z174" s="3" t="s">
        <v>1393</v>
      </c>
      <c r="AA174" s="3">
        <f t="shared" si="7"/>
        <v>3.8888888884685002E-3</v>
      </c>
      <c r="AB174" s="23">
        <f t="shared" si="8"/>
        <v>1.9444444442342501E-3</v>
      </c>
      <c r="AC174" s="47">
        <f t="shared" si="6"/>
        <v>88.674780092587753</v>
      </c>
      <c r="AD174" s="47" t="s">
        <v>1428</v>
      </c>
    </row>
    <row r="175" spans="1:30" x14ac:dyDescent="0.2">
      <c r="A175" s="2" t="s">
        <v>986</v>
      </c>
      <c r="B175" s="3" t="s">
        <v>22</v>
      </c>
      <c r="C175" s="4">
        <v>41391.72011574074</v>
      </c>
      <c r="D175" s="86" t="s">
        <v>1464</v>
      </c>
      <c r="E175" s="67">
        <v>41391</v>
      </c>
      <c r="F175" s="69">
        <v>0.71944444444444444</v>
      </c>
      <c r="G175" s="70" t="s">
        <v>1413</v>
      </c>
      <c r="H175" s="3" t="s">
        <v>987</v>
      </c>
      <c r="I175" s="3" t="s">
        <v>38</v>
      </c>
      <c r="J175" s="3" t="s">
        <v>25</v>
      </c>
      <c r="K175" s="3" t="s">
        <v>39</v>
      </c>
      <c r="L175" s="3" t="s">
        <v>27</v>
      </c>
      <c r="M175" s="3" t="s">
        <v>27</v>
      </c>
      <c r="N175" s="3" t="s">
        <v>27</v>
      </c>
      <c r="O175" s="3" t="s">
        <v>27</v>
      </c>
      <c r="P175" s="3" t="s">
        <v>27</v>
      </c>
      <c r="Q175" s="3" t="s">
        <v>27</v>
      </c>
      <c r="R175" s="3" t="s">
        <v>27</v>
      </c>
      <c r="S175" s="3" t="s">
        <v>27</v>
      </c>
      <c r="T175" s="3" t="s">
        <v>29</v>
      </c>
      <c r="U175" s="3" t="s">
        <v>30</v>
      </c>
      <c r="V175" s="4">
        <v>41393.720034722224</v>
      </c>
      <c r="W175" s="3" t="s">
        <v>40</v>
      </c>
      <c r="X175" s="3" t="s">
        <v>27</v>
      </c>
      <c r="Y175" s="3" t="s">
        <v>988</v>
      </c>
      <c r="Z175" s="3" t="s">
        <v>1386</v>
      </c>
      <c r="AA175" s="3">
        <f t="shared" si="7"/>
        <v>0.91423611110803904</v>
      </c>
      <c r="AB175" s="23">
        <f t="shared" si="8"/>
        <v>0.45711805555401952</v>
      </c>
      <c r="AC175" s="47">
        <f t="shared" si="6"/>
        <v>1.9999189814843703</v>
      </c>
      <c r="AD175" s="47" t="s">
        <v>1422</v>
      </c>
    </row>
    <row r="176" spans="1:30" x14ac:dyDescent="0.2">
      <c r="A176" s="2" t="s">
        <v>984</v>
      </c>
      <c r="B176" s="3" t="s">
        <v>22</v>
      </c>
      <c r="C176" s="4">
        <v>41391.756018518521</v>
      </c>
      <c r="D176" s="86" t="s">
        <v>1464</v>
      </c>
      <c r="E176" s="67">
        <v>41391</v>
      </c>
      <c r="F176" s="69">
        <v>0.75555555555555554</v>
      </c>
      <c r="G176" s="70" t="s">
        <v>1414</v>
      </c>
      <c r="H176" s="3" t="s">
        <v>985</v>
      </c>
      <c r="I176" s="3" t="s">
        <v>38</v>
      </c>
      <c r="J176" s="3" t="s">
        <v>25</v>
      </c>
      <c r="K176" s="3" t="s">
        <v>50</v>
      </c>
      <c r="L176" s="3" t="s">
        <v>27</v>
      </c>
      <c r="M176" s="3" t="s">
        <v>762</v>
      </c>
      <c r="N176" s="3" t="s">
        <v>27</v>
      </c>
      <c r="O176" s="3" t="s">
        <v>27</v>
      </c>
      <c r="P176" s="3" t="s">
        <v>27</v>
      </c>
      <c r="Q176" s="3" t="s">
        <v>27</v>
      </c>
      <c r="R176" s="3" t="s">
        <v>27</v>
      </c>
      <c r="S176" s="3" t="s">
        <v>27</v>
      </c>
      <c r="T176" s="3" t="s">
        <v>29</v>
      </c>
      <c r="U176" s="3" t="s">
        <v>30</v>
      </c>
      <c r="V176" s="4">
        <v>41403.599039351851</v>
      </c>
      <c r="W176" s="3" t="s">
        <v>40</v>
      </c>
      <c r="X176" s="3" t="s">
        <v>27</v>
      </c>
      <c r="Y176" s="3" t="s">
        <v>175</v>
      </c>
      <c r="Z176" s="3" t="s">
        <v>1394</v>
      </c>
      <c r="AA176" s="3">
        <f t="shared" si="7"/>
        <v>3.5902777781302575E-2</v>
      </c>
      <c r="AB176" s="23">
        <f t="shared" si="8"/>
        <v>1.7951388890651288E-2</v>
      </c>
      <c r="AC176" s="47">
        <f t="shared" si="6"/>
        <v>11.843020833330229</v>
      </c>
      <c r="AD176" s="47" t="s">
        <v>1427</v>
      </c>
    </row>
    <row r="177" spans="1:30" x14ac:dyDescent="0.2">
      <c r="A177" s="2" t="s">
        <v>982</v>
      </c>
      <c r="B177" s="3" t="s">
        <v>22</v>
      </c>
      <c r="C177" s="4">
        <v>41392.567939814813</v>
      </c>
      <c r="D177" s="86" t="s">
        <v>1463</v>
      </c>
      <c r="E177" s="67">
        <v>41392</v>
      </c>
      <c r="F177" s="69">
        <v>0.56736111111111109</v>
      </c>
      <c r="G177" s="70" t="s">
        <v>1413</v>
      </c>
      <c r="H177" s="3" t="s">
        <v>983</v>
      </c>
      <c r="I177" s="3" t="s">
        <v>38</v>
      </c>
      <c r="J177" s="3" t="s">
        <v>25</v>
      </c>
      <c r="K177" s="3" t="s">
        <v>26</v>
      </c>
      <c r="L177" s="5">
        <v>15</v>
      </c>
      <c r="M177" s="3" t="s">
        <v>27</v>
      </c>
      <c r="N177" s="3" t="s">
        <v>27</v>
      </c>
      <c r="O177" s="3" t="s">
        <v>27</v>
      </c>
      <c r="P177" s="3" t="s">
        <v>27</v>
      </c>
      <c r="Q177" s="3" t="s">
        <v>27</v>
      </c>
      <c r="R177" s="3" t="s">
        <v>27</v>
      </c>
      <c r="S177" s="3" t="s">
        <v>27</v>
      </c>
      <c r="T177" s="3" t="s">
        <v>29</v>
      </c>
      <c r="U177" s="3" t="s">
        <v>47</v>
      </c>
      <c r="V177" s="4">
        <v>41414.708194444444</v>
      </c>
      <c r="W177" s="3" t="s">
        <v>40</v>
      </c>
      <c r="X177" s="3" t="s">
        <v>27</v>
      </c>
      <c r="Y177" s="3" t="s">
        <v>71</v>
      </c>
      <c r="Z177" s="3" t="s">
        <v>1387</v>
      </c>
      <c r="AA177" s="3">
        <f t="shared" si="7"/>
        <v>0.81192129629198462</v>
      </c>
      <c r="AB177" s="23">
        <f t="shared" si="8"/>
        <v>0.40596064814599231</v>
      </c>
      <c r="AC177" s="47">
        <f t="shared" si="6"/>
        <v>22.140254629630363</v>
      </c>
      <c r="AD177" s="47" t="s">
        <v>1427</v>
      </c>
    </row>
    <row r="178" spans="1:30" x14ac:dyDescent="0.2">
      <c r="A178" s="2" t="s">
        <v>980</v>
      </c>
      <c r="B178" s="3" t="s">
        <v>22</v>
      </c>
      <c r="C178" s="4">
        <v>41392.574328703704</v>
      </c>
      <c r="D178" s="86" t="s">
        <v>1463</v>
      </c>
      <c r="E178" s="67">
        <v>41392</v>
      </c>
      <c r="F178" s="69">
        <v>0.57430555555555551</v>
      </c>
      <c r="G178" s="70" t="s">
        <v>1413</v>
      </c>
      <c r="H178" s="3" t="s">
        <v>981</v>
      </c>
      <c r="I178" s="3" t="s">
        <v>38</v>
      </c>
      <c r="J178" s="3" t="s">
        <v>25</v>
      </c>
      <c r="K178" s="3" t="s">
        <v>26</v>
      </c>
      <c r="L178" s="5">
        <v>15</v>
      </c>
      <c r="M178" s="3" t="s">
        <v>27</v>
      </c>
      <c r="N178" s="3" t="s">
        <v>27</v>
      </c>
      <c r="O178" s="3" t="s">
        <v>27</v>
      </c>
      <c r="P178" s="3" t="s">
        <v>27</v>
      </c>
      <c r="Q178" s="3" t="s">
        <v>27</v>
      </c>
      <c r="R178" s="3" t="s">
        <v>27</v>
      </c>
      <c r="S178" s="3" t="s">
        <v>27</v>
      </c>
      <c r="T178" s="3" t="s">
        <v>29</v>
      </c>
      <c r="U178" s="3" t="s">
        <v>47</v>
      </c>
      <c r="V178" s="4">
        <v>41418.471134259256</v>
      </c>
      <c r="W178" s="3" t="s">
        <v>40</v>
      </c>
      <c r="X178" s="3" t="s">
        <v>27</v>
      </c>
      <c r="Y178" s="3" t="s">
        <v>71</v>
      </c>
      <c r="Z178" s="3" t="s">
        <v>1387</v>
      </c>
      <c r="AA178" s="3">
        <f t="shared" si="7"/>
        <v>6.3888888907968067E-3</v>
      </c>
      <c r="AB178" s="23">
        <f t="shared" si="8"/>
        <v>3.1944444453984033E-3</v>
      </c>
      <c r="AC178" s="47">
        <f t="shared" si="6"/>
        <v>25.896805555552419</v>
      </c>
      <c r="AD178" s="47" t="s">
        <v>1427</v>
      </c>
    </row>
    <row r="179" spans="1:30" x14ac:dyDescent="0.2">
      <c r="A179" s="2" t="s">
        <v>978</v>
      </c>
      <c r="B179" s="3" t="s">
        <v>22</v>
      </c>
      <c r="C179" s="4">
        <v>41392.58353009259</v>
      </c>
      <c r="D179" s="86" t="s">
        <v>1463</v>
      </c>
      <c r="E179" s="67">
        <v>41392</v>
      </c>
      <c r="F179" s="69">
        <v>0.58333333333333337</v>
      </c>
      <c r="G179" s="70" t="s">
        <v>1413</v>
      </c>
      <c r="H179" s="3" t="s">
        <v>979</v>
      </c>
      <c r="I179" s="3" t="s">
        <v>38</v>
      </c>
      <c r="J179" s="3" t="s">
        <v>25</v>
      </c>
      <c r="K179" s="3" t="s">
        <v>26</v>
      </c>
      <c r="L179" s="3" t="s">
        <v>27</v>
      </c>
      <c r="M179" s="3" t="s">
        <v>27</v>
      </c>
      <c r="N179" s="3" t="s">
        <v>27</v>
      </c>
      <c r="O179" s="3" t="s">
        <v>27</v>
      </c>
      <c r="P179" s="3" t="s">
        <v>27</v>
      </c>
      <c r="Q179" s="3" t="s">
        <v>27</v>
      </c>
      <c r="R179" s="3" t="s">
        <v>27</v>
      </c>
      <c r="S179" s="3" t="s">
        <v>27</v>
      </c>
      <c r="T179" s="3" t="s">
        <v>29</v>
      </c>
      <c r="U179" s="3" t="s">
        <v>47</v>
      </c>
      <c r="V179" s="4">
        <v>41394.396354166667</v>
      </c>
      <c r="W179" s="3" t="s">
        <v>40</v>
      </c>
      <c r="X179" s="3" t="s">
        <v>27</v>
      </c>
      <c r="Y179" s="3" t="s">
        <v>102</v>
      </c>
      <c r="Z179" s="3" t="s">
        <v>1387</v>
      </c>
      <c r="AA179" s="3">
        <f t="shared" si="7"/>
        <v>9.2013888861401938E-3</v>
      </c>
      <c r="AB179" s="23">
        <f t="shared" si="8"/>
        <v>4.6006944430700969E-3</v>
      </c>
      <c r="AC179" s="47">
        <f t="shared" si="6"/>
        <v>1.8128240740770707</v>
      </c>
      <c r="AD179" s="47" t="s">
        <v>1421</v>
      </c>
    </row>
    <row r="180" spans="1:30" x14ac:dyDescent="0.2">
      <c r="A180" s="2" t="s">
        <v>976</v>
      </c>
      <c r="B180" s="3" t="s">
        <v>22</v>
      </c>
      <c r="C180" s="4">
        <v>41392.587766203702</v>
      </c>
      <c r="D180" s="86" t="s">
        <v>1463</v>
      </c>
      <c r="E180" s="67">
        <v>41392</v>
      </c>
      <c r="F180" s="69">
        <v>0.58750000000000002</v>
      </c>
      <c r="G180" s="70" t="s">
        <v>1413</v>
      </c>
      <c r="H180" s="3" t="s">
        <v>977</v>
      </c>
      <c r="I180" s="3" t="s">
        <v>38</v>
      </c>
      <c r="J180" s="3" t="s">
        <v>25</v>
      </c>
      <c r="K180" s="3" t="s">
        <v>50</v>
      </c>
      <c r="L180" s="3" t="s">
        <v>27</v>
      </c>
      <c r="M180" s="3" t="s">
        <v>70</v>
      </c>
      <c r="N180" s="4">
        <v>41400.811261574076</v>
      </c>
      <c r="O180" s="3" t="s">
        <v>27</v>
      </c>
      <c r="P180" s="3" t="s">
        <v>27</v>
      </c>
      <c r="Q180" s="3" t="s">
        <v>27</v>
      </c>
      <c r="R180" s="3" t="s">
        <v>27</v>
      </c>
      <c r="S180" s="4">
        <v>41402.882280092592</v>
      </c>
      <c r="T180" s="3" t="s">
        <v>29</v>
      </c>
      <c r="U180" s="3" t="s">
        <v>47</v>
      </c>
      <c r="V180" s="4">
        <v>41411.944675925923</v>
      </c>
      <c r="W180" s="3" t="s">
        <v>40</v>
      </c>
      <c r="X180" s="3" t="s">
        <v>27</v>
      </c>
      <c r="Y180" s="3" t="s">
        <v>71</v>
      </c>
      <c r="Z180" s="3" t="s">
        <v>1387</v>
      </c>
      <c r="AA180" s="3">
        <f t="shared" si="7"/>
        <v>4.2361111118225381E-3</v>
      </c>
      <c r="AB180" s="23">
        <f t="shared" si="8"/>
        <v>2.118055555911269E-3</v>
      </c>
      <c r="AC180" s="47">
        <f t="shared" si="6"/>
        <v>19.356909722220735</v>
      </c>
      <c r="AD180" s="47" t="s">
        <v>1427</v>
      </c>
    </row>
    <row r="181" spans="1:30" x14ac:dyDescent="0.2">
      <c r="A181" s="2" t="s">
        <v>974</v>
      </c>
      <c r="B181" s="3" t="s">
        <v>22</v>
      </c>
      <c r="C181" s="4">
        <v>41392.622002314813</v>
      </c>
      <c r="D181" s="86" t="s">
        <v>1463</v>
      </c>
      <c r="E181" s="67">
        <v>41392</v>
      </c>
      <c r="F181" s="69">
        <v>0.62152777777777779</v>
      </c>
      <c r="G181" s="70" t="s">
        <v>1413</v>
      </c>
      <c r="H181" s="3" t="s">
        <v>975</v>
      </c>
      <c r="I181" s="3" t="s">
        <v>38</v>
      </c>
      <c r="J181" s="3" t="s">
        <v>25</v>
      </c>
      <c r="K181" s="3" t="s">
        <v>26</v>
      </c>
      <c r="L181" s="5">
        <v>38</v>
      </c>
      <c r="M181" s="3" t="s">
        <v>470</v>
      </c>
      <c r="N181" s="4">
        <v>41466.472557870373</v>
      </c>
      <c r="O181" s="3" t="s">
        <v>27</v>
      </c>
      <c r="P181" s="3" t="s">
        <v>27</v>
      </c>
      <c r="Q181" s="3" t="s">
        <v>27</v>
      </c>
      <c r="R181" s="3" t="s">
        <v>27</v>
      </c>
      <c r="S181" s="3" t="s">
        <v>27</v>
      </c>
      <c r="T181" s="3" t="s">
        <v>29</v>
      </c>
      <c r="U181" s="3" t="s">
        <v>47</v>
      </c>
      <c r="V181" s="4">
        <v>41474.687476851854</v>
      </c>
      <c r="W181" s="3" t="s">
        <v>40</v>
      </c>
      <c r="X181" s="3" t="s">
        <v>27</v>
      </c>
      <c r="Y181" s="3" t="s">
        <v>71</v>
      </c>
      <c r="Z181" s="3" t="s">
        <v>1387</v>
      </c>
      <c r="AA181" s="3">
        <f t="shared" si="7"/>
        <v>3.4236111110658385E-2</v>
      </c>
      <c r="AB181" s="23">
        <f t="shared" si="8"/>
        <v>1.7118055555329192E-2</v>
      </c>
      <c r="AC181" s="47">
        <f t="shared" si="6"/>
        <v>82.065474537041155</v>
      </c>
      <c r="AD181" s="47" t="s">
        <v>1428</v>
      </c>
    </row>
    <row r="182" spans="1:30" x14ac:dyDescent="0.2">
      <c r="A182" s="2" t="s">
        <v>972</v>
      </c>
      <c r="B182" s="3" t="s">
        <v>22</v>
      </c>
      <c r="C182" s="4">
        <v>41392.647789351853</v>
      </c>
      <c r="D182" s="86" t="s">
        <v>1463</v>
      </c>
      <c r="E182" s="67">
        <v>41392</v>
      </c>
      <c r="F182" s="69">
        <v>0.64722222222222225</v>
      </c>
      <c r="G182" s="70" t="s">
        <v>1413</v>
      </c>
      <c r="H182" s="3" t="s">
        <v>973</v>
      </c>
      <c r="I182" s="3" t="s">
        <v>38</v>
      </c>
      <c r="J182" s="3" t="s">
        <v>25</v>
      </c>
      <c r="K182" s="3" t="s">
        <v>26</v>
      </c>
      <c r="L182" s="3" t="s">
        <v>27</v>
      </c>
      <c r="M182" s="3" t="s">
        <v>27</v>
      </c>
      <c r="N182" s="3" t="s">
        <v>27</v>
      </c>
      <c r="O182" s="3" t="s">
        <v>27</v>
      </c>
      <c r="P182" s="3" t="s">
        <v>27</v>
      </c>
      <c r="Q182" s="3" t="s">
        <v>27</v>
      </c>
      <c r="R182" s="3" t="s">
        <v>27</v>
      </c>
      <c r="S182" s="3" t="s">
        <v>27</v>
      </c>
      <c r="T182" s="3" t="s">
        <v>29</v>
      </c>
      <c r="U182" s="3" t="s">
        <v>47</v>
      </c>
      <c r="V182" s="4">
        <v>41410.623715277776</v>
      </c>
      <c r="W182" s="3" t="s">
        <v>40</v>
      </c>
      <c r="X182" s="3" t="s">
        <v>27</v>
      </c>
      <c r="Y182" s="3" t="s">
        <v>64</v>
      </c>
      <c r="Z182" s="3" t="s">
        <v>1387</v>
      </c>
      <c r="AA182" s="3">
        <f t="shared" si="7"/>
        <v>2.5787037040572613E-2</v>
      </c>
      <c r="AB182" s="23">
        <f t="shared" si="8"/>
        <v>1.2893518520286307E-2</v>
      </c>
      <c r="AC182" s="47">
        <f t="shared" si="6"/>
        <v>17.975925925922638</v>
      </c>
      <c r="AD182" s="47" t="s">
        <v>1427</v>
      </c>
    </row>
    <row r="183" spans="1:30" x14ac:dyDescent="0.2">
      <c r="A183" s="2" t="s">
        <v>970</v>
      </c>
      <c r="B183" s="3" t="s">
        <v>22</v>
      </c>
      <c r="C183" s="4">
        <v>41392.679814814815</v>
      </c>
      <c r="D183" s="86" t="s">
        <v>1463</v>
      </c>
      <c r="E183" s="67">
        <v>41392</v>
      </c>
      <c r="F183" s="69">
        <v>0.6791666666666667</v>
      </c>
      <c r="G183" s="70" t="s">
        <v>1413</v>
      </c>
      <c r="H183" s="3" t="s">
        <v>971</v>
      </c>
      <c r="I183" s="3" t="s">
        <v>38</v>
      </c>
      <c r="J183" s="3" t="s">
        <v>25</v>
      </c>
      <c r="K183" s="3" t="s">
        <v>50</v>
      </c>
      <c r="L183" s="3" t="s">
        <v>27</v>
      </c>
      <c r="M183" s="3" t="s">
        <v>27</v>
      </c>
      <c r="N183" s="3" t="s">
        <v>27</v>
      </c>
      <c r="O183" s="3" t="s">
        <v>27</v>
      </c>
      <c r="P183" s="3" t="s">
        <v>27</v>
      </c>
      <c r="Q183" s="3" t="s">
        <v>27</v>
      </c>
      <c r="R183" s="3" t="s">
        <v>27</v>
      </c>
      <c r="S183" s="3" t="s">
        <v>27</v>
      </c>
      <c r="T183" s="3" t="s">
        <v>29</v>
      </c>
      <c r="U183" s="3" t="s">
        <v>47</v>
      </c>
      <c r="V183" s="4">
        <v>41423.593900462962</v>
      </c>
      <c r="W183" s="3" t="s">
        <v>40</v>
      </c>
      <c r="X183" s="3" t="s">
        <v>27</v>
      </c>
      <c r="Y183" s="3" t="s">
        <v>64</v>
      </c>
      <c r="Z183" s="3" t="s">
        <v>1387</v>
      </c>
      <c r="AA183" s="3">
        <f t="shared" si="7"/>
        <v>3.202546296233777E-2</v>
      </c>
      <c r="AB183" s="23">
        <f t="shared" si="8"/>
        <v>1.6012731481168885E-2</v>
      </c>
      <c r="AC183" s="47">
        <f t="shared" si="6"/>
        <v>30.914085648146283</v>
      </c>
      <c r="AD183" s="47" t="s">
        <v>1428</v>
      </c>
    </row>
    <row r="184" spans="1:30" x14ac:dyDescent="0.2">
      <c r="A184" s="2" t="s">
        <v>968</v>
      </c>
      <c r="B184" s="3" t="s">
        <v>22</v>
      </c>
      <c r="C184" s="4">
        <v>41392.681076388886</v>
      </c>
      <c r="D184" s="86" t="s">
        <v>1463</v>
      </c>
      <c r="E184" s="67">
        <v>41392</v>
      </c>
      <c r="F184" s="69">
        <v>0.68055555555555547</v>
      </c>
      <c r="G184" s="70" t="s">
        <v>1413</v>
      </c>
      <c r="H184" s="3" t="s">
        <v>969</v>
      </c>
      <c r="I184" s="3" t="s">
        <v>38</v>
      </c>
      <c r="J184" s="3" t="s">
        <v>25</v>
      </c>
      <c r="K184" s="3" t="s">
        <v>26</v>
      </c>
      <c r="L184" s="3" t="s">
        <v>27</v>
      </c>
      <c r="M184" s="3" t="s">
        <v>27</v>
      </c>
      <c r="N184" s="3" t="s">
        <v>27</v>
      </c>
      <c r="O184" s="3" t="s">
        <v>27</v>
      </c>
      <c r="P184" s="3" t="s">
        <v>27</v>
      </c>
      <c r="Q184" s="3" t="s">
        <v>27</v>
      </c>
      <c r="R184" s="3" t="s">
        <v>27</v>
      </c>
      <c r="S184" s="3" t="s">
        <v>27</v>
      </c>
      <c r="T184" s="3" t="s">
        <v>29</v>
      </c>
      <c r="U184" s="3" t="s">
        <v>47</v>
      </c>
      <c r="V184" s="4">
        <v>41394.395578703705</v>
      </c>
      <c r="W184" s="3" t="s">
        <v>40</v>
      </c>
      <c r="X184" s="3" t="s">
        <v>27</v>
      </c>
      <c r="Y184" s="3" t="s">
        <v>64</v>
      </c>
      <c r="Z184" s="3" t="s">
        <v>1387</v>
      </c>
      <c r="AA184" s="3">
        <f t="shared" si="7"/>
        <v>1.261574070667848E-3</v>
      </c>
      <c r="AB184" s="23">
        <f t="shared" si="8"/>
        <v>6.30787035333924E-4</v>
      </c>
      <c r="AC184" s="47">
        <f t="shared" si="6"/>
        <v>1.7145023148186738</v>
      </c>
      <c r="AD184" s="47" t="s">
        <v>1421</v>
      </c>
    </row>
    <row r="185" spans="1:30" x14ac:dyDescent="0.2">
      <c r="A185" s="2" t="s">
        <v>966</v>
      </c>
      <c r="B185" s="3" t="s">
        <v>22</v>
      </c>
      <c r="C185" s="4">
        <v>41392.683530092596</v>
      </c>
      <c r="D185" s="86" t="s">
        <v>1463</v>
      </c>
      <c r="E185" s="67">
        <v>41392</v>
      </c>
      <c r="F185" s="69">
        <v>0.68333333333333324</v>
      </c>
      <c r="G185" s="70" t="s">
        <v>1413</v>
      </c>
      <c r="H185" s="3" t="s">
        <v>967</v>
      </c>
      <c r="I185" s="3" t="s">
        <v>38</v>
      </c>
      <c r="J185" s="3" t="s">
        <v>25</v>
      </c>
      <c r="K185" s="3" t="s">
        <v>26</v>
      </c>
      <c r="L185" s="3" t="s">
        <v>27</v>
      </c>
      <c r="M185" s="3" t="s">
        <v>27</v>
      </c>
      <c r="N185" s="3" t="s">
        <v>27</v>
      </c>
      <c r="O185" s="3" t="s">
        <v>27</v>
      </c>
      <c r="P185" s="3" t="s">
        <v>27</v>
      </c>
      <c r="Q185" s="3" t="s">
        <v>27</v>
      </c>
      <c r="R185" s="3" t="s">
        <v>27</v>
      </c>
      <c r="S185" s="3" t="s">
        <v>27</v>
      </c>
      <c r="T185" s="3" t="s">
        <v>29</v>
      </c>
      <c r="U185" s="3" t="s">
        <v>47</v>
      </c>
      <c r="V185" s="4">
        <v>41394.394571759258</v>
      </c>
      <c r="W185" s="3" t="s">
        <v>40</v>
      </c>
      <c r="X185" s="3" t="s">
        <v>27</v>
      </c>
      <c r="Y185" s="3" t="s">
        <v>64</v>
      </c>
      <c r="Z185" s="3" t="s">
        <v>1387</v>
      </c>
      <c r="AA185" s="3">
        <f t="shared" si="7"/>
        <v>2.4537037097616121E-3</v>
      </c>
      <c r="AB185" s="23">
        <f t="shared" si="8"/>
        <v>1.2268518548808061E-3</v>
      </c>
      <c r="AC185" s="47">
        <f t="shared" si="6"/>
        <v>1.711041666661913</v>
      </c>
      <c r="AD185" s="47" t="s">
        <v>1421</v>
      </c>
    </row>
    <row r="186" spans="1:30" x14ac:dyDescent="0.2">
      <c r="A186" s="2" t="s">
        <v>964</v>
      </c>
      <c r="B186" s="3" t="s">
        <v>22</v>
      </c>
      <c r="C186" s="4">
        <v>41392.694050925929</v>
      </c>
      <c r="D186" s="86" t="s">
        <v>1463</v>
      </c>
      <c r="E186" s="67">
        <v>41392</v>
      </c>
      <c r="F186" s="69">
        <v>0.69374999999999998</v>
      </c>
      <c r="G186" s="70" t="s">
        <v>1413</v>
      </c>
      <c r="H186" s="3" t="s">
        <v>965</v>
      </c>
      <c r="I186" s="3" t="s">
        <v>38</v>
      </c>
      <c r="J186" s="3" t="s">
        <v>25</v>
      </c>
      <c r="K186" s="3" t="s">
        <v>26</v>
      </c>
      <c r="L186" s="5">
        <v>15</v>
      </c>
      <c r="M186" s="3" t="s">
        <v>27</v>
      </c>
      <c r="N186" s="3" t="s">
        <v>27</v>
      </c>
      <c r="O186" s="3" t="s">
        <v>27</v>
      </c>
      <c r="P186" s="3" t="s">
        <v>27</v>
      </c>
      <c r="Q186" s="3" t="s">
        <v>27</v>
      </c>
      <c r="R186" s="3" t="s">
        <v>27</v>
      </c>
      <c r="S186" s="3" t="s">
        <v>27</v>
      </c>
      <c r="T186" s="3" t="s">
        <v>29</v>
      </c>
      <c r="U186" s="3" t="s">
        <v>47</v>
      </c>
      <c r="V186" s="4">
        <v>41424.423171296294</v>
      </c>
      <c r="W186" s="3" t="s">
        <v>40</v>
      </c>
      <c r="X186" s="3" t="s">
        <v>27</v>
      </c>
      <c r="Y186" s="3" t="s">
        <v>71</v>
      </c>
      <c r="Z186" s="3" t="s">
        <v>1387</v>
      </c>
      <c r="AA186" s="3">
        <f t="shared" si="7"/>
        <v>1.0520833333430346E-2</v>
      </c>
      <c r="AB186" s="23">
        <f t="shared" si="8"/>
        <v>5.2604166667151731E-3</v>
      </c>
      <c r="AC186" s="47">
        <f t="shared" si="6"/>
        <v>31.729120370364399</v>
      </c>
      <c r="AD186" s="47" t="s">
        <v>1428</v>
      </c>
    </row>
    <row r="187" spans="1:30" x14ac:dyDescent="0.2">
      <c r="A187" s="2" t="s">
        <v>962</v>
      </c>
      <c r="B187" s="3" t="s">
        <v>22</v>
      </c>
      <c r="C187" s="4">
        <v>41393.373090277775</v>
      </c>
      <c r="D187" s="86" t="s">
        <v>1459</v>
      </c>
      <c r="E187" s="67">
        <v>41393</v>
      </c>
      <c r="F187" s="69">
        <v>0.37291666666666662</v>
      </c>
      <c r="G187" s="70" t="s">
        <v>1412</v>
      </c>
      <c r="H187" s="3" t="s">
        <v>963</v>
      </c>
      <c r="I187" s="3" t="s">
        <v>38</v>
      </c>
      <c r="J187" s="3" t="s">
        <v>25</v>
      </c>
      <c r="K187" s="3" t="s">
        <v>26</v>
      </c>
      <c r="L187" s="3" t="s">
        <v>27</v>
      </c>
      <c r="M187" s="3" t="s">
        <v>27</v>
      </c>
      <c r="N187" s="3" t="s">
        <v>27</v>
      </c>
      <c r="O187" s="3" t="s">
        <v>27</v>
      </c>
      <c r="P187" s="3" t="s">
        <v>27</v>
      </c>
      <c r="Q187" s="3" t="s">
        <v>27</v>
      </c>
      <c r="R187" s="3" t="s">
        <v>27</v>
      </c>
      <c r="S187" s="3" t="s">
        <v>27</v>
      </c>
      <c r="T187" s="3" t="s">
        <v>29</v>
      </c>
      <c r="U187" s="3" t="s">
        <v>47</v>
      </c>
      <c r="V187" s="4">
        <v>41403.611273148148</v>
      </c>
      <c r="W187" s="3" t="s">
        <v>40</v>
      </c>
      <c r="X187" s="3" t="s">
        <v>27</v>
      </c>
      <c r="Y187" s="3" t="s">
        <v>71</v>
      </c>
      <c r="Z187" s="3" t="s">
        <v>1387</v>
      </c>
      <c r="AA187" s="3">
        <f t="shared" si="7"/>
        <v>0.67903935184585862</v>
      </c>
      <c r="AB187" s="23">
        <f t="shared" si="8"/>
        <v>0.33951967592292931</v>
      </c>
      <c r="AC187" s="47">
        <f t="shared" si="6"/>
        <v>10.238182870372839</v>
      </c>
      <c r="AD187" s="47" t="s">
        <v>1427</v>
      </c>
    </row>
    <row r="188" spans="1:30" x14ac:dyDescent="0.2">
      <c r="A188" s="2" t="s">
        <v>960</v>
      </c>
      <c r="B188" s="3" t="s">
        <v>22</v>
      </c>
      <c r="C188" s="4">
        <v>41393.383518518516</v>
      </c>
      <c r="D188" s="86" t="s">
        <v>1459</v>
      </c>
      <c r="E188" s="67">
        <v>41393</v>
      </c>
      <c r="F188" s="69">
        <v>0.3833333333333333</v>
      </c>
      <c r="G188" s="70" t="s">
        <v>1413</v>
      </c>
      <c r="H188" s="3" t="s">
        <v>961</v>
      </c>
      <c r="I188" s="3" t="s">
        <v>38</v>
      </c>
      <c r="J188" s="3" t="s">
        <v>25</v>
      </c>
      <c r="K188" s="3" t="s">
        <v>26</v>
      </c>
      <c r="L188" s="3" t="s">
        <v>27</v>
      </c>
      <c r="M188" s="3" t="s">
        <v>27</v>
      </c>
      <c r="N188" s="3" t="s">
        <v>27</v>
      </c>
      <c r="O188" s="3" t="s">
        <v>27</v>
      </c>
      <c r="P188" s="3" t="s">
        <v>27</v>
      </c>
      <c r="Q188" s="3" t="s">
        <v>27</v>
      </c>
      <c r="R188" s="3" t="s">
        <v>27</v>
      </c>
      <c r="S188" s="3" t="s">
        <v>27</v>
      </c>
      <c r="T188" s="3" t="s">
        <v>29</v>
      </c>
      <c r="U188" s="3" t="s">
        <v>47</v>
      </c>
      <c r="V188" s="4">
        <v>41403.613599537035</v>
      </c>
      <c r="W188" s="3" t="s">
        <v>40</v>
      </c>
      <c r="X188" s="3" t="s">
        <v>27</v>
      </c>
      <c r="Y188" s="3" t="s">
        <v>71</v>
      </c>
      <c r="Z188" s="3" t="s">
        <v>1387</v>
      </c>
      <c r="AA188" s="3">
        <f t="shared" si="7"/>
        <v>1.0428240741021E-2</v>
      </c>
      <c r="AB188" s="23">
        <f t="shared" si="8"/>
        <v>5.2141203705104999E-3</v>
      </c>
      <c r="AC188" s="47">
        <f t="shared" si="6"/>
        <v>10.230081018518831</v>
      </c>
      <c r="AD188" s="47" t="s">
        <v>1427</v>
      </c>
    </row>
    <row r="189" spans="1:30" x14ac:dyDescent="0.2">
      <c r="A189" s="2" t="s">
        <v>958</v>
      </c>
      <c r="B189" s="3" t="s">
        <v>22</v>
      </c>
      <c r="C189" s="4">
        <v>41393.390636574077</v>
      </c>
      <c r="D189" s="86" t="s">
        <v>1459</v>
      </c>
      <c r="E189" s="67">
        <v>41393</v>
      </c>
      <c r="F189" s="69">
        <v>0.39027777777777778</v>
      </c>
      <c r="G189" s="70" t="s">
        <v>1413</v>
      </c>
      <c r="H189" s="3" t="s">
        <v>959</v>
      </c>
      <c r="I189" s="3" t="s">
        <v>38</v>
      </c>
      <c r="J189" s="3" t="s">
        <v>25</v>
      </c>
      <c r="K189" s="3" t="s">
        <v>26</v>
      </c>
      <c r="L189" s="3" t="s">
        <v>27</v>
      </c>
      <c r="M189" s="3" t="s">
        <v>27</v>
      </c>
      <c r="N189" s="3" t="s">
        <v>27</v>
      </c>
      <c r="O189" s="3" t="s">
        <v>27</v>
      </c>
      <c r="P189" s="3" t="s">
        <v>27</v>
      </c>
      <c r="Q189" s="3" t="s">
        <v>27</v>
      </c>
      <c r="R189" s="3" t="s">
        <v>27</v>
      </c>
      <c r="S189" s="3" t="s">
        <v>27</v>
      </c>
      <c r="T189" s="3" t="s">
        <v>29</v>
      </c>
      <c r="U189" s="3" t="s">
        <v>30</v>
      </c>
      <c r="V189" s="4">
        <v>41411.706261574072</v>
      </c>
      <c r="W189" s="3" t="s">
        <v>40</v>
      </c>
      <c r="X189" s="3" t="s">
        <v>27</v>
      </c>
      <c r="Y189" s="3" t="s">
        <v>490</v>
      </c>
      <c r="Z189" s="3" t="s">
        <v>1397</v>
      </c>
      <c r="AA189" s="3">
        <f t="shared" si="7"/>
        <v>7.1180555605678819E-3</v>
      </c>
      <c r="AB189" s="23">
        <f t="shared" si="8"/>
        <v>3.559027780283941E-3</v>
      </c>
      <c r="AC189" s="47">
        <f t="shared" si="6"/>
        <v>18.315624999995634</v>
      </c>
      <c r="AD189" s="47" t="s">
        <v>1427</v>
      </c>
    </row>
    <row r="190" spans="1:30" x14ac:dyDescent="0.2">
      <c r="A190" s="2" t="s">
        <v>956</v>
      </c>
      <c r="B190" s="3" t="s">
        <v>22</v>
      </c>
      <c r="C190" s="4">
        <v>41393.448969907404</v>
      </c>
      <c r="D190" s="86" t="s">
        <v>1459</v>
      </c>
      <c r="E190" s="67">
        <v>41393</v>
      </c>
      <c r="F190" s="69">
        <v>0.44861111111111113</v>
      </c>
      <c r="G190" s="70" t="s">
        <v>1413</v>
      </c>
      <c r="H190" s="3" t="s">
        <v>957</v>
      </c>
      <c r="I190" s="3" t="s">
        <v>38</v>
      </c>
      <c r="J190" s="3" t="s">
        <v>25</v>
      </c>
      <c r="K190" s="3" t="s">
        <v>26</v>
      </c>
      <c r="L190" s="3" t="s">
        <v>27</v>
      </c>
      <c r="M190" s="3" t="s">
        <v>27</v>
      </c>
      <c r="N190" s="3" t="s">
        <v>27</v>
      </c>
      <c r="O190" s="3" t="s">
        <v>27</v>
      </c>
      <c r="P190" s="3" t="s">
        <v>27</v>
      </c>
      <c r="Q190" s="3" t="s">
        <v>27</v>
      </c>
      <c r="R190" s="3" t="s">
        <v>27</v>
      </c>
      <c r="S190" s="3" t="s">
        <v>27</v>
      </c>
      <c r="T190" s="3" t="s">
        <v>29</v>
      </c>
      <c r="U190" s="3" t="s">
        <v>47</v>
      </c>
      <c r="V190" s="4">
        <v>41430.721192129633</v>
      </c>
      <c r="W190" s="3" t="s">
        <v>40</v>
      </c>
      <c r="X190" s="3" t="s">
        <v>27</v>
      </c>
      <c r="Y190" s="3" t="s">
        <v>71</v>
      </c>
      <c r="Z190" s="3" t="s">
        <v>1387</v>
      </c>
      <c r="AA190" s="3">
        <f t="shared" si="7"/>
        <v>5.8333333327027503E-2</v>
      </c>
      <c r="AB190" s="23">
        <f t="shared" si="8"/>
        <v>2.9166666663513752E-2</v>
      </c>
      <c r="AC190" s="47">
        <f t="shared" si="6"/>
        <v>37.272222222229175</v>
      </c>
      <c r="AD190" s="47" t="s">
        <v>1428</v>
      </c>
    </row>
    <row r="191" spans="1:30" x14ac:dyDescent="0.2">
      <c r="A191" s="2" t="s">
        <v>954</v>
      </c>
      <c r="B191" s="3" t="s">
        <v>22</v>
      </c>
      <c r="C191" s="4">
        <v>41393.553194444445</v>
      </c>
      <c r="D191" s="86" t="s">
        <v>1459</v>
      </c>
      <c r="E191" s="67">
        <v>41393</v>
      </c>
      <c r="F191" s="69">
        <v>0.55277777777777781</v>
      </c>
      <c r="G191" s="70" t="s">
        <v>1413</v>
      </c>
      <c r="H191" s="3" t="s">
        <v>955</v>
      </c>
      <c r="I191" s="3" t="s">
        <v>34</v>
      </c>
      <c r="J191" s="3" t="s">
        <v>25</v>
      </c>
      <c r="K191" s="3" t="s">
        <v>39</v>
      </c>
      <c r="L191" s="3" t="s">
        <v>27</v>
      </c>
      <c r="M191" s="3" t="s">
        <v>762</v>
      </c>
      <c r="N191" s="3" t="s">
        <v>27</v>
      </c>
      <c r="O191" s="3" t="s">
        <v>27</v>
      </c>
      <c r="P191" s="3" t="s">
        <v>27</v>
      </c>
      <c r="Q191" s="3" t="s">
        <v>27</v>
      </c>
      <c r="R191" s="3" t="s">
        <v>27</v>
      </c>
      <c r="S191" s="3" t="s">
        <v>27</v>
      </c>
      <c r="T191" s="3" t="s">
        <v>29</v>
      </c>
      <c r="U191" s="3" t="s">
        <v>30</v>
      </c>
      <c r="V191" s="4">
        <v>41397.439305555556</v>
      </c>
      <c r="W191" s="3" t="s">
        <v>27</v>
      </c>
      <c r="X191" s="3" t="s">
        <v>27</v>
      </c>
      <c r="Y191" s="3" t="s">
        <v>749</v>
      </c>
      <c r="Z191" s="3" t="s">
        <v>1390</v>
      </c>
      <c r="AA191" s="3">
        <f t="shared" si="7"/>
        <v>0.10422453704086365</v>
      </c>
      <c r="AB191" s="23">
        <f t="shared" si="8"/>
        <v>5.2112268520431826E-2</v>
      </c>
      <c r="AC191" s="47">
        <f t="shared" si="6"/>
        <v>3.8861111111109494</v>
      </c>
      <c r="AD191" s="47" t="s">
        <v>1423</v>
      </c>
    </row>
    <row r="192" spans="1:30" x14ac:dyDescent="0.2">
      <c r="A192" s="2" t="s">
        <v>952</v>
      </c>
      <c r="B192" s="3" t="s">
        <v>22</v>
      </c>
      <c r="C192" s="4">
        <v>41393.701273148145</v>
      </c>
      <c r="D192" s="86" t="s">
        <v>1459</v>
      </c>
      <c r="E192" s="67">
        <v>41393</v>
      </c>
      <c r="F192" s="69">
        <v>0.7006944444444444</v>
      </c>
      <c r="G192" s="70" t="s">
        <v>1413</v>
      </c>
      <c r="H192" s="3" t="s">
        <v>953</v>
      </c>
      <c r="I192" s="3" t="s">
        <v>38</v>
      </c>
      <c r="J192" s="3" t="s">
        <v>25</v>
      </c>
      <c r="K192" s="3" t="s">
        <v>26</v>
      </c>
      <c r="L192" s="3" t="s">
        <v>27</v>
      </c>
      <c r="M192" s="3" t="s">
        <v>27</v>
      </c>
      <c r="N192" s="3" t="s">
        <v>27</v>
      </c>
      <c r="O192" s="3" t="s">
        <v>27</v>
      </c>
      <c r="P192" s="3" t="s">
        <v>27</v>
      </c>
      <c r="Q192" s="3" t="s">
        <v>27</v>
      </c>
      <c r="R192" s="3" t="s">
        <v>27</v>
      </c>
      <c r="S192" s="3" t="s">
        <v>27</v>
      </c>
      <c r="T192" s="3" t="s">
        <v>29</v>
      </c>
      <c r="U192" s="3" t="s">
        <v>47</v>
      </c>
      <c r="V192" s="4">
        <v>41410.62228009259</v>
      </c>
      <c r="W192" s="3" t="s">
        <v>40</v>
      </c>
      <c r="X192" s="3" t="s">
        <v>27</v>
      </c>
      <c r="Y192" s="3" t="s">
        <v>562</v>
      </c>
      <c r="Z192" s="3" t="s">
        <v>1400</v>
      </c>
      <c r="AA192" s="3">
        <f t="shared" si="7"/>
        <v>0.14807870369986631</v>
      </c>
      <c r="AB192" s="23">
        <f t="shared" si="8"/>
        <v>7.4039351849933155E-2</v>
      </c>
      <c r="AC192" s="47">
        <f t="shared" si="6"/>
        <v>16.921006944445253</v>
      </c>
      <c r="AD192" s="47" t="s">
        <v>1427</v>
      </c>
    </row>
    <row r="193" spans="1:30" x14ac:dyDescent="0.2">
      <c r="A193" s="2" t="s">
        <v>950</v>
      </c>
      <c r="B193" s="3" t="s">
        <v>22</v>
      </c>
      <c r="C193" s="4">
        <v>41393.706793981481</v>
      </c>
      <c r="D193" s="86" t="s">
        <v>1459</v>
      </c>
      <c r="E193" s="67">
        <v>41393</v>
      </c>
      <c r="F193" s="69">
        <v>0.70624999999999993</v>
      </c>
      <c r="G193" s="70" t="s">
        <v>1413</v>
      </c>
      <c r="H193" s="3" t="s">
        <v>951</v>
      </c>
      <c r="I193" s="3" t="s">
        <v>38</v>
      </c>
      <c r="J193" s="3" t="s">
        <v>25</v>
      </c>
      <c r="K193" s="3" t="s">
        <v>26</v>
      </c>
      <c r="L193" s="3" t="s">
        <v>27</v>
      </c>
      <c r="M193" s="3" t="s">
        <v>27</v>
      </c>
      <c r="N193" s="3" t="s">
        <v>27</v>
      </c>
      <c r="O193" s="3" t="s">
        <v>27</v>
      </c>
      <c r="P193" s="3" t="s">
        <v>27</v>
      </c>
      <c r="Q193" s="3" t="s">
        <v>27</v>
      </c>
      <c r="R193" s="3" t="s">
        <v>27</v>
      </c>
      <c r="S193" s="3" t="s">
        <v>27</v>
      </c>
      <c r="T193" s="3" t="s">
        <v>29</v>
      </c>
      <c r="U193" s="3" t="s">
        <v>47</v>
      </c>
      <c r="V193" s="4">
        <v>41410.622800925928</v>
      </c>
      <c r="W193" s="3" t="s">
        <v>40</v>
      </c>
      <c r="X193" s="3" t="s">
        <v>27</v>
      </c>
      <c r="Y193" s="3" t="s">
        <v>225</v>
      </c>
      <c r="Z193" s="3" t="s">
        <v>1393</v>
      </c>
      <c r="AA193" s="3">
        <f t="shared" si="7"/>
        <v>5.5208333360496908E-3</v>
      </c>
      <c r="AB193" s="23">
        <f t="shared" si="8"/>
        <v>2.7604166680248454E-3</v>
      </c>
      <c r="AC193" s="47">
        <f t="shared" si="6"/>
        <v>16.916006944447872</v>
      </c>
      <c r="AD193" s="47" t="s">
        <v>1427</v>
      </c>
    </row>
    <row r="194" spans="1:30" x14ac:dyDescent="0.2">
      <c r="A194" s="2" t="s">
        <v>948</v>
      </c>
      <c r="B194" s="3" t="s">
        <v>22</v>
      </c>
      <c r="C194" s="4">
        <v>41393.711493055554</v>
      </c>
      <c r="D194" s="86" t="s">
        <v>1459</v>
      </c>
      <c r="E194" s="67">
        <v>41393</v>
      </c>
      <c r="F194" s="69">
        <v>0.71111111111111114</v>
      </c>
      <c r="G194" s="70" t="s">
        <v>1413</v>
      </c>
      <c r="H194" s="3" t="s">
        <v>949</v>
      </c>
      <c r="I194" s="3" t="s">
        <v>38</v>
      </c>
      <c r="J194" s="3" t="s">
        <v>25</v>
      </c>
      <c r="K194" s="3" t="s">
        <v>26</v>
      </c>
      <c r="L194" s="3" t="s">
        <v>27</v>
      </c>
      <c r="M194" s="3" t="s">
        <v>27</v>
      </c>
      <c r="N194" s="3" t="s">
        <v>27</v>
      </c>
      <c r="O194" s="3" t="s">
        <v>27</v>
      </c>
      <c r="P194" s="3" t="s">
        <v>27</v>
      </c>
      <c r="Q194" s="3" t="s">
        <v>27</v>
      </c>
      <c r="R194" s="3" t="s">
        <v>27</v>
      </c>
      <c r="S194" s="3" t="s">
        <v>27</v>
      </c>
      <c r="T194" s="3" t="s">
        <v>29</v>
      </c>
      <c r="U194" s="3" t="s">
        <v>47</v>
      </c>
      <c r="V194" s="4">
        <v>41410.623206018521</v>
      </c>
      <c r="W194" s="3" t="s">
        <v>40</v>
      </c>
      <c r="X194" s="3" t="s">
        <v>27</v>
      </c>
      <c r="Y194" s="3" t="s">
        <v>102</v>
      </c>
      <c r="Z194" s="3" t="s">
        <v>1387</v>
      </c>
      <c r="AA194" s="3">
        <f t="shared" si="7"/>
        <v>4.6990740738692693E-3</v>
      </c>
      <c r="AB194" s="23">
        <f t="shared" si="8"/>
        <v>2.3495370369346347E-3</v>
      </c>
      <c r="AC194" s="47">
        <f t="shared" ref="AC194:AC257" si="9">V194-C194</f>
        <v>16.911712962966703</v>
      </c>
      <c r="AD194" s="47" t="s">
        <v>1427</v>
      </c>
    </row>
    <row r="195" spans="1:30" x14ac:dyDescent="0.2">
      <c r="A195" s="2" t="s">
        <v>946</v>
      </c>
      <c r="B195" s="3" t="s">
        <v>22</v>
      </c>
      <c r="C195" s="4">
        <v>41393.734236111108</v>
      </c>
      <c r="D195" s="86" t="s">
        <v>1459</v>
      </c>
      <c r="E195" s="67">
        <v>41393</v>
      </c>
      <c r="F195" s="69">
        <v>0.73402777777777783</v>
      </c>
      <c r="G195" s="70" t="s">
        <v>1413</v>
      </c>
      <c r="H195" s="3" t="s">
        <v>947</v>
      </c>
      <c r="I195" s="3" t="s">
        <v>38</v>
      </c>
      <c r="J195" s="3" t="s">
        <v>25</v>
      </c>
      <c r="K195" s="3" t="s">
        <v>26</v>
      </c>
      <c r="L195" s="3" t="s">
        <v>27</v>
      </c>
      <c r="M195" s="3" t="s">
        <v>27</v>
      </c>
      <c r="N195" s="3" t="s">
        <v>27</v>
      </c>
      <c r="O195" s="3" t="s">
        <v>27</v>
      </c>
      <c r="P195" s="3" t="s">
        <v>27</v>
      </c>
      <c r="Q195" s="3" t="s">
        <v>27</v>
      </c>
      <c r="R195" s="3" t="s">
        <v>27</v>
      </c>
      <c r="S195" s="3" t="s">
        <v>27</v>
      </c>
      <c r="T195" s="3" t="s">
        <v>29</v>
      </c>
      <c r="U195" s="3" t="s">
        <v>47</v>
      </c>
      <c r="V195" s="4">
        <v>41410.630381944444</v>
      </c>
      <c r="W195" s="3" t="s">
        <v>40</v>
      </c>
      <c r="X195" s="3" t="s">
        <v>27</v>
      </c>
      <c r="Y195" s="3" t="s">
        <v>64</v>
      </c>
      <c r="Z195" s="3" t="s">
        <v>1387</v>
      </c>
      <c r="AA195" s="3">
        <f t="shared" ref="AA195:AA258" si="10">C195-C194</f>
        <v>2.2743055553291924E-2</v>
      </c>
      <c r="AB195" s="23">
        <f t="shared" ref="AB195:AB258" si="11">AA195/2</f>
        <v>1.1371527776645962E-2</v>
      </c>
      <c r="AC195" s="47">
        <f t="shared" si="9"/>
        <v>16.89614583333605</v>
      </c>
      <c r="AD195" s="47" t="s">
        <v>1427</v>
      </c>
    </row>
    <row r="196" spans="1:30" x14ac:dyDescent="0.2">
      <c r="A196" s="2" t="s">
        <v>944</v>
      </c>
      <c r="B196" s="3" t="s">
        <v>22</v>
      </c>
      <c r="C196" s="4">
        <v>41393.801203703704</v>
      </c>
      <c r="D196" s="86" t="s">
        <v>1459</v>
      </c>
      <c r="E196" s="67">
        <v>41393</v>
      </c>
      <c r="F196" s="69">
        <v>0.80069444444444438</v>
      </c>
      <c r="G196" s="70" t="s">
        <v>1414</v>
      </c>
      <c r="H196" s="3" t="s">
        <v>945</v>
      </c>
      <c r="I196" s="3" t="s">
        <v>38</v>
      </c>
      <c r="J196" s="3" t="s">
        <v>25</v>
      </c>
      <c r="K196" s="3" t="s">
        <v>26</v>
      </c>
      <c r="L196" s="3" t="s">
        <v>27</v>
      </c>
      <c r="M196" s="3" t="s">
        <v>27</v>
      </c>
      <c r="N196" s="3" t="s">
        <v>27</v>
      </c>
      <c r="O196" s="3" t="s">
        <v>27</v>
      </c>
      <c r="P196" s="3" t="s">
        <v>27</v>
      </c>
      <c r="Q196" s="3" t="s">
        <v>27</v>
      </c>
      <c r="R196" s="3" t="s">
        <v>27</v>
      </c>
      <c r="S196" s="3" t="s">
        <v>27</v>
      </c>
      <c r="T196" s="3" t="s">
        <v>29</v>
      </c>
      <c r="U196" s="3" t="s">
        <v>47</v>
      </c>
      <c r="V196" s="4">
        <v>41394.394074074073</v>
      </c>
      <c r="W196" s="3" t="s">
        <v>40</v>
      </c>
      <c r="X196" s="3" t="s">
        <v>27</v>
      </c>
      <c r="Y196" s="3" t="s">
        <v>71</v>
      </c>
      <c r="Z196" s="3" t="s">
        <v>1387</v>
      </c>
      <c r="AA196" s="3">
        <f t="shared" si="10"/>
        <v>6.6967592596483883E-2</v>
      </c>
      <c r="AB196" s="23">
        <f t="shared" si="11"/>
        <v>3.3483796298241941E-2</v>
      </c>
      <c r="AC196" s="47">
        <f t="shared" si="9"/>
        <v>0.59287037036847323</v>
      </c>
      <c r="AD196" s="47" t="s">
        <v>1420</v>
      </c>
    </row>
    <row r="197" spans="1:30" x14ac:dyDescent="0.2">
      <c r="A197" s="2" t="s">
        <v>942</v>
      </c>
      <c r="B197" s="3" t="s">
        <v>22</v>
      </c>
      <c r="C197" s="4">
        <v>41393.997824074075</v>
      </c>
      <c r="D197" s="86" t="s">
        <v>1459</v>
      </c>
      <c r="E197" s="67">
        <v>41393</v>
      </c>
      <c r="F197" s="69">
        <v>0.99722222222222223</v>
      </c>
      <c r="G197" s="70" t="s">
        <v>1414</v>
      </c>
      <c r="H197" s="3" t="s">
        <v>943</v>
      </c>
      <c r="I197" s="3" t="s">
        <v>38</v>
      </c>
      <c r="J197" s="3" t="s">
        <v>25</v>
      </c>
      <c r="K197" s="3" t="s">
        <v>26</v>
      </c>
      <c r="L197" s="3" t="s">
        <v>27</v>
      </c>
      <c r="M197" s="3" t="s">
        <v>27</v>
      </c>
      <c r="N197" s="3" t="s">
        <v>27</v>
      </c>
      <c r="O197" s="3" t="s">
        <v>27</v>
      </c>
      <c r="P197" s="3" t="s">
        <v>27</v>
      </c>
      <c r="Q197" s="3" t="s">
        <v>27</v>
      </c>
      <c r="R197" s="3" t="s">
        <v>27</v>
      </c>
      <c r="S197" s="3" t="s">
        <v>27</v>
      </c>
      <c r="T197" s="3" t="s">
        <v>29</v>
      </c>
      <c r="U197" s="3" t="s">
        <v>30</v>
      </c>
      <c r="V197" s="4">
        <v>41403.621805555558</v>
      </c>
      <c r="W197" s="3" t="s">
        <v>40</v>
      </c>
      <c r="X197" s="3" t="s">
        <v>27</v>
      </c>
      <c r="Y197" s="3" t="s">
        <v>71</v>
      </c>
      <c r="Z197" s="3" t="s">
        <v>1387</v>
      </c>
      <c r="AA197" s="3">
        <f t="shared" si="10"/>
        <v>0.1966203703705105</v>
      </c>
      <c r="AB197" s="23">
        <f t="shared" si="11"/>
        <v>9.831018518525525E-2</v>
      </c>
      <c r="AC197" s="47">
        <f t="shared" si="9"/>
        <v>9.6239814814834972</v>
      </c>
      <c r="AD197" s="47" t="s">
        <v>1426</v>
      </c>
    </row>
    <row r="198" spans="1:30" x14ac:dyDescent="0.2">
      <c r="A198" s="2" t="s">
        <v>940</v>
      </c>
      <c r="B198" s="3" t="s">
        <v>22</v>
      </c>
      <c r="C198" s="4">
        <v>41394.07</v>
      </c>
      <c r="D198" s="86" t="s">
        <v>1460</v>
      </c>
      <c r="E198" s="67">
        <v>41394</v>
      </c>
      <c r="F198" s="69">
        <v>6.9444444444444434E-2</v>
      </c>
      <c r="G198" s="70" t="s">
        <v>1412</v>
      </c>
      <c r="H198" s="3" t="s">
        <v>941</v>
      </c>
      <c r="I198" s="3" t="s">
        <v>38</v>
      </c>
      <c r="J198" s="3" t="s">
        <v>25</v>
      </c>
      <c r="K198" s="3" t="s">
        <v>26</v>
      </c>
      <c r="L198" s="3" t="s">
        <v>27</v>
      </c>
      <c r="M198" s="3" t="s">
        <v>81</v>
      </c>
      <c r="N198" s="3" t="s">
        <v>27</v>
      </c>
      <c r="O198" s="3" t="s">
        <v>27</v>
      </c>
      <c r="P198" s="3" t="s">
        <v>27</v>
      </c>
      <c r="Q198" s="3" t="s">
        <v>27</v>
      </c>
      <c r="R198" s="3" t="s">
        <v>27</v>
      </c>
      <c r="S198" s="3" t="s">
        <v>27</v>
      </c>
      <c r="T198" s="3" t="s">
        <v>29</v>
      </c>
      <c r="U198" s="3" t="s">
        <v>30</v>
      </c>
      <c r="V198" s="4">
        <v>41418.47351851852</v>
      </c>
      <c r="W198" s="3" t="s">
        <v>40</v>
      </c>
      <c r="X198" s="3" t="s">
        <v>27</v>
      </c>
      <c r="Y198" s="3" t="s">
        <v>71</v>
      </c>
      <c r="Z198" s="3" t="s">
        <v>1387</v>
      </c>
      <c r="AA198" s="3">
        <f t="shared" si="10"/>
        <v>7.2175925924966577E-2</v>
      </c>
      <c r="AB198" s="23">
        <f t="shared" si="11"/>
        <v>3.6087962962483289E-2</v>
      </c>
      <c r="AC198" s="47">
        <f t="shared" si="9"/>
        <v>24.403518518520286</v>
      </c>
      <c r="AD198" s="47" t="s">
        <v>1427</v>
      </c>
    </row>
    <row r="199" spans="1:30" x14ac:dyDescent="0.2">
      <c r="A199" s="2" t="s">
        <v>938</v>
      </c>
      <c r="B199" s="3" t="s">
        <v>22</v>
      </c>
      <c r="C199" s="4">
        <v>41394.093888888892</v>
      </c>
      <c r="D199" s="86" t="s">
        <v>1460</v>
      </c>
      <c r="E199" s="67">
        <v>41394</v>
      </c>
      <c r="F199" s="69">
        <v>9.375E-2</v>
      </c>
      <c r="G199" s="70" t="s">
        <v>1412</v>
      </c>
      <c r="H199" s="3" t="s">
        <v>939</v>
      </c>
      <c r="I199" s="3" t="s">
        <v>38</v>
      </c>
      <c r="J199" s="3" t="s">
        <v>25</v>
      </c>
      <c r="K199" s="3" t="s">
        <v>26</v>
      </c>
      <c r="L199" s="3" t="s">
        <v>27</v>
      </c>
      <c r="M199" s="3" t="s">
        <v>27</v>
      </c>
      <c r="N199" s="3" t="s">
        <v>27</v>
      </c>
      <c r="O199" s="3" t="s">
        <v>27</v>
      </c>
      <c r="P199" s="3" t="s">
        <v>27</v>
      </c>
      <c r="Q199" s="3" t="s">
        <v>27</v>
      </c>
      <c r="R199" s="3" t="s">
        <v>27</v>
      </c>
      <c r="S199" s="3" t="s">
        <v>27</v>
      </c>
      <c r="T199" s="3" t="s">
        <v>29</v>
      </c>
      <c r="U199" s="3" t="s">
        <v>30</v>
      </c>
      <c r="V199" s="4">
        <v>41403.621458333335</v>
      </c>
      <c r="W199" s="3" t="s">
        <v>40</v>
      </c>
      <c r="X199" s="3" t="s">
        <v>27</v>
      </c>
      <c r="Y199" s="3" t="s">
        <v>71</v>
      </c>
      <c r="Z199" s="3" t="s">
        <v>1387</v>
      </c>
      <c r="AA199" s="3">
        <f t="shared" si="10"/>
        <v>2.3888888892543036E-2</v>
      </c>
      <c r="AB199" s="23">
        <f t="shared" si="11"/>
        <v>1.1944444446271518E-2</v>
      </c>
      <c r="AC199" s="47">
        <f t="shared" si="9"/>
        <v>9.5275694444426335</v>
      </c>
      <c r="AD199" s="47" t="s">
        <v>1426</v>
      </c>
    </row>
    <row r="200" spans="1:30" x14ac:dyDescent="0.2">
      <c r="A200" s="2" t="s">
        <v>936</v>
      </c>
      <c r="B200" s="3" t="s">
        <v>22</v>
      </c>
      <c r="C200" s="4">
        <v>41394.102488425924</v>
      </c>
      <c r="D200" s="86" t="s">
        <v>1460</v>
      </c>
      <c r="E200" s="67">
        <v>41394</v>
      </c>
      <c r="F200" s="69">
        <v>0.10208333333333335</v>
      </c>
      <c r="G200" s="70" t="s">
        <v>1412</v>
      </c>
      <c r="H200" s="3" t="s">
        <v>937</v>
      </c>
      <c r="I200" s="3" t="s">
        <v>38</v>
      </c>
      <c r="J200" s="3" t="s">
        <v>25</v>
      </c>
      <c r="K200" s="3" t="s">
        <v>26</v>
      </c>
      <c r="L200" s="3" t="s">
        <v>27</v>
      </c>
      <c r="M200" s="3" t="s">
        <v>27</v>
      </c>
      <c r="N200" s="3" t="s">
        <v>27</v>
      </c>
      <c r="O200" s="3" t="s">
        <v>27</v>
      </c>
      <c r="P200" s="3" t="s">
        <v>27</v>
      </c>
      <c r="Q200" s="3" t="s">
        <v>27</v>
      </c>
      <c r="R200" s="3" t="s">
        <v>27</v>
      </c>
      <c r="S200" s="3" t="s">
        <v>27</v>
      </c>
      <c r="T200" s="3" t="s">
        <v>29</v>
      </c>
      <c r="U200" s="3" t="s">
        <v>30</v>
      </c>
      <c r="V200" s="4">
        <v>41410.716006944444</v>
      </c>
      <c r="W200" s="3" t="s">
        <v>40</v>
      </c>
      <c r="X200" s="3" t="s">
        <v>27</v>
      </c>
      <c r="Y200" s="3" t="s">
        <v>71</v>
      </c>
      <c r="Z200" s="3" t="s">
        <v>1387</v>
      </c>
      <c r="AA200" s="3">
        <f t="shared" si="10"/>
        <v>8.5995370318414643E-3</v>
      </c>
      <c r="AB200" s="23">
        <f t="shared" si="11"/>
        <v>4.2997685159207322E-3</v>
      </c>
      <c r="AC200" s="47">
        <f t="shared" si="9"/>
        <v>16.613518518519413</v>
      </c>
      <c r="AD200" s="47" t="s">
        <v>1427</v>
      </c>
    </row>
    <row r="201" spans="1:30" x14ac:dyDescent="0.2">
      <c r="A201" s="2" t="s">
        <v>934</v>
      </c>
      <c r="B201" s="3" t="s">
        <v>22</v>
      </c>
      <c r="C201" s="4">
        <v>41394.105868055558</v>
      </c>
      <c r="D201" s="86" t="s">
        <v>1460</v>
      </c>
      <c r="E201" s="67">
        <v>41394</v>
      </c>
      <c r="F201" s="69">
        <v>0.10555555555555556</v>
      </c>
      <c r="G201" s="70" t="s">
        <v>1412</v>
      </c>
      <c r="H201" s="3" t="s">
        <v>935</v>
      </c>
      <c r="I201" s="3" t="s">
        <v>38</v>
      </c>
      <c r="J201" s="3" t="s">
        <v>25</v>
      </c>
      <c r="K201" s="3" t="s">
        <v>26</v>
      </c>
      <c r="L201" s="3" t="s">
        <v>27</v>
      </c>
      <c r="M201" s="3" t="s">
        <v>27</v>
      </c>
      <c r="N201" s="3" t="s">
        <v>27</v>
      </c>
      <c r="O201" s="3" t="s">
        <v>27</v>
      </c>
      <c r="P201" s="3" t="s">
        <v>27</v>
      </c>
      <c r="Q201" s="3" t="s">
        <v>27</v>
      </c>
      <c r="R201" s="3" t="s">
        <v>27</v>
      </c>
      <c r="S201" s="3" t="s">
        <v>27</v>
      </c>
      <c r="T201" s="3" t="s">
        <v>29</v>
      </c>
      <c r="U201" s="3" t="s">
        <v>30</v>
      </c>
      <c r="V201" s="4">
        <v>41394.596030092594</v>
      </c>
      <c r="W201" s="3" t="s">
        <v>27</v>
      </c>
      <c r="X201" s="3" t="s">
        <v>27</v>
      </c>
      <c r="Y201" s="3" t="s">
        <v>64</v>
      </c>
      <c r="Z201" s="3" t="s">
        <v>1387</v>
      </c>
      <c r="AA201" s="3">
        <f t="shared" si="10"/>
        <v>3.3796296338550746E-3</v>
      </c>
      <c r="AB201" s="23">
        <f t="shared" si="11"/>
        <v>1.6898148169275373E-3</v>
      </c>
      <c r="AC201" s="47">
        <f t="shared" si="9"/>
        <v>0.49016203703649808</v>
      </c>
      <c r="AD201" s="47" t="s">
        <v>1420</v>
      </c>
    </row>
    <row r="202" spans="1:30" x14ac:dyDescent="0.2">
      <c r="A202" s="2" t="s">
        <v>932</v>
      </c>
      <c r="B202" s="3" t="s">
        <v>22</v>
      </c>
      <c r="C202" s="4">
        <v>41394.114340277774</v>
      </c>
      <c r="D202" s="86" t="s">
        <v>1460</v>
      </c>
      <c r="E202" s="67">
        <v>41394</v>
      </c>
      <c r="F202" s="69">
        <v>0.11388888888888889</v>
      </c>
      <c r="G202" s="70" t="s">
        <v>1412</v>
      </c>
      <c r="H202" s="3" t="s">
        <v>933</v>
      </c>
      <c r="I202" s="3" t="s">
        <v>38</v>
      </c>
      <c r="J202" s="3" t="s">
        <v>25</v>
      </c>
      <c r="K202" s="3" t="s">
        <v>26</v>
      </c>
      <c r="L202" s="3" t="s">
        <v>27</v>
      </c>
      <c r="M202" s="3" t="s">
        <v>27</v>
      </c>
      <c r="N202" s="3" t="s">
        <v>27</v>
      </c>
      <c r="O202" s="3" t="s">
        <v>27</v>
      </c>
      <c r="P202" s="3" t="s">
        <v>27</v>
      </c>
      <c r="Q202" s="3" t="s">
        <v>27</v>
      </c>
      <c r="R202" s="3" t="s">
        <v>27</v>
      </c>
      <c r="S202" s="3" t="s">
        <v>27</v>
      </c>
      <c r="T202" s="3" t="s">
        <v>29</v>
      </c>
      <c r="U202" s="3" t="s">
        <v>30</v>
      </c>
      <c r="V202" s="4">
        <v>41410.612256944441</v>
      </c>
      <c r="W202" s="3" t="s">
        <v>40</v>
      </c>
      <c r="X202" s="3" t="s">
        <v>27</v>
      </c>
      <c r="Y202" s="3" t="s">
        <v>136</v>
      </c>
      <c r="Z202" s="3" t="s">
        <v>1387</v>
      </c>
      <c r="AA202" s="3">
        <f t="shared" si="10"/>
        <v>8.4722222163691185E-3</v>
      </c>
      <c r="AB202" s="23">
        <f t="shared" si="11"/>
        <v>4.2361111081845593E-3</v>
      </c>
      <c r="AC202" s="47">
        <f t="shared" si="9"/>
        <v>16.497916666667152</v>
      </c>
      <c r="AD202" s="47" t="s">
        <v>1427</v>
      </c>
    </row>
    <row r="203" spans="1:30" x14ac:dyDescent="0.2">
      <c r="A203" s="2" t="s">
        <v>930</v>
      </c>
      <c r="B203" s="3" t="s">
        <v>22</v>
      </c>
      <c r="C203" s="4">
        <v>41394.118159722224</v>
      </c>
      <c r="D203" s="86" t="s">
        <v>1460</v>
      </c>
      <c r="E203" s="67">
        <v>41394</v>
      </c>
      <c r="F203" s="69">
        <v>0.11805555555555557</v>
      </c>
      <c r="G203" s="70" t="s">
        <v>1412</v>
      </c>
      <c r="H203" s="3" t="s">
        <v>931</v>
      </c>
      <c r="I203" s="3" t="s">
        <v>38</v>
      </c>
      <c r="J203" s="3" t="s">
        <v>25</v>
      </c>
      <c r="K203" s="3" t="s">
        <v>26</v>
      </c>
      <c r="L203" s="3" t="s">
        <v>27</v>
      </c>
      <c r="M203" s="3" t="s">
        <v>27</v>
      </c>
      <c r="N203" s="3" t="s">
        <v>27</v>
      </c>
      <c r="O203" s="3" t="s">
        <v>27</v>
      </c>
      <c r="P203" s="3" t="s">
        <v>27</v>
      </c>
      <c r="Q203" s="3" t="s">
        <v>27</v>
      </c>
      <c r="R203" s="3" t="s">
        <v>27</v>
      </c>
      <c r="S203" s="3" t="s">
        <v>27</v>
      </c>
      <c r="T203" s="3" t="s">
        <v>29</v>
      </c>
      <c r="U203" s="3" t="s">
        <v>30</v>
      </c>
      <c r="V203" s="4">
        <v>41394.597349537034</v>
      </c>
      <c r="W203" s="3" t="s">
        <v>40</v>
      </c>
      <c r="X203" s="3" t="s">
        <v>27</v>
      </c>
      <c r="Y203" s="3" t="s">
        <v>222</v>
      </c>
      <c r="Z203" s="3" t="s">
        <v>1387</v>
      </c>
      <c r="AA203" s="3">
        <f t="shared" si="10"/>
        <v>3.8194444496184587E-3</v>
      </c>
      <c r="AB203" s="23">
        <f t="shared" si="11"/>
        <v>1.9097222248092294E-3</v>
      </c>
      <c r="AC203" s="47">
        <f t="shared" si="9"/>
        <v>0.47918981481052469</v>
      </c>
      <c r="AD203" s="47" t="s">
        <v>1420</v>
      </c>
    </row>
    <row r="204" spans="1:30" x14ac:dyDescent="0.2">
      <c r="A204" s="2" t="s">
        <v>928</v>
      </c>
      <c r="B204" s="3" t="s">
        <v>22</v>
      </c>
      <c r="C204" s="4">
        <v>41394.121099537035</v>
      </c>
      <c r="D204" s="86" t="s">
        <v>1460</v>
      </c>
      <c r="E204" s="67">
        <v>41394</v>
      </c>
      <c r="F204" s="69">
        <v>0.12083333333333333</v>
      </c>
      <c r="G204" s="70" t="s">
        <v>1412</v>
      </c>
      <c r="H204" s="3" t="s">
        <v>929</v>
      </c>
      <c r="I204" s="3" t="s">
        <v>38</v>
      </c>
      <c r="J204" s="3" t="s">
        <v>25</v>
      </c>
      <c r="K204" s="3" t="s">
        <v>26</v>
      </c>
      <c r="L204" s="3" t="s">
        <v>27</v>
      </c>
      <c r="M204" s="3" t="s">
        <v>27</v>
      </c>
      <c r="N204" s="3" t="s">
        <v>27</v>
      </c>
      <c r="O204" s="3" t="s">
        <v>27</v>
      </c>
      <c r="P204" s="3" t="s">
        <v>27</v>
      </c>
      <c r="Q204" s="3" t="s">
        <v>27</v>
      </c>
      <c r="R204" s="3" t="s">
        <v>27</v>
      </c>
      <c r="S204" s="3" t="s">
        <v>27</v>
      </c>
      <c r="T204" s="3" t="s">
        <v>29</v>
      </c>
      <c r="U204" s="3" t="s">
        <v>30</v>
      </c>
      <c r="V204" s="4">
        <v>41410.627581018518</v>
      </c>
      <c r="W204" s="3" t="s">
        <v>40</v>
      </c>
      <c r="X204" s="3" t="s">
        <v>27</v>
      </c>
      <c r="Y204" s="3" t="s">
        <v>71</v>
      </c>
      <c r="Z204" s="3" t="s">
        <v>1387</v>
      </c>
      <c r="AA204" s="3">
        <f t="shared" si="10"/>
        <v>2.9398148108157329E-3</v>
      </c>
      <c r="AB204" s="23">
        <f t="shared" si="11"/>
        <v>1.4699074054078665E-3</v>
      </c>
      <c r="AC204" s="47">
        <f t="shared" si="9"/>
        <v>16.506481481483206</v>
      </c>
      <c r="AD204" s="47" t="s">
        <v>1427</v>
      </c>
    </row>
    <row r="205" spans="1:30" x14ac:dyDescent="0.2">
      <c r="A205" s="2" t="s">
        <v>926</v>
      </c>
      <c r="B205" s="3" t="s">
        <v>22</v>
      </c>
      <c r="C205" s="4">
        <v>41394.122395833336</v>
      </c>
      <c r="D205" s="86" t="s">
        <v>1460</v>
      </c>
      <c r="E205" s="67">
        <v>41394</v>
      </c>
      <c r="F205" s="69">
        <v>0.12222222222222223</v>
      </c>
      <c r="G205" s="70" t="s">
        <v>1412</v>
      </c>
      <c r="H205" s="3" t="s">
        <v>927</v>
      </c>
      <c r="I205" s="3" t="s">
        <v>38</v>
      </c>
      <c r="J205" s="3" t="s">
        <v>25</v>
      </c>
      <c r="K205" s="3" t="s">
        <v>26</v>
      </c>
      <c r="L205" s="5">
        <v>14</v>
      </c>
      <c r="M205" s="3" t="s">
        <v>27</v>
      </c>
      <c r="N205" s="3" t="s">
        <v>27</v>
      </c>
      <c r="O205" s="3" t="s">
        <v>27</v>
      </c>
      <c r="P205" s="3" t="s">
        <v>27</v>
      </c>
      <c r="Q205" s="3" t="s">
        <v>27</v>
      </c>
      <c r="R205" s="3" t="s">
        <v>27</v>
      </c>
      <c r="S205" s="3" t="s">
        <v>27</v>
      </c>
      <c r="T205" s="3" t="s">
        <v>29</v>
      </c>
      <c r="U205" s="3" t="s">
        <v>30</v>
      </c>
      <c r="V205" s="4">
        <v>41414.648657407408</v>
      </c>
      <c r="W205" s="3" t="s">
        <v>27</v>
      </c>
      <c r="X205" s="3" t="s">
        <v>27</v>
      </c>
      <c r="Y205" s="3" t="s">
        <v>64</v>
      </c>
      <c r="Z205" s="3" t="s">
        <v>1387</v>
      </c>
      <c r="AA205" s="3">
        <f t="shared" si="10"/>
        <v>1.2962963010068052E-3</v>
      </c>
      <c r="AB205" s="23">
        <f t="shared" si="11"/>
        <v>6.4814815050340258E-4</v>
      </c>
      <c r="AC205" s="47">
        <f t="shared" si="9"/>
        <v>20.526261574072123</v>
      </c>
      <c r="AD205" s="47" t="s">
        <v>1427</v>
      </c>
    </row>
    <row r="206" spans="1:30" x14ac:dyDescent="0.2">
      <c r="A206" s="2" t="s">
        <v>924</v>
      </c>
      <c r="B206" s="3" t="s">
        <v>22</v>
      </c>
      <c r="C206" s="4">
        <v>41394.124745370369</v>
      </c>
      <c r="D206" s="86" t="s">
        <v>1460</v>
      </c>
      <c r="E206" s="67">
        <v>41394</v>
      </c>
      <c r="F206" s="69">
        <v>0.12430555555555556</v>
      </c>
      <c r="G206" s="70" t="s">
        <v>1412</v>
      </c>
      <c r="H206" s="3" t="s">
        <v>925</v>
      </c>
      <c r="I206" s="3" t="s">
        <v>38</v>
      </c>
      <c r="J206" s="3" t="s">
        <v>25</v>
      </c>
      <c r="K206" s="3" t="s">
        <v>26</v>
      </c>
      <c r="L206" s="3" t="s">
        <v>27</v>
      </c>
      <c r="M206" s="3" t="s">
        <v>27</v>
      </c>
      <c r="N206" s="3" t="s">
        <v>27</v>
      </c>
      <c r="O206" s="3" t="s">
        <v>27</v>
      </c>
      <c r="P206" s="3" t="s">
        <v>27</v>
      </c>
      <c r="Q206" s="3" t="s">
        <v>27</v>
      </c>
      <c r="R206" s="3" t="s">
        <v>27</v>
      </c>
      <c r="S206" s="3" t="s">
        <v>27</v>
      </c>
      <c r="T206" s="3" t="s">
        <v>29</v>
      </c>
      <c r="U206" s="3" t="s">
        <v>30</v>
      </c>
      <c r="V206" s="4">
        <v>41410.629942129628</v>
      </c>
      <c r="W206" s="3" t="s">
        <v>40</v>
      </c>
      <c r="X206" s="3" t="s">
        <v>27</v>
      </c>
      <c r="Y206" s="3" t="s">
        <v>222</v>
      </c>
      <c r="Z206" s="3" t="s">
        <v>1387</v>
      </c>
      <c r="AA206" s="3">
        <f t="shared" si="10"/>
        <v>2.3495370332966559E-3</v>
      </c>
      <c r="AB206" s="23">
        <f t="shared" si="11"/>
        <v>1.1747685166483279E-3</v>
      </c>
      <c r="AC206" s="47">
        <f t="shared" si="9"/>
        <v>16.505196759258979</v>
      </c>
      <c r="AD206" s="47" t="s">
        <v>1427</v>
      </c>
    </row>
    <row r="207" spans="1:30" x14ac:dyDescent="0.2">
      <c r="A207" s="2" t="s">
        <v>922</v>
      </c>
      <c r="B207" s="3" t="s">
        <v>22</v>
      </c>
      <c r="C207" s="4">
        <v>41394.127222222225</v>
      </c>
      <c r="D207" s="86" t="s">
        <v>1460</v>
      </c>
      <c r="E207" s="67">
        <v>41394</v>
      </c>
      <c r="F207" s="69">
        <v>0.12708333333333333</v>
      </c>
      <c r="G207" s="70" t="s">
        <v>1412</v>
      </c>
      <c r="H207" s="3" t="s">
        <v>923</v>
      </c>
      <c r="I207" s="3" t="s">
        <v>38</v>
      </c>
      <c r="J207" s="3" t="s">
        <v>25</v>
      </c>
      <c r="K207" s="3" t="s">
        <v>26</v>
      </c>
      <c r="L207" s="3" t="s">
        <v>27</v>
      </c>
      <c r="M207" s="3" t="s">
        <v>27</v>
      </c>
      <c r="N207" s="3" t="s">
        <v>27</v>
      </c>
      <c r="O207" s="3" t="s">
        <v>27</v>
      </c>
      <c r="P207" s="3" t="s">
        <v>27</v>
      </c>
      <c r="Q207" s="3" t="s">
        <v>27</v>
      </c>
      <c r="R207" s="3" t="s">
        <v>27</v>
      </c>
      <c r="S207" s="3" t="s">
        <v>27</v>
      </c>
      <c r="T207" s="3" t="s">
        <v>29</v>
      </c>
      <c r="U207" s="3" t="s">
        <v>30</v>
      </c>
      <c r="V207" s="4">
        <v>41474.875243055554</v>
      </c>
      <c r="W207" s="3" t="s">
        <v>40</v>
      </c>
      <c r="X207" s="3" t="s">
        <v>27</v>
      </c>
      <c r="Y207" s="3" t="s">
        <v>71</v>
      </c>
      <c r="Z207" s="3" t="s">
        <v>1387</v>
      </c>
      <c r="AA207" s="3">
        <f t="shared" si="10"/>
        <v>2.4768518560449593E-3</v>
      </c>
      <c r="AB207" s="23">
        <f t="shared" si="11"/>
        <v>1.2384259280224796E-3</v>
      </c>
      <c r="AC207" s="47">
        <f t="shared" si="9"/>
        <v>80.748020833329065</v>
      </c>
      <c r="AD207" s="47" t="s">
        <v>1428</v>
      </c>
    </row>
    <row r="208" spans="1:30" x14ac:dyDescent="0.2">
      <c r="A208" s="2" t="s">
        <v>920</v>
      </c>
      <c r="B208" s="3" t="s">
        <v>22</v>
      </c>
      <c r="C208" s="4">
        <v>41394.131145833337</v>
      </c>
      <c r="D208" s="86" t="s">
        <v>1460</v>
      </c>
      <c r="E208" s="67">
        <v>41394</v>
      </c>
      <c r="F208" s="69">
        <v>0.13055555555555556</v>
      </c>
      <c r="G208" s="70" t="s">
        <v>1412</v>
      </c>
      <c r="H208" s="3" t="s">
        <v>921</v>
      </c>
      <c r="I208" s="3" t="s">
        <v>38</v>
      </c>
      <c r="J208" s="3" t="s">
        <v>25</v>
      </c>
      <c r="K208" s="3" t="s">
        <v>26</v>
      </c>
      <c r="L208" s="3" t="s">
        <v>27</v>
      </c>
      <c r="M208" s="3" t="s">
        <v>27</v>
      </c>
      <c r="N208" s="3" t="s">
        <v>27</v>
      </c>
      <c r="O208" s="3" t="s">
        <v>27</v>
      </c>
      <c r="P208" s="3" t="s">
        <v>27</v>
      </c>
      <c r="Q208" s="3" t="s">
        <v>27</v>
      </c>
      <c r="R208" s="3" t="s">
        <v>27</v>
      </c>
      <c r="S208" s="3" t="s">
        <v>27</v>
      </c>
      <c r="T208" s="3" t="s">
        <v>29</v>
      </c>
      <c r="U208" s="3" t="s">
        <v>47</v>
      </c>
      <c r="V208" s="4">
        <v>41453.602465277778</v>
      </c>
      <c r="W208" s="3" t="s">
        <v>40</v>
      </c>
      <c r="X208" s="3" t="s">
        <v>27</v>
      </c>
      <c r="Y208" s="3" t="s">
        <v>71</v>
      </c>
      <c r="Z208" s="3" t="s">
        <v>1387</v>
      </c>
      <c r="AA208" s="3">
        <f t="shared" si="10"/>
        <v>3.9236111115314998E-3</v>
      </c>
      <c r="AB208" s="23">
        <f t="shared" si="11"/>
        <v>1.9618055557657499E-3</v>
      </c>
      <c r="AC208" s="47">
        <f t="shared" si="9"/>
        <v>59.471319444441178</v>
      </c>
      <c r="AD208" s="47" t="s">
        <v>1428</v>
      </c>
    </row>
    <row r="209" spans="1:30" x14ac:dyDescent="0.2">
      <c r="A209" s="2" t="s">
        <v>918</v>
      </c>
      <c r="B209" s="3" t="s">
        <v>22</v>
      </c>
      <c r="C209" s="4">
        <v>41394.178043981483</v>
      </c>
      <c r="D209" s="86" t="s">
        <v>1460</v>
      </c>
      <c r="E209" s="67">
        <v>41394</v>
      </c>
      <c r="F209" s="69">
        <v>0.17777777777777778</v>
      </c>
      <c r="G209" s="70" t="s">
        <v>1412</v>
      </c>
      <c r="H209" s="3" t="s">
        <v>919</v>
      </c>
      <c r="I209" s="3" t="s">
        <v>38</v>
      </c>
      <c r="J209" s="3" t="s">
        <v>25</v>
      </c>
      <c r="K209" s="3" t="s">
        <v>26</v>
      </c>
      <c r="L209" s="3" t="s">
        <v>27</v>
      </c>
      <c r="M209" s="3" t="s">
        <v>27</v>
      </c>
      <c r="N209" s="3" t="s">
        <v>27</v>
      </c>
      <c r="O209" s="3" t="s">
        <v>27</v>
      </c>
      <c r="P209" s="3" t="s">
        <v>27</v>
      </c>
      <c r="Q209" s="3" t="s">
        <v>27</v>
      </c>
      <c r="R209" s="3" t="s">
        <v>27</v>
      </c>
      <c r="S209" s="3" t="s">
        <v>27</v>
      </c>
      <c r="T209" s="3" t="s">
        <v>29</v>
      </c>
      <c r="U209" s="3" t="s">
        <v>30</v>
      </c>
      <c r="V209" s="4">
        <v>41410.626701388886</v>
      </c>
      <c r="W209" s="3" t="s">
        <v>40</v>
      </c>
      <c r="X209" s="3" t="s">
        <v>27</v>
      </c>
      <c r="Y209" s="3" t="s">
        <v>71</v>
      </c>
      <c r="Z209" s="3" t="s">
        <v>1387</v>
      </c>
      <c r="AA209" s="3">
        <f t="shared" si="10"/>
        <v>4.6898148146283347E-2</v>
      </c>
      <c r="AB209" s="23">
        <f t="shared" si="11"/>
        <v>2.3449074073141674E-2</v>
      </c>
      <c r="AC209" s="47">
        <f t="shared" si="9"/>
        <v>16.448657407403516</v>
      </c>
      <c r="AD209" s="47" t="s">
        <v>1427</v>
      </c>
    </row>
    <row r="210" spans="1:30" x14ac:dyDescent="0.2">
      <c r="A210" s="2" t="s">
        <v>916</v>
      </c>
      <c r="B210" s="3" t="s">
        <v>22</v>
      </c>
      <c r="C210" s="4">
        <v>41394.215902777774</v>
      </c>
      <c r="D210" s="86" t="s">
        <v>1460</v>
      </c>
      <c r="E210" s="67">
        <v>41394</v>
      </c>
      <c r="F210" s="69">
        <v>0.21527777777777779</v>
      </c>
      <c r="G210" s="70" t="s">
        <v>1412</v>
      </c>
      <c r="H210" s="3" t="s">
        <v>917</v>
      </c>
      <c r="I210" s="3" t="s">
        <v>38</v>
      </c>
      <c r="J210" s="3" t="s">
        <v>25</v>
      </c>
      <c r="K210" s="3" t="s">
        <v>50</v>
      </c>
      <c r="L210" s="3" t="s">
        <v>27</v>
      </c>
      <c r="M210" s="3" t="s">
        <v>27</v>
      </c>
      <c r="N210" s="3" t="s">
        <v>27</v>
      </c>
      <c r="O210" s="3" t="s">
        <v>27</v>
      </c>
      <c r="P210" s="3" t="s">
        <v>27</v>
      </c>
      <c r="Q210" s="3" t="s">
        <v>27</v>
      </c>
      <c r="R210" s="3" t="s">
        <v>27</v>
      </c>
      <c r="S210" s="3" t="s">
        <v>27</v>
      </c>
      <c r="T210" s="3" t="s">
        <v>29</v>
      </c>
      <c r="U210" s="3" t="s">
        <v>30</v>
      </c>
      <c r="V210" s="4">
        <v>41396.727337962962</v>
      </c>
      <c r="W210" s="3" t="s">
        <v>40</v>
      </c>
      <c r="X210" s="3" t="s">
        <v>27</v>
      </c>
      <c r="Y210" s="3" t="s">
        <v>225</v>
      </c>
      <c r="Z210" s="3" t="s">
        <v>1393</v>
      </c>
      <c r="AA210" s="3">
        <f t="shared" si="10"/>
        <v>3.7858796291402541E-2</v>
      </c>
      <c r="AB210" s="23">
        <f t="shared" si="11"/>
        <v>1.8929398145701271E-2</v>
      </c>
      <c r="AC210" s="47">
        <f t="shared" si="9"/>
        <v>2.5114351851880201</v>
      </c>
      <c r="AD210" s="47" t="s">
        <v>1422</v>
      </c>
    </row>
    <row r="211" spans="1:30" x14ac:dyDescent="0.2">
      <c r="A211" s="2" t="s">
        <v>914</v>
      </c>
      <c r="B211" s="3" t="s">
        <v>22</v>
      </c>
      <c r="C211" s="4">
        <v>41394.390127314815</v>
      </c>
      <c r="D211" s="86" t="s">
        <v>1460</v>
      </c>
      <c r="E211" s="67">
        <v>41394</v>
      </c>
      <c r="F211" s="69">
        <v>0.38958333333333334</v>
      </c>
      <c r="G211" s="70" t="s">
        <v>1413</v>
      </c>
      <c r="H211" s="3" t="s">
        <v>915</v>
      </c>
      <c r="I211" s="3" t="s">
        <v>38</v>
      </c>
      <c r="J211" s="3" t="s">
        <v>25</v>
      </c>
      <c r="K211" s="3" t="s">
        <v>26</v>
      </c>
      <c r="L211" s="3" t="s">
        <v>27</v>
      </c>
      <c r="M211" s="3" t="s">
        <v>81</v>
      </c>
      <c r="N211" s="3" t="s">
        <v>27</v>
      </c>
      <c r="O211" s="3" t="s">
        <v>27</v>
      </c>
      <c r="P211" s="3" t="s">
        <v>27</v>
      </c>
      <c r="Q211" s="3" t="s">
        <v>27</v>
      </c>
      <c r="R211" s="3" t="s">
        <v>27</v>
      </c>
      <c r="S211" s="3" t="s">
        <v>27</v>
      </c>
      <c r="T211" s="3" t="s">
        <v>29</v>
      </c>
      <c r="U211" s="3" t="s">
        <v>30</v>
      </c>
      <c r="V211" s="4">
        <v>41452.658668981479</v>
      </c>
      <c r="W211" s="3" t="s">
        <v>40</v>
      </c>
      <c r="X211" s="3" t="s">
        <v>27</v>
      </c>
      <c r="Y211" s="3" t="s">
        <v>60</v>
      </c>
      <c r="Z211" s="3" t="s">
        <v>1389</v>
      </c>
      <c r="AA211" s="3">
        <f t="shared" si="10"/>
        <v>0.17422453704057261</v>
      </c>
      <c r="AB211" s="23">
        <f t="shared" si="11"/>
        <v>8.7112268520286307E-2</v>
      </c>
      <c r="AC211" s="47">
        <f t="shared" si="9"/>
        <v>58.268541666664532</v>
      </c>
      <c r="AD211" s="47" t="s">
        <v>1428</v>
      </c>
    </row>
    <row r="212" spans="1:30" x14ac:dyDescent="0.2">
      <c r="A212" s="2" t="s">
        <v>912</v>
      </c>
      <c r="B212" s="3" t="s">
        <v>22</v>
      </c>
      <c r="C212" s="4">
        <v>41394.425833333335</v>
      </c>
      <c r="D212" s="86" t="s">
        <v>1460</v>
      </c>
      <c r="E212" s="67">
        <v>41394</v>
      </c>
      <c r="F212" s="69">
        <v>0.42569444444444443</v>
      </c>
      <c r="G212" s="70" t="s">
        <v>1413</v>
      </c>
      <c r="H212" s="3" t="s">
        <v>913</v>
      </c>
      <c r="I212" s="3" t="s">
        <v>38</v>
      </c>
      <c r="J212" s="3" t="s">
        <v>25</v>
      </c>
      <c r="K212" s="3" t="s">
        <v>50</v>
      </c>
      <c r="L212" s="3" t="s">
        <v>27</v>
      </c>
      <c r="M212" s="3" t="s">
        <v>81</v>
      </c>
      <c r="N212" s="4">
        <v>41396.712962962964</v>
      </c>
      <c r="O212" s="3" t="s">
        <v>27</v>
      </c>
      <c r="P212" s="3" t="s">
        <v>27</v>
      </c>
      <c r="Q212" s="3" t="s">
        <v>27</v>
      </c>
      <c r="R212" s="3" t="s">
        <v>27</v>
      </c>
      <c r="S212" s="3" t="s">
        <v>27</v>
      </c>
      <c r="T212" s="3" t="s">
        <v>29</v>
      </c>
      <c r="U212" s="3" t="s">
        <v>47</v>
      </c>
      <c r="V212" s="4">
        <v>41400.430532407408</v>
      </c>
      <c r="W212" s="3" t="s">
        <v>40</v>
      </c>
      <c r="X212" s="3" t="s">
        <v>27</v>
      </c>
      <c r="Y212" s="3" t="s">
        <v>99</v>
      </c>
      <c r="Z212" s="3" t="s">
        <v>1388</v>
      </c>
      <c r="AA212" s="3">
        <f t="shared" si="10"/>
        <v>3.570601851970423E-2</v>
      </c>
      <c r="AB212" s="23">
        <f t="shared" si="11"/>
        <v>1.7853009259852115E-2</v>
      </c>
      <c r="AC212" s="47">
        <f t="shared" si="9"/>
        <v>6.0046990740738693</v>
      </c>
      <c r="AD212" s="47" t="s">
        <v>1426</v>
      </c>
    </row>
    <row r="213" spans="1:30" x14ac:dyDescent="0.2">
      <c r="A213" s="2" t="s">
        <v>910</v>
      </c>
      <c r="B213" s="3" t="s">
        <v>22</v>
      </c>
      <c r="C213" s="4">
        <v>41394.431793981479</v>
      </c>
      <c r="D213" s="86" t="s">
        <v>1460</v>
      </c>
      <c r="E213" s="67">
        <v>41394</v>
      </c>
      <c r="F213" s="69">
        <v>0.43124999999999997</v>
      </c>
      <c r="G213" s="70" t="s">
        <v>1413</v>
      </c>
      <c r="H213" s="3" t="s">
        <v>911</v>
      </c>
      <c r="I213" s="3" t="s">
        <v>38</v>
      </c>
      <c r="J213" s="3" t="s">
        <v>25</v>
      </c>
      <c r="K213" s="3" t="s">
        <v>50</v>
      </c>
      <c r="L213" s="3" t="s">
        <v>27</v>
      </c>
      <c r="M213" s="3" t="s">
        <v>81</v>
      </c>
      <c r="N213" s="4">
        <v>41395.538935185185</v>
      </c>
      <c r="O213" s="3" t="s">
        <v>27</v>
      </c>
      <c r="P213" s="3" t="s">
        <v>27</v>
      </c>
      <c r="Q213" s="3" t="s">
        <v>27</v>
      </c>
      <c r="R213" s="3" t="s">
        <v>27</v>
      </c>
      <c r="S213" s="4">
        <v>41397.538611111115</v>
      </c>
      <c r="T213" s="3" t="s">
        <v>29</v>
      </c>
      <c r="U213" s="3" t="s">
        <v>30</v>
      </c>
      <c r="V213" s="4">
        <v>41418.462060185186</v>
      </c>
      <c r="W213" s="3" t="s">
        <v>40</v>
      </c>
      <c r="X213" s="3" t="s">
        <v>27</v>
      </c>
      <c r="Y213" s="3" t="s">
        <v>246</v>
      </c>
      <c r="Z213" s="3" t="s">
        <v>1387</v>
      </c>
      <c r="AA213" s="3">
        <f t="shared" si="10"/>
        <v>5.9606481445371173E-3</v>
      </c>
      <c r="AB213" s="23">
        <f t="shared" si="11"/>
        <v>2.9803240722685587E-3</v>
      </c>
      <c r="AC213" s="47">
        <f t="shared" si="9"/>
        <v>24.03026620370656</v>
      </c>
      <c r="AD213" s="47" t="s">
        <v>1427</v>
      </c>
    </row>
    <row r="214" spans="1:30" x14ac:dyDescent="0.2">
      <c r="A214" s="2" t="s">
        <v>908</v>
      </c>
      <c r="B214" s="3" t="s">
        <v>22</v>
      </c>
      <c r="C214" s="4">
        <v>41394.438854166663</v>
      </c>
      <c r="D214" s="86" t="s">
        <v>1460</v>
      </c>
      <c r="E214" s="67">
        <v>41394</v>
      </c>
      <c r="F214" s="69">
        <v>0.4381944444444445</v>
      </c>
      <c r="G214" s="70" t="s">
        <v>1413</v>
      </c>
      <c r="H214" s="3" t="s">
        <v>909</v>
      </c>
      <c r="I214" s="3" t="s">
        <v>38</v>
      </c>
      <c r="J214" s="3" t="s">
        <v>25</v>
      </c>
      <c r="K214" s="3" t="s">
        <v>50</v>
      </c>
      <c r="L214" s="3" t="s">
        <v>27</v>
      </c>
      <c r="M214" s="3" t="s">
        <v>81</v>
      </c>
      <c r="N214" s="4">
        <v>41395.49291666667</v>
      </c>
      <c r="O214" s="3" t="s">
        <v>27</v>
      </c>
      <c r="P214" s="3" t="s">
        <v>27</v>
      </c>
      <c r="Q214" s="3" t="s">
        <v>27</v>
      </c>
      <c r="R214" s="3" t="s">
        <v>27</v>
      </c>
      <c r="S214" s="3" t="s">
        <v>27</v>
      </c>
      <c r="T214" s="3" t="s">
        <v>29</v>
      </c>
      <c r="U214" s="3" t="s">
        <v>30</v>
      </c>
      <c r="V214" s="4">
        <v>41396.710266203707</v>
      </c>
      <c r="W214" s="3" t="s">
        <v>27</v>
      </c>
      <c r="X214" s="3" t="s">
        <v>27</v>
      </c>
      <c r="Y214" s="3" t="s">
        <v>64</v>
      </c>
      <c r="Z214" s="3" t="s">
        <v>1387</v>
      </c>
      <c r="AA214" s="3">
        <f t="shared" si="10"/>
        <v>7.0601851839455776E-3</v>
      </c>
      <c r="AB214" s="23">
        <f t="shared" si="11"/>
        <v>3.5300925919727888E-3</v>
      </c>
      <c r="AC214" s="47">
        <f t="shared" si="9"/>
        <v>2.271412037043774</v>
      </c>
      <c r="AD214" s="47" t="s">
        <v>1422</v>
      </c>
    </row>
    <row r="215" spans="1:30" x14ac:dyDescent="0.2">
      <c r="A215" s="2" t="s">
        <v>906</v>
      </c>
      <c r="B215" s="3" t="s">
        <v>22</v>
      </c>
      <c r="C215" s="4">
        <v>41394.439895833333</v>
      </c>
      <c r="D215" s="86" t="s">
        <v>1460</v>
      </c>
      <c r="E215" s="67">
        <v>41394</v>
      </c>
      <c r="F215" s="69">
        <v>0.43958333333333338</v>
      </c>
      <c r="G215" s="70" t="s">
        <v>1413</v>
      </c>
      <c r="H215" s="3" t="s">
        <v>907</v>
      </c>
      <c r="I215" s="3" t="s">
        <v>38</v>
      </c>
      <c r="J215" s="3" t="s">
        <v>25</v>
      </c>
      <c r="K215" s="3" t="s">
        <v>26</v>
      </c>
      <c r="L215" s="3" t="s">
        <v>27</v>
      </c>
      <c r="M215" s="3" t="s">
        <v>96</v>
      </c>
      <c r="N215" s="3" t="s">
        <v>27</v>
      </c>
      <c r="O215" s="3" t="s">
        <v>27</v>
      </c>
      <c r="P215" s="3" t="s">
        <v>27</v>
      </c>
      <c r="Q215" s="3" t="s">
        <v>27</v>
      </c>
      <c r="R215" s="3" t="s">
        <v>27</v>
      </c>
      <c r="S215" s="3" t="s">
        <v>27</v>
      </c>
      <c r="T215" s="3" t="s">
        <v>29</v>
      </c>
      <c r="U215" s="3" t="s">
        <v>30</v>
      </c>
      <c r="V215" s="4">
        <v>41418.549710648149</v>
      </c>
      <c r="W215" s="3" t="s">
        <v>40</v>
      </c>
      <c r="X215" s="3" t="s">
        <v>27</v>
      </c>
      <c r="Y215" s="3" t="s">
        <v>78</v>
      </c>
      <c r="Z215" s="3" t="s">
        <v>1398</v>
      </c>
      <c r="AA215" s="3">
        <f t="shared" si="10"/>
        <v>1.0416666700621136E-3</v>
      </c>
      <c r="AB215" s="23">
        <f t="shared" si="11"/>
        <v>5.2083333503105678E-4</v>
      </c>
      <c r="AC215" s="47">
        <f t="shared" si="9"/>
        <v>24.109814814815763</v>
      </c>
      <c r="AD215" s="47" t="s">
        <v>1427</v>
      </c>
    </row>
    <row r="216" spans="1:30" x14ac:dyDescent="0.2">
      <c r="A216" s="2" t="s">
        <v>904</v>
      </c>
      <c r="B216" s="3" t="s">
        <v>22</v>
      </c>
      <c r="C216" s="4">
        <v>41394.443009259259</v>
      </c>
      <c r="D216" s="86" t="s">
        <v>1460</v>
      </c>
      <c r="E216" s="67">
        <v>41394</v>
      </c>
      <c r="F216" s="69">
        <v>0.44236111111111115</v>
      </c>
      <c r="G216" s="70" t="s">
        <v>1413</v>
      </c>
      <c r="H216" s="3" t="s">
        <v>905</v>
      </c>
      <c r="I216" s="3" t="s">
        <v>38</v>
      </c>
      <c r="J216" s="3" t="s">
        <v>25</v>
      </c>
      <c r="K216" s="3" t="s">
        <v>26</v>
      </c>
      <c r="L216" s="5">
        <v>14</v>
      </c>
      <c r="M216" s="3" t="s">
        <v>70</v>
      </c>
      <c r="N216" s="3" t="s">
        <v>27</v>
      </c>
      <c r="O216" s="3" t="s">
        <v>27</v>
      </c>
      <c r="P216" s="3" t="s">
        <v>27</v>
      </c>
      <c r="Q216" s="3" t="s">
        <v>27</v>
      </c>
      <c r="R216" s="3" t="s">
        <v>27</v>
      </c>
      <c r="S216" s="3" t="s">
        <v>27</v>
      </c>
      <c r="T216" s="3" t="s">
        <v>29</v>
      </c>
      <c r="U216" s="3" t="s">
        <v>47</v>
      </c>
      <c r="V216" s="4">
        <v>41480.387465277781</v>
      </c>
      <c r="W216" s="3" t="s">
        <v>40</v>
      </c>
      <c r="X216" s="3" t="s">
        <v>27</v>
      </c>
      <c r="Y216" s="3" t="s">
        <v>136</v>
      </c>
      <c r="Z216" s="3" t="s">
        <v>1387</v>
      </c>
      <c r="AA216" s="3">
        <f t="shared" si="10"/>
        <v>3.1134259261307307E-3</v>
      </c>
      <c r="AB216" s="23">
        <f t="shared" si="11"/>
        <v>1.5567129630653653E-3</v>
      </c>
      <c r="AC216" s="47">
        <f t="shared" si="9"/>
        <v>85.944456018522033</v>
      </c>
      <c r="AD216" s="47" t="s">
        <v>1428</v>
      </c>
    </row>
    <row r="217" spans="1:30" x14ac:dyDescent="0.2">
      <c r="A217" s="2" t="s">
        <v>902</v>
      </c>
      <c r="B217" s="3" t="s">
        <v>22</v>
      </c>
      <c r="C217" s="4">
        <v>41394.517766203702</v>
      </c>
      <c r="D217" s="86" t="s">
        <v>1460</v>
      </c>
      <c r="E217" s="67">
        <v>41394</v>
      </c>
      <c r="F217" s="69">
        <v>0.51736111111111105</v>
      </c>
      <c r="G217" s="70" t="s">
        <v>1413</v>
      </c>
      <c r="H217" s="3" t="s">
        <v>903</v>
      </c>
      <c r="I217" s="3" t="s">
        <v>38</v>
      </c>
      <c r="J217" s="3" t="s">
        <v>25</v>
      </c>
      <c r="K217" s="3" t="s">
        <v>39</v>
      </c>
      <c r="L217" s="3" t="s">
        <v>27</v>
      </c>
      <c r="M217" s="3" t="s">
        <v>81</v>
      </c>
      <c r="N217" s="4">
        <v>41395.540937500002</v>
      </c>
      <c r="O217" s="3" t="s">
        <v>27</v>
      </c>
      <c r="P217" s="3" t="s">
        <v>27</v>
      </c>
      <c r="Q217" s="3" t="s">
        <v>27</v>
      </c>
      <c r="R217" s="3" t="s">
        <v>27</v>
      </c>
      <c r="S217" s="4">
        <v>41396.540856481479</v>
      </c>
      <c r="T217" s="3" t="s">
        <v>29</v>
      </c>
      <c r="U217" s="3" t="s">
        <v>30</v>
      </c>
      <c r="V217" s="4">
        <v>41396.6406712963</v>
      </c>
      <c r="W217" s="3" t="s">
        <v>40</v>
      </c>
      <c r="X217" s="3" t="s">
        <v>27</v>
      </c>
      <c r="Y217" s="3" t="s">
        <v>64</v>
      </c>
      <c r="Z217" s="3" t="s">
        <v>1387</v>
      </c>
      <c r="AA217" s="3">
        <f t="shared" si="10"/>
        <v>7.4756944442924578E-2</v>
      </c>
      <c r="AB217" s="23">
        <f t="shared" si="11"/>
        <v>3.7378472221462289E-2</v>
      </c>
      <c r="AC217" s="47">
        <f t="shared" si="9"/>
        <v>2.122905092597648</v>
      </c>
      <c r="AD217" s="47" t="s">
        <v>1422</v>
      </c>
    </row>
    <row r="218" spans="1:30" x14ac:dyDescent="0.2">
      <c r="A218" s="2" t="s">
        <v>899</v>
      </c>
      <c r="B218" s="3" t="s">
        <v>22</v>
      </c>
      <c r="C218" s="4">
        <v>41394.559479166666</v>
      </c>
      <c r="D218" s="86" t="s">
        <v>1460</v>
      </c>
      <c r="E218" s="67">
        <v>41394</v>
      </c>
      <c r="F218" s="69">
        <v>0.55902777777777779</v>
      </c>
      <c r="G218" s="70" t="s">
        <v>1413</v>
      </c>
      <c r="H218" s="3" t="s">
        <v>900</v>
      </c>
      <c r="I218" s="3" t="s">
        <v>38</v>
      </c>
      <c r="J218" s="3" t="s">
        <v>25</v>
      </c>
      <c r="K218" s="3" t="s">
        <v>26</v>
      </c>
      <c r="L218" s="3" t="s">
        <v>27</v>
      </c>
      <c r="M218" s="3" t="s">
        <v>901</v>
      </c>
      <c r="N218" s="3" t="s">
        <v>27</v>
      </c>
      <c r="O218" s="3" t="s">
        <v>27</v>
      </c>
      <c r="P218" s="3" t="s">
        <v>27</v>
      </c>
      <c r="Q218" s="3" t="s">
        <v>27</v>
      </c>
      <c r="R218" s="3" t="s">
        <v>27</v>
      </c>
      <c r="S218" s="3" t="s">
        <v>27</v>
      </c>
      <c r="T218" s="3" t="s">
        <v>29</v>
      </c>
      <c r="U218" s="3" t="s">
        <v>47</v>
      </c>
      <c r="V218" s="4">
        <v>41397.689583333333</v>
      </c>
      <c r="W218" s="3" t="s">
        <v>40</v>
      </c>
      <c r="X218" s="3" t="s">
        <v>27</v>
      </c>
      <c r="Y218" s="3" t="s">
        <v>194</v>
      </c>
      <c r="Z218" s="3" t="s">
        <v>1388</v>
      </c>
      <c r="AA218" s="3">
        <f t="shared" si="10"/>
        <v>4.1712962964083999E-2</v>
      </c>
      <c r="AB218" s="23">
        <f t="shared" si="11"/>
        <v>2.0856481482042E-2</v>
      </c>
      <c r="AC218" s="47">
        <f t="shared" si="9"/>
        <v>3.1301041666665697</v>
      </c>
      <c r="AD218" s="47" t="s">
        <v>1423</v>
      </c>
    </row>
    <row r="219" spans="1:30" x14ac:dyDescent="0.2">
      <c r="A219" s="2" t="s">
        <v>897</v>
      </c>
      <c r="B219" s="3" t="s">
        <v>22</v>
      </c>
      <c r="C219" s="4">
        <v>41394.601064814815</v>
      </c>
      <c r="D219" s="86" t="s">
        <v>1460</v>
      </c>
      <c r="E219" s="67">
        <v>41394</v>
      </c>
      <c r="F219" s="69">
        <v>0.60069444444444442</v>
      </c>
      <c r="G219" s="70" t="s">
        <v>1413</v>
      </c>
      <c r="H219" s="3" t="s">
        <v>898</v>
      </c>
      <c r="I219" s="3" t="s">
        <v>38</v>
      </c>
      <c r="J219" s="3" t="s">
        <v>25</v>
      </c>
      <c r="K219" s="3" t="s">
        <v>26</v>
      </c>
      <c r="L219" s="5">
        <v>43</v>
      </c>
      <c r="M219" s="3" t="s">
        <v>81</v>
      </c>
      <c r="N219" s="3" t="s">
        <v>27</v>
      </c>
      <c r="O219" s="3" t="s">
        <v>27</v>
      </c>
      <c r="P219" s="3" t="s">
        <v>27</v>
      </c>
      <c r="Q219" s="3" t="s">
        <v>27</v>
      </c>
      <c r="R219" s="3" t="s">
        <v>27</v>
      </c>
      <c r="S219" s="3" t="s">
        <v>27</v>
      </c>
      <c r="T219" s="3" t="s">
        <v>29</v>
      </c>
      <c r="U219" s="3" t="s">
        <v>47</v>
      </c>
      <c r="V219" s="4">
        <v>41424.402199074073</v>
      </c>
      <c r="W219" s="3" t="s">
        <v>40</v>
      </c>
      <c r="X219" s="3" t="s">
        <v>27</v>
      </c>
      <c r="Y219" s="3" t="s">
        <v>64</v>
      </c>
      <c r="Z219" s="3" t="s">
        <v>1387</v>
      </c>
      <c r="AA219" s="3">
        <f t="shared" si="10"/>
        <v>4.1585648148611654E-2</v>
      </c>
      <c r="AB219" s="23">
        <f t="shared" si="11"/>
        <v>2.0792824074305827E-2</v>
      </c>
      <c r="AC219" s="47">
        <f t="shared" si="9"/>
        <v>29.801134259258106</v>
      </c>
      <c r="AD219" s="47" t="s">
        <v>1427</v>
      </c>
    </row>
    <row r="220" spans="1:30" x14ac:dyDescent="0.2">
      <c r="A220" s="2" t="s">
        <v>895</v>
      </c>
      <c r="B220" s="3" t="s">
        <v>22</v>
      </c>
      <c r="C220" s="4">
        <v>41394.687048611115</v>
      </c>
      <c r="D220" s="86" t="s">
        <v>1460</v>
      </c>
      <c r="E220" s="67">
        <v>41394</v>
      </c>
      <c r="F220" s="69">
        <v>0.68680555555555556</v>
      </c>
      <c r="G220" s="70" t="s">
        <v>1413</v>
      </c>
      <c r="H220" s="3" t="s">
        <v>896</v>
      </c>
      <c r="I220" s="3" t="s">
        <v>57</v>
      </c>
      <c r="J220" s="3" t="s">
        <v>25</v>
      </c>
      <c r="K220" s="3" t="s">
        <v>26</v>
      </c>
      <c r="L220" s="3" t="s">
        <v>27</v>
      </c>
      <c r="M220" s="3" t="s">
        <v>27</v>
      </c>
      <c r="N220" s="3" t="s">
        <v>27</v>
      </c>
      <c r="O220" s="3" t="s">
        <v>27</v>
      </c>
      <c r="P220" s="3" t="s">
        <v>27</v>
      </c>
      <c r="Q220" s="3" t="s">
        <v>27</v>
      </c>
      <c r="R220" s="3" t="s">
        <v>27</v>
      </c>
      <c r="S220" s="3" t="s">
        <v>27</v>
      </c>
      <c r="T220" s="3" t="s">
        <v>29</v>
      </c>
      <c r="U220" s="3" t="s">
        <v>30</v>
      </c>
      <c r="V220" s="4">
        <v>41409.512627314813</v>
      </c>
      <c r="W220" s="3" t="s">
        <v>59</v>
      </c>
      <c r="X220" s="3" t="s">
        <v>27</v>
      </c>
      <c r="Y220" s="3" t="s">
        <v>112</v>
      </c>
      <c r="Z220" s="3" t="s">
        <v>1389</v>
      </c>
      <c r="AA220" s="3">
        <f t="shared" si="10"/>
        <v>8.5983796299842652E-2</v>
      </c>
      <c r="AB220" s="23">
        <f t="shared" si="11"/>
        <v>4.2991898149921326E-2</v>
      </c>
      <c r="AC220" s="47">
        <f t="shared" si="9"/>
        <v>14.825578703697829</v>
      </c>
      <c r="AD220" s="47" t="s">
        <v>1427</v>
      </c>
    </row>
    <row r="221" spans="1:30" x14ac:dyDescent="0.2">
      <c r="A221" s="2" t="s">
        <v>893</v>
      </c>
      <c r="B221" s="3" t="s">
        <v>22</v>
      </c>
      <c r="C221" s="4">
        <v>41394.716446759259</v>
      </c>
      <c r="D221" s="86" t="s">
        <v>1460</v>
      </c>
      <c r="E221" s="67">
        <v>41394</v>
      </c>
      <c r="F221" s="69">
        <v>0.71597222222222223</v>
      </c>
      <c r="G221" s="70" t="s">
        <v>1413</v>
      </c>
      <c r="H221" s="3" t="s">
        <v>894</v>
      </c>
      <c r="I221" s="3" t="s">
        <v>38</v>
      </c>
      <c r="J221" s="3" t="s">
        <v>25</v>
      </c>
      <c r="K221" s="3" t="s">
        <v>26</v>
      </c>
      <c r="L221" s="3" t="s">
        <v>27</v>
      </c>
      <c r="M221" s="3" t="s">
        <v>27</v>
      </c>
      <c r="N221" s="3" t="s">
        <v>27</v>
      </c>
      <c r="O221" s="3" t="s">
        <v>27</v>
      </c>
      <c r="P221" s="3" t="s">
        <v>27</v>
      </c>
      <c r="Q221" s="3" t="s">
        <v>27</v>
      </c>
      <c r="R221" s="3" t="s">
        <v>27</v>
      </c>
      <c r="S221" s="3" t="s">
        <v>27</v>
      </c>
      <c r="T221" s="3" t="s">
        <v>29</v>
      </c>
      <c r="U221" s="3" t="s">
        <v>47</v>
      </c>
      <c r="V221" s="4">
        <v>41401.506585648145</v>
      </c>
      <c r="W221" s="3" t="s">
        <v>40</v>
      </c>
      <c r="X221" s="3" t="s">
        <v>27</v>
      </c>
      <c r="Y221" s="3" t="s">
        <v>71</v>
      </c>
      <c r="Z221" s="3" t="s">
        <v>1387</v>
      </c>
      <c r="AA221" s="3">
        <f t="shared" si="10"/>
        <v>2.9398148144537117E-2</v>
      </c>
      <c r="AB221" s="23">
        <f t="shared" si="11"/>
        <v>1.4699074072268559E-2</v>
      </c>
      <c r="AC221" s="47">
        <f t="shared" si="9"/>
        <v>6.7901388888858492</v>
      </c>
      <c r="AD221" s="47" t="s">
        <v>1426</v>
      </c>
    </row>
    <row r="222" spans="1:30" x14ac:dyDescent="0.2">
      <c r="A222" s="2" t="s">
        <v>891</v>
      </c>
      <c r="B222" s="3" t="s">
        <v>22</v>
      </c>
      <c r="C222" s="4">
        <v>41394.849699074075</v>
      </c>
      <c r="D222" s="86" t="s">
        <v>1460</v>
      </c>
      <c r="E222" s="67">
        <v>41394</v>
      </c>
      <c r="F222" s="69">
        <v>0.84930555555555554</v>
      </c>
      <c r="G222" s="70" t="s">
        <v>1414</v>
      </c>
      <c r="H222" s="3" t="s">
        <v>892</v>
      </c>
      <c r="I222" s="3" t="s">
        <v>38</v>
      </c>
      <c r="J222" s="3" t="s">
        <v>25</v>
      </c>
      <c r="K222" s="3" t="s">
        <v>50</v>
      </c>
      <c r="L222" s="3" t="s">
        <v>27</v>
      </c>
      <c r="M222" s="3" t="s">
        <v>27</v>
      </c>
      <c r="N222" s="3" t="s">
        <v>27</v>
      </c>
      <c r="O222" s="3" t="s">
        <v>27</v>
      </c>
      <c r="P222" s="3" t="s">
        <v>27</v>
      </c>
      <c r="Q222" s="3" t="s">
        <v>27</v>
      </c>
      <c r="R222" s="3" t="s">
        <v>27</v>
      </c>
      <c r="S222" s="3" t="s">
        <v>27</v>
      </c>
      <c r="T222" s="3" t="s">
        <v>29</v>
      </c>
      <c r="U222" s="3" t="s">
        <v>30</v>
      </c>
      <c r="V222" s="4">
        <v>41416.411261574074</v>
      </c>
      <c r="W222" s="3" t="s">
        <v>40</v>
      </c>
      <c r="X222" s="3" t="s">
        <v>27</v>
      </c>
      <c r="Y222" s="3" t="s">
        <v>35</v>
      </c>
      <c r="Z222" s="3" t="s">
        <v>1399</v>
      </c>
      <c r="AA222" s="3">
        <f t="shared" si="10"/>
        <v>0.13325231481576338</v>
      </c>
      <c r="AB222" s="23">
        <f t="shared" si="11"/>
        <v>6.6626157407881692E-2</v>
      </c>
      <c r="AC222" s="47">
        <f t="shared" si="9"/>
        <v>21.561562499999127</v>
      </c>
      <c r="AD222" s="47" t="s">
        <v>1427</v>
      </c>
    </row>
    <row r="223" spans="1:30" x14ac:dyDescent="0.2">
      <c r="A223" s="2" t="s">
        <v>889</v>
      </c>
      <c r="B223" s="3" t="s">
        <v>22</v>
      </c>
      <c r="C223" s="4">
        <v>41395.248229166667</v>
      </c>
      <c r="D223" s="86" t="s">
        <v>1461</v>
      </c>
      <c r="E223" s="67">
        <v>41395</v>
      </c>
      <c r="F223" s="69">
        <v>0.24791666666666667</v>
      </c>
      <c r="G223" s="70" t="s">
        <v>1412</v>
      </c>
      <c r="H223" s="3" t="s">
        <v>890</v>
      </c>
      <c r="I223" s="3" t="s">
        <v>38</v>
      </c>
      <c r="J223" s="3" t="s">
        <v>25</v>
      </c>
      <c r="K223" s="3" t="s">
        <v>39</v>
      </c>
      <c r="L223" s="3" t="s">
        <v>27</v>
      </c>
      <c r="M223" s="3" t="s">
        <v>81</v>
      </c>
      <c r="N223" s="4">
        <v>41395.539675925924</v>
      </c>
      <c r="O223" s="3" t="s">
        <v>27</v>
      </c>
      <c r="P223" s="3" t="s">
        <v>27</v>
      </c>
      <c r="Q223" s="3" t="s">
        <v>27</v>
      </c>
      <c r="R223" s="3" t="s">
        <v>27</v>
      </c>
      <c r="S223" s="3" t="s">
        <v>27</v>
      </c>
      <c r="T223" s="3" t="s">
        <v>29</v>
      </c>
      <c r="U223" s="3" t="s">
        <v>30</v>
      </c>
      <c r="V223" s="4">
        <v>41396.435671296298</v>
      </c>
      <c r="W223" s="3" t="s">
        <v>40</v>
      </c>
      <c r="X223" s="3" t="s">
        <v>27</v>
      </c>
      <c r="Y223" s="3" t="s">
        <v>102</v>
      </c>
      <c r="Z223" s="3" t="s">
        <v>1387</v>
      </c>
      <c r="AA223" s="3">
        <f t="shared" si="10"/>
        <v>0.39853009259240935</v>
      </c>
      <c r="AB223" s="23">
        <f t="shared" si="11"/>
        <v>0.19926504629620467</v>
      </c>
      <c r="AC223" s="47">
        <f t="shared" si="9"/>
        <v>1.1874421296306537</v>
      </c>
      <c r="AD223" s="47" t="s">
        <v>1421</v>
      </c>
    </row>
    <row r="224" spans="1:30" x14ac:dyDescent="0.2">
      <c r="A224" s="2" t="s">
        <v>887</v>
      </c>
      <c r="B224" s="3" t="s">
        <v>22</v>
      </c>
      <c r="C224" s="4">
        <v>41395.35434027778</v>
      </c>
      <c r="D224" s="86" t="s">
        <v>1461</v>
      </c>
      <c r="E224" s="67">
        <v>41395</v>
      </c>
      <c r="F224" s="69">
        <v>0.35416666666666669</v>
      </c>
      <c r="G224" s="70" t="s">
        <v>1412</v>
      </c>
      <c r="H224" s="3" t="s">
        <v>888</v>
      </c>
      <c r="I224" s="3" t="s">
        <v>38</v>
      </c>
      <c r="J224" s="3" t="s">
        <v>25</v>
      </c>
      <c r="K224" s="3" t="s">
        <v>50</v>
      </c>
      <c r="L224" s="3" t="s">
        <v>27</v>
      </c>
      <c r="M224" s="3" t="s">
        <v>27</v>
      </c>
      <c r="N224" s="3" t="s">
        <v>27</v>
      </c>
      <c r="O224" s="3" t="s">
        <v>27</v>
      </c>
      <c r="P224" s="3" t="s">
        <v>27</v>
      </c>
      <c r="Q224" s="3" t="s">
        <v>27</v>
      </c>
      <c r="R224" s="3" t="s">
        <v>27</v>
      </c>
      <c r="S224" s="3" t="s">
        <v>27</v>
      </c>
      <c r="T224" s="3" t="s">
        <v>29</v>
      </c>
      <c r="U224" s="3" t="s">
        <v>30</v>
      </c>
      <c r="V224" s="4">
        <v>41449.448692129627</v>
      </c>
      <c r="W224" s="3" t="s">
        <v>40</v>
      </c>
      <c r="X224" s="3" t="s">
        <v>27</v>
      </c>
      <c r="Y224" s="3" t="s">
        <v>64</v>
      </c>
      <c r="Z224" s="3" t="s">
        <v>1387</v>
      </c>
      <c r="AA224" s="3">
        <f t="shared" si="10"/>
        <v>0.10611111111211358</v>
      </c>
      <c r="AB224" s="23">
        <f t="shared" si="11"/>
        <v>5.3055555556056788E-2</v>
      </c>
      <c r="AC224" s="47">
        <f t="shared" si="9"/>
        <v>54.094351851847023</v>
      </c>
      <c r="AD224" s="47" t="s">
        <v>1428</v>
      </c>
    </row>
    <row r="225" spans="1:30" x14ac:dyDescent="0.2">
      <c r="A225" s="2" t="s">
        <v>885</v>
      </c>
      <c r="B225" s="3" t="s">
        <v>22</v>
      </c>
      <c r="C225" s="4">
        <v>41395.371898148151</v>
      </c>
      <c r="D225" s="86" t="s">
        <v>1461</v>
      </c>
      <c r="E225" s="67">
        <v>41395</v>
      </c>
      <c r="F225" s="69">
        <v>0.37152777777777773</v>
      </c>
      <c r="G225" s="70" t="s">
        <v>1412</v>
      </c>
      <c r="H225" s="3" t="s">
        <v>886</v>
      </c>
      <c r="I225" s="3" t="s">
        <v>38</v>
      </c>
      <c r="J225" s="3" t="s">
        <v>25</v>
      </c>
      <c r="K225" s="3" t="s">
        <v>26</v>
      </c>
      <c r="L225" s="3" t="s">
        <v>27</v>
      </c>
      <c r="M225" s="3" t="s">
        <v>719</v>
      </c>
      <c r="N225" s="4">
        <v>41395.412581018521</v>
      </c>
      <c r="O225" s="3" t="s">
        <v>27</v>
      </c>
      <c r="P225" s="3" t="s">
        <v>27</v>
      </c>
      <c r="Q225" s="3" t="s">
        <v>27</v>
      </c>
      <c r="R225" s="3" t="s">
        <v>27</v>
      </c>
      <c r="S225" s="3" t="s">
        <v>27</v>
      </c>
      <c r="T225" s="3" t="s">
        <v>29</v>
      </c>
      <c r="U225" s="3" t="s">
        <v>30</v>
      </c>
      <c r="V225" s="4">
        <v>41401.506307870368</v>
      </c>
      <c r="W225" s="3" t="s">
        <v>40</v>
      </c>
      <c r="X225" s="3" t="s">
        <v>27</v>
      </c>
      <c r="Y225" s="3" t="s">
        <v>44</v>
      </c>
      <c r="Z225" s="3" t="s">
        <v>1403</v>
      </c>
      <c r="AA225" s="3">
        <f t="shared" si="10"/>
        <v>1.7557870371092577E-2</v>
      </c>
      <c r="AB225" s="23">
        <f t="shared" si="11"/>
        <v>8.7789351855462883E-3</v>
      </c>
      <c r="AC225" s="47">
        <f t="shared" si="9"/>
        <v>6.1344097222172422</v>
      </c>
      <c r="AD225" s="47" t="s">
        <v>1426</v>
      </c>
    </row>
    <row r="226" spans="1:30" x14ac:dyDescent="0.2">
      <c r="A226" s="2" t="s">
        <v>883</v>
      </c>
      <c r="B226" s="3" t="s">
        <v>22</v>
      </c>
      <c r="C226" s="4">
        <v>41395.375428240739</v>
      </c>
      <c r="D226" s="86" t="s">
        <v>1461</v>
      </c>
      <c r="E226" s="67">
        <v>41395</v>
      </c>
      <c r="F226" s="69">
        <v>0.375</v>
      </c>
      <c r="G226" s="70" t="s">
        <v>1413</v>
      </c>
      <c r="H226" s="3" t="s">
        <v>884</v>
      </c>
      <c r="I226" s="3" t="s">
        <v>38</v>
      </c>
      <c r="J226" s="3" t="s">
        <v>25</v>
      </c>
      <c r="K226" s="3" t="s">
        <v>26</v>
      </c>
      <c r="L226" s="3" t="s">
        <v>27</v>
      </c>
      <c r="M226" s="3" t="s">
        <v>27</v>
      </c>
      <c r="N226" s="3" t="s">
        <v>27</v>
      </c>
      <c r="O226" s="3" t="s">
        <v>27</v>
      </c>
      <c r="P226" s="3" t="s">
        <v>27</v>
      </c>
      <c r="Q226" s="3" t="s">
        <v>27</v>
      </c>
      <c r="R226" s="3" t="s">
        <v>27</v>
      </c>
      <c r="S226" s="3" t="s">
        <v>27</v>
      </c>
      <c r="T226" s="3" t="s">
        <v>29</v>
      </c>
      <c r="U226" s="3" t="s">
        <v>30</v>
      </c>
      <c r="V226" s="4">
        <v>41418.556631944448</v>
      </c>
      <c r="W226" s="3" t="s">
        <v>40</v>
      </c>
      <c r="X226" s="3" t="s">
        <v>27</v>
      </c>
      <c r="Y226" s="3" t="s">
        <v>71</v>
      </c>
      <c r="Z226" s="3" t="s">
        <v>1387</v>
      </c>
      <c r="AA226" s="3">
        <f t="shared" si="10"/>
        <v>3.53009258833481E-3</v>
      </c>
      <c r="AB226" s="23">
        <f t="shared" si="11"/>
        <v>1.765046294167405E-3</v>
      </c>
      <c r="AC226" s="47">
        <f t="shared" si="9"/>
        <v>23.181203703708888</v>
      </c>
      <c r="AD226" s="47" t="s">
        <v>1427</v>
      </c>
    </row>
    <row r="227" spans="1:30" x14ac:dyDescent="0.2">
      <c r="A227" s="2" t="s">
        <v>881</v>
      </c>
      <c r="B227" s="3" t="s">
        <v>22</v>
      </c>
      <c r="C227" s="4">
        <v>41395.379143518519</v>
      </c>
      <c r="D227" s="86" t="s">
        <v>1461</v>
      </c>
      <c r="E227" s="67">
        <v>41395</v>
      </c>
      <c r="F227" s="69">
        <v>0.37847222222222227</v>
      </c>
      <c r="G227" s="70" t="s">
        <v>1413</v>
      </c>
      <c r="H227" s="3" t="s">
        <v>882</v>
      </c>
      <c r="I227" s="3" t="s">
        <v>38</v>
      </c>
      <c r="J227" s="3" t="s">
        <v>25</v>
      </c>
      <c r="K227" s="3" t="s">
        <v>39</v>
      </c>
      <c r="L227" s="3" t="s">
        <v>27</v>
      </c>
      <c r="M227" s="3" t="s">
        <v>367</v>
      </c>
      <c r="N227" s="4">
        <v>41407.363113425927</v>
      </c>
      <c r="O227" s="3" t="s">
        <v>27</v>
      </c>
      <c r="P227" s="3" t="s">
        <v>27</v>
      </c>
      <c r="Q227" s="3" t="s">
        <v>27</v>
      </c>
      <c r="R227" s="3" t="s">
        <v>27</v>
      </c>
      <c r="S227" s="3" t="s">
        <v>27</v>
      </c>
      <c r="T227" s="3" t="s">
        <v>29</v>
      </c>
      <c r="U227" s="3" t="s">
        <v>30</v>
      </c>
      <c r="V227" s="4">
        <v>41449.44295138889</v>
      </c>
      <c r="W227" s="3" t="s">
        <v>40</v>
      </c>
      <c r="X227" s="3" t="s">
        <v>27</v>
      </c>
      <c r="Y227" s="3" t="s">
        <v>64</v>
      </c>
      <c r="Z227" s="3" t="s">
        <v>1387</v>
      </c>
      <c r="AA227" s="3">
        <f t="shared" si="10"/>
        <v>3.7152777804294601E-3</v>
      </c>
      <c r="AB227" s="23">
        <f t="shared" si="11"/>
        <v>1.8576388902147301E-3</v>
      </c>
      <c r="AC227" s="47">
        <f t="shared" si="9"/>
        <v>54.06380787037051</v>
      </c>
      <c r="AD227" s="47" t="s">
        <v>1428</v>
      </c>
    </row>
    <row r="228" spans="1:30" x14ac:dyDescent="0.2">
      <c r="A228" s="2" t="s">
        <v>879</v>
      </c>
      <c r="B228" s="3" t="s">
        <v>22</v>
      </c>
      <c r="C228" s="4">
        <v>41395.409212962964</v>
      </c>
      <c r="D228" s="86" t="s">
        <v>1461</v>
      </c>
      <c r="E228" s="67">
        <v>41395</v>
      </c>
      <c r="F228" s="69">
        <v>0.40902777777777777</v>
      </c>
      <c r="G228" s="70" t="s">
        <v>1413</v>
      </c>
      <c r="H228" s="3" t="s">
        <v>880</v>
      </c>
      <c r="I228" s="3" t="s">
        <v>38</v>
      </c>
      <c r="J228" s="3" t="s">
        <v>25</v>
      </c>
      <c r="K228" s="3" t="s">
        <v>50</v>
      </c>
      <c r="L228" s="3" t="s">
        <v>27</v>
      </c>
      <c r="M228" s="3" t="s">
        <v>27</v>
      </c>
      <c r="N228" s="3" t="s">
        <v>27</v>
      </c>
      <c r="O228" s="3" t="s">
        <v>27</v>
      </c>
      <c r="P228" s="3" t="s">
        <v>27</v>
      </c>
      <c r="Q228" s="3" t="s">
        <v>27</v>
      </c>
      <c r="R228" s="3" t="s">
        <v>27</v>
      </c>
      <c r="S228" s="3" t="s">
        <v>27</v>
      </c>
      <c r="T228" s="3" t="s">
        <v>29</v>
      </c>
      <c r="U228" s="3" t="s">
        <v>47</v>
      </c>
      <c r="V228" s="4">
        <v>41438.50712962963</v>
      </c>
      <c r="W228" s="3" t="s">
        <v>40</v>
      </c>
      <c r="X228" s="3" t="s">
        <v>27</v>
      </c>
      <c r="Y228" s="3" t="s">
        <v>219</v>
      </c>
      <c r="Z228" s="3" t="s">
        <v>1401</v>
      </c>
      <c r="AA228" s="3">
        <f t="shared" si="10"/>
        <v>3.0069444444961846E-2</v>
      </c>
      <c r="AB228" s="23">
        <f t="shared" si="11"/>
        <v>1.5034722222480923E-2</v>
      </c>
      <c r="AC228" s="47">
        <f t="shared" si="9"/>
        <v>43.097916666665697</v>
      </c>
      <c r="AD228" s="47" t="s">
        <v>1428</v>
      </c>
    </row>
    <row r="229" spans="1:30" x14ac:dyDescent="0.2">
      <c r="A229" s="2" t="s">
        <v>876</v>
      </c>
      <c r="B229" s="3" t="s">
        <v>22</v>
      </c>
      <c r="C229" s="4">
        <v>41395.418449074074</v>
      </c>
      <c r="D229" s="86" t="s">
        <v>1461</v>
      </c>
      <c r="E229" s="67">
        <v>41395</v>
      </c>
      <c r="F229" s="69">
        <v>0.41805555555555557</v>
      </c>
      <c r="G229" s="70" t="s">
        <v>1413</v>
      </c>
      <c r="H229" s="3" t="s">
        <v>877</v>
      </c>
      <c r="I229" s="3" t="s">
        <v>38</v>
      </c>
      <c r="J229" s="3" t="s">
        <v>25</v>
      </c>
      <c r="K229" s="3" t="s">
        <v>26</v>
      </c>
      <c r="L229" s="3" t="s">
        <v>27</v>
      </c>
      <c r="M229" s="3" t="s">
        <v>27</v>
      </c>
      <c r="N229" s="3" t="s">
        <v>27</v>
      </c>
      <c r="O229" s="3" t="s">
        <v>27</v>
      </c>
      <c r="P229" s="3" t="s">
        <v>27</v>
      </c>
      <c r="Q229" s="3" t="s">
        <v>27</v>
      </c>
      <c r="R229" s="3" t="s">
        <v>201</v>
      </c>
      <c r="S229" s="3" t="s">
        <v>27</v>
      </c>
      <c r="T229" s="3" t="s">
        <v>29</v>
      </c>
      <c r="U229" s="3" t="s">
        <v>30</v>
      </c>
      <c r="V229" s="4">
        <v>41412.652337962965</v>
      </c>
      <c r="W229" s="3" t="s">
        <v>40</v>
      </c>
      <c r="X229" s="3" t="s">
        <v>27</v>
      </c>
      <c r="Y229" s="3" t="s">
        <v>878</v>
      </c>
      <c r="Z229" s="3" t="s">
        <v>1392</v>
      </c>
      <c r="AA229" s="3">
        <f t="shared" si="10"/>
        <v>9.2361111092031933E-3</v>
      </c>
      <c r="AB229" s="23">
        <f t="shared" si="11"/>
        <v>4.6180555546015967E-3</v>
      </c>
      <c r="AC229" s="47">
        <f t="shared" si="9"/>
        <v>17.23388888889167</v>
      </c>
      <c r="AD229" s="47" t="s">
        <v>1427</v>
      </c>
    </row>
    <row r="230" spans="1:30" x14ac:dyDescent="0.2">
      <c r="A230" s="2" t="s">
        <v>874</v>
      </c>
      <c r="B230" s="3" t="s">
        <v>22</v>
      </c>
      <c r="C230" s="4">
        <v>41395.441076388888</v>
      </c>
      <c r="D230" s="86" t="s">
        <v>1461</v>
      </c>
      <c r="E230" s="67">
        <v>41395</v>
      </c>
      <c r="F230" s="69">
        <v>0.44097222222222227</v>
      </c>
      <c r="G230" s="70" t="s">
        <v>1413</v>
      </c>
      <c r="H230" s="3" t="s">
        <v>875</v>
      </c>
      <c r="I230" s="3" t="s">
        <v>38</v>
      </c>
      <c r="J230" s="3" t="s">
        <v>25</v>
      </c>
      <c r="K230" s="3" t="s">
        <v>26</v>
      </c>
      <c r="L230" s="3" t="s">
        <v>27</v>
      </c>
      <c r="M230" s="3" t="s">
        <v>27</v>
      </c>
      <c r="N230" s="3" t="s">
        <v>27</v>
      </c>
      <c r="O230" s="3" t="s">
        <v>27</v>
      </c>
      <c r="P230" s="3" t="s">
        <v>27</v>
      </c>
      <c r="Q230" s="3" t="s">
        <v>27</v>
      </c>
      <c r="R230" s="3" t="s">
        <v>27</v>
      </c>
      <c r="S230" s="3" t="s">
        <v>27</v>
      </c>
      <c r="T230" s="3" t="s">
        <v>29</v>
      </c>
      <c r="U230" s="3" t="s">
        <v>30</v>
      </c>
      <c r="V230" s="4">
        <v>41418.557199074072</v>
      </c>
      <c r="W230" s="3" t="s">
        <v>40</v>
      </c>
      <c r="X230" s="3" t="s">
        <v>27</v>
      </c>
      <c r="Y230" s="3" t="s">
        <v>219</v>
      </c>
      <c r="Z230" s="3" t="s">
        <v>1401</v>
      </c>
      <c r="AA230" s="3">
        <f t="shared" si="10"/>
        <v>2.2627314814599231E-2</v>
      </c>
      <c r="AB230" s="23">
        <f t="shared" si="11"/>
        <v>1.1313657407299615E-2</v>
      </c>
      <c r="AC230" s="47">
        <f t="shared" si="9"/>
        <v>23.116122685183655</v>
      </c>
      <c r="AD230" s="47" t="s">
        <v>1427</v>
      </c>
    </row>
    <row r="231" spans="1:30" x14ac:dyDescent="0.2">
      <c r="A231" s="2" t="s">
        <v>872</v>
      </c>
      <c r="B231" s="3" t="s">
        <v>22</v>
      </c>
      <c r="C231" s="4">
        <v>41395.444166666668</v>
      </c>
      <c r="D231" s="86" t="s">
        <v>1461</v>
      </c>
      <c r="E231" s="67">
        <v>41395</v>
      </c>
      <c r="F231" s="69">
        <v>0.44375000000000003</v>
      </c>
      <c r="G231" s="70" t="s">
        <v>1413</v>
      </c>
      <c r="H231" s="3" t="s">
        <v>873</v>
      </c>
      <c r="I231" s="3" t="s">
        <v>38</v>
      </c>
      <c r="J231" s="3" t="s">
        <v>25</v>
      </c>
      <c r="K231" s="3" t="s">
        <v>39</v>
      </c>
      <c r="L231" s="3" t="s">
        <v>27</v>
      </c>
      <c r="M231" s="3" t="s">
        <v>27</v>
      </c>
      <c r="N231" s="3" t="s">
        <v>27</v>
      </c>
      <c r="O231" s="3" t="s">
        <v>27</v>
      </c>
      <c r="P231" s="3" t="s">
        <v>27</v>
      </c>
      <c r="Q231" s="3" t="s">
        <v>27</v>
      </c>
      <c r="R231" s="3" t="s">
        <v>27</v>
      </c>
      <c r="S231" s="3" t="s">
        <v>27</v>
      </c>
      <c r="T231" s="3" t="s">
        <v>29</v>
      </c>
      <c r="U231" s="3" t="s">
        <v>30</v>
      </c>
      <c r="V231" s="4">
        <v>41396.63994212963</v>
      </c>
      <c r="W231" s="3" t="s">
        <v>40</v>
      </c>
      <c r="X231" s="3" t="s">
        <v>27</v>
      </c>
      <c r="Y231" s="3" t="s">
        <v>31</v>
      </c>
      <c r="Z231" s="3" t="s">
        <v>1394</v>
      </c>
      <c r="AA231" s="3">
        <f t="shared" si="10"/>
        <v>3.0902777798473835E-3</v>
      </c>
      <c r="AB231" s="23">
        <f t="shared" si="11"/>
        <v>1.5451388899236917E-3</v>
      </c>
      <c r="AC231" s="47">
        <f t="shared" si="9"/>
        <v>1.1957754629620467</v>
      </c>
      <c r="AD231" s="47" t="s">
        <v>1421</v>
      </c>
    </row>
    <row r="232" spans="1:30" x14ac:dyDescent="0.2">
      <c r="A232" s="2" t="s">
        <v>870</v>
      </c>
      <c r="B232" s="3" t="s">
        <v>22</v>
      </c>
      <c r="C232" s="4">
        <v>41395.447789351849</v>
      </c>
      <c r="D232" s="86" t="s">
        <v>1461</v>
      </c>
      <c r="E232" s="67">
        <v>41395</v>
      </c>
      <c r="F232" s="69">
        <v>0.44722222222222219</v>
      </c>
      <c r="G232" s="70" t="s">
        <v>1413</v>
      </c>
      <c r="H232" s="3" t="s">
        <v>871</v>
      </c>
      <c r="I232" s="3" t="s">
        <v>38</v>
      </c>
      <c r="J232" s="3" t="s">
        <v>25</v>
      </c>
      <c r="K232" s="3" t="s">
        <v>26</v>
      </c>
      <c r="L232" s="3" t="s">
        <v>27</v>
      </c>
      <c r="M232" s="3" t="s">
        <v>27</v>
      </c>
      <c r="N232" s="3" t="s">
        <v>27</v>
      </c>
      <c r="O232" s="3" t="s">
        <v>27</v>
      </c>
      <c r="P232" s="3" t="s">
        <v>27</v>
      </c>
      <c r="Q232" s="3" t="s">
        <v>27</v>
      </c>
      <c r="R232" s="3" t="s">
        <v>27</v>
      </c>
      <c r="S232" s="3" t="s">
        <v>27</v>
      </c>
      <c r="T232" s="3" t="s">
        <v>29</v>
      </c>
      <c r="U232" s="3" t="s">
        <v>30</v>
      </c>
      <c r="V232" s="4">
        <v>41412.654988425929</v>
      </c>
      <c r="W232" s="3" t="s">
        <v>40</v>
      </c>
      <c r="X232" s="3" t="s">
        <v>27</v>
      </c>
      <c r="Y232" s="3" t="s">
        <v>237</v>
      </c>
      <c r="Z232" s="3" t="s">
        <v>1385</v>
      </c>
      <c r="AA232" s="3">
        <f t="shared" si="10"/>
        <v>3.6226851807441562E-3</v>
      </c>
      <c r="AB232" s="23">
        <f t="shared" si="11"/>
        <v>1.8113425903720781E-3</v>
      </c>
      <c r="AC232" s="47">
        <f t="shared" si="9"/>
        <v>17.207199074080563</v>
      </c>
      <c r="AD232" s="47" t="s">
        <v>1427</v>
      </c>
    </row>
    <row r="233" spans="1:30" x14ac:dyDescent="0.2">
      <c r="A233" s="2" t="s">
        <v>868</v>
      </c>
      <c r="B233" s="3" t="s">
        <v>22</v>
      </c>
      <c r="C233" s="4">
        <v>41395.454340277778</v>
      </c>
      <c r="D233" s="86" t="s">
        <v>1461</v>
      </c>
      <c r="E233" s="67">
        <v>41395</v>
      </c>
      <c r="F233" s="69">
        <v>0.45416666666666666</v>
      </c>
      <c r="G233" s="70" t="s">
        <v>1413</v>
      </c>
      <c r="H233" s="3" t="s">
        <v>869</v>
      </c>
      <c r="I233" s="3" t="s">
        <v>57</v>
      </c>
      <c r="J233" s="3" t="s">
        <v>25</v>
      </c>
      <c r="K233" s="3" t="s">
        <v>26</v>
      </c>
      <c r="L233" s="3" t="s">
        <v>27</v>
      </c>
      <c r="M233" s="3" t="s">
        <v>54</v>
      </c>
      <c r="N233" s="4">
        <v>41398.569722222222</v>
      </c>
      <c r="O233" s="3" t="s">
        <v>27</v>
      </c>
      <c r="P233" s="3" t="s">
        <v>27</v>
      </c>
      <c r="Q233" s="3" t="s">
        <v>27</v>
      </c>
      <c r="R233" s="3" t="s">
        <v>27</v>
      </c>
      <c r="S233" s="4">
        <v>41419.569386574076</v>
      </c>
      <c r="T233" s="3" t="s">
        <v>29</v>
      </c>
      <c r="U233" s="3" t="s">
        <v>30</v>
      </c>
      <c r="V233" s="4">
        <v>41467.446655092594</v>
      </c>
      <c r="W233" s="3" t="s">
        <v>59</v>
      </c>
      <c r="X233" s="3" t="s">
        <v>27</v>
      </c>
      <c r="Y233" s="3" t="s">
        <v>31</v>
      </c>
      <c r="Z233" s="3" t="s">
        <v>1394</v>
      </c>
      <c r="AA233" s="3">
        <f t="shared" si="10"/>
        <v>6.550925929332152E-3</v>
      </c>
      <c r="AB233" s="23">
        <f t="shared" si="11"/>
        <v>3.275462964666076E-3</v>
      </c>
      <c r="AC233" s="47">
        <f t="shared" si="9"/>
        <v>71.992314814815472</v>
      </c>
      <c r="AD233" s="47" t="s">
        <v>1428</v>
      </c>
    </row>
    <row r="234" spans="1:30" x14ac:dyDescent="0.2">
      <c r="A234" s="2" t="s">
        <v>866</v>
      </c>
      <c r="B234" s="3" t="s">
        <v>22</v>
      </c>
      <c r="C234" s="4">
        <v>41395.486828703702</v>
      </c>
      <c r="D234" s="86" t="s">
        <v>1461</v>
      </c>
      <c r="E234" s="67">
        <v>41395</v>
      </c>
      <c r="F234" s="69">
        <v>0.48680555555555555</v>
      </c>
      <c r="G234" s="70" t="s">
        <v>1413</v>
      </c>
      <c r="H234" s="3" t="s">
        <v>867</v>
      </c>
      <c r="I234" s="3" t="s">
        <v>38</v>
      </c>
      <c r="J234" s="3" t="s">
        <v>25</v>
      </c>
      <c r="K234" s="3" t="s">
        <v>39</v>
      </c>
      <c r="L234" s="3" t="s">
        <v>27</v>
      </c>
      <c r="M234" s="3" t="s">
        <v>592</v>
      </c>
      <c r="N234" s="4">
        <v>41395.541909722226</v>
      </c>
      <c r="O234" s="3" t="s">
        <v>27</v>
      </c>
      <c r="P234" s="3" t="s">
        <v>27</v>
      </c>
      <c r="Q234" s="3" t="s">
        <v>27</v>
      </c>
      <c r="R234" s="3" t="s">
        <v>27</v>
      </c>
      <c r="S234" s="4">
        <v>41396.541608796295</v>
      </c>
      <c r="T234" s="3" t="s">
        <v>29</v>
      </c>
      <c r="U234" s="3" t="s">
        <v>30</v>
      </c>
      <c r="V234" s="4">
        <v>41401.524108796293</v>
      </c>
      <c r="W234" s="3" t="s">
        <v>40</v>
      </c>
      <c r="X234" s="3" t="s">
        <v>27</v>
      </c>
      <c r="Y234" s="3" t="s">
        <v>237</v>
      </c>
      <c r="Z234" s="3" t="s">
        <v>1385</v>
      </c>
      <c r="AA234" s="3">
        <f t="shared" si="10"/>
        <v>3.2488425924384501E-2</v>
      </c>
      <c r="AB234" s="23">
        <f t="shared" si="11"/>
        <v>1.624421296219225E-2</v>
      </c>
      <c r="AC234" s="47">
        <f t="shared" si="9"/>
        <v>6.0372800925906631</v>
      </c>
      <c r="AD234" s="47" t="s">
        <v>1426</v>
      </c>
    </row>
    <row r="235" spans="1:30" x14ac:dyDescent="0.2">
      <c r="A235" s="2" t="s">
        <v>864</v>
      </c>
      <c r="B235" s="3" t="s">
        <v>22</v>
      </c>
      <c r="C235" s="4">
        <v>41395.512881944444</v>
      </c>
      <c r="D235" s="86" t="s">
        <v>1461</v>
      </c>
      <c r="E235" s="67">
        <v>41395</v>
      </c>
      <c r="F235" s="69">
        <v>0.51250000000000007</v>
      </c>
      <c r="G235" s="70" t="s">
        <v>1413</v>
      </c>
      <c r="H235" s="3" t="s">
        <v>865</v>
      </c>
      <c r="I235" s="3" t="s">
        <v>38</v>
      </c>
      <c r="J235" s="3" t="s">
        <v>25</v>
      </c>
      <c r="K235" s="3" t="s">
        <v>26</v>
      </c>
      <c r="L235" s="3" t="s">
        <v>27</v>
      </c>
      <c r="M235" s="3" t="s">
        <v>96</v>
      </c>
      <c r="N235" s="4">
        <v>41398.570138888892</v>
      </c>
      <c r="O235" s="3" t="s">
        <v>27</v>
      </c>
      <c r="P235" s="3" t="s">
        <v>27</v>
      </c>
      <c r="Q235" s="3" t="s">
        <v>27</v>
      </c>
      <c r="R235" s="3" t="s">
        <v>27</v>
      </c>
      <c r="S235" s="4">
        <v>41419.569849537038</v>
      </c>
      <c r="T235" s="3" t="s">
        <v>29</v>
      </c>
      <c r="U235" s="3" t="s">
        <v>30</v>
      </c>
      <c r="V235" s="4">
        <v>41439.597581018519</v>
      </c>
      <c r="W235" s="3" t="s">
        <v>59</v>
      </c>
      <c r="X235" s="3" t="s">
        <v>27</v>
      </c>
      <c r="Y235" s="3" t="s">
        <v>31</v>
      </c>
      <c r="Z235" s="3" t="s">
        <v>1394</v>
      </c>
      <c r="AA235" s="3">
        <f t="shared" si="10"/>
        <v>2.6053240741021E-2</v>
      </c>
      <c r="AB235" s="23">
        <f t="shared" si="11"/>
        <v>1.30266203705105E-2</v>
      </c>
      <c r="AC235" s="47">
        <f t="shared" si="9"/>
        <v>44.084699074075615</v>
      </c>
      <c r="AD235" s="47" t="s">
        <v>1428</v>
      </c>
    </row>
    <row r="236" spans="1:30" x14ac:dyDescent="0.2">
      <c r="A236" s="2" t="s">
        <v>862</v>
      </c>
      <c r="B236" s="3" t="s">
        <v>22</v>
      </c>
      <c r="C236" s="4">
        <v>41395.515208333331</v>
      </c>
      <c r="D236" s="86" t="s">
        <v>1461</v>
      </c>
      <c r="E236" s="67">
        <v>41395</v>
      </c>
      <c r="F236" s="69">
        <v>0.51458333333333328</v>
      </c>
      <c r="G236" s="70" t="s">
        <v>1413</v>
      </c>
      <c r="H236" s="3" t="s">
        <v>863</v>
      </c>
      <c r="I236" s="3" t="s">
        <v>38</v>
      </c>
      <c r="J236" s="3" t="s">
        <v>25</v>
      </c>
      <c r="K236" s="3" t="s">
        <v>26</v>
      </c>
      <c r="L236" s="3" t="s">
        <v>27</v>
      </c>
      <c r="M236" s="3" t="s">
        <v>27</v>
      </c>
      <c r="N236" s="3" t="s">
        <v>27</v>
      </c>
      <c r="O236" s="3" t="s">
        <v>27</v>
      </c>
      <c r="P236" s="3" t="s">
        <v>27</v>
      </c>
      <c r="Q236" s="3" t="s">
        <v>27</v>
      </c>
      <c r="R236" s="3" t="s">
        <v>77</v>
      </c>
      <c r="S236" s="3" t="s">
        <v>27</v>
      </c>
      <c r="T236" s="3" t="s">
        <v>29</v>
      </c>
      <c r="U236" s="3" t="s">
        <v>30</v>
      </c>
      <c r="V236" s="4">
        <v>41412.809571759259</v>
      </c>
      <c r="W236" s="3" t="s">
        <v>40</v>
      </c>
      <c r="X236" s="3" t="s">
        <v>27</v>
      </c>
      <c r="Y236" s="3" t="s">
        <v>93</v>
      </c>
      <c r="Z236" s="3" t="s">
        <v>1386</v>
      </c>
      <c r="AA236" s="3">
        <f t="shared" si="10"/>
        <v>2.3263888870133087E-3</v>
      </c>
      <c r="AB236" s="23">
        <f t="shared" si="11"/>
        <v>1.1631944435066544E-3</v>
      </c>
      <c r="AC236" s="47">
        <f t="shared" si="9"/>
        <v>17.294363425928168</v>
      </c>
      <c r="AD236" s="47" t="s">
        <v>1427</v>
      </c>
    </row>
    <row r="237" spans="1:30" x14ac:dyDescent="0.2">
      <c r="A237" s="2" t="s">
        <v>859</v>
      </c>
      <c r="B237" s="3" t="s">
        <v>22</v>
      </c>
      <c r="C237" s="4">
        <v>41395.523877314816</v>
      </c>
      <c r="D237" s="86" t="s">
        <v>1461</v>
      </c>
      <c r="E237" s="67">
        <v>41395</v>
      </c>
      <c r="F237" s="69">
        <v>0.52361111111111114</v>
      </c>
      <c r="G237" s="70" t="s">
        <v>1413</v>
      </c>
      <c r="H237" s="3" t="s">
        <v>860</v>
      </c>
      <c r="I237" s="3" t="s">
        <v>38</v>
      </c>
      <c r="J237" s="3" t="s">
        <v>25</v>
      </c>
      <c r="K237" s="3" t="s">
        <v>26</v>
      </c>
      <c r="L237" s="3" t="s">
        <v>27</v>
      </c>
      <c r="M237" s="3" t="s">
        <v>861</v>
      </c>
      <c r="N237" s="3" t="s">
        <v>27</v>
      </c>
      <c r="O237" s="3" t="s">
        <v>27</v>
      </c>
      <c r="P237" s="3" t="s">
        <v>27</v>
      </c>
      <c r="Q237" s="3" t="s">
        <v>27</v>
      </c>
      <c r="R237" s="3" t="s">
        <v>27</v>
      </c>
      <c r="S237" s="3" t="s">
        <v>27</v>
      </c>
      <c r="T237" s="3" t="s">
        <v>29</v>
      </c>
      <c r="U237" s="3" t="s">
        <v>30</v>
      </c>
      <c r="V237" s="4">
        <v>41412.810694444444</v>
      </c>
      <c r="W237" s="3" t="s">
        <v>40</v>
      </c>
      <c r="X237" s="3" t="s">
        <v>27</v>
      </c>
      <c r="Y237" s="3" t="s">
        <v>619</v>
      </c>
      <c r="Z237" s="3" t="s">
        <v>1402</v>
      </c>
      <c r="AA237" s="3">
        <f t="shared" si="10"/>
        <v>8.668981485243421E-3</v>
      </c>
      <c r="AB237" s="23">
        <f t="shared" si="11"/>
        <v>4.3344907426217105E-3</v>
      </c>
      <c r="AC237" s="47">
        <f t="shared" si="9"/>
        <v>17.286817129628616</v>
      </c>
      <c r="AD237" s="47" t="s">
        <v>1427</v>
      </c>
    </row>
    <row r="238" spans="1:30" x14ac:dyDescent="0.2">
      <c r="A238" s="2" t="s">
        <v>857</v>
      </c>
      <c r="B238" s="3" t="s">
        <v>22</v>
      </c>
      <c r="C238" s="4">
        <v>41395.528738425928</v>
      </c>
      <c r="D238" s="86" t="s">
        <v>1461</v>
      </c>
      <c r="E238" s="67">
        <v>41395</v>
      </c>
      <c r="F238" s="69">
        <v>0.52847222222222223</v>
      </c>
      <c r="G238" s="70" t="s">
        <v>1413</v>
      </c>
      <c r="H238" s="3" t="s">
        <v>858</v>
      </c>
      <c r="I238" s="3" t="s">
        <v>38</v>
      </c>
      <c r="J238" s="3" t="s">
        <v>25</v>
      </c>
      <c r="K238" s="3" t="s">
        <v>50</v>
      </c>
      <c r="L238" s="3" t="s">
        <v>27</v>
      </c>
      <c r="M238" s="3" t="s">
        <v>618</v>
      </c>
      <c r="N238" s="4">
        <v>41395.858425925922</v>
      </c>
      <c r="O238" s="3" t="s">
        <v>27</v>
      </c>
      <c r="P238" s="3" t="s">
        <v>27</v>
      </c>
      <c r="Q238" s="3" t="s">
        <v>27</v>
      </c>
      <c r="R238" s="3" t="s">
        <v>27</v>
      </c>
      <c r="S238" s="4">
        <v>41397.857453703706</v>
      </c>
      <c r="T238" s="3" t="s">
        <v>29</v>
      </c>
      <c r="U238" s="3" t="s">
        <v>30</v>
      </c>
      <c r="V238" s="4">
        <v>41401.459618055553</v>
      </c>
      <c r="W238" s="3" t="s">
        <v>40</v>
      </c>
      <c r="X238" s="3" t="s">
        <v>27</v>
      </c>
      <c r="Y238" s="3" t="s">
        <v>619</v>
      </c>
      <c r="Z238" s="3" t="s">
        <v>1402</v>
      </c>
      <c r="AA238" s="3">
        <f t="shared" si="10"/>
        <v>4.8611111124046147E-3</v>
      </c>
      <c r="AB238" s="23">
        <f t="shared" si="11"/>
        <v>2.4305555562023073E-3</v>
      </c>
      <c r="AC238" s="47">
        <f t="shared" si="9"/>
        <v>5.9308796296245418</v>
      </c>
      <c r="AD238" s="47" t="s">
        <v>1425</v>
      </c>
    </row>
    <row r="239" spans="1:30" x14ac:dyDescent="0.2">
      <c r="A239" s="2" t="s">
        <v>855</v>
      </c>
      <c r="B239" s="3" t="s">
        <v>22</v>
      </c>
      <c r="C239" s="4">
        <v>41395.532152777778</v>
      </c>
      <c r="D239" s="86" t="s">
        <v>1461</v>
      </c>
      <c r="E239" s="67">
        <v>41395</v>
      </c>
      <c r="F239" s="69">
        <v>0.53194444444444444</v>
      </c>
      <c r="G239" s="70" t="s">
        <v>1413</v>
      </c>
      <c r="H239" s="3" t="s">
        <v>856</v>
      </c>
      <c r="I239" s="3" t="s">
        <v>57</v>
      </c>
      <c r="J239" s="3" t="s">
        <v>25</v>
      </c>
      <c r="K239" s="3" t="s">
        <v>26</v>
      </c>
      <c r="L239" s="3" t="s">
        <v>27</v>
      </c>
      <c r="M239" s="3" t="s">
        <v>27</v>
      </c>
      <c r="N239" s="3" t="s">
        <v>27</v>
      </c>
      <c r="O239" s="3" t="s">
        <v>27</v>
      </c>
      <c r="P239" s="3" t="s">
        <v>27</v>
      </c>
      <c r="Q239" s="3" t="s">
        <v>27</v>
      </c>
      <c r="R239" s="3" t="s">
        <v>27</v>
      </c>
      <c r="S239" s="3" t="s">
        <v>27</v>
      </c>
      <c r="T239" s="3" t="s">
        <v>29</v>
      </c>
      <c r="U239" s="3" t="s">
        <v>30</v>
      </c>
      <c r="V239" s="4">
        <v>41397.447662037041</v>
      </c>
      <c r="W239" s="3" t="s">
        <v>59</v>
      </c>
      <c r="X239" s="3" t="s">
        <v>27</v>
      </c>
      <c r="Y239" s="3" t="s">
        <v>60</v>
      </c>
      <c r="Z239" s="3" t="s">
        <v>1389</v>
      </c>
      <c r="AA239" s="3">
        <f t="shared" si="10"/>
        <v>3.4143518496421166E-3</v>
      </c>
      <c r="AB239" s="23">
        <f t="shared" si="11"/>
        <v>1.7071759248210583E-3</v>
      </c>
      <c r="AC239" s="47">
        <f t="shared" si="9"/>
        <v>1.9155092592627625</v>
      </c>
      <c r="AD239" s="47" t="s">
        <v>1421</v>
      </c>
    </row>
    <row r="240" spans="1:30" x14ac:dyDescent="0.2">
      <c r="A240" s="2" t="s">
        <v>851</v>
      </c>
      <c r="B240" s="3" t="s">
        <v>22</v>
      </c>
      <c r="C240" s="4">
        <v>41395.543009259258</v>
      </c>
      <c r="D240" s="86" t="s">
        <v>1461</v>
      </c>
      <c r="E240" s="67">
        <v>41395</v>
      </c>
      <c r="F240" s="69">
        <v>0.54236111111111118</v>
      </c>
      <c r="G240" s="70" t="s">
        <v>1413</v>
      </c>
      <c r="H240" s="3" t="s">
        <v>852</v>
      </c>
      <c r="I240" s="3" t="s">
        <v>38</v>
      </c>
      <c r="J240" s="3" t="s">
        <v>25</v>
      </c>
      <c r="K240" s="3" t="s">
        <v>26</v>
      </c>
      <c r="L240" s="3" t="s">
        <v>27</v>
      </c>
      <c r="M240" s="3" t="s">
        <v>853</v>
      </c>
      <c r="N240" s="4">
        <v>41418.505150462966</v>
      </c>
      <c r="O240" s="3" t="s">
        <v>27</v>
      </c>
      <c r="P240" s="3" t="s">
        <v>27</v>
      </c>
      <c r="Q240" s="3" t="s">
        <v>27</v>
      </c>
      <c r="R240" s="3" t="s">
        <v>27</v>
      </c>
      <c r="S240" s="4">
        <v>41439.504837962966</v>
      </c>
      <c r="T240" s="3" t="s">
        <v>29</v>
      </c>
      <c r="U240" s="3" t="s">
        <v>30</v>
      </c>
      <c r="V240" s="4">
        <v>41467.433715277781</v>
      </c>
      <c r="W240" s="3" t="s">
        <v>40</v>
      </c>
      <c r="X240" s="3" t="s">
        <v>27</v>
      </c>
      <c r="Y240" s="3" t="s">
        <v>854</v>
      </c>
      <c r="Z240" s="3" t="s">
        <v>1385</v>
      </c>
      <c r="AA240" s="3">
        <f t="shared" si="10"/>
        <v>1.0856481480004732E-2</v>
      </c>
      <c r="AB240" s="23">
        <f t="shared" si="11"/>
        <v>5.4282407400023658E-3</v>
      </c>
      <c r="AC240" s="47">
        <f t="shared" si="9"/>
        <v>71.890706018522906</v>
      </c>
      <c r="AD240" s="47" t="s">
        <v>1428</v>
      </c>
    </row>
    <row r="241" spans="1:30" x14ac:dyDescent="0.2">
      <c r="A241" s="2" t="s">
        <v>849</v>
      </c>
      <c r="B241" s="3" t="s">
        <v>52</v>
      </c>
      <c r="C241" s="4">
        <v>41395.543043981481</v>
      </c>
      <c r="D241" s="86" t="s">
        <v>1461</v>
      </c>
      <c r="E241" s="67">
        <v>41395</v>
      </c>
      <c r="F241" s="69">
        <v>0.54236111111111118</v>
      </c>
      <c r="G241" s="70" t="s">
        <v>1413</v>
      </c>
      <c r="H241" s="3" t="s">
        <v>850</v>
      </c>
      <c r="I241" s="3" t="s">
        <v>34</v>
      </c>
      <c r="J241" s="3" t="s">
        <v>25</v>
      </c>
      <c r="K241" s="3" t="s">
        <v>26</v>
      </c>
      <c r="L241" s="3" t="s">
        <v>27</v>
      </c>
      <c r="M241" s="3" t="s">
        <v>27</v>
      </c>
      <c r="N241" s="3" t="s">
        <v>27</v>
      </c>
      <c r="O241" s="3" t="s">
        <v>27</v>
      </c>
      <c r="P241" s="3" t="s">
        <v>27</v>
      </c>
      <c r="Q241" s="3" t="s">
        <v>27</v>
      </c>
      <c r="R241" s="3" t="s">
        <v>27</v>
      </c>
      <c r="S241" s="3" t="s">
        <v>27</v>
      </c>
      <c r="T241" s="3" t="s">
        <v>29</v>
      </c>
      <c r="U241" s="3" t="s">
        <v>30</v>
      </c>
      <c r="V241" s="4">
        <v>41397.721307870372</v>
      </c>
      <c r="W241" s="3" t="s">
        <v>27</v>
      </c>
      <c r="X241" s="3" t="s">
        <v>27</v>
      </c>
      <c r="Y241" s="3" t="s">
        <v>735</v>
      </c>
      <c r="Z241" s="3" t="s">
        <v>1390</v>
      </c>
      <c r="AA241" s="3">
        <f t="shared" si="10"/>
        <v>3.4722223062999547E-5</v>
      </c>
      <c r="AB241" s="23">
        <f t="shared" si="11"/>
        <v>1.7361111531499773E-5</v>
      </c>
      <c r="AC241" s="47">
        <f t="shared" si="9"/>
        <v>2.1782638888907968</v>
      </c>
      <c r="AD241" s="47" t="s">
        <v>1422</v>
      </c>
    </row>
    <row r="242" spans="1:30" x14ac:dyDescent="0.2">
      <c r="A242" s="2" t="s">
        <v>847</v>
      </c>
      <c r="B242" s="3" t="s">
        <v>22</v>
      </c>
      <c r="C242" s="4">
        <v>41395.554768518516</v>
      </c>
      <c r="D242" s="86" t="s">
        <v>1461</v>
      </c>
      <c r="E242" s="67">
        <v>41395</v>
      </c>
      <c r="F242" s="69">
        <v>0.5541666666666667</v>
      </c>
      <c r="G242" s="70" t="s">
        <v>1413</v>
      </c>
      <c r="H242" s="3" t="s">
        <v>848</v>
      </c>
      <c r="I242" s="3" t="s">
        <v>38</v>
      </c>
      <c r="J242" s="3" t="s">
        <v>25</v>
      </c>
      <c r="K242" s="3" t="s">
        <v>26</v>
      </c>
      <c r="L242" s="3" t="s">
        <v>27</v>
      </c>
      <c r="M242" s="3" t="s">
        <v>27</v>
      </c>
      <c r="N242" s="3" t="s">
        <v>27</v>
      </c>
      <c r="O242" s="3" t="s">
        <v>27</v>
      </c>
      <c r="P242" s="3" t="s">
        <v>27</v>
      </c>
      <c r="Q242" s="3" t="s">
        <v>27</v>
      </c>
      <c r="R242" s="3" t="s">
        <v>27</v>
      </c>
      <c r="S242" s="3" t="s">
        <v>27</v>
      </c>
      <c r="T242" s="3" t="s">
        <v>29</v>
      </c>
      <c r="U242" s="3" t="s">
        <v>30</v>
      </c>
      <c r="V242" s="4">
        <v>41412.814803240741</v>
      </c>
      <c r="W242" s="3" t="s">
        <v>40</v>
      </c>
      <c r="X242" s="3" t="s">
        <v>27</v>
      </c>
      <c r="Y242" s="3" t="s">
        <v>93</v>
      </c>
      <c r="Z242" s="3" t="s">
        <v>1386</v>
      </c>
      <c r="AA242" s="3">
        <f t="shared" si="10"/>
        <v>1.1724537034751847E-2</v>
      </c>
      <c r="AB242" s="23">
        <f t="shared" si="11"/>
        <v>5.8622685173759237E-3</v>
      </c>
      <c r="AC242" s="47">
        <f t="shared" si="9"/>
        <v>17.2600347222251</v>
      </c>
      <c r="AD242" s="47" t="s">
        <v>1427</v>
      </c>
    </row>
    <row r="243" spans="1:30" x14ac:dyDescent="0.2">
      <c r="A243" s="2" t="s">
        <v>845</v>
      </c>
      <c r="B243" s="3" t="s">
        <v>22</v>
      </c>
      <c r="C243" s="4">
        <v>41395.593530092592</v>
      </c>
      <c r="D243" s="86" t="s">
        <v>1461</v>
      </c>
      <c r="E243" s="67">
        <v>41395</v>
      </c>
      <c r="F243" s="69">
        <v>0.59305555555555556</v>
      </c>
      <c r="G243" s="70" t="s">
        <v>1413</v>
      </c>
      <c r="H243" s="3" t="s">
        <v>846</v>
      </c>
      <c r="I243" s="3" t="s">
        <v>38</v>
      </c>
      <c r="J243" s="3" t="s">
        <v>25</v>
      </c>
      <c r="K243" s="3" t="s">
        <v>26</v>
      </c>
      <c r="L243" s="3" t="s">
        <v>27</v>
      </c>
      <c r="M243" s="3" t="s">
        <v>27</v>
      </c>
      <c r="N243" s="3" t="s">
        <v>27</v>
      </c>
      <c r="O243" s="3" t="s">
        <v>27</v>
      </c>
      <c r="P243" s="3" t="s">
        <v>27</v>
      </c>
      <c r="Q243" s="3" t="s">
        <v>27</v>
      </c>
      <c r="R243" s="3" t="s">
        <v>27</v>
      </c>
      <c r="S243" s="3" t="s">
        <v>27</v>
      </c>
      <c r="T243" s="3" t="s">
        <v>29</v>
      </c>
      <c r="U243" s="3" t="s">
        <v>30</v>
      </c>
      <c r="V243" s="4">
        <v>41412.821261574078</v>
      </c>
      <c r="W243" s="3" t="s">
        <v>40</v>
      </c>
      <c r="X243" s="3" t="s">
        <v>27</v>
      </c>
      <c r="Y243" s="3" t="s">
        <v>167</v>
      </c>
      <c r="Z243" s="3" t="s">
        <v>1402</v>
      </c>
      <c r="AA243" s="3">
        <f t="shared" si="10"/>
        <v>3.8761574076488614E-2</v>
      </c>
      <c r="AB243" s="23">
        <f t="shared" si="11"/>
        <v>1.9380787038244307E-2</v>
      </c>
      <c r="AC243" s="47">
        <f t="shared" si="9"/>
        <v>17.227731481485534</v>
      </c>
      <c r="AD243" s="47" t="s">
        <v>1427</v>
      </c>
    </row>
    <row r="244" spans="1:30" x14ac:dyDescent="0.2">
      <c r="A244" s="2" t="s">
        <v>843</v>
      </c>
      <c r="B244" s="3" t="s">
        <v>22</v>
      </c>
      <c r="C244" s="4">
        <v>41395.607488425929</v>
      </c>
      <c r="D244" s="86" t="s">
        <v>1461</v>
      </c>
      <c r="E244" s="67">
        <v>41395</v>
      </c>
      <c r="F244" s="69">
        <v>0.6069444444444444</v>
      </c>
      <c r="G244" s="70" t="s">
        <v>1413</v>
      </c>
      <c r="H244" s="3" t="s">
        <v>844</v>
      </c>
      <c r="I244" s="3" t="s">
        <v>38</v>
      </c>
      <c r="J244" s="3" t="s">
        <v>25</v>
      </c>
      <c r="K244" s="3" t="s">
        <v>26</v>
      </c>
      <c r="L244" s="3" t="s">
        <v>27</v>
      </c>
      <c r="M244" s="3" t="s">
        <v>27</v>
      </c>
      <c r="N244" s="3" t="s">
        <v>27</v>
      </c>
      <c r="O244" s="3" t="s">
        <v>27</v>
      </c>
      <c r="P244" s="3" t="s">
        <v>27</v>
      </c>
      <c r="Q244" s="3" t="s">
        <v>27</v>
      </c>
      <c r="R244" s="3" t="s">
        <v>27</v>
      </c>
      <c r="S244" s="3" t="s">
        <v>27</v>
      </c>
      <c r="T244" s="3" t="s">
        <v>29</v>
      </c>
      <c r="U244" s="3" t="s">
        <v>47</v>
      </c>
      <c r="V244" s="4">
        <v>41396.672210648147</v>
      </c>
      <c r="W244" s="3" t="s">
        <v>40</v>
      </c>
      <c r="X244" s="3" t="s">
        <v>27</v>
      </c>
      <c r="Y244" s="3" t="s">
        <v>562</v>
      </c>
      <c r="Z244" s="3" t="s">
        <v>1400</v>
      </c>
      <c r="AA244" s="3">
        <f t="shared" si="10"/>
        <v>1.3958333336631767E-2</v>
      </c>
      <c r="AB244" s="23">
        <f t="shared" si="11"/>
        <v>6.9791666683158837E-3</v>
      </c>
      <c r="AC244" s="47">
        <f t="shared" si="9"/>
        <v>1.0647222222178243</v>
      </c>
      <c r="AD244" s="47" t="s">
        <v>1421</v>
      </c>
    </row>
    <row r="245" spans="1:30" x14ac:dyDescent="0.2">
      <c r="A245" s="2" t="s">
        <v>841</v>
      </c>
      <c r="B245" s="3" t="s">
        <v>22</v>
      </c>
      <c r="C245" s="4">
        <v>41395.632361111115</v>
      </c>
      <c r="D245" s="86" t="s">
        <v>1461</v>
      </c>
      <c r="E245" s="67">
        <v>41395</v>
      </c>
      <c r="F245" s="69">
        <v>0.63194444444444442</v>
      </c>
      <c r="G245" s="70" t="s">
        <v>1413</v>
      </c>
      <c r="H245" s="3" t="s">
        <v>842</v>
      </c>
      <c r="I245" s="3" t="s">
        <v>38</v>
      </c>
      <c r="J245" s="3" t="s">
        <v>25</v>
      </c>
      <c r="K245" s="3" t="s">
        <v>39</v>
      </c>
      <c r="L245" s="3" t="s">
        <v>27</v>
      </c>
      <c r="M245" s="3" t="s">
        <v>81</v>
      </c>
      <c r="N245" s="4">
        <v>41395.688807870371</v>
      </c>
      <c r="O245" s="3" t="s">
        <v>27</v>
      </c>
      <c r="P245" s="3" t="s">
        <v>27</v>
      </c>
      <c r="Q245" s="3" t="s">
        <v>27</v>
      </c>
      <c r="R245" s="3" t="s">
        <v>27</v>
      </c>
      <c r="S245" s="4">
        <v>41396.688368055555</v>
      </c>
      <c r="T245" s="3" t="s">
        <v>29</v>
      </c>
      <c r="U245" s="3" t="s">
        <v>30</v>
      </c>
      <c r="V245" s="4">
        <v>41397.39366898148</v>
      </c>
      <c r="W245" s="3" t="s">
        <v>40</v>
      </c>
      <c r="X245" s="3" t="s">
        <v>27</v>
      </c>
      <c r="Y245" s="3" t="s">
        <v>178</v>
      </c>
      <c r="Z245" s="3" t="s">
        <v>1387</v>
      </c>
      <c r="AA245" s="3">
        <f t="shared" si="10"/>
        <v>2.4872685185982846E-2</v>
      </c>
      <c r="AB245" s="23">
        <f t="shared" si="11"/>
        <v>1.2436342592991423E-2</v>
      </c>
      <c r="AC245" s="47">
        <f t="shared" si="9"/>
        <v>1.7613078703652718</v>
      </c>
      <c r="AD245" s="47" t="s">
        <v>1421</v>
      </c>
    </row>
    <row r="246" spans="1:30" x14ac:dyDescent="0.2">
      <c r="A246" s="2" t="s">
        <v>839</v>
      </c>
      <c r="B246" s="3" t="s">
        <v>22</v>
      </c>
      <c r="C246" s="4">
        <v>41395.643067129633</v>
      </c>
      <c r="D246" s="86" t="s">
        <v>1461</v>
      </c>
      <c r="E246" s="67">
        <v>41395</v>
      </c>
      <c r="F246" s="69">
        <v>0.6430555555555556</v>
      </c>
      <c r="G246" s="70" t="s">
        <v>1413</v>
      </c>
      <c r="H246" s="3" t="s">
        <v>840</v>
      </c>
      <c r="I246" s="3" t="s">
        <v>38</v>
      </c>
      <c r="J246" s="3" t="s">
        <v>25</v>
      </c>
      <c r="K246" s="3" t="s">
        <v>26</v>
      </c>
      <c r="L246" s="3" t="s">
        <v>27</v>
      </c>
      <c r="M246" s="3" t="s">
        <v>27</v>
      </c>
      <c r="N246" s="3" t="s">
        <v>27</v>
      </c>
      <c r="O246" s="3" t="s">
        <v>27</v>
      </c>
      <c r="P246" s="3" t="s">
        <v>27</v>
      </c>
      <c r="Q246" s="3" t="s">
        <v>27</v>
      </c>
      <c r="R246" s="3" t="s">
        <v>27</v>
      </c>
      <c r="S246" s="3" t="s">
        <v>27</v>
      </c>
      <c r="T246" s="3" t="s">
        <v>29</v>
      </c>
      <c r="U246" s="3" t="s">
        <v>30</v>
      </c>
      <c r="V246" s="4">
        <v>41412.829965277779</v>
      </c>
      <c r="W246" s="3" t="s">
        <v>40</v>
      </c>
      <c r="X246" s="3" t="s">
        <v>27</v>
      </c>
      <c r="Y246" s="3" t="s">
        <v>182</v>
      </c>
      <c r="Z246" s="3" t="s">
        <v>1388</v>
      </c>
      <c r="AA246" s="3">
        <f t="shared" si="10"/>
        <v>1.0706018518249039E-2</v>
      </c>
      <c r="AB246" s="23">
        <f t="shared" si="11"/>
        <v>5.3530092591245193E-3</v>
      </c>
      <c r="AC246" s="47">
        <f t="shared" si="9"/>
        <v>17.186898148145701</v>
      </c>
      <c r="AD246" s="47" t="s">
        <v>1427</v>
      </c>
    </row>
    <row r="247" spans="1:30" x14ac:dyDescent="0.2">
      <c r="A247" s="2" t="s">
        <v>837</v>
      </c>
      <c r="B247" s="3" t="s">
        <v>22</v>
      </c>
      <c r="C247" s="4">
        <v>41395.652766203704</v>
      </c>
      <c r="D247" s="86" t="s">
        <v>1461</v>
      </c>
      <c r="E247" s="67">
        <v>41395</v>
      </c>
      <c r="F247" s="69">
        <v>0.65208333333333335</v>
      </c>
      <c r="G247" s="70" t="s">
        <v>1413</v>
      </c>
      <c r="H247" s="3" t="s">
        <v>838</v>
      </c>
      <c r="I247" s="3" t="s">
        <v>38</v>
      </c>
      <c r="J247" s="3" t="s">
        <v>25</v>
      </c>
      <c r="K247" s="3" t="s">
        <v>26</v>
      </c>
      <c r="L247" s="3" t="s">
        <v>27</v>
      </c>
      <c r="M247" s="3" t="s">
        <v>96</v>
      </c>
      <c r="N247" s="3" t="s">
        <v>27</v>
      </c>
      <c r="O247" s="3" t="s">
        <v>27</v>
      </c>
      <c r="P247" s="3" t="s">
        <v>27</v>
      </c>
      <c r="Q247" s="3" t="s">
        <v>27</v>
      </c>
      <c r="R247" s="3" t="s">
        <v>27</v>
      </c>
      <c r="S247" s="3" t="s">
        <v>27</v>
      </c>
      <c r="T247" s="3" t="s">
        <v>29</v>
      </c>
      <c r="U247" s="3" t="s">
        <v>30</v>
      </c>
      <c r="V247" s="4">
        <v>41401.506076388891</v>
      </c>
      <c r="W247" s="3" t="s">
        <v>40</v>
      </c>
      <c r="X247" s="3" t="s">
        <v>27</v>
      </c>
      <c r="Y247" s="3" t="s">
        <v>31</v>
      </c>
      <c r="Z247" s="3" t="s">
        <v>1394</v>
      </c>
      <c r="AA247" s="3">
        <f t="shared" si="10"/>
        <v>9.6990740712499246E-3</v>
      </c>
      <c r="AB247" s="23">
        <f t="shared" si="11"/>
        <v>4.8495370356249623E-3</v>
      </c>
      <c r="AC247" s="47">
        <f t="shared" si="9"/>
        <v>5.8533101851862739</v>
      </c>
      <c r="AD247" s="47" t="s">
        <v>1425</v>
      </c>
    </row>
    <row r="248" spans="1:30" x14ac:dyDescent="0.2">
      <c r="A248" s="2" t="s">
        <v>835</v>
      </c>
      <c r="B248" s="3" t="s">
        <v>22</v>
      </c>
      <c r="C248" s="4">
        <v>41395.656724537039</v>
      </c>
      <c r="D248" s="86" t="s">
        <v>1461</v>
      </c>
      <c r="E248" s="67">
        <v>41395</v>
      </c>
      <c r="F248" s="69">
        <v>0.65625</v>
      </c>
      <c r="G248" s="70" t="s">
        <v>1413</v>
      </c>
      <c r="H248" s="3" t="s">
        <v>836</v>
      </c>
      <c r="I248" s="3" t="s">
        <v>38</v>
      </c>
      <c r="J248" s="3" t="s">
        <v>25</v>
      </c>
      <c r="K248" s="3" t="s">
        <v>26</v>
      </c>
      <c r="L248" s="3" t="s">
        <v>27</v>
      </c>
      <c r="M248" s="3" t="s">
        <v>27</v>
      </c>
      <c r="N248" s="3" t="s">
        <v>27</v>
      </c>
      <c r="O248" s="3" t="s">
        <v>27</v>
      </c>
      <c r="P248" s="3" t="s">
        <v>27</v>
      </c>
      <c r="Q248" s="3" t="s">
        <v>27</v>
      </c>
      <c r="R248" s="3" t="s">
        <v>27</v>
      </c>
      <c r="S248" s="3" t="s">
        <v>27</v>
      </c>
      <c r="T248" s="3" t="s">
        <v>29</v>
      </c>
      <c r="U248" s="3" t="s">
        <v>30</v>
      </c>
      <c r="V248" s="4">
        <v>41418.558923611112</v>
      </c>
      <c r="W248" s="3" t="s">
        <v>40</v>
      </c>
      <c r="X248" s="3" t="s">
        <v>27</v>
      </c>
      <c r="Y248" s="3" t="s">
        <v>136</v>
      </c>
      <c r="Z248" s="3" t="s">
        <v>1387</v>
      </c>
      <c r="AA248" s="3">
        <f t="shared" si="10"/>
        <v>3.9583333345944993E-3</v>
      </c>
      <c r="AB248" s="23">
        <f t="shared" si="11"/>
        <v>1.9791666672972497E-3</v>
      </c>
      <c r="AC248" s="47">
        <f t="shared" si="9"/>
        <v>22.902199074072996</v>
      </c>
      <c r="AD248" s="47" t="s">
        <v>1427</v>
      </c>
    </row>
    <row r="249" spans="1:30" x14ac:dyDescent="0.2">
      <c r="A249" s="2" t="s">
        <v>833</v>
      </c>
      <c r="B249" s="3" t="s">
        <v>52</v>
      </c>
      <c r="C249" s="4">
        <v>41395.70207175926</v>
      </c>
      <c r="D249" s="86" t="s">
        <v>1461</v>
      </c>
      <c r="E249" s="67">
        <v>41395</v>
      </c>
      <c r="F249" s="69">
        <v>0.70138888888888884</v>
      </c>
      <c r="G249" s="70" t="s">
        <v>1413</v>
      </c>
      <c r="H249" s="3" t="s">
        <v>834</v>
      </c>
      <c r="I249" s="3" t="s">
        <v>38</v>
      </c>
      <c r="J249" s="3" t="s">
        <v>25</v>
      </c>
      <c r="K249" s="3" t="s">
        <v>39</v>
      </c>
      <c r="L249" s="3" t="s">
        <v>27</v>
      </c>
      <c r="M249" s="3" t="s">
        <v>27</v>
      </c>
      <c r="N249" s="3" t="s">
        <v>27</v>
      </c>
      <c r="O249" s="3" t="s">
        <v>27</v>
      </c>
      <c r="P249" s="3" t="s">
        <v>27</v>
      </c>
      <c r="Q249" s="3" t="s">
        <v>27</v>
      </c>
      <c r="R249" s="3" t="s">
        <v>27</v>
      </c>
      <c r="S249" s="3" t="s">
        <v>27</v>
      </c>
      <c r="T249" s="3" t="s">
        <v>29</v>
      </c>
      <c r="U249" s="3" t="s">
        <v>30</v>
      </c>
      <c r="V249" s="4">
        <v>41397.44321759259</v>
      </c>
      <c r="W249" s="3" t="s">
        <v>40</v>
      </c>
      <c r="X249" s="3" t="s">
        <v>27</v>
      </c>
      <c r="Y249" s="3" t="s">
        <v>249</v>
      </c>
      <c r="Z249" s="3" t="s">
        <v>249</v>
      </c>
      <c r="AA249" s="3">
        <f t="shared" si="10"/>
        <v>4.5347222221607808E-2</v>
      </c>
      <c r="AB249" s="23">
        <f t="shared" si="11"/>
        <v>2.2673611110803904E-2</v>
      </c>
      <c r="AC249" s="47">
        <f t="shared" si="9"/>
        <v>1.7411458333299379</v>
      </c>
      <c r="AD249" s="47" t="s">
        <v>1421</v>
      </c>
    </row>
    <row r="250" spans="1:30" x14ac:dyDescent="0.2">
      <c r="A250" s="2" t="s">
        <v>831</v>
      </c>
      <c r="B250" s="3" t="s">
        <v>22</v>
      </c>
      <c r="C250" s="4">
        <v>41395.708564814813</v>
      </c>
      <c r="D250" s="86" t="s">
        <v>1461</v>
      </c>
      <c r="E250" s="67">
        <v>41395</v>
      </c>
      <c r="F250" s="69">
        <v>0.70833333333333337</v>
      </c>
      <c r="G250" s="70" t="s">
        <v>1413</v>
      </c>
      <c r="H250" s="3" t="s">
        <v>832</v>
      </c>
      <c r="I250" s="3" t="s">
        <v>38</v>
      </c>
      <c r="J250" s="3" t="s">
        <v>25</v>
      </c>
      <c r="K250" s="3" t="s">
        <v>26</v>
      </c>
      <c r="L250" s="3" t="s">
        <v>27</v>
      </c>
      <c r="M250" s="3" t="s">
        <v>27</v>
      </c>
      <c r="N250" s="3" t="s">
        <v>27</v>
      </c>
      <c r="O250" s="3" t="s">
        <v>27</v>
      </c>
      <c r="P250" s="3" t="s">
        <v>27</v>
      </c>
      <c r="Q250" s="3" t="s">
        <v>27</v>
      </c>
      <c r="R250" s="3" t="s">
        <v>27</v>
      </c>
      <c r="S250" s="3" t="s">
        <v>27</v>
      </c>
      <c r="T250" s="3" t="s">
        <v>29</v>
      </c>
      <c r="U250" s="3" t="s">
        <v>30</v>
      </c>
      <c r="V250" s="4">
        <v>41401.534259259257</v>
      </c>
      <c r="W250" s="3" t="s">
        <v>40</v>
      </c>
      <c r="X250" s="3" t="s">
        <v>27</v>
      </c>
      <c r="Y250" s="3" t="s">
        <v>249</v>
      </c>
      <c r="Z250" s="3" t="s">
        <v>249</v>
      </c>
      <c r="AA250" s="3">
        <f t="shared" si="10"/>
        <v>6.4930555527098477E-3</v>
      </c>
      <c r="AB250" s="23">
        <f t="shared" si="11"/>
        <v>3.2465277763549238E-3</v>
      </c>
      <c r="AC250" s="47">
        <f t="shared" si="9"/>
        <v>5.8256944444437977</v>
      </c>
      <c r="AD250" s="47" t="s">
        <v>1425</v>
      </c>
    </row>
    <row r="251" spans="1:30" x14ac:dyDescent="0.2">
      <c r="A251" s="2" t="s">
        <v>829</v>
      </c>
      <c r="B251" s="3" t="s">
        <v>22</v>
      </c>
      <c r="C251" s="4">
        <v>41395.712233796294</v>
      </c>
      <c r="D251" s="86" t="s">
        <v>1461</v>
      </c>
      <c r="E251" s="67">
        <v>41395</v>
      </c>
      <c r="F251" s="69">
        <v>0.71180555555555547</v>
      </c>
      <c r="G251" s="70" t="s">
        <v>1413</v>
      </c>
      <c r="H251" s="3" t="s">
        <v>830</v>
      </c>
      <c r="I251" s="3" t="s">
        <v>38</v>
      </c>
      <c r="J251" s="3" t="s">
        <v>25</v>
      </c>
      <c r="K251" s="3" t="s">
        <v>50</v>
      </c>
      <c r="L251" s="3" t="s">
        <v>27</v>
      </c>
      <c r="M251" s="3" t="s">
        <v>207</v>
      </c>
      <c r="N251" s="4">
        <v>41400.569432870368</v>
      </c>
      <c r="O251" s="3" t="s">
        <v>27</v>
      </c>
      <c r="P251" s="3" t="s">
        <v>27</v>
      </c>
      <c r="Q251" s="3" t="s">
        <v>27</v>
      </c>
      <c r="R251" s="3" t="s">
        <v>27</v>
      </c>
      <c r="S251" s="4">
        <v>41402.568981481483</v>
      </c>
      <c r="T251" s="3" t="s">
        <v>29</v>
      </c>
      <c r="U251" s="3" t="s">
        <v>30</v>
      </c>
      <c r="V251" s="4">
        <v>41449.448912037034</v>
      </c>
      <c r="W251" s="3" t="s">
        <v>40</v>
      </c>
      <c r="X251" s="3" t="s">
        <v>27</v>
      </c>
      <c r="Y251" s="3" t="s">
        <v>71</v>
      </c>
      <c r="Z251" s="3" t="s">
        <v>1387</v>
      </c>
      <c r="AA251" s="3">
        <f t="shared" si="10"/>
        <v>3.6689814805868082E-3</v>
      </c>
      <c r="AB251" s="23">
        <f t="shared" si="11"/>
        <v>1.8344907402934041E-3</v>
      </c>
      <c r="AC251" s="47">
        <f t="shared" si="9"/>
        <v>53.73667824074073</v>
      </c>
      <c r="AD251" s="47" t="s">
        <v>1428</v>
      </c>
    </row>
    <row r="252" spans="1:30" x14ac:dyDescent="0.2">
      <c r="A252" s="2" t="s">
        <v>827</v>
      </c>
      <c r="B252" s="3" t="s">
        <v>22</v>
      </c>
      <c r="C252" s="4">
        <v>41395.715648148151</v>
      </c>
      <c r="D252" s="86" t="s">
        <v>1461</v>
      </c>
      <c r="E252" s="67">
        <v>41395</v>
      </c>
      <c r="F252" s="69">
        <v>0.71527777777777779</v>
      </c>
      <c r="G252" s="70" t="s">
        <v>1413</v>
      </c>
      <c r="H252" s="3" t="s">
        <v>828</v>
      </c>
      <c r="I252" s="3" t="s">
        <v>38</v>
      </c>
      <c r="J252" s="3" t="s">
        <v>25</v>
      </c>
      <c r="K252" s="3" t="s">
        <v>26</v>
      </c>
      <c r="L252" s="3" t="s">
        <v>27</v>
      </c>
      <c r="M252" s="3" t="s">
        <v>215</v>
      </c>
      <c r="N252" s="3" t="s">
        <v>27</v>
      </c>
      <c r="O252" s="3" t="s">
        <v>27</v>
      </c>
      <c r="P252" s="3" t="s">
        <v>27</v>
      </c>
      <c r="Q252" s="3" t="s">
        <v>27</v>
      </c>
      <c r="R252" s="3" t="s">
        <v>27</v>
      </c>
      <c r="S252" s="3" t="s">
        <v>27</v>
      </c>
      <c r="T252" s="3" t="s">
        <v>29</v>
      </c>
      <c r="U252" s="3" t="s">
        <v>30</v>
      </c>
      <c r="V252" s="4">
        <v>41439.5625</v>
      </c>
      <c r="W252" s="3" t="s">
        <v>27</v>
      </c>
      <c r="X252" s="3" t="s">
        <v>27</v>
      </c>
      <c r="Y252" s="3" t="s">
        <v>286</v>
      </c>
      <c r="Z252" s="3" t="s">
        <v>1397</v>
      </c>
      <c r="AA252" s="3">
        <f t="shared" si="10"/>
        <v>3.4143518569180742E-3</v>
      </c>
      <c r="AB252" s="23">
        <f t="shared" si="11"/>
        <v>1.7071759284590371E-3</v>
      </c>
      <c r="AC252" s="47">
        <f t="shared" si="9"/>
        <v>43.846851851849351</v>
      </c>
      <c r="AD252" s="47" t="s">
        <v>1428</v>
      </c>
    </row>
    <row r="253" spans="1:30" x14ac:dyDescent="0.2">
      <c r="A253" s="2" t="s">
        <v>825</v>
      </c>
      <c r="B253" s="3" t="s">
        <v>22</v>
      </c>
      <c r="C253" s="4">
        <v>41395.792928240742</v>
      </c>
      <c r="D253" s="86" t="s">
        <v>1461</v>
      </c>
      <c r="E253" s="67">
        <v>41395</v>
      </c>
      <c r="F253" s="69">
        <v>0.79236111111111107</v>
      </c>
      <c r="G253" s="70" t="s">
        <v>1414</v>
      </c>
      <c r="H253" s="3" t="s">
        <v>826</v>
      </c>
      <c r="I253" s="3" t="s">
        <v>38</v>
      </c>
      <c r="J253" s="3" t="s">
        <v>25</v>
      </c>
      <c r="K253" s="3" t="s">
        <v>26</v>
      </c>
      <c r="L253" s="3" t="s">
        <v>27</v>
      </c>
      <c r="M253" s="3" t="s">
        <v>293</v>
      </c>
      <c r="N253" s="3" t="s">
        <v>27</v>
      </c>
      <c r="O253" s="3" t="s">
        <v>27</v>
      </c>
      <c r="P253" s="3" t="s">
        <v>27</v>
      </c>
      <c r="Q253" s="3" t="s">
        <v>27</v>
      </c>
      <c r="R253" s="3" t="s">
        <v>27</v>
      </c>
      <c r="S253" s="3" t="s">
        <v>27</v>
      </c>
      <c r="T253" s="3" t="s">
        <v>29</v>
      </c>
      <c r="U253" s="3" t="s">
        <v>30</v>
      </c>
      <c r="V253" s="4">
        <v>41452.646527777775</v>
      </c>
      <c r="W253" s="3" t="s">
        <v>40</v>
      </c>
      <c r="X253" s="3" t="s">
        <v>27</v>
      </c>
      <c r="Y253" s="3" t="s">
        <v>31</v>
      </c>
      <c r="Z253" s="3" t="s">
        <v>1394</v>
      </c>
      <c r="AA253" s="3">
        <f t="shared" si="10"/>
        <v>7.7280092591536231E-2</v>
      </c>
      <c r="AB253" s="23">
        <f t="shared" si="11"/>
        <v>3.8640046295768116E-2</v>
      </c>
      <c r="AC253" s="47">
        <f t="shared" si="9"/>
        <v>56.853599537033006</v>
      </c>
      <c r="AD253" s="47" t="s">
        <v>1428</v>
      </c>
    </row>
    <row r="254" spans="1:30" x14ac:dyDescent="0.2">
      <c r="A254" s="2" t="s">
        <v>823</v>
      </c>
      <c r="B254" s="3" t="s">
        <v>22</v>
      </c>
      <c r="C254" s="4">
        <v>41395.835347222222</v>
      </c>
      <c r="D254" s="86" t="s">
        <v>1461</v>
      </c>
      <c r="E254" s="67">
        <v>41395</v>
      </c>
      <c r="F254" s="69">
        <v>0.83472222222222225</v>
      </c>
      <c r="G254" s="70" t="s">
        <v>1414</v>
      </c>
      <c r="H254" s="3" t="s">
        <v>824</v>
      </c>
      <c r="I254" s="3" t="s">
        <v>38</v>
      </c>
      <c r="J254" s="3" t="s">
        <v>25</v>
      </c>
      <c r="K254" s="3" t="s">
        <v>26</v>
      </c>
      <c r="L254" s="3" t="s">
        <v>27</v>
      </c>
      <c r="M254" s="3" t="s">
        <v>96</v>
      </c>
      <c r="N254" s="3" t="s">
        <v>27</v>
      </c>
      <c r="O254" s="3" t="s">
        <v>27</v>
      </c>
      <c r="P254" s="3" t="s">
        <v>27</v>
      </c>
      <c r="Q254" s="3" t="s">
        <v>27</v>
      </c>
      <c r="R254" s="3" t="s">
        <v>27</v>
      </c>
      <c r="S254" s="3" t="s">
        <v>27</v>
      </c>
      <c r="T254" s="3" t="s">
        <v>29</v>
      </c>
      <c r="U254" s="3" t="s">
        <v>30</v>
      </c>
      <c r="V254" s="4">
        <v>41452.649745370371</v>
      </c>
      <c r="W254" s="3" t="s">
        <v>40</v>
      </c>
      <c r="X254" s="3" t="s">
        <v>27</v>
      </c>
      <c r="Y254" s="3" t="s">
        <v>31</v>
      </c>
      <c r="Z254" s="3" t="s">
        <v>1394</v>
      </c>
      <c r="AA254" s="3">
        <f t="shared" si="10"/>
        <v>4.241898148029577E-2</v>
      </c>
      <c r="AB254" s="23">
        <f t="shared" si="11"/>
        <v>2.1209490740147885E-2</v>
      </c>
      <c r="AC254" s="47">
        <f t="shared" si="9"/>
        <v>56.81439814814803</v>
      </c>
      <c r="AD254" s="47" t="s">
        <v>1428</v>
      </c>
    </row>
    <row r="255" spans="1:30" x14ac:dyDescent="0.2">
      <c r="A255" s="2" t="s">
        <v>821</v>
      </c>
      <c r="B255" s="3" t="s">
        <v>22</v>
      </c>
      <c r="C255" s="4">
        <v>41395.879004629627</v>
      </c>
      <c r="D255" s="86" t="s">
        <v>1461</v>
      </c>
      <c r="E255" s="67">
        <v>41395</v>
      </c>
      <c r="F255" s="69">
        <v>0.87847222222222221</v>
      </c>
      <c r="G255" s="70" t="s">
        <v>1414</v>
      </c>
      <c r="H255" s="3" t="s">
        <v>822</v>
      </c>
      <c r="I255" s="3" t="s">
        <v>38</v>
      </c>
      <c r="J255" s="3" t="s">
        <v>25</v>
      </c>
      <c r="K255" s="3" t="s">
        <v>26</v>
      </c>
      <c r="L255" s="3" t="s">
        <v>27</v>
      </c>
      <c r="M255" s="3" t="s">
        <v>293</v>
      </c>
      <c r="N255" s="3" t="s">
        <v>27</v>
      </c>
      <c r="O255" s="3" t="s">
        <v>27</v>
      </c>
      <c r="P255" s="3" t="s">
        <v>27</v>
      </c>
      <c r="Q255" s="3" t="s">
        <v>27</v>
      </c>
      <c r="R255" s="3" t="s">
        <v>27</v>
      </c>
      <c r="S255" s="3" t="s">
        <v>27</v>
      </c>
      <c r="T255" s="3" t="s">
        <v>29</v>
      </c>
      <c r="U255" s="3" t="s">
        <v>30</v>
      </c>
      <c r="V255" s="4">
        <v>41475.841400462959</v>
      </c>
      <c r="W255" s="3" t="s">
        <v>40</v>
      </c>
      <c r="X255" s="3" t="s">
        <v>27</v>
      </c>
      <c r="Y255" s="3" t="s">
        <v>31</v>
      </c>
      <c r="Z255" s="3" t="s">
        <v>1394</v>
      </c>
      <c r="AA255" s="3">
        <f t="shared" si="10"/>
        <v>4.3657407404680271E-2</v>
      </c>
      <c r="AB255" s="23">
        <f t="shared" si="11"/>
        <v>2.1828703702340135E-2</v>
      </c>
      <c r="AC255" s="47">
        <f t="shared" si="9"/>
        <v>79.962395833332266</v>
      </c>
      <c r="AD255" s="47" t="s">
        <v>1428</v>
      </c>
    </row>
    <row r="256" spans="1:30" x14ac:dyDescent="0.2">
      <c r="A256" s="2" t="s">
        <v>819</v>
      </c>
      <c r="B256" s="3" t="s">
        <v>22</v>
      </c>
      <c r="C256" s="4">
        <v>41396.033865740741</v>
      </c>
      <c r="D256" s="86" t="s">
        <v>1458</v>
      </c>
      <c r="E256" s="67">
        <v>41396</v>
      </c>
      <c r="F256" s="69">
        <v>3.3333333333333333E-2</v>
      </c>
      <c r="G256" s="70" t="s">
        <v>1412</v>
      </c>
      <c r="H256" s="3" t="s">
        <v>820</v>
      </c>
      <c r="I256" s="3" t="s">
        <v>38</v>
      </c>
      <c r="J256" s="3" t="s">
        <v>25</v>
      </c>
      <c r="K256" s="3" t="s">
        <v>26</v>
      </c>
      <c r="L256" s="3" t="s">
        <v>27</v>
      </c>
      <c r="M256" s="3" t="s">
        <v>27</v>
      </c>
      <c r="N256" s="3" t="s">
        <v>27</v>
      </c>
      <c r="O256" s="3" t="s">
        <v>27</v>
      </c>
      <c r="P256" s="3" t="s">
        <v>27</v>
      </c>
      <c r="Q256" s="3" t="s">
        <v>27</v>
      </c>
      <c r="R256" s="3" t="s">
        <v>27</v>
      </c>
      <c r="S256" s="3" t="s">
        <v>27</v>
      </c>
      <c r="T256" s="3" t="s">
        <v>29</v>
      </c>
      <c r="U256" s="3" t="s">
        <v>30</v>
      </c>
      <c r="V256" s="4">
        <v>41397.669525462959</v>
      </c>
      <c r="W256" s="3" t="s">
        <v>40</v>
      </c>
      <c r="X256" s="3" t="s">
        <v>27</v>
      </c>
      <c r="Y256" s="3" t="s">
        <v>112</v>
      </c>
      <c r="Z256" s="3" t="s">
        <v>1389</v>
      </c>
      <c r="AA256" s="3">
        <f t="shared" si="10"/>
        <v>0.15486111111385981</v>
      </c>
      <c r="AB256" s="23">
        <f t="shared" si="11"/>
        <v>7.7430555556929903E-2</v>
      </c>
      <c r="AC256" s="47">
        <f t="shared" si="9"/>
        <v>1.6356597222184064</v>
      </c>
      <c r="AD256" s="47" t="s">
        <v>1421</v>
      </c>
    </row>
    <row r="257" spans="1:30" x14ac:dyDescent="0.2">
      <c r="A257" s="2" t="s">
        <v>817</v>
      </c>
      <c r="B257" s="3" t="s">
        <v>22</v>
      </c>
      <c r="C257" s="4">
        <v>41396.329456018517</v>
      </c>
      <c r="D257" s="86" t="s">
        <v>1458</v>
      </c>
      <c r="E257" s="67">
        <v>41396</v>
      </c>
      <c r="F257" s="69">
        <v>0.32916666666666666</v>
      </c>
      <c r="G257" s="70" t="s">
        <v>1412</v>
      </c>
      <c r="H257" s="3" t="s">
        <v>818</v>
      </c>
      <c r="I257" s="3" t="s">
        <v>38</v>
      </c>
      <c r="J257" s="3" t="s">
        <v>25</v>
      </c>
      <c r="K257" s="3" t="s">
        <v>50</v>
      </c>
      <c r="L257" s="3" t="s">
        <v>27</v>
      </c>
      <c r="M257" s="3" t="s">
        <v>70</v>
      </c>
      <c r="N257" s="4">
        <v>41411.623831018522</v>
      </c>
      <c r="O257" s="3" t="s">
        <v>27</v>
      </c>
      <c r="P257" s="3" t="s">
        <v>27</v>
      </c>
      <c r="Q257" s="3" t="s">
        <v>27</v>
      </c>
      <c r="R257" s="3" t="s">
        <v>27</v>
      </c>
      <c r="S257" s="4">
        <v>41415.623379629629</v>
      </c>
      <c r="T257" s="3" t="s">
        <v>29</v>
      </c>
      <c r="U257" s="3" t="s">
        <v>30</v>
      </c>
      <c r="V257" s="4">
        <v>41418.462465277778</v>
      </c>
      <c r="W257" s="3" t="s">
        <v>40</v>
      </c>
      <c r="X257" s="3" t="s">
        <v>27</v>
      </c>
      <c r="Y257" s="3" t="s">
        <v>490</v>
      </c>
      <c r="Z257" s="3" t="s">
        <v>1397</v>
      </c>
      <c r="AA257" s="3">
        <f t="shared" si="10"/>
        <v>0.29559027777577285</v>
      </c>
      <c r="AB257" s="23">
        <f t="shared" si="11"/>
        <v>0.14779513888788642</v>
      </c>
      <c r="AC257" s="47">
        <f t="shared" si="9"/>
        <v>22.133009259261598</v>
      </c>
      <c r="AD257" s="47" t="s">
        <v>1427</v>
      </c>
    </row>
    <row r="258" spans="1:30" x14ac:dyDescent="0.2">
      <c r="A258" s="2" t="s">
        <v>815</v>
      </c>
      <c r="B258" s="3" t="s">
        <v>22</v>
      </c>
      <c r="C258" s="4">
        <v>41396.427893518521</v>
      </c>
      <c r="D258" s="86" t="s">
        <v>1458</v>
      </c>
      <c r="E258" s="67">
        <v>41396</v>
      </c>
      <c r="F258" s="69">
        <v>0.42777777777777781</v>
      </c>
      <c r="G258" s="70" t="s">
        <v>1413</v>
      </c>
      <c r="H258" s="3" t="s">
        <v>816</v>
      </c>
      <c r="I258" s="3" t="s">
        <v>38</v>
      </c>
      <c r="J258" s="3" t="s">
        <v>25</v>
      </c>
      <c r="K258" s="3" t="s">
        <v>50</v>
      </c>
      <c r="L258" s="3" t="s">
        <v>27</v>
      </c>
      <c r="M258" s="3" t="s">
        <v>719</v>
      </c>
      <c r="N258" s="3" t="s">
        <v>27</v>
      </c>
      <c r="O258" s="3" t="s">
        <v>27</v>
      </c>
      <c r="P258" s="3" t="s">
        <v>27</v>
      </c>
      <c r="Q258" s="3" t="s">
        <v>27</v>
      </c>
      <c r="R258" s="3" t="s">
        <v>27</v>
      </c>
      <c r="S258" s="3" t="s">
        <v>27</v>
      </c>
      <c r="T258" s="3" t="s">
        <v>29</v>
      </c>
      <c r="U258" s="3" t="s">
        <v>30</v>
      </c>
      <c r="V258" s="4">
        <v>41414.616851851853</v>
      </c>
      <c r="W258" s="3" t="s">
        <v>40</v>
      </c>
      <c r="X258" s="3" t="s">
        <v>27</v>
      </c>
      <c r="Y258" s="3" t="s">
        <v>44</v>
      </c>
      <c r="Z258" s="3" t="s">
        <v>1403</v>
      </c>
      <c r="AA258" s="3">
        <f t="shared" si="10"/>
        <v>9.8437500004365575E-2</v>
      </c>
      <c r="AB258" s="23">
        <f t="shared" si="11"/>
        <v>4.9218750002182787E-2</v>
      </c>
      <c r="AC258" s="47">
        <f t="shared" ref="AC258:AC321" si="12">V258-C258</f>
        <v>18.188958333332266</v>
      </c>
      <c r="AD258" s="47" t="s">
        <v>1427</v>
      </c>
    </row>
    <row r="259" spans="1:30" x14ac:dyDescent="0.2">
      <c r="A259" s="2" t="s">
        <v>813</v>
      </c>
      <c r="B259" s="3" t="s">
        <v>22</v>
      </c>
      <c r="C259" s="4">
        <v>41396.440324074072</v>
      </c>
      <c r="D259" s="86" t="s">
        <v>1458</v>
      </c>
      <c r="E259" s="67">
        <v>41396</v>
      </c>
      <c r="F259" s="69">
        <v>0.44027777777777777</v>
      </c>
      <c r="G259" s="70" t="s">
        <v>1413</v>
      </c>
      <c r="H259" s="3" t="s">
        <v>814</v>
      </c>
      <c r="I259" s="3" t="s">
        <v>38</v>
      </c>
      <c r="J259" s="3" t="s">
        <v>25</v>
      </c>
      <c r="K259" s="3" t="s">
        <v>26</v>
      </c>
      <c r="L259" s="3" t="s">
        <v>27</v>
      </c>
      <c r="M259" s="3" t="s">
        <v>293</v>
      </c>
      <c r="N259" s="4">
        <v>41414.620717592596</v>
      </c>
      <c r="O259" s="3" t="s">
        <v>27</v>
      </c>
      <c r="P259" s="3" t="s">
        <v>27</v>
      </c>
      <c r="Q259" s="3" t="s">
        <v>27</v>
      </c>
      <c r="R259" s="3" t="s">
        <v>27</v>
      </c>
      <c r="S259" s="3" t="s">
        <v>27</v>
      </c>
      <c r="T259" s="3" t="s">
        <v>29</v>
      </c>
      <c r="U259" s="3" t="s">
        <v>30</v>
      </c>
      <c r="V259" s="4">
        <v>41442.534467592595</v>
      </c>
      <c r="W259" s="3" t="s">
        <v>40</v>
      </c>
      <c r="X259" s="3" t="s">
        <v>27</v>
      </c>
      <c r="Y259" s="3" t="s">
        <v>225</v>
      </c>
      <c r="Z259" s="3" t="s">
        <v>1393</v>
      </c>
      <c r="AA259" s="3">
        <f t="shared" ref="AA259:AA322" si="13">C259-C258</f>
        <v>1.2430555550963618E-2</v>
      </c>
      <c r="AB259" s="23">
        <f t="shared" ref="AB259:AB322" si="14">AA259/2</f>
        <v>6.2152777754818089E-3</v>
      </c>
      <c r="AC259" s="47">
        <f t="shared" si="12"/>
        <v>46.094143518523197</v>
      </c>
      <c r="AD259" s="47" t="s">
        <v>1428</v>
      </c>
    </row>
    <row r="260" spans="1:30" x14ac:dyDescent="0.2">
      <c r="A260" s="2" t="s">
        <v>811</v>
      </c>
      <c r="B260" s="3" t="s">
        <v>22</v>
      </c>
      <c r="C260" s="4">
        <v>41396.466400462959</v>
      </c>
      <c r="D260" s="86" t="s">
        <v>1458</v>
      </c>
      <c r="E260" s="67">
        <v>41396</v>
      </c>
      <c r="F260" s="69">
        <v>0.46597222222222223</v>
      </c>
      <c r="G260" s="70" t="s">
        <v>1413</v>
      </c>
      <c r="H260" s="3" t="s">
        <v>812</v>
      </c>
      <c r="I260" s="3" t="s">
        <v>38</v>
      </c>
      <c r="J260" s="3" t="s">
        <v>25</v>
      </c>
      <c r="K260" s="3" t="s">
        <v>26</v>
      </c>
      <c r="L260" s="3" t="s">
        <v>27</v>
      </c>
      <c r="M260" s="3" t="s">
        <v>27</v>
      </c>
      <c r="N260" s="3" t="s">
        <v>27</v>
      </c>
      <c r="O260" s="3" t="s">
        <v>27</v>
      </c>
      <c r="P260" s="3" t="s">
        <v>27</v>
      </c>
      <c r="Q260" s="3" t="s">
        <v>27</v>
      </c>
      <c r="R260" s="3" t="s">
        <v>27</v>
      </c>
      <c r="S260" s="3" t="s">
        <v>27</v>
      </c>
      <c r="T260" s="3" t="s">
        <v>29</v>
      </c>
      <c r="U260" s="3" t="s">
        <v>47</v>
      </c>
      <c r="V260" s="4">
        <v>41411.76122685185</v>
      </c>
      <c r="W260" s="3" t="s">
        <v>40</v>
      </c>
      <c r="X260" s="3" t="s">
        <v>27</v>
      </c>
      <c r="Y260" s="3" t="s">
        <v>71</v>
      </c>
      <c r="Z260" s="3" t="s">
        <v>1387</v>
      </c>
      <c r="AA260" s="3">
        <f t="shared" si="13"/>
        <v>2.6076388887304347E-2</v>
      </c>
      <c r="AB260" s="23">
        <f t="shared" si="14"/>
        <v>1.3038194443652174E-2</v>
      </c>
      <c r="AC260" s="47">
        <f t="shared" si="12"/>
        <v>15.294826388890215</v>
      </c>
      <c r="AD260" s="47" t="s">
        <v>1427</v>
      </c>
    </row>
    <row r="261" spans="1:30" x14ac:dyDescent="0.2">
      <c r="A261" s="2" t="s">
        <v>809</v>
      </c>
      <c r="B261" s="3" t="s">
        <v>22</v>
      </c>
      <c r="C261" s="4">
        <v>41396.472453703704</v>
      </c>
      <c r="D261" s="86" t="s">
        <v>1458</v>
      </c>
      <c r="E261" s="67">
        <v>41396</v>
      </c>
      <c r="F261" s="69">
        <v>0.47222222222222227</v>
      </c>
      <c r="G261" s="70" t="s">
        <v>1413</v>
      </c>
      <c r="H261" s="3" t="s">
        <v>810</v>
      </c>
      <c r="I261" s="3" t="s">
        <v>38</v>
      </c>
      <c r="J261" s="3" t="s">
        <v>25</v>
      </c>
      <c r="K261" s="3" t="s">
        <v>50</v>
      </c>
      <c r="L261" s="3" t="s">
        <v>27</v>
      </c>
      <c r="M261" s="3" t="s">
        <v>81</v>
      </c>
      <c r="N261" s="3" t="s">
        <v>27</v>
      </c>
      <c r="O261" s="3" t="s">
        <v>27</v>
      </c>
      <c r="P261" s="3" t="s">
        <v>27</v>
      </c>
      <c r="Q261" s="3" t="s">
        <v>27</v>
      </c>
      <c r="R261" s="3" t="s">
        <v>27</v>
      </c>
      <c r="S261" s="3" t="s">
        <v>27</v>
      </c>
      <c r="T261" s="3" t="s">
        <v>29</v>
      </c>
      <c r="U261" s="3" t="s">
        <v>30</v>
      </c>
      <c r="V261" s="4">
        <v>41479.490983796299</v>
      </c>
      <c r="W261" s="3" t="s">
        <v>40</v>
      </c>
      <c r="X261" s="3" t="s">
        <v>27</v>
      </c>
      <c r="Y261" s="3" t="s">
        <v>93</v>
      </c>
      <c r="Z261" s="3" t="s">
        <v>1386</v>
      </c>
      <c r="AA261" s="3">
        <f t="shared" si="13"/>
        <v>6.0532407442224212E-3</v>
      </c>
      <c r="AB261" s="23">
        <f t="shared" si="14"/>
        <v>3.0266203721112106E-3</v>
      </c>
      <c r="AC261" s="47">
        <f t="shared" si="12"/>
        <v>83.018530092595029</v>
      </c>
      <c r="AD261" s="47" t="s">
        <v>1428</v>
      </c>
    </row>
    <row r="262" spans="1:30" x14ac:dyDescent="0.2">
      <c r="A262" s="2" t="s">
        <v>807</v>
      </c>
      <c r="B262" s="3" t="s">
        <v>22</v>
      </c>
      <c r="C262" s="4">
        <v>41396.546967592592</v>
      </c>
      <c r="D262" s="86" t="s">
        <v>1458</v>
      </c>
      <c r="E262" s="67">
        <v>41396</v>
      </c>
      <c r="F262" s="69">
        <v>0.54652777777777783</v>
      </c>
      <c r="G262" s="70" t="s">
        <v>1413</v>
      </c>
      <c r="H262" s="3" t="s">
        <v>808</v>
      </c>
      <c r="I262" s="3" t="s">
        <v>38</v>
      </c>
      <c r="J262" s="3" t="s">
        <v>25</v>
      </c>
      <c r="K262" s="3" t="s">
        <v>50</v>
      </c>
      <c r="L262" s="5">
        <v>14</v>
      </c>
      <c r="M262" s="3" t="s">
        <v>618</v>
      </c>
      <c r="N262" s="4">
        <v>41457.694224537037</v>
      </c>
      <c r="O262" s="3" t="s">
        <v>27</v>
      </c>
      <c r="P262" s="3" t="s">
        <v>27</v>
      </c>
      <c r="Q262" s="3" t="s">
        <v>27</v>
      </c>
      <c r="R262" s="3" t="s">
        <v>27</v>
      </c>
      <c r="S262" s="3" t="s">
        <v>27</v>
      </c>
      <c r="T262" s="3" t="s">
        <v>29</v>
      </c>
      <c r="U262" s="3" t="s">
        <v>47</v>
      </c>
      <c r="V262" s="4">
        <v>41458.75986111111</v>
      </c>
      <c r="W262" s="3" t="s">
        <v>40</v>
      </c>
      <c r="X262" s="3" t="s">
        <v>27</v>
      </c>
      <c r="Y262" s="3" t="s">
        <v>331</v>
      </c>
      <c r="Z262" s="3" t="s">
        <v>1395</v>
      </c>
      <c r="AA262" s="3">
        <f t="shared" si="13"/>
        <v>7.4513888888759539E-2</v>
      </c>
      <c r="AB262" s="23">
        <f t="shared" si="14"/>
        <v>3.7256944444379769E-2</v>
      </c>
      <c r="AC262" s="47">
        <f t="shared" si="12"/>
        <v>62.212893518517376</v>
      </c>
      <c r="AD262" s="47" t="s">
        <v>1428</v>
      </c>
    </row>
    <row r="263" spans="1:30" x14ac:dyDescent="0.2">
      <c r="A263" s="2" t="s">
        <v>805</v>
      </c>
      <c r="B263" s="3" t="s">
        <v>22</v>
      </c>
      <c r="C263" s="4">
        <v>41396.548298611109</v>
      </c>
      <c r="D263" s="86" t="s">
        <v>1458</v>
      </c>
      <c r="E263" s="67">
        <v>41396</v>
      </c>
      <c r="F263" s="69">
        <v>0.54791666666666672</v>
      </c>
      <c r="G263" s="70" t="s">
        <v>1413</v>
      </c>
      <c r="H263" s="3" t="s">
        <v>806</v>
      </c>
      <c r="I263" s="3" t="s">
        <v>38</v>
      </c>
      <c r="J263" s="3" t="s">
        <v>25</v>
      </c>
      <c r="K263" s="3" t="s">
        <v>26</v>
      </c>
      <c r="L263" s="3" t="s">
        <v>27</v>
      </c>
      <c r="M263" s="3" t="s">
        <v>27</v>
      </c>
      <c r="N263" s="3" t="s">
        <v>27</v>
      </c>
      <c r="O263" s="3" t="s">
        <v>27</v>
      </c>
      <c r="P263" s="3" t="s">
        <v>27</v>
      </c>
      <c r="Q263" s="3" t="s">
        <v>27</v>
      </c>
      <c r="R263" s="3" t="s">
        <v>27</v>
      </c>
      <c r="S263" s="3" t="s">
        <v>27</v>
      </c>
      <c r="T263" s="3" t="s">
        <v>29</v>
      </c>
      <c r="U263" s="3" t="s">
        <v>47</v>
      </c>
      <c r="V263" s="4">
        <v>41411.760277777779</v>
      </c>
      <c r="W263" s="3" t="s">
        <v>40</v>
      </c>
      <c r="X263" s="3" t="s">
        <v>27</v>
      </c>
      <c r="Y263" s="3" t="s">
        <v>71</v>
      </c>
      <c r="Z263" s="3" t="s">
        <v>1387</v>
      </c>
      <c r="AA263" s="3">
        <f t="shared" si="13"/>
        <v>1.3310185167938471E-3</v>
      </c>
      <c r="AB263" s="23">
        <f t="shared" si="14"/>
        <v>6.6550925839692354E-4</v>
      </c>
      <c r="AC263" s="47">
        <f t="shared" si="12"/>
        <v>15.211979166670062</v>
      </c>
      <c r="AD263" s="47" t="s">
        <v>1427</v>
      </c>
    </row>
    <row r="264" spans="1:30" x14ac:dyDescent="0.2">
      <c r="A264" s="2" t="s">
        <v>803</v>
      </c>
      <c r="B264" s="3" t="s">
        <v>22</v>
      </c>
      <c r="C264" s="4">
        <v>41396.549502314818</v>
      </c>
      <c r="D264" s="86" t="s">
        <v>1458</v>
      </c>
      <c r="E264" s="67">
        <v>41396</v>
      </c>
      <c r="F264" s="69">
        <v>0.5493055555555556</v>
      </c>
      <c r="G264" s="70" t="s">
        <v>1413</v>
      </c>
      <c r="H264" s="3" t="s">
        <v>804</v>
      </c>
      <c r="I264" s="3" t="s">
        <v>38</v>
      </c>
      <c r="J264" s="3" t="s">
        <v>25</v>
      </c>
      <c r="K264" s="3" t="s">
        <v>26</v>
      </c>
      <c r="L264" s="5">
        <v>14</v>
      </c>
      <c r="M264" s="3" t="s">
        <v>27</v>
      </c>
      <c r="N264" s="3" t="s">
        <v>27</v>
      </c>
      <c r="O264" s="3" t="s">
        <v>27</v>
      </c>
      <c r="P264" s="3" t="s">
        <v>27</v>
      </c>
      <c r="Q264" s="3" t="s">
        <v>27</v>
      </c>
      <c r="R264" s="3" t="s">
        <v>27</v>
      </c>
      <c r="S264" s="3" t="s">
        <v>27</v>
      </c>
      <c r="T264" s="3" t="s">
        <v>29</v>
      </c>
      <c r="U264" s="3" t="s">
        <v>47</v>
      </c>
      <c r="V264" s="4">
        <v>41446.627824074072</v>
      </c>
      <c r="W264" s="3" t="s">
        <v>40</v>
      </c>
      <c r="X264" s="3" t="s">
        <v>27</v>
      </c>
      <c r="Y264" s="3" t="s">
        <v>726</v>
      </c>
      <c r="Z264" s="3" t="s">
        <v>1395</v>
      </c>
      <c r="AA264" s="3">
        <f t="shared" si="13"/>
        <v>1.2037037085974589E-3</v>
      </c>
      <c r="AB264" s="23">
        <f t="shared" si="14"/>
        <v>6.0185185429872945E-4</v>
      </c>
      <c r="AC264" s="47">
        <f t="shared" si="12"/>
        <v>50.078321759254322</v>
      </c>
      <c r="AD264" s="47" t="s">
        <v>1428</v>
      </c>
    </row>
    <row r="265" spans="1:30" x14ac:dyDescent="0.2">
      <c r="A265" s="2" t="s">
        <v>801</v>
      </c>
      <c r="B265" s="3" t="s">
        <v>22</v>
      </c>
      <c r="C265" s="4">
        <v>41396.556238425925</v>
      </c>
      <c r="D265" s="86" t="s">
        <v>1458</v>
      </c>
      <c r="E265" s="67">
        <v>41396</v>
      </c>
      <c r="F265" s="69">
        <v>0.55555555555555558</v>
      </c>
      <c r="G265" s="70" t="s">
        <v>1413</v>
      </c>
      <c r="H265" s="3" t="s">
        <v>802</v>
      </c>
      <c r="I265" s="3" t="s">
        <v>38</v>
      </c>
      <c r="J265" s="3" t="s">
        <v>25</v>
      </c>
      <c r="K265" s="3" t="s">
        <v>26</v>
      </c>
      <c r="L265" s="3" t="s">
        <v>27</v>
      </c>
      <c r="M265" s="3" t="s">
        <v>756</v>
      </c>
      <c r="N265" s="4">
        <v>41409.728125000001</v>
      </c>
      <c r="O265" s="3" t="s">
        <v>27</v>
      </c>
      <c r="P265" s="3" t="s">
        <v>27</v>
      </c>
      <c r="Q265" s="3" t="s">
        <v>27</v>
      </c>
      <c r="R265" s="3" t="s">
        <v>27</v>
      </c>
      <c r="S265" s="3" t="s">
        <v>27</v>
      </c>
      <c r="T265" s="3" t="s">
        <v>29</v>
      </c>
      <c r="U265" s="3" t="s">
        <v>30</v>
      </c>
      <c r="V265" s="4">
        <v>41425.415173611109</v>
      </c>
      <c r="W265" s="3" t="s">
        <v>27</v>
      </c>
      <c r="X265" s="3" t="s">
        <v>27</v>
      </c>
      <c r="Y265" s="3" t="s">
        <v>757</v>
      </c>
      <c r="Z265" s="3" t="s">
        <v>1388</v>
      </c>
      <c r="AA265" s="3">
        <f t="shared" si="13"/>
        <v>6.7361111068748869E-3</v>
      </c>
      <c r="AB265" s="23">
        <f t="shared" si="14"/>
        <v>3.3680555534374435E-3</v>
      </c>
      <c r="AC265" s="47">
        <f t="shared" si="12"/>
        <v>28.858935185184237</v>
      </c>
      <c r="AD265" s="47" t="s">
        <v>1427</v>
      </c>
    </row>
    <row r="266" spans="1:30" x14ac:dyDescent="0.2">
      <c r="A266" s="2" t="s">
        <v>799</v>
      </c>
      <c r="B266" s="3" t="s">
        <v>22</v>
      </c>
      <c r="C266" s="4">
        <v>41396.556481481479</v>
      </c>
      <c r="D266" s="86" t="s">
        <v>1458</v>
      </c>
      <c r="E266" s="67">
        <v>41396</v>
      </c>
      <c r="F266" s="69">
        <v>0.55625000000000002</v>
      </c>
      <c r="G266" s="70" t="s">
        <v>1413</v>
      </c>
      <c r="H266" s="3" t="s">
        <v>800</v>
      </c>
      <c r="I266" s="3" t="s">
        <v>38</v>
      </c>
      <c r="J266" s="3" t="s">
        <v>25</v>
      </c>
      <c r="K266" s="3" t="s">
        <v>26</v>
      </c>
      <c r="L266" s="3" t="s">
        <v>27</v>
      </c>
      <c r="M266" s="3" t="s">
        <v>27</v>
      </c>
      <c r="N266" s="3" t="s">
        <v>27</v>
      </c>
      <c r="O266" s="3" t="s">
        <v>27</v>
      </c>
      <c r="P266" s="3" t="s">
        <v>27</v>
      </c>
      <c r="Q266" s="3" t="s">
        <v>27</v>
      </c>
      <c r="R266" s="3" t="s">
        <v>27</v>
      </c>
      <c r="S266" s="3" t="s">
        <v>27</v>
      </c>
      <c r="T266" s="3" t="s">
        <v>29</v>
      </c>
      <c r="U266" s="3" t="s">
        <v>30</v>
      </c>
      <c r="V266" s="4">
        <v>41401.534629629627</v>
      </c>
      <c r="W266" s="3" t="s">
        <v>40</v>
      </c>
      <c r="X266" s="3" t="s">
        <v>27</v>
      </c>
      <c r="Y266" s="3" t="s">
        <v>342</v>
      </c>
      <c r="Z266" s="3" t="s">
        <v>1389</v>
      </c>
      <c r="AA266" s="3">
        <f t="shared" si="13"/>
        <v>2.4305555416503921E-4</v>
      </c>
      <c r="AB266" s="23">
        <f t="shared" si="14"/>
        <v>1.2152777708251961E-4</v>
      </c>
      <c r="AC266" s="47">
        <f t="shared" si="12"/>
        <v>4.9781481481477385</v>
      </c>
      <c r="AD266" s="47" t="s">
        <v>1424</v>
      </c>
    </row>
    <row r="267" spans="1:30" x14ac:dyDescent="0.2">
      <c r="A267" s="2" t="s">
        <v>797</v>
      </c>
      <c r="B267" s="3" t="s">
        <v>22</v>
      </c>
      <c r="C267" s="4">
        <v>41396.564872685187</v>
      </c>
      <c r="D267" s="86" t="s">
        <v>1458</v>
      </c>
      <c r="E267" s="67">
        <v>41396</v>
      </c>
      <c r="F267" s="69">
        <v>0.56458333333333333</v>
      </c>
      <c r="G267" s="70" t="s">
        <v>1413</v>
      </c>
      <c r="H267" s="3" t="s">
        <v>798</v>
      </c>
      <c r="I267" s="3" t="s">
        <v>38</v>
      </c>
      <c r="J267" s="3" t="s">
        <v>25</v>
      </c>
      <c r="K267" s="3" t="s">
        <v>26</v>
      </c>
      <c r="L267" s="3" t="s">
        <v>27</v>
      </c>
      <c r="M267" s="3" t="s">
        <v>665</v>
      </c>
      <c r="N267" s="4">
        <v>41400.566435185188</v>
      </c>
      <c r="O267" s="3" t="s">
        <v>27</v>
      </c>
      <c r="P267" s="3" t="s">
        <v>27</v>
      </c>
      <c r="Q267" s="3" t="s">
        <v>27</v>
      </c>
      <c r="R267" s="3" t="s">
        <v>27</v>
      </c>
      <c r="S267" s="3" t="s">
        <v>27</v>
      </c>
      <c r="T267" s="3" t="s">
        <v>29</v>
      </c>
      <c r="U267" s="3" t="s">
        <v>30</v>
      </c>
      <c r="V267" s="4">
        <v>41452.654675925929</v>
      </c>
      <c r="W267" s="3" t="s">
        <v>27</v>
      </c>
      <c r="X267" s="3" t="s">
        <v>27</v>
      </c>
      <c r="Y267" s="3" t="s">
        <v>648</v>
      </c>
      <c r="Z267" s="3" t="s">
        <v>1387</v>
      </c>
      <c r="AA267" s="3">
        <f t="shared" si="13"/>
        <v>8.3912037080153823E-3</v>
      </c>
      <c r="AB267" s="23">
        <f t="shared" si="14"/>
        <v>4.1956018540076911E-3</v>
      </c>
      <c r="AC267" s="47">
        <f t="shared" si="12"/>
        <v>56.089803240742185</v>
      </c>
      <c r="AD267" s="47" t="s">
        <v>1428</v>
      </c>
    </row>
    <row r="268" spans="1:30" x14ac:dyDescent="0.2">
      <c r="A268" s="2" t="s">
        <v>795</v>
      </c>
      <c r="B268" s="3" t="s">
        <v>22</v>
      </c>
      <c r="C268" s="4">
        <v>41396.565625000003</v>
      </c>
      <c r="D268" s="86" t="s">
        <v>1458</v>
      </c>
      <c r="E268" s="67">
        <v>41396</v>
      </c>
      <c r="F268" s="69">
        <v>0.56527777777777777</v>
      </c>
      <c r="G268" s="70" t="s">
        <v>1413</v>
      </c>
      <c r="H268" s="3" t="s">
        <v>796</v>
      </c>
      <c r="I268" s="3" t="s">
        <v>38</v>
      </c>
      <c r="J268" s="3" t="s">
        <v>25</v>
      </c>
      <c r="K268" s="3" t="s">
        <v>26</v>
      </c>
      <c r="L268" s="3" t="s">
        <v>27</v>
      </c>
      <c r="M268" s="3" t="s">
        <v>27</v>
      </c>
      <c r="N268" s="3" t="s">
        <v>27</v>
      </c>
      <c r="O268" s="3" t="s">
        <v>27</v>
      </c>
      <c r="P268" s="3" t="s">
        <v>27</v>
      </c>
      <c r="Q268" s="3" t="s">
        <v>27</v>
      </c>
      <c r="R268" s="3" t="s">
        <v>27</v>
      </c>
      <c r="S268" s="3" t="s">
        <v>27</v>
      </c>
      <c r="T268" s="3" t="s">
        <v>29</v>
      </c>
      <c r="U268" s="3" t="s">
        <v>30</v>
      </c>
      <c r="V268" s="4">
        <v>41409.569618055553</v>
      </c>
      <c r="W268" s="3" t="s">
        <v>40</v>
      </c>
      <c r="X268" s="3" t="s">
        <v>27</v>
      </c>
      <c r="Y268" s="3" t="s">
        <v>342</v>
      </c>
      <c r="Z268" s="3" t="s">
        <v>1389</v>
      </c>
      <c r="AA268" s="3">
        <f t="shared" si="13"/>
        <v>7.5231481605442241E-4</v>
      </c>
      <c r="AB268" s="23">
        <f t="shared" si="14"/>
        <v>3.761574080272112E-4</v>
      </c>
      <c r="AC268" s="47">
        <f t="shared" si="12"/>
        <v>13.003993055550382</v>
      </c>
      <c r="AD268" s="47" t="s">
        <v>1427</v>
      </c>
    </row>
    <row r="269" spans="1:30" x14ac:dyDescent="0.2">
      <c r="A269" s="2" t="s">
        <v>792</v>
      </c>
      <c r="B269" s="3" t="s">
        <v>52</v>
      </c>
      <c r="C269" s="4">
        <v>41396.61</v>
      </c>
      <c r="D269" s="86" t="s">
        <v>1458</v>
      </c>
      <c r="E269" s="67">
        <v>41396</v>
      </c>
      <c r="F269" s="69">
        <v>0.60972222222222217</v>
      </c>
      <c r="G269" s="70" t="s">
        <v>1413</v>
      </c>
      <c r="H269" s="3" t="s">
        <v>793</v>
      </c>
      <c r="I269" s="3" t="s">
        <v>38</v>
      </c>
      <c r="J269" s="3" t="s">
        <v>25</v>
      </c>
      <c r="K269" s="3" t="s">
        <v>39</v>
      </c>
      <c r="L269" s="3" t="s">
        <v>27</v>
      </c>
      <c r="M269" s="3" t="s">
        <v>794</v>
      </c>
      <c r="N269" s="3" t="s">
        <v>27</v>
      </c>
      <c r="O269" s="3" t="s">
        <v>27</v>
      </c>
      <c r="P269" s="3" t="s">
        <v>27</v>
      </c>
      <c r="Q269" s="3" t="s">
        <v>27</v>
      </c>
      <c r="R269" s="3" t="s">
        <v>201</v>
      </c>
      <c r="S269" s="3" t="s">
        <v>27</v>
      </c>
      <c r="T269" s="3" t="s">
        <v>29</v>
      </c>
      <c r="U269" s="3" t="s">
        <v>30</v>
      </c>
      <c r="V269" s="4">
        <v>41397.400914351849</v>
      </c>
      <c r="W269" s="3" t="s">
        <v>40</v>
      </c>
      <c r="X269" s="3" t="s">
        <v>27</v>
      </c>
      <c r="Y269" s="3" t="s">
        <v>93</v>
      </c>
      <c r="Z269" s="3" t="s">
        <v>1386</v>
      </c>
      <c r="AA269" s="3">
        <f t="shared" si="13"/>
        <v>4.4374999997671694E-2</v>
      </c>
      <c r="AB269" s="23">
        <f t="shared" si="14"/>
        <v>2.2187499998835847E-2</v>
      </c>
      <c r="AC269" s="47">
        <f t="shared" si="12"/>
        <v>0.79091435184818693</v>
      </c>
      <c r="AD269" s="47" t="s">
        <v>1420</v>
      </c>
    </row>
    <row r="270" spans="1:30" x14ac:dyDescent="0.2">
      <c r="A270" s="2" t="s">
        <v>790</v>
      </c>
      <c r="B270" s="3" t="s">
        <v>22</v>
      </c>
      <c r="C270" s="4">
        <v>41396.62259259259</v>
      </c>
      <c r="D270" s="86" t="s">
        <v>1458</v>
      </c>
      <c r="E270" s="67">
        <v>41396</v>
      </c>
      <c r="F270" s="69">
        <v>0.62222222222222223</v>
      </c>
      <c r="G270" s="70" t="s">
        <v>1413</v>
      </c>
      <c r="H270" s="3" t="s">
        <v>791</v>
      </c>
      <c r="I270" s="3" t="s">
        <v>38</v>
      </c>
      <c r="J270" s="3" t="s">
        <v>25</v>
      </c>
      <c r="K270" s="3" t="s">
        <v>26</v>
      </c>
      <c r="L270" s="3" t="s">
        <v>27</v>
      </c>
      <c r="M270" s="3" t="s">
        <v>305</v>
      </c>
      <c r="N270" s="4">
        <v>41400.565347222226</v>
      </c>
      <c r="O270" s="3" t="s">
        <v>27</v>
      </c>
      <c r="P270" s="3" t="s">
        <v>27</v>
      </c>
      <c r="Q270" s="3" t="s">
        <v>27</v>
      </c>
      <c r="R270" s="3" t="s">
        <v>27</v>
      </c>
      <c r="S270" s="3" t="s">
        <v>27</v>
      </c>
      <c r="T270" s="3" t="s">
        <v>29</v>
      </c>
      <c r="U270" s="3" t="s">
        <v>30</v>
      </c>
      <c r="V270" s="4">
        <v>41419.694004629629</v>
      </c>
      <c r="W270" s="3" t="s">
        <v>27</v>
      </c>
      <c r="X270" s="3" t="s">
        <v>27</v>
      </c>
      <c r="Y270" s="3" t="s">
        <v>757</v>
      </c>
      <c r="Z270" s="3" t="s">
        <v>1388</v>
      </c>
      <c r="AA270" s="3">
        <f t="shared" si="13"/>
        <v>1.2592592589498963E-2</v>
      </c>
      <c r="AB270" s="23">
        <f t="shared" si="14"/>
        <v>6.2962962947494816E-3</v>
      </c>
      <c r="AC270" s="47">
        <f t="shared" si="12"/>
        <v>23.071412037039408</v>
      </c>
      <c r="AD270" s="47" t="s">
        <v>1427</v>
      </c>
    </row>
    <row r="271" spans="1:30" x14ac:dyDescent="0.2">
      <c r="A271" s="2" t="s">
        <v>788</v>
      </c>
      <c r="B271" s="3" t="s">
        <v>22</v>
      </c>
      <c r="C271" s="4">
        <v>41396.655381944445</v>
      </c>
      <c r="D271" s="86" t="s">
        <v>1458</v>
      </c>
      <c r="E271" s="67">
        <v>41396</v>
      </c>
      <c r="F271" s="69">
        <v>0.65486111111111112</v>
      </c>
      <c r="G271" s="70" t="s">
        <v>1413</v>
      </c>
      <c r="H271" s="3" t="s">
        <v>789</v>
      </c>
      <c r="I271" s="3" t="s">
        <v>38</v>
      </c>
      <c r="J271" s="3" t="s">
        <v>25</v>
      </c>
      <c r="K271" s="3" t="s">
        <v>26</v>
      </c>
      <c r="L271" s="3" t="s">
        <v>27</v>
      </c>
      <c r="M271" s="3" t="s">
        <v>27</v>
      </c>
      <c r="N271" s="3" t="s">
        <v>27</v>
      </c>
      <c r="O271" s="3" t="s">
        <v>27</v>
      </c>
      <c r="P271" s="3" t="s">
        <v>27</v>
      </c>
      <c r="Q271" s="3" t="s">
        <v>27</v>
      </c>
      <c r="R271" s="3" t="s">
        <v>27</v>
      </c>
      <c r="S271" s="3" t="s">
        <v>27</v>
      </c>
      <c r="T271" s="3" t="s">
        <v>29</v>
      </c>
      <c r="U271" s="3" t="s">
        <v>30</v>
      </c>
      <c r="V271" s="4">
        <v>41401.505856481483</v>
      </c>
      <c r="W271" s="3" t="s">
        <v>40</v>
      </c>
      <c r="X271" s="3" t="s">
        <v>27</v>
      </c>
      <c r="Y271" s="3" t="s">
        <v>31</v>
      </c>
      <c r="Z271" s="3" t="s">
        <v>1394</v>
      </c>
      <c r="AA271" s="3">
        <f t="shared" si="13"/>
        <v>3.2789351855171844E-2</v>
      </c>
      <c r="AB271" s="23">
        <f t="shared" si="14"/>
        <v>1.6394675927585922E-2</v>
      </c>
      <c r="AC271" s="47">
        <f t="shared" si="12"/>
        <v>4.8504745370373712</v>
      </c>
      <c r="AD271" s="47" t="s">
        <v>1424</v>
      </c>
    </row>
    <row r="272" spans="1:30" x14ac:dyDescent="0.2">
      <c r="A272" s="2" t="s">
        <v>786</v>
      </c>
      <c r="B272" s="3" t="s">
        <v>22</v>
      </c>
      <c r="C272" s="4">
        <v>41396.659143518518</v>
      </c>
      <c r="D272" s="86" t="s">
        <v>1458</v>
      </c>
      <c r="E272" s="67">
        <v>41396</v>
      </c>
      <c r="F272" s="69">
        <v>0.65902777777777777</v>
      </c>
      <c r="G272" s="70" t="s">
        <v>1413</v>
      </c>
      <c r="H272" s="3" t="s">
        <v>787</v>
      </c>
      <c r="I272" s="3" t="s">
        <v>57</v>
      </c>
      <c r="J272" s="3" t="s">
        <v>25</v>
      </c>
      <c r="K272" s="3" t="s">
        <v>50</v>
      </c>
      <c r="L272" s="3" t="s">
        <v>27</v>
      </c>
      <c r="M272" s="3" t="s">
        <v>81</v>
      </c>
      <c r="N272" s="3" t="s">
        <v>27</v>
      </c>
      <c r="O272" s="3" t="s">
        <v>27</v>
      </c>
      <c r="P272" s="3" t="s">
        <v>27</v>
      </c>
      <c r="Q272" s="3" t="s">
        <v>27</v>
      </c>
      <c r="R272" s="3" t="s">
        <v>77</v>
      </c>
      <c r="S272" s="3" t="s">
        <v>27</v>
      </c>
      <c r="T272" s="3" t="s">
        <v>29</v>
      </c>
      <c r="U272" s="3" t="s">
        <v>30</v>
      </c>
      <c r="V272" s="4">
        <v>41412.878622685188</v>
      </c>
      <c r="W272" s="3" t="s">
        <v>59</v>
      </c>
      <c r="X272" s="3" t="s">
        <v>27</v>
      </c>
      <c r="Y272" s="3" t="s">
        <v>136</v>
      </c>
      <c r="Z272" s="3" t="s">
        <v>1387</v>
      </c>
      <c r="AA272" s="3">
        <f t="shared" si="13"/>
        <v>3.7615740729961544E-3</v>
      </c>
      <c r="AB272" s="23">
        <f t="shared" si="14"/>
        <v>1.8807870364980772E-3</v>
      </c>
      <c r="AC272" s="47">
        <f t="shared" si="12"/>
        <v>16.219479166669771</v>
      </c>
      <c r="AD272" s="47" t="s">
        <v>1427</v>
      </c>
    </row>
    <row r="273" spans="1:30" x14ac:dyDescent="0.2">
      <c r="A273" s="2" t="s">
        <v>784</v>
      </c>
      <c r="B273" s="3" t="s">
        <v>22</v>
      </c>
      <c r="C273" s="4">
        <v>41396.676724537036</v>
      </c>
      <c r="D273" s="86" t="s">
        <v>1458</v>
      </c>
      <c r="E273" s="67">
        <v>41396</v>
      </c>
      <c r="F273" s="69">
        <v>0.67638888888888893</v>
      </c>
      <c r="G273" s="70" t="s">
        <v>1413</v>
      </c>
      <c r="H273" s="3" t="s">
        <v>785</v>
      </c>
      <c r="I273" s="3" t="s">
        <v>38</v>
      </c>
      <c r="J273" s="3" t="s">
        <v>25</v>
      </c>
      <c r="K273" s="3" t="s">
        <v>39</v>
      </c>
      <c r="L273" s="3" t="s">
        <v>27</v>
      </c>
      <c r="M273" s="3" t="s">
        <v>762</v>
      </c>
      <c r="N273" s="3" t="s">
        <v>27</v>
      </c>
      <c r="O273" s="3" t="s">
        <v>27</v>
      </c>
      <c r="P273" s="3" t="s">
        <v>27</v>
      </c>
      <c r="Q273" s="3" t="s">
        <v>27</v>
      </c>
      <c r="R273" s="3" t="s">
        <v>77</v>
      </c>
      <c r="S273" s="3" t="s">
        <v>27</v>
      </c>
      <c r="T273" s="3" t="s">
        <v>29</v>
      </c>
      <c r="U273" s="3" t="s">
        <v>30</v>
      </c>
      <c r="V273" s="4">
        <v>41401.409525462965</v>
      </c>
      <c r="W273" s="3" t="s">
        <v>40</v>
      </c>
      <c r="X273" s="3" t="s">
        <v>27</v>
      </c>
      <c r="Y273" s="3" t="s">
        <v>31</v>
      </c>
      <c r="Z273" s="3" t="s">
        <v>1394</v>
      </c>
      <c r="AA273" s="3">
        <f t="shared" si="13"/>
        <v>1.7581018517375924E-2</v>
      </c>
      <c r="AB273" s="23">
        <f t="shared" si="14"/>
        <v>8.7905092586879618E-3</v>
      </c>
      <c r="AC273" s="47">
        <f t="shared" si="12"/>
        <v>4.7328009259290411</v>
      </c>
      <c r="AD273" s="47" t="s">
        <v>1424</v>
      </c>
    </row>
    <row r="274" spans="1:30" x14ac:dyDescent="0.2">
      <c r="A274" s="2" t="s">
        <v>782</v>
      </c>
      <c r="B274" s="3" t="s">
        <v>22</v>
      </c>
      <c r="C274" s="4">
        <v>41396.685995370368</v>
      </c>
      <c r="D274" s="86" t="s">
        <v>1458</v>
      </c>
      <c r="E274" s="67">
        <v>41396</v>
      </c>
      <c r="F274" s="69">
        <v>0.68541666666666667</v>
      </c>
      <c r="G274" s="70" t="s">
        <v>1413</v>
      </c>
      <c r="H274" s="3" t="s">
        <v>783</v>
      </c>
      <c r="I274" s="3" t="s">
        <v>38</v>
      </c>
      <c r="J274" s="3" t="s">
        <v>25</v>
      </c>
      <c r="K274" s="3" t="s">
        <v>26</v>
      </c>
      <c r="L274" s="3" t="s">
        <v>27</v>
      </c>
      <c r="M274" s="3" t="s">
        <v>54</v>
      </c>
      <c r="N274" s="3" t="s">
        <v>27</v>
      </c>
      <c r="O274" s="3" t="s">
        <v>27</v>
      </c>
      <c r="P274" s="3" t="s">
        <v>27</v>
      </c>
      <c r="Q274" s="3" t="s">
        <v>27</v>
      </c>
      <c r="R274" s="3" t="s">
        <v>27</v>
      </c>
      <c r="S274" s="3" t="s">
        <v>27</v>
      </c>
      <c r="T274" s="3" t="s">
        <v>29</v>
      </c>
      <c r="U274" s="3" t="s">
        <v>30</v>
      </c>
      <c r="V274" s="4">
        <v>41449.456458333334</v>
      </c>
      <c r="W274" s="3" t="s">
        <v>40</v>
      </c>
      <c r="X274" s="3" t="s">
        <v>27</v>
      </c>
      <c r="Y274" s="3" t="s">
        <v>31</v>
      </c>
      <c r="Z274" s="3" t="s">
        <v>1394</v>
      </c>
      <c r="AA274" s="3">
        <f t="shared" si="13"/>
        <v>9.2708333322661929E-3</v>
      </c>
      <c r="AB274" s="23">
        <f t="shared" si="14"/>
        <v>4.6354166661330964E-3</v>
      </c>
      <c r="AC274" s="47">
        <f t="shared" si="12"/>
        <v>52.770462962966121</v>
      </c>
      <c r="AD274" s="47" t="s">
        <v>1428</v>
      </c>
    </row>
    <row r="275" spans="1:30" x14ac:dyDescent="0.2">
      <c r="A275" s="2" t="s">
        <v>780</v>
      </c>
      <c r="B275" s="3" t="s">
        <v>22</v>
      </c>
      <c r="C275" s="4">
        <v>41396.818935185183</v>
      </c>
      <c r="D275" s="86" t="s">
        <v>1458</v>
      </c>
      <c r="E275" s="67">
        <v>41396</v>
      </c>
      <c r="F275" s="69">
        <v>0.81874999999999998</v>
      </c>
      <c r="G275" s="70" t="s">
        <v>1414</v>
      </c>
      <c r="H275" s="3" t="s">
        <v>781</v>
      </c>
      <c r="I275" s="3" t="s">
        <v>38</v>
      </c>
      <c r="J275" s="3" t="s">
        <v>25</v>
      </c>
      <c r="K275" s="3" t="s">
        <v>26</v>
      </c>
      <c r="L275" s="3" t="s">
        <v>27</v>
      </c>
      <c r="M275" s="3" t="s">
        <v>27</v>
      </c>
      <c r="N275" s="3" t="s">
        <v>27</v>
      </c>
      <c r="O275" s="3" t="s">
        <v>27</v>
      </c>
      <c r="P275" s="3" t="s">
        <v>27</v>
      </c>
      <c r="Q275" s="3" t="s">
        <v>27</v>
      </c>
      <c r="R275" s="3" t="s">
        <v>27</v>
      </c>
      <c r="S275" s="3" t="s">
        <v>27</v>
      </c>
      <c r="T275" s="3" t="s">
        <v>29</v>
      </c>
      <c r="U275" s="3" t="s">
        <v>30</v>
      </c>
      <c r="V275" s="4">
        <v>41452.672847222224</v>
      </c>
      <c r="W275" s="3" t="s">
        <v>40</v>
      </c>
      <c r="X275" s="3" t="s">
        <v>27</v>
      </c>
      <c r="Y275" s="3" t="s">
        <v>93</v>
      </c>
      <c r="Z275" s="3" t="s">
        <v>1386</v>
      </c>
      <c r="AA275" s="3">
        <f t="shared" si="13"/>
        <v>0.13293981481547235</v>
      </c>
      <c r="AB275" s="23">
        <f t="shared" si="14"/>
        <v>6.6469907407736173E-2</v>
      </c>
      <c r="AC275" s="47">
        <f t="shared" si="12"/>
        <v>55.853912037040573</v>
      </c>
      <c r="AD275" s="47" t="s">
        <v>1428</v>
      </c>
    </row>
    <row r="276" spans="1:30" x14ac:dyDescent="0.2">
      <c r="A276" s="2" t="s">
        <v>778</v>
      </c>
      <c r="B276" s="3" t="s">
        <v>22</v>
      </c>
      <c r="C276" s="4">
        <v>41397.299768518518</v>
      </c>
      <c r="D276" s="86" t="s">
        <v>1462</v>
      </c>
      <c r="E276" s="67">
        <v>41397</v>
      </c>
      <c r="F276" s="69">
        <v>0.29930555555555555</v>
      </c>
      <c r="G276" s="70" t="s">
        <v>1412</v>
      </c>
      <c r="H276" s="3" t="s">
        <v>779</v>
      </c>
      <c r="I276" s="3" t="s">
        <v>107</v>
      </c>
      <c r="J276" s="3" t="s">
        <v>25</v>
      </c>
      <c r="K276" s="3" t="s">
        <v>50</v>
      </c>
      <c r="L276" s="3" t="s">
        <v>27</v>
      </c>
      <c r="M276" s="3" t="s">
        <v>81</v>
      </c>
      <c r="N276" s="4">
        <v>41400</v>
      </c>
      <c r="O276" s="3" t="s">
        <v>27</v>
      </c>
      <c r="P276" s="3" t="s">
        <v>27</v>
      </c>
      <c r="Q276" s="3" t="s">
        <v>27</v>
      </c>
      <c r="R276" s="3" t="s">
        <v>27</v>
      </c>
      <c r="S276" s="3" t="s">
        <v>27</v>
      </c>
      <c r="T276" s="3" t="s">
        <v>29</v>
      </c>
      <c r="U276" s="3" t="s">
        <v>30</v>
      </c>
      <c r="V276" s="4">
        <v>41400.487442129626</v>
      </c>
      <c r="W276" s="3" t="s">
        <v>27</v>
      </c>
      <c r="X276" s="3" t="s">
        <v>27</v>
      </c>
      <c r="Y276" s="3" t="s">
        <v>71</v>
      </c>
      <c r="Z276" s="3" t="s">
        <v>1387</v>
      </c>
      <c r="AA276" s="3">
        <f t="shared" si="13"/>
        <v>0.48083333333488554</v>
      </c>
      <c r="AB276" s="23">
        <f t="shared" si="14"/>
        <v>0.24041666666744277</v>
      </c>
      <c r="AC276" s="47">
        <f t="shared" si="12"/>
        <v>3.187673611108039</v>
      </c>
      <c r="AD276" s="47" t="s">
        <v>1423</v>
      </c>
    </row>
    <row r="277" spans="1:30" x14ac:dyDescent="0.2">
      <c r="A277" s="2" t="s">
        <v>775</v>
      </c>
      <c r="B277" s="3" t="s">
        <v>22</v>
      </c>
      <c r="C277" s="4">
        <v>41397.412060185183</v>
      </c>
      <c r="D277" s="86" t="s">
        <v>1462</v>
      </c>
      <c r="E277" s="67">
        <v>41397</v>
      </c>
      <c r="F277" s="69">
        <v>0.41180555555555554</v>
      </c>
      <c r="G277" s="70" t="s">
        <v>1413</v>
      </c>
      <c r="H277" s="3" t="s">
        <v>776</v>
      </c>
      <c r="I277" s="3" t="s">
        <v>777</v>
      </c>
      <c r="J277" s="3" t="s">
        <v>25</v>
      </c>
      <c r="K277" s="3" t="s">
        <v>26</v>
      </c>
      <c r="L277" s="3" t="s">
        <v>27</v>
      </c>
      <c r="M277" s="3" t="s">
        <v>305</v>
      </c>
      <c r="N277" s="4">
        <v>41408.539097222223</v>
      </c>
      <c r="O277" s="3" t="s">
        <v>27</v>
      </c>
      <c r="P277" s="3" t="s">
        <v>27</v>
      </c>
      <c r="Q277" s="3" t="s">
        <v>27</v>
      </c>
      <c r="R277" s="3" t="s">
        <v>27</v>
      </c>
      <c r="S277" s="3" t="s">
        <v>27</v>
      </c>
      <c r="T277" s="3" t="s">
        <v>29</v>
      </c>
      <c r="U277" s="3" t="s">
        <v>30</v>
      </c>
      <c r="V277" s="4">
        <v>41477.657372685186</v>
      </c>
      <c r="W277" s="3" t="s">
        <v>40</v>
      </c>
      <c r="X277" s="3" t="s">
        <v>27</v>
      </c>
      <c r="Y277" s="3" t="s">
        <v>237</v>
      </c>
      <c r="Z277" s="3" t="s">
        <v>1385</v>
      </c>
      <c r="AA277" s="3">
        <f t="shared" si="13"/>
        <v>0.11229166666453239</v>
      </c>
      <c r="AB277" s="23">
        <f t="shared" si="14"/>
        <v>5.6145833332266193E-2</v>
      </c>
      <c r="AC277" s="47">
        <f t="shared" si="12"/>
        <v>80.24531250000291</v>
      </c>
      <c r="AD277" s="47" t="s">
        <v>1428</v>
      </c>
    </row>
    <row r="278" spans="1:30" x14ac:dyDescent="0.2">
      <c r="A278" s="2" t="s">
        <v>772</v>
      </c>
      <c r="B278" s="3" t="s">
        <v>22</v>
      </c>
      <c r="C278" s="4">
        <v>41397.441828703704</v>
      </c>
      <c r="D278" s="86" t="s">
        <v>1462</v>
      </c>
      <c r="E278" s="67">
        <v>41397</v>
      </c>
      <c r="F278" s="69">
        <v>0.44166666666666665</v>
      </c>
      <c r="G278" s="70" t="s">
        <v>1413</v>
      </c>
      <c r="H278" s="3" t="s">
        <v>773</v>
      </c>
      <c r="I278" s="3" t="s">
        <v>107</v>
      </c>
      <c r="J278" s="3" t="s">
        <v>25</v>
      </c>
      <c r="K278" s="3" t="s">
        <v>50</v>
      </c>
      <c r="L278" s="3" t="s">
        <v>27</v>
      </c>
      <c r="M278" s="3" t="s">
        <v>774</v>
      </c>
      <c r="N278" s="3" t="s">
        <v>27</v>
      </c>
      <c r="O278" s="3" t="s">
        <v>27</v>
      </c>
      <c r="P278" s="3" t="s">
        <v>27</v>
      </c>
      <c r="Q278" s="3" t="s">
        <v>27</v>
      </c>
      <c r="R278" s="3" t="s">
        <v>27</v>
      </c>
      <c r="S278" s="3" t="s">
        <v>27</v>
      </c>
      <c r="T278" s="3" t="s">
        <v>29</v>
      </c>
      <c r="U278" s="3" t="s">
        <v>30</v>
      </c>
      <c r="V278" s="4">
        <v>41407.614722222221</v>
      </c>
      <c r="W278" s="3" t="s">
        <v>27</v>
      </c>
      <c r="X278" s="3" t="s">
        <v>27</v>
      </c>
      <c r="Y278" s="3" t="s">
        <v>136</v>
      </c>
      <c r="Z278" s="3" t="s">
        <v>1387</v>
      </c>
      <c r="AA278" s="3">
        <f t="shared" si="13"/>
        <v>2.976851852145046E-2</v>
      </c>
      <c r="AB278" s="23">
        <f t="shared" si="14"/>
        <v>1.488425926072523E-2</v>
      </c>
      <c r="AC278" s="47">
        <f t="shared" si="12"/>
        <v>10.172893518516503</v>
      </c>
      <c r="AD278" s="47" t="s">
        <v>1427</v>
      </c>
    </row>
    <row r="279" spans="1:30" x14ac:dyDescent="0.2">
      <c r="A279" s="2" t="s">
        <v>770</v>
      </c>
      <c r="B279" s="3" t="s">
        <v>22</v>
      </c>
      <c r="C279" s="4">
        <v>41397.44630787037</v>
      </c>
      <c r="D279" s="86" t="s">
        <v>1462</v>
      </c>
      <c r="E279" s="67">
        <v>41397</v>
      </c>
      <c r="F279" s="69">
        <v>0.4458333333333333</v>
      </c>
      <c r="G279" s="70" t="s">
        <v>1413</v>
      </c>
      <c r="H279" s="3" t="s">
        <v>771</v>
      </c>
      <c r="I279" s="3" t="s">
        <v>38</v>
      </c>
      <c r="J279" s="3" t="s">
        <v>617</v>
      </c>
      <c r="K279" s="3" t="s">
        <v>26</v>
      </c>
      <c r="L279" s="3" t="s">
        <v>27</v>
      </c>
      <c r="M279" s="3" t="s">
        <v>305</v>
      </c>
      <c r="N279" s="4">
        <v>41397.634942129633</v>
      </c>
      <c r="O279" s="3" t="s">
        <v>27</v>
      </c>
      <c r="P279" s="3" t="s">
        <v>27</v>
      </c>
      <c r="Q279" s="3" t="s">
        <v>27</v>
      </c>
      <c r="R279" s="3" t="s">
        <v>27</v>
      </c>
      <c r="S279" s="4">
        <v>41418.634479166663</v>
      </c>
      <c r="T279" s="3" t="s">
        <v>29</v>
      </c>
      <c r="U279" s="3" t="s">
        <v>30</v>
      </c>
      <c r="V279" s="4">
        <v>41467.569374999999</v>
      </c>
      <c r="W279" s="3" t="s">
        <v>59</v>
      </c>
      <c r="X279" s="3" t="s">
        <v>27</v>
      </c>
      <c r="Y279" s="3" t="s">
        <v>60</v>
      </c>
      <c r="Z279" s="3" t="s">
        <v>1389</v>
      </c>
      <c r="AA279" s="3">
        <f t="shared" si="13"/>
        <v>4.4791666659875773E-3</v>
      </c>
      <c r="AB279" s="23">
        <f t="shared" si="14"/>
        <v>2.2395833329937886E-3</v>
      </c>
      <c r="AC279" s="47">
        <f t="shared" si="12"/>
        <v>70.123067129628907</v>
      </c>
      <c r="AD279" s="47" t="s">
        <v>1428</v>
      </c>
    </row>
    <row r="280" spans="1:30" x14ac:dyDescent="0.2">
      <c r="A280" s="2" t="s">
        <v>768</v>
      </c>
      <c r="B280" s="3" t="s">
        <v>22</v>
      </c>
      <c r="C280" s="4">
        <v>41397.465358796297</v>
      </c>
      <c r="D280" s="86" t="s">
        <v>1462</v>
      </c>
      <c r="E280" s="67">
        <v>41397</v>
      </c>
      <c r="F280" s="69">
        <v>0.46527777777777773</v>
      </c>
      <c r="G280" s="70" t="s">
        <v>1413</v>
      </c>
      <c r="H280" s="3" t="s">
        <v>769</v>
      </c>
      <c r="I280" s="3" t="s">
        <v>38</v>
      </c>
      <c r="J280" s="3" t="s">
        <v>25</v>
      </c>
      <c r="K280" s="3" t="s">
        <v>50</v>
      </c>
      <c r="L280" s="3" t="s">
        <v>27</v>
      </c>
      <c r="M280" s="3" t="s">
        <v>70</v>
      </c>
      <c r="N280" s="4">
        <v>41397.630474537036</v>
      </c>
      <c r="O280" s="3" t="s">
        <v>27</v>
      </c>
      <c r="P280" s="3" t="s">
        <v>27</v>
      </c>
      <c r="Q280" s="3" t="s">
        <v>27</v>
      </c>
      <c r="R280" s="3" t="s">
        <v>27</v>
      </c>
      <c r="S280" s="4">
        <v>41401.630150462966</v>
      </c>
      <c r="T280" s="3" t="s">
        <v>29</v>
      </c>
      <c r="U280" s="3" t="s">
        <v>30</v>
      </c>
      <c r="V280" s="4">
        <v>41418.460775462961</v>
      </c>
      <c r="W280" s="3" t="s">
        <v>40</v>
      </c>
      <c r="X280" s="3" t="s">
        <v>27</v>
      </c>
      <c r="Y280" s="3" t="s">
        <v>64</v>
      </c>
      <c r="Z280" s="3" t="s">
        <v>1387</v>
      </c>
      <c r="AA280" s="3">
        <f t="shared" si="13"/>
        <v>1.9050925926421769E-2</v>
      </c>
      <c r="AB280" s="23">
        <f t="shared" si="14"/>
        <v>9.5254629632108845E-3</v>
      </c>
      <c r="AC280" s="47">
        <f t="shared" si="12"/>
        <v>20.995416666664823</v>
      </c>
      <c r="AD280" s="47" t="s">
        <v>1427</v>
      </c>
    </row>
    <row r="281" spans="1:30" x14ac:dyDescent="0.2">
      <c r="A281" s="2" t="s">
        <v>765</v>
      </c>
      <c r="B281" s="3" t="s">
        <v>22</v>
      </c>
      <c r="C281" s="4">
        <v>41397.472604166665</v>
      </c>
      <c r="D281" s="86" t="s">
        <v>1462</v>
      </c>
      <c r="E281" s="67">
        <v>41397</v>
      </c>
      <c r="F281" s="69">
        <v>0.47222222222222227</v>
      </c>
      <c r="G281" s="70" t="s">
        <v>1413</v>
      </c>
      <c r="H281" s="3" t="s">
        <v>766</v>
      </c>
      <c r="I281" s="3" t="s">
        <v>38</v>
      </c>
      <c r="J281" s="3" t="s">
        <v>25</v>
      </c>
      <c r="K281" s="3" t="s">
        <v>26</v>
      </c>
      <c r="L281" s="3" t="s">
        <v>27</v>
      </c>
      <c r="M281" s="3" t="s">
        <v>716</v>
      </c>
      <c r="N281" s="3" t="s">
        <v>27</v>
      </c>
      <c r="O281" s="3" t="s">
        <v>27</v>
      </c>
      <c r="P281" s="3" t="s">
        <v>27</v>
      </c>
      <c r="Q281" s="3" t="s">
        <v>27</v>
      </c>
      <c r="R281" s="3" t="s">
        <v>27</v>
      </c>
      <c r="S281" s="3" t="s">
        <v>27</v>
      </c>
      <c r="T281" s="3" t="s">
        <v>29</v>
      </c>
      <c r="U281" s="3" t="s">
        <v>30</v>
      </c>
      <c r="V281" s="4">
        <v>41467.570740740739</v>
      </c>
      <c r="W281" s="3" t="s">
        <v>40</v>
      </c>
      <c r="X281" s="3" t="s">
        <v>27</v>
      </c>
      <c r="Y281" s="3" t="s">
        <v>767</v>
      </c>
      <c r="Z281" s="3" t="s">
        <v>1391</v>
      </c>
      <c r="AA281" s="3">
        <f t="shared" si="13"/>
        <v>7.2453703687642701E-3</v>
      </c>
      <c r="AB281" s="23">
        <f t="shared" si="14"/>
        <v>3.622685184382135E-3</v>
      </c>
      <c r="AC281" s="47">
        <f t="shared" si="12"/>
        <v>70.098136574073578</v>
      </c>
      <c r="AD281" s="47" t="s">
        <v>1428</v>
      </c>
    </row>
    <row r="282" spans="1:30" x14ac:dyDescent="0.2">
      <c r="A282" s="2" t="s">
        <v>763</v>
      </c>
      <c r="B282" s="3" t="s">
        <v>22</v>
      </c>
      <c r="C282" s="4">
        <v>41397.475289351853</v>
      </c>
      <c r="D282" s="86" t="s">
        <v>1462</v>
      </c>
      <c r="E282" s="67">
        <v>41397</v>
      </c>
      <c r="F282" s="69">
        <v>0.47500000000000003</v>
      </c>
      <c r="G282" s="70" t="s">
        <v>1413</v>
      </c>
      <c r="H282" s="3" t="s">
        <v>764</v>
      </c>
      <c r="I282" s="3" t="s">
        <v>38</v>
      </c>
      <c r="J282" s="3" t="s">
        <v>25</v>
      </c>
      <c r="K282" s="3" t="s">
        <v>50</v>
      </c>
      <c r="L282" s="3" t="s">
        <v>27</v>
      </c>
      <c r="M282" s="3" t="s">
        <v>81</v>
      </c>
      <c r="N282" s="3" t="s">
        <v>27</v>
      </c>
      <c r="O282" s="3" t="s">
        <v>27</v>
      </c>
      <c r="P282" s="3" t="s">
        <v>27</v>
      </c>
      <c r="Q282" s="3" t="s">
        <v>27</v>
      </c>
      <c r="R282" s="3" t="s">
        <v>27</v>
      </c>
      <c r="S282" s="3" t="s">
        <v>27</v>
      </c>
      <c r="T282" s="3" t="s">
        <v>29</v>
      </c>
      <c r="U282" s="3" t="s">
        <v>30</v>
      </c>
      <c r="V282" s="4">
        <v>41400.458518518521</v>
      </c>
      <c r="W282" s="3" t="s">
        <v>40</v>
      </c>
      <c r="X282" s="3" t="s">
        <v>27</v>
      </c>
      <c r="Y282" s="3" t="s">
        <v>112</v>
      </c>
      <c r="Z282" s="3" t="s">
        <v>1389</v>
      </c>
      <c r="AA282" s="3">
        <f t="shared" si="13"/>
        <v>2.6851851871469989E-3</v>
      </c>
      <c r="AB282" s="23">
        <f t="shared" si="14"/>
        <v>1.3425925935734995E-3</v>
      </c>
      <c r="AC282" s="47">
        <f t="shared" si="12"/>
        <v>2.9832291666680248</v>
      </c>
      <c r="AD282" s="47" t="s">
        <v>1422</v>
      </c>
    </row>
    <row r="283" spans="1:30" x14ac:dyDescent="0.2">
      <c r="A283" s="2" t="s">
        <v>760</v>
      </c>
      <c r="B283" s="3" t="s">
        <v>22</v>
      </c>
      <c r="C283" s="4">
        <v>41397.494155092594</v>
      </c>
      <c r="D283" s="86" t="s">
        <v>1462</v>
      </c>
      <c r="E283" s="67">
        <v>41397</v>
      </c>
      <c r="F283" s="69">
        <v>0.49374999999999997</v>
      </c>
      <c r="G283" s="70" t="s">
        <v>1413</v>
      </c>
      <c r="H283" s="3" t="s">
        <v>761</v>
      </c>
      <c r="I283" s="3" t="s">
        <v>38</v>
      </c>
      <c r="J283" s="3" t="s">
        <v>25</v>
      </c>
      <c r="K283" s="3" t="s">
        <v>26</v>
      </c>
      <c r="L283" s="3" t="s">
        <v>27</v>
      </c>
      <c r="M283" s="3" t="s">
        <v>762</v>
      </c>
      <c r="N283" s="3" t="s">
        <v>27</v>
      </c>
      <c r="O283" s="3" t="s">
        <v>27</v>
      </c>
      <c r="P283" s="3" t="s">
        <v>27</v>
      </c>
      <c r="Q283" s="3" t="s">
        <v>27</v>
      </c>
      <c r="R283" s="3" t="s">
        <v>27</v>
      </c>
      <c r="S283" s="3" t="s">
        <v>27</v>
      </c>
      <c r="T283" s="3" t="s">
        <v>29</v>
      </c>
      <c r="U283" s="3" t="s">
        <v>30</v>
      </c>
      <c r="V283" s="4">
        <v>41412.900289351855</v>
      </c>
      <c r="W283" s="3" t="s">
        <v>40</v>
      </c>
      <c r="X283" s="3" t="s">
        <v>27</v>
      </c>
      <c r="Y283" s="3" t="s">
        <v>93</v>
      </c>
      <c r="Z283" s="3" t="s">
        <v>1386</v>
      </c>
      <c r="AA283" s="3">
        <f t="shared" si="13"/>
        <v>1.8865740741603076E-2</v>
      </c>
      <c r="AB283" s="23">
        <f t="shared" si="14"/>
        <v>9.4328703708015382E-3</v>
      </c>
      <c r="AC283" s="47">
        <f t="shared" si="12"/>
        <v>15.406134259261307</v>
      </c>
      <c r="AD283" s="47" t="s">
        <v>1427</v>
      </c>
    </row>
    <row r="284" spans="1:30" x14ac:dyDescent="0.2">
      <c r="A284" s="2" t="s">
        <v>758</v>
      </c>
      <c r="B284" s="3" t="s">
        <v>22</v>
      </c>
      <c r="C284" s="4">
        <v>41397.531180555554</v>
      </c>
      <c r="D284" s="86" t="s">
        <v>1462</v>
      </c>
      <c r="E284" s="67">
        <v>41397</v>
      </c>
      <c r="F284" s="69">
        <v>0.53055555555555556</v>
      </c>
      <c r="G284" s="70" t="s">
        <v>1413</v>
      </c>
      <c r="H284" s="3" t="s">
        <v>759</v>
      </c>
      <c r="I284" s="3" t="s">
        <v>38</v>
      </c>
      <c r="J284" s="3" t="s">
        <v>25</v>
      </c>
      <c r="K284" s="3" t="s">
        <v>50</v>
      </c>
      <c r="L284" s="3" t="s">
        <v>27</v>
      </c>
      <c r="M284" s="3" t="s">
        <v>81</v>
      </c>
      <c r="N284" s="4">
        <v>41398.669722222221</v>
      </c>
      <c r="O284" s="3" t="s">
        <v>27</v>
      </c>
      <c r="P284" s="3" t="s">
        <v>27</v>
      </c>
      <c r="Q284" s="3" t="s">
        <v>27</v>
      </c>
      <c r="R284" s="3" t="s">
        <v>27</v>
      </c>
      <c r="S284" s="3" t="s">
        <v>27</v>
      </c>
      <c r="T284" s="3" t="s">
        <v>29</v>
      </c>
      <c r="U284" s="3" t="s">
        <v>47</v>
      </c>
      <c r="V284" s="4">
        <v>41411.944039351853</v>
      </c>
      <c r="W284" s="3" t="s">
        <v>40</v>
      </c>
      <c r="X284" s="3" t="s">
        <v>27</v>
      </c>
      <c r="Y284" s="3" t="s">
        <v>342</v>
      </c>
      <c r="Z284" s="3" t="s">
        <v>1389</v>
      </c>
      <c r="AA284" s="3">
        <f t="shared" si="13"/>
        <v>3.7025462959718425E-2</v>
      </c>
      <c r="AB284" s="23">
        <f t="shared" si="14"/>
        <v>1.8512731479859212E-2</v>
      </c>
      <c r="AC284" s="47">
        <f t="shared" si="12"/>
        <v>14.412858796298678</v>
      </c>
      <c r="AD284" s="47" t="s">
        <v>1427</v>
      </c>
    </row>
    <row r="285" spans="1:30" x14ac:dyDescent="0.2">
      <c r="A285" s="2" t="s">
        <v>754</v>
      </c>
      <c r="B285" s="3" t="s">
        <v>22</v>
      </c>
      <c r="C285" s="4">
        <v>41397.540497685186</v>
      </c>
      <c r="D285" s="86" t="s">
        <v>1462</v>
      </c>
      <c r="E285" s="67">
        <v>41397</v>
      </c>
      <c r="F285" s="69">
        <v>0.54027777777777775</v>
      </c>
      <c r="G285" s="70" t="s">
        <v>1413</v>
      </c>
      <c r="H285" s="3" t="s">
        <v>755</v>
      </c>
      <c r="I285" s="3" t="s">
        <v>38</v>
      </c>
      <c r="J285" s="3" t="s">
        <v>25</v>
      </c>
      <c r="K285" s="3" t="s">
        <v>26</v>
      </c>
      <c r="L285" s="3" t="s">
        <v>27</v>
      </c>
      <c r="M285" s="3" t="s">
        <v>756</v>
      </c>
      <c r="N285" s="3" t="s">
        <v>27</v>
      </c>
      <c r="O285" s="3" t="s">
        <v>27</v>
      </c>
      <c r="P285" s="3" t="s">
        <v>27</v>
      </c>
      <c r="Q285" s="3" t="s">
        <v>27</v>
      </c>
      <c r="R285" s="3" t="s">
        <v>27</v>
      </c>
      <c r="S285" s="3" t="s">
        <v>27</v>
      </c>
      <c r="T285" s="3" t="s">
        <v>29</v>
      </c>
      <c r="U285" s="3" t="s">
        <v>30</v>
      </c>
      <c r="V285" s="4">
        <v>41478.685057870367</v>
      </c>
      <c r="W285" s="3" t="s">
        <v>27</v>
      </c>
      <c r="X285" s="3" t="s">
        <v>27</v>
      </c>
      <c r="Y285" s="3" t="s">
        <v>757</v>
      </c>
      <c r="Z285" s="3" t="s">
        <v>1388</v>
      </c>
      <c r="AA285" s="3">
        <f t="shared" si="13"/>
        <v>9.3171296321088448E-3</v>
      </c>
      <c r="AB285" s="23">
        <f t="shared" si="14"/>
        <v>4.6585648160544224E-3</v>
      </c>
      <c r="AC285" s="47">
        <f t="shared" si="12"/>
        <v>81.144560185181035</v>
      </c>
      <c r="AD285" s="47" t="s">
        <v>1428</v>
      </c>
    </row>
    <row r="286" spans="1:30" x14ac:dyDescent="0.2">
      <c r="A286" s="2" t="s">
        <v>752</v>
      </c>
      <c r="B286" s="3" t="s">
        <v>22</v>
      </c>
      <c r="C286" s="4">
        <v>41397.546898148146</v>
      </c>
      <c r="D286" s="86" t="s">
        <v>1462</v>
      </c>
      <c r="E286" s="67">
        <v>41397</v>
      </c>
      <c r="F286" s="69">
        <v>0.54652777777777783</v>
      </c>
      <c r="G286" s="70" t="s">
        <v>1413</v>
      </c>
      <c r="H286" s="3" t="s">
        <v>753</v>
      </c>
      <c r="I286" s="3" t="s">
        <v>107</v>
      </c>
      <c r="J286" s="3" t="s">
        <v>25</v>
      </c>
      <c r="K286" s="3" t="s">
        <v>26</v>
      </c>
      <c r="L286" s="3" t="s">
        <v>27</v>
      </c>
      <c r="M286" s="3" t="s">
        <v>27</v>
      </c>
      <c r="N286" s="3" t="s">
        <v>27</v>
      </c>
      <c r="O286" s="3" t="s">
        <v>27</v>
      </c>
      <c r="P286" s="3" t="s">
        <v>27</v>
      </c>
      <c r="Q286" s="3" t="s">
        <v>27</v>
      </c>
      <c r="R286" s="3" t="s">
        <v>27</v>
      </c>
      <c r="S286" s="3" t="s">
        <v>27</v>
      </c>
      <c r="T286" s="3" t="s">
        <v>29</v>
      </c>
      <c r="U286" s="3" t="s">
        <v>30</v>
      </c>
      <c r="V286" s="4">
        <v>41397.667627314811</v>
      </c>
      <c r="W286" s="3" t="s">
        <v>27</v>
      </c>
      <c r="X286" s="3" t="s">
        <v>27</v>
      </c>
      <c r="Y286" s="3" t="s">
        <v>60</v>
      </c>
      <c r="Z286" s="3" t="s">
        <v>1389</v>
      </c>
      <c r="AA286" s="3">
        <f t="shared" si="13"/>
        <v>6.4004629603005014E-3</v>
      </c>
      <c r="AB286" s="23">
        <f t="shared" si="14"/>
        <v>3.2002314801502507E-3</v>
      </c>
      <c r="AC286" s="47">
        <f t="shared" si="12"/>
        <v>0.12072916666511446</v>
      </c>
      <c r="AD286" s="47" t="s">
        <v>1420</v>
      </c>
    </row>
    <row r="287" spans="1:30" x14ac:dyDescent="0.2">
      <c r="A287" s="2" t="s">
        <v>750</v>
      </c>
      <c r="B287" s="3" t="s">
        <v>22</v>
      </c>
      <c r="C287" s="4">
        <v>41397.550439814811</v>
      </c>
      <c r="D287" s="86" t="s">
        <v>1462</v>
      </c>
      <c r="E287" s="67">
        <v>41397</v>
      </c>
      <c r="F287" s="69">
        <v>0.54999999999999993</v>
      </c>
      <c r="G287" s="70" t="s">
        <v>1413</v>
      </c>
      <c r="H287" s="3" t="s">
        <v>751</v>
      </c>
      <c r="I287" s="3" t="s">
        <v>38</v>
      </c>
      <c r="J287" s="3" t="s">
        <v>25</v>
      </c>
      <c r="K287" s="3" t="s">
        <v>26</v>
      </c>
      <c r="L287" s="3" t="s">
        <v>27</v>
      </c>
      <c r="M287" s="3" t="s">
        <v>28</v>
      </c>
      <c r="N287" s="3" t="s">
        <v>27</v>
      </c>
      <c r="O287" s="3" t="s">
        <v>27</v>
      </c>
      <c r="P287" s="3" t="s">
        <v>27</v>
      </c>
      <c r="Q287" s="3" t="s">
        <v>27</v>
      </c>
      <c r="R287" s="3" t="s">
        <v>27</v>
      </c>
      <c r="S287" s="3" t="s">
        <v>27</v>
      </c>
      <c r="T287" s="3" t="s">
        <v>29</v>
      </c>
      <c r="U287" s="3" t="s">
        <v>30</v>
      </c>
      <c r="V287" s="4">
        <v>41467.572152777779</v>
      </c>
      <c r="W287" s="3" t="s">
        <v>40</v>
      </c>
      <c r="X287" s="3" t="s">
        <v>27</v>
      </c>
      <c r="Y287" s="3" t="s">
        <v>93</v>
      </c>
      <c r="Z287" s="3" t="s">
        <v>1386</v>
      </c>
      <c r="AA287" s="3">
        <f t="shared" si="13"/>
        <v>3.5416666651144624E-3</v>
      </c>
      <c r="AB287" s="23">
        <f t="shared" si="14"/>
        <v>1.7708333325572312E-3</v>
      </c>
      <c r="AC287" s="47">
        <f t="shared" si="12"/>
        <v>70.021712962967285</v>
      </c>
      <c r="AD287" s="47" t="s">
        <v>1428</v>
      </c>
    </row>
    <row r="288" spans="1:30" x14ac:dyDescent="0.2">
      <c r="A288" s="2" t="s">
        <v>747</v>
      </c>
      <c r="B288" s="3" t="s">
        <v>22</v>
      </c>
      <c r="C288" s="4">
        <v>41397.569687499999</v>
      </c>
      <c r="D288" s="86" t="s">
        <v>1462</v>
      </c>
      <c r="E288" s="67">
        <v>41397</v>
      </c>
      <c r="F288" s="69">
        <v>0.56944444444444442</v>
      </c>
      <c r="G288" s="70" t="s">
        <v>1413</v>
      </c>
      <c r="H288" s="3" t="s">
        <v>748</v>
      </c>
      <c r="I288" s="3" t="s">
        <v>34</v>
      </c>
      <c r="J288" s="3" t="s">
        <v>25</v>
      </c>
      <c r="K288" s="3" t="s">
        <v>26</v>
      </c>
      <c r="L288" s="3" t="s">
        <v>27</v>
      </c>
      <c r="M288" s="3" t="s">
        <v>54</v>
      </c>
      <c r="N288" s="3" t="s">
        <v>27</v>
      </c>
      <c r="O288" s="3" t="s">
        <v>27</v>
      </c>
      <c r="P288" s="3" t="s">
        <v>27</v>
      </c>
      <c r="Q288" s="3" t="s">
        <v>27</v>
      </c>
      <c r="R288" s="3" t="s">
        <v>27</v>
      </c>
      <c r="S288" s="3" t="s">
        <v>27</v>
      </c>
      <c r="T288" s="3" t="s">
        <v>29</v>
      </c>
      <c r="U288" s="3" t="s">
        <v>47</v>
      </c>
      <c r="V288" s="4">
        <v>41410.404849537037</v>
      </c>
      <c r="W288" s="3" t="s">
        <v>27</v>
      </c>
      <c r="X288" s="3" t="s">
        <v>27</v>
      </c>
      <c r="Y288" s="3" t="s">
        <v>749</v>
      </c>
      <c r="Z288" s="3" t="s">
        <v>1390</v>
      </c>
      <c r="AA288" s="3">
        <f t="shared" si="13"/>
        <v>1.9247685188020114E-2</v>
      </c>
      <c r="AB288" s="23">
        <f t="shared" si="14"/>
        <v>9.6238425940100569E-3</v>
      </c>
      <c r="AC288" s="47">
        <f t="shared" si="12"/>
        <v>12.835162037037662</v>
      </c>
      <c r="AD288" s="47" t="s">
        <v>1427</v>
      </c>
    </row>
    <row r="289" spans="1:30" x14ac:dyDescent="0.2">
      <c r="A289" s="2" t="s">
        <v>745</v>
      </c>
      <c r="B289" s="3" t="s">
        <v>22</v>
      </c>
      <c r="C289" s="4">
        <v>41397.610034722224</v>
      </c>
      <c r="D289" s="86" t="s">
        <v>1462</v>
      </c>
      <c r="E289" s="67">
        <v>41397</v>
      </c>
      <c r="F289" s="69">
        <v>0.60972222222222217</v>
      </c>
      <c r="G289" s="70" t="s">
        <v>1413</v>
      </c>
      <c r="H289" s="3" t="s">
        <v>746</v>
      </c>
      <c r="I289" s="3" t="s">
        <v>38</v>
      </c>
      <c r="J289" s="3" t="s">
        <v>25</v>
      </c>
      <c r="K289" s="3" t="s">
        <v>26</v>
      </c>
      <c r="L289" s="5">
        <v>0</v>
      </c>
      <c r="M289" s="3" t="s">
        <v>81</v>
      </c>
      <c r="N289" s="3" t="s">
        <v>27</v>
      </c>
      <c r="O289" s="3" t="s">
        <v>27</v>
      </c>
      <c r="P289" s="3" t="s">
        <v>27</v>
      </c>
      <c r="Q289" s="3" t="s">
        <v>27</v>
      </c>
      <c r="R289" s="3" t="s">
        <v>27</v>
      </c>
      <c r="S289" s="3" t="s">
        <v>27</v>
      </c>
      <c r="T289" s="3" t="s">
        <v>29</v>
      </c>
      <c r="U289" s="3" t="s">
        <v>30</v>
      </c>
      <c r="V289" s="4">
        <v>41474.874374999999</v>
      </c>
      <c r="W289" s="3" t="s">
        <v>27</v>
      </c>
      <c r="X289" s="3" t="s">
        <v>27</v>
      </c>
      <c r="Y289" s="3" t="s">
        <v>71</v>
      </c>
      <c r="Z289" s="3" t="s">
        <v>1387</v>
      </c>
      <c r="AA289" s="3">
        <f t="shared" si="13"/>
        <v>4.0347222224227153E-2</v>
      </c>
      <c r="AB289" s="23">
        <f t="shared" si="14"/>
        <v>2.0173611112113576E-2</v>
      </c>
      <c r="AC289" s="47">
        <f t="shared" si="12"/>
        <v>77.264340277775773</v>
      </c>
      <c r="AD289" s="47" t="s">
        <v>1428</v>
      </c>
    </row>
    <row r="290" spans="1:30" x14ac:dyDescent="0.2">
      <c r="A290" s="2" t="s">
        <v>743</v>
      </c>
      <c r="B290" s="3" t="s">
        <v>22</v>
      </c>
      <c r="C290" s="4">
        <v>41397.628750000003</v>
      </c>
      <c r="D290" s="86" t="s">
        <v>1462</v>
      </c>
      <c r="E290" s="67">
        <v>41397</v>
      </c>
      <c r="F290" s="69">
        <v>0.62847222222222221</v>
      </c>
      <c r="G290" s="70" t="s">
        <v>1413</v>
      </c>
      <c r="H290" s="3" t="s">
        <v>744</v>
      </c>
      <c r="I290" s="3" t="s">
        <v>38</v>
      </c>
      <c r="J290" s="3" t="s">
        <v>25</v>
      </c>
      <c r="K290" s="3" t="s">
        <v>26</v>
      </c>
      <c r="L290" s="3" t="s">
        <v>27</v>
      </c>
      <c r="M290" s="3" t="s">
        <v>58</v>
      </c>
      <c r="N290" s="3" t="s">
        <v>27</v>
      </c>
      <c r="O290" s="3" t="s">
        <v>27</v>
      </c>
      <c r="P290" s="3" t="s">
        <v>27</v>
      </c>
      <c r="Q290" s="3" t="s">
        <v>27</v>
      </c>
      <c r="R290" s="3" t="s">
        <v>27</v>
      </c>
      <c r="S290" s="3" t="s">
        <v>27</v>
      </c>
      <c r="T290" s="3" t="s">
        <v>29</v>
      </c>
      <c r="U290" s="3" t="s">
        <v>30</v>
      </c>
      <c r="V290" s="4">
        <v>41430.721597222226</v>
      </c>
      <c r="W290" s="3" t="s">
        <v>27</v>
      </c>
      <c r="X290" s="3" t="s">
        <v>27</v>
      </c>
      <c r="Y290" s="3" t="s">
        <v>71</v>
      </c>
      <c r="Z290" s="3" t="s">
        <v>1387</v>
      </c>
      <c r="AA290" s="3">
        <f t="shared" si="13"/>
        <v>1.8715277779847383E-2</v>
      </c>
      <c r="AB290" s="23">
        <f t="shared" si="14"/>
        <v>9.3576388899236917E-3</v>
      </c>
      <c r="AC290" s="47">
        <f t="shared" si="12"/>
        <v>33.09284722222219</v>
      </c>
      <c r="AD290" s="47" t="s">
        <v>1428</v>
      </c>
    </row>
    <row r="291" spans="1:30" x14ac:dyDescent="0.2">
      <c r="A291" s="2" t="s">
        <v>740</v>
      </c>
      <c r="B291" s="3" t="s">
        <v>22</v>
      </c>
      <c r="C291" s="4">
        <v>41397.636284722219</v>
      </c>
      <c r="D291" s="86" t="s">
        <v>1462</v>
      </c>
      <c r="E291" s="67">
        <v>41397</v>
      </c>
      <c r="F291" s="69">
        <v>0.63611111111111118</v>
      </c>
      <c r="G291" s="70" t="s">
        <v>1413</v>
      </c>
      <c r="H291" s="3" t="s">
        <v>741</v>
      </c>
      <c r="I291" s="3" t="s">
        <v>57</v>
      </c>
      <c r="J291" s="3" t="s">
        <v>25</v>
      </c>
      <c r="K291" s="3" t="s">
        <v>26</v>
      </c>
      <c r="L291" s="3" t="s">
        <v>27</v>
      </c>
      <c r="M291" s="3" t="s">
        <v>742</v>
      </c>
      <c r="N291" s="3" t="s">
        <v>27</v>
      </c>
      <c r="O291" s="3" t="s">
        <v>27</v>
      </c>
      <c r="P291" s="3" t="s">
        <v>27</v>
      </c>
      <c r="Q291" s="3" t="s">
        <v>27</v>
      </c>
      <c r="R291" s="3" t="s">
        <v>27</v>
      </c>
      <c r="S291" s="3" t="s">
        <v>27</v>
      </c>
      <c r="T291" s="3" t="s">
        <v>29</v>
      </c>
      <c r="U291" s="3" t="s">
        <v>47</v>
      </c>
      <c r="V291" s="4">
        <v>41401.767754629633</v>
      </c>
      <c r="W291" s="3" t="s">
        <v>59</v>
      </c>
      <c r="X291" s="3" t="s">
        <v>27</v>
      </c>
      <c r="Y291" s="3" t="s">
        <v>60</v>
      </c>
      <c r="Z291" s="3" t="s">
        <v>1389</v>
      </c>
      <c r="AA291" s="3">
        <f t="shared" si="13"/>
        <v>7.5347222154960036E-3</v>
      </c>
      <c r="AB291" s="23">
        <f t="shared" si="14"/>
        <v>3.7673611077480018E-3</v>
      </c>
      <c r="AC291" s="47">
        <f t="shared" si="12"/>
        <v>4.1314699074137025</v>
      </c>
      <c r="AD291" s="47" t="s">
        <v>1424</v>
      </c>
    </row>
    <row r="292" spans="1:30" x14ac:dyDescent="0.2">
      <c r="A292" s="2" t="s">
        <v>738</v>
      </c>
      <c r="B292" s="3" t="s">
        <v>22</v>
      </c>
      <c r="C292" s="4">
        <v>41397.680717592593</v>
      </c>
      <c r="D292" s="86" t="s">
        <v>1462</v>
      </c>
      <c r="E292" s="67">
        <v>41397</v>
      </c>
      <c r="F292" s="69">
        <v>0.68055555555555547</v>
      </c>
      <c r="G292" s="70" t="s">
        <v>1413</v>
      </c>
      <c r="H292" s="3" t="s">
        <v>739</v>
      </c>
      <c r="I292" s="3" t="s">
        <v>69</v>
      </c>
      <c r="J292" s="3" t="s">
        <v>25</v>
      </c>
      <c r="K292" s="3" t="s">
        <v>26</v>
      </c>
      <c r="L292" s="3" t="s">
        <v>27</v>
      </c>
      <c r="M292" s="3" t="s">
        <v>27</v>
      </c>
      <c r="N292" s="3" t="s">
        <v>27</v>
      </c>
      <c r="O292" s="3" t="s">
        <v>27</v>
      </c>
      <c r="P292" s="3" t="s">
        <v>27</v>
      </c>
      <c r="Q292" s="3" t="s">
        <v>27</v>
      </c>
      <c r="R292" s="3" t="s">
        <v>27</v>
      </c>
      <c r="S292" s="3" t="s">
        <v>27</v>
      </c>
      <c r="T292" s="3" t="s">
        <v>29</v>
      </c>
      <c r="U292" s="3" t="s">
        <v>47</v>
      </c>
      <c r="V292" s="4">
        <v>41414.4612037037</v>
      </c>
      <c r="W292" s="3" t="s">
        <v>27</v>
      </c>
      <c r="X292" s="3" t="s">
        <v>27</v>
      </c>
      <c r="Y292" s="3" t="s">
        <v>185</v>
      </c>
      <c r="Z292" s="3" t="s">
        <v>1388</v>
      </c>
      <c r="AA292" s="3">
        <f t="shared" si="13"/>
        <v>4.4432870374293998E-2</v>
      </c>
      <c r="AB292" s="23">
        <f t="shared" si="14"/>
        <v>2.2216435187146999E-2</v>
      </c>
      <c r="AC292" s="47">
        <f t="shared" si="12"/>
        <v>16.780486111107166</v>
      </c>
      <c r="AD292" s="47" t="s">
        <v>1427</v>
      </c>
    </row>
    <row r="293" spans="1:30" x14ac:dyDescent="0.2">
      <c r="A293" s="2" t="s">
        <v>736</v>
      </c>
      <c r="B293" s="3" t="s">
        <v>22</v>
      </c>
      <c r="C293" s="4">
        <v>41397.705381944441</v>
      </c>
      <c r="D293" s="86" t="s">
        <v>1462</v>
      </c>
      <c r="E293" s="67">
        <v>41397</v>
      </c>
      <c r="F293" s="69">
        <v>0.70486111111111116</v>
      </c>
      <c r="G293" s="70" t="s">
        <v>1413</v>
      </c>
      <c r="H293" s="3" t="s">
        <v>737</v>
      </c>
      <c r="I293" s="3" t="s">
        <v>38</v>
      </c>
      <c r="J293" s="3" t="s">
        <v>25</v>
      </c>
      <c r="K293" s="3" t="s">
        <v>26</v>
      </c>
      <c r="L293" s="3" t="s">
        <v>27</v>
      </c>
      <c r="M293" s="3" t="s">
        <v>27</v>
      </c>
      <c r="N293" s="3" t="s">
        <v>27</v>
      </c>
      <c r="O293" s="3" t="s">
        <v>27</v>
      </c>
      <c r="P293" s="3" t="s">
        <v>27</v>
      </c>
      <c r="Q293" s="3" t="s">
        <v>27</v>
      </c>
      <c r="R293" s="3" t="s">
        <v>27</v>
      </c>
      <c r="S293" s="3" t="s">
        <v>27</v>
      </c>
      <c r="T293" s="3" t="s">
        <v>29</v>
      </c>
      <c r="U293" s="3" t="s">
        <v>30</v>
      </c>
      <c r="V293" s="4">
        <v>41412.917511574073</v>
      </c>
      <c r="W293" s="3" t="s">
        <v>59</v>
      </c>
      <c r="X293" s="3" t="s">
        <v>27</v>
      </c>
      <c r="Y293" s="3" t="s">
        <v>60</v>
      </c>
      <c r="Z293" s="3" t="s">
        <v>1389</v>
      </c>
      <c r="AA293" s="3">
        <f t="shared" si="13"/>
        <v>2.4664351847604848E-2</v>
      </c>
      <c r="AB293" s="23">
        <f t="shared" si="14"/>
        <v>1.2332175923802424E-2</v>
      </c>
      <c r="AC293" s="47">
        <f t="shared" si="12"/>
        <v>15.212129629631818</v>
      </c>
      <c r="AD293" s="47" t="s">
        <v>1427</v>
      </c>
    </row>
    <row r="294" spans="1:30" x14ac:dyDescent="0.2">
      <c r="A294" s="2" t="s">
        <v>733</v>
      </c>
      <c r="B294" s="3" t="s">
        <v>22</v>
      </c>
      <c r="C294" s="4">
        <v>41397.709166666667</v>
      </c>
      <c r="D294" s="86" t="s">
        <v>1462</v>
      </c>
      <c r="E294" s="67">
        <v>41397</v>
      </c>
      <c r="F294" s="69">
        <v>0.7090277777777777</v>
      </c>
      <c r="G294" s="70" t="s">
        <v>1413</v>
      </c>
      <c r="H294" s="3" t="s">
        <v>734</v>
      </c>
      <c r="I294" s="3" t="s">
        <v>38</v>
      </c>
      <c r="J294" s="3" t="s">
        <v>25</v>
      </c>
      <c r="K294" s="3" t="s">
        <v>26</v>
      </c>
      <c r="L294" s="3" t="s">
        <v>27</v>
      </c>
      <c r="M294" s="3" t="s">
        <v>27</v>
      </c>
      <c r="N294" s="3" t="s">
        <v>27</v>
      </c>
      <c r="O294" s="3" t="s">
        <v>27</v>
      </c>
      <c r="P294" s="3" t="s">
        <v>27</v>
      </c>
      <c r="Q294" s="3" t="s">
        <v>27</v>
      </c>
      <c r="R294" s="3" t="s">
        <v>27</v>
      </c>
      <c r="S294" s="3" t="s">
        <v>27</v>
      </c>
      <c r="T294" s="3" t="s">
        <v>29</v>
      </c>
      <c r="U294" s="3" t="s">
        <v>30</v>
      </c>
      <c r="V294" s="4">
        <v>41403.41034722222</v>
      </c>
      <c r="W294" s="3" t="s">
        <v>27</v>
      </c>
      <c r="X294" s="3" t="s">
        <v>27</v>
      </c>
      <c r="Y294" s="3" t="s">
        <v>735</v>
      </c>
      <c r="Z294" s="3" t="s">
        <v>1390</v>
      </c>
      <c r="AA294" s="3">
        <f t="shared" si="13"/>
        <v>3.7847222265554592E-3</v>
      </c>
      <c r="AB294" s="23">
        <f t="shared" si="14"/>
        <v>1.8923611132777296E-3</v>
      </c>
      <c r="AC294" s="47">
        <f t="shared" si="12"/>
        <v>5.7011805555521278</v>
      </c>
      <c r="AD294" s="47" t="s">
        <v>1425</v>
      </c>
    </row>
    <row r="295" spans="1:30" x14ac:dyDescent="0.2">
      <c r="A295" s="2" t="s">
        <v>731</v>
      </c>
      <c r="B295" s="3" t="s">
        <v>22</v>
      </c>
      <c r="C295" s="4">
        <v>41397.742291666669</v>
      </c>
      <c r="D295" s="86" t="s">
        <v>1462</v>
      </c>
      <c r="E295" s="67">
        <v>41397</v>
      </c>
      <c r="F295" s="69">
        <v>0.7416666666666667</v>
      </c>
      <c r="G295" s="70" t="s">
        <v>1413</v>
      </c>
      <c r="H295" s="3" t="s">
        <v>732</v>
      </c>
      <c r="I295" s="3" t="s">
        <v>38</v>
      </c>
      <c r="J295" s="3" t="s">
        <v>25</v>
      </c>
      <c r="K295" s="3" t="s">
        <v>26</v>
      </c>
      <c r="L295" s="3" t="s">
        <v>27</v>
      </c>
      <c r="M295" s="3" t="s">
        <v>27</v>
      </c>
      <c r="N295" s="3" t="s">
        <v>27</v>
      </c>
      <c r="O295" s="3" t="s">
        <v>27</v>
      </c>
      <c r="P295" s="3" t="s">
        <v>27</v>
      </c>
      <c r="Q295" s="3" t="s">
        <v>27</v>
      </c>
      <c r="R295" s="3" t="s">
        <v>27</v>
      </c>
      <c r="S295" s="3" t="s">
        <v>27</v>
      </c>
      <c r="T295" s="3" t="s">
        <v>29</v>
      </c>
      <c r="U295" s="3" t="s">
        <v>47</v>
      </c>
      <c r="V295" s="4">
        <v>41411.759618055556</v>
      </c>
      <c r="W295" s="3" t="s">
        <v>40</v>
      </c>
      <c r="X295" s="3" t="s">
        <v>27</v>
      </c>
      <c r="Y295" s="3" t="s">
        <v>64</v>
      </c>
      <c r="Z295" s="3" t="s">
        <v>1387</v>
      </c>
      <c r="AA295" s="3">
        <f t="shared" si="13"/>
        <v>3.312500000174623E-2</v>
      </c>
      <c r="AB295" s="23">
        <f t="shared" si="14"/>
        <v>1.6562500000873115E-2</v>
      </c>
      <c r="AC295" s="47">
        <f t="shared" si="12"/>
        <v>14.017326388886431</v>
      </c>
      <c r="AD295" s="47" t="s">
        <v>1427</v>
      </c>
    </row>
    <row r="296" spans="1:30" x14ac:dyDescent="0.2">
      <c r="A296" s="2" t="s">
        <v>729</v>
      </c>
      <c r="B296" s="3" t="s">
        <v>22</v>
      </c>
      <c r="C296" s="4">
        <v>41397.768865740742</v>
      </c>
      <c r="D296" s="86" t="s">
        <v>1462</v>
      </c>
      <c r="E296" s="67">
        <v>41397</v>
      </c>
      <c r="F296" s="69">
        <v>0.76874999999999993</v>
      </c>
      <c r="G296" s="70" t="s">
        <v>1414</v>
      </c>
      <c r="H296" s="3" t="s">
        <v>730</v>
      </c>
      <c r="I296" s="3" t="s">
        <v>69</v>
      </c>
      <c r="J296" s="3" t="s">
        <v>25</v>
      </c>
      <c r="K296" s="3" t="s">
        <v>26</v>
      </c>
      <c r="L296" s="3" t="s">
        <v>27</v>
      </c>
      <c r="M296" s="3" t="s">
        <v>27</v>
      </c>
      <c r="N296" s="3" t="s">
        <v>27</v>
      </c>
      <c r="O296" s="3" t="s">
        <v>27</v>
      </c>
      <c r="P296" s="3" t="s">
        <v>27</v>
      </c>
      <c r="Q296" s="3" t="s">
        <v>27</v>
      </c>
      <c r="R296" s="3" t="s">
        <v>27</v>
      </c>
      <c r="S296" s="3" t="s">
        <v>27</v>
      </c>
      <c r="T296" s="3" t="s">
        <v>29</v>
      </c>
      <c r="U296" s="3" t="s">
        <v>30</v>
      </c>
      <c r="V296" s="4">
        <v>41400.536435185182</v>
      </c>
      <c r="W296" s="3" t="s">
        <v>27</v>
      </c>
      <c r="X296" s="3" t="s">
        <v>27</v>
      </c>
      <c r="Y296" s="3" t="s">
        <v>71</v>
      </c>
      <c r="Z296" s="3" t="s">
        <v>1387</v>
      </c>
      <c r="AA296" s="3">
        <f t="shared" si="13"/>
        <v>2.6574074072414078E-2</v>
      </c>
      <c r="AB296" s="23">
        <f t="shared" si="14"/>
        <v>1.3287037036207039E-2</v>
      </c>
      <c r="AC296" s="47">
        <f t="shared" si="12"/>
        <v>2.7675694444405963</v>
      </c>
      <c r="AD296" s="47" t="s">
        <v>1422</v>
      </c>
    </row>
    <row r="297" spans="1:30" x14ac:dyDescent="0.2">
      <c r="A297" s="2" t="s">
        <v>727</v>
      </c>
      <c r="B297" s="3" t="s">
        <v>22</v>
      </c>
      <c r="C297" s="4">
        <v>41398.338541666664</v>
      </c>
      <c r="D297" s="86" t="s">
        <v>1464</v>
      </c>
      <c r="E297" s="67">
        <v>41398</v>
      </c>
      <c r="F297" s="69">
        <v>0.33819444444444446</v>
      </c>
      <c r="G297" s="70" t="s">
        <v>1412</v>
      </c>
      <c r="H297" s="3" t="s">
        <v>728</v>
      </c>
      <c r="I297" s="3" t="s">
        <v>38</v>
      </c>
      <c r="J297" s="3" t="s">
        <v>25</v>
      </c>
      <c r="K297" s="3" t="s">
        <v>39</v>
      </c>
      <c r="L297" s="3" t="s">
        <v>27</v>
      </c>
      <c r="M297" s="3" t="s">
        <v>81</v>
      </c>
      <c r="N297" s="3" t="s">
        <v>27</v>
      </c>
      <c r="O297" s="3" t="s">
        <v>27</v>
      </c>
      <c r="P297" s="3" t="s">
        <v>27</v>
      </c>
      <c r="Q297" s="3" t="s">
        <v>27</v>
      </c>
      <c r="R297" s="3" t="s">
        <v>27</v>
      </c>
      <c r="S297" s="3" t="s">
        <v>27</v>
      </c>
      <c r="T297" s="3" t="s">
        <v>29</v>
      </c>
      <c r="U297" s="3" t="s">
        <v>30</v>
      </c>
      <c r="V297" s="4">
        <v>41417.677824074075</v>
      </c>
      <c r="W297" s="3" t="s">
        <v>40</v>
      </c>
      <c r="X297" s="3" t="s">
        <v>27</v>
      </c>
      <c r="Y297" s="3" t="s">
        <v>490</v>
      </c>
      <c r="Z297" s="3" t="s">
        <v>1397</v>
      </c>
      <c r="AA297" s="3">
        <f t="shared" si="13"/>
        <v>0.56967592592263827</v>
      </c>
      <c r="AB297" s="23">
        <f t="shared" si="14"/>
        <v>0.28483796296131914</v>
      </c>
      <c r="AC297" s="47">
        <f t="shared" si="12"/>
        <v>19.339282407410792</v>
      </c>
      <c r="AD297" s="47" t="s">
        <v>1427</v>
      </c>
    </row>
    <row r="298" spans="1:30" x14ac:dyDescent="0.2">
      <c r="A298" s="2" t="s">
        <v>724</v>
      </c>
      <c r="B298" s="3" t="s">
        <v>22</v>
      </c>
      <c r="C298" s="4">
        <v>41398.613969907405</v>
      </c>
      <c r="D298" s="86" t="s">
        <v>1464</v>
      </c>
      <c r="E298" s="67">
        <v>41398</v>
      </c>
      <c r="F298" s="69">
        <v>0.61388888888888882</v>
      </c>
      <c r="G298" s="70" t="s">
        <v>1413</v>
      </c>
      <c r="H298" s="3" t="s">
        <v>725</v>
      </c>
      <c r="I298" s="3" t="s">
        <v>38</v>
      </c>
      <c r="J298" s="3" t="s">
        <v>25</v>
      </c>
      <c r="K298" s="3" t="s">
        <v>50</v>
      </c>
      <c r="L298" s="3" t="s">
        <v>27</v>
      </c>
      <c r="M298" s="3" t="s">
        <v>70</v>
      </c>
      <c r="N298" s="3" t="s">
        <v>27</v>
      </c>
      <c r="O298" s="3" t="s">
        <v>27</v>
      </c>
      <c r="P298" s="3" t="s">
        <v>27</v>
      </c>
      <c r="Q298" s="3" t="s">
        <v>27</v>
      </c>
      <c r="R298" s="3" t="s">
        <v>27</v>
      </c>
      <c r="S298" s="3" t="s">
        <v>27</v>
      </c>
      <c r="T298" s="3" t="s">
        <v>29</v>
      </c>
      <c r="U298" s="3" t="s">
        <v>47</v>
      </c>
      <c r="V298" s="4">
        <v>41403.610833333332</v>
      </c>
      <c r="W298" s="3" t="s">
        <v>40</v>
      </c>
      <c r="X298" s="3" t="s">
        <v>27</v>
      </c>
      <c r="Y298" s="3" t="s">
        <v>726</v>
      </c>
      <c r="Z298" s="3" t="s">
        <v>1395</v>
      </c>
      <c r="AA298" s="3">
        <f t="shared" si="13"/>
        <v>0.27542824074043892</v>
      </c>
      <c r="AB298" s="23">
        <f t="shared" si="14"/>
        <v>0.13771412037021946</v>
      </c>
      <c r="AC298" s="47">
        <f t="shared" si="12"/>
        <v>4.9968634259275859</v>
      </c>
      <c r="AD298" s="47" t="s">
        <v>1425</v>
      </c>
    </row>
    <row r="299" spans="1:30" x14ac:dyDescent="0.2">
      <c r="A299" s="2" t="s">
        <v>722</v>
      </c>
      <c r="B299" s="3" t="s">
        <v>22</v>
      </c>
      <c r="C299" s="4">
        <v>41399.251921296294</v>
      </c>
      <c r="D299" s="86" t="s">
        <v>1463</v>
      </c>
      <c r="E299" s="67">
        <v>41399</v>
      </c>
      <c r="F299" s="69">
        <v>0.25138888888888888</v>
      </c>
      <c r="G299" s="70" t="s">
        <v>1412</v>
      </c>
      <c r="H299" s="3" t="s">
        <v>723</v>
      </c>
      <c r="I299" s="3" t="s">
        <v>28</v>
      </c>
      <c r="J299" s="3" t="s">
        <v>25</v>
      </c>
      <c r="K299" s="3" t="s">
        <v>39</v>
      </c>
      <c r="L299" s="3" t="s">
        <v>27</v>
      </c>
      <c r="M299" s="3" t="s">
        <v>27</v>
      </c>
      <c r="N299" s="3" t="s">
        <v>27</v>
      </c>
      <c r="O299" s="3" t="s">
        <v>27</v>
      </c>
      <c r="P299" s="3" t="s">
        <v>27</v>
      </c>
      <c r="Q299" s="3" t="s">
        <v>27</v>
      </c>
      <c r="R299" s="3" t="s">
        <v>27</v>
      </c>
      <c r="S299" s="3" t="s">
        <v>27</v>
      </c>
      <c r="T299" s="3" t="s">
        <v>29</v>
      </c>
      <c r="U299" s="3" t="s">
        <v>30</v>
      </c>
      <c r="V299" s="4">
        <v>41400.070798611108</v>
      </c>
      <c r="W299" s="3" t="s">
        <v>27</v>
      </c>
      <c r="X299" s="3" t="s">
        <v>27</v>
      </c>
      <c r="Y299" s="3" t="s">
        <v>31</v>
      </c>
      <c r="Z299" s="3" t="s">
        <v>1394</v>
      </c>
      <c r="AA299" s="3">
        <f t="shared" si="13"/>
        <v>0.63795138888963265</v>
      </c>
      <c r="AB299" s="23">
        <f t="shared" si="14"/>
        <v>0.31897569444481633</v>
      </c>
      <c r="AC299" s="47">
        <f t="shared" si="12"/>
        <v>0.81887731481401715</v>
      </c>
      <c r="AD299" s="47" t="s">
        <v>1420</v>
      </c>
    </row>
    <row r="300" spans="1:30" x14ac:dyDescent="0.2">
      <c r="A300" s="2" t="s">
        <v>720</v>
      </c>
      <c r="B300" s="3" t="s">
        <v>22</v>
      </c>
      <c r="C300" s="4">
        <v>41399.320740740739</v>
      </c>
      <c r="D300" s="86" t="s">
        <v>1463</v>
      </c>
      <c r="E300" s="67">
        <v>41399</v>
      </c>
      <c r="F300" s="69">
        <v>0.32013888888888892</v>
      </c>
      <c r="G300" s="70" t="s">
        <v>1412</v>
      </c>
      <c r="H300" s="3" t="s">
        <v>721</v>
      </c>
      <c r="I300" s="3" t="s">
        <v>38</v>
      </c>
      <c r="J300" s="3" t="s">
        <v>25</v>
      </c>
      <c r="K300" s="3" t="s">
        <v>26</v>
      </c>
      <c r="L300" s="3" t="s">
        <v>27</v>
      </c>
      <c r="M300" s="3" t="s">
        <v>27</v>
      </c>
      <c r="N300" s="3" t="s">
        <v>27</v>
      </c>
      <c r="O300" s="3" t="s">
        <v>27</v>
      </c>
      <c r="P300" s="3" t="s">
        <v>27</v>
      </c>
      <c r="Q300" s="3" t="s">
        <v>27</v>
      </c>
      <c r="R300" s="3" t="s">
        <v>27</v>
      </c>
      <c r="S300" s="3" t="s">
        <v>27</v>
      </c>
      <c r="T300" s="3" t="s">
        <v>29</v>
      </c>
      <c r="U300" s="3" t="s">
        <v>30</v>
      </c>
      <c r="V300" s="4">
        <v>41412.920358796298</v>
      </c>
      <c r="W300" s="3" t="s">
        <v>40</v>
      </c>
      <c r="X300" s="3" t="s">
        <v>27</v>
      </c>
      <c r="Y300" s="3" t="s">
        <v>219</v>
      </c>
      <c r="Z300" s="3" t="s">
        <v>1401</v>
      </c>
      <c r="AA300" s="3">
        <f t="shared" si="13"/>
        <v>6.8819444444670808E-2</v>
      </c>
      <c r="AB300" s="23">
        <f t="shared" si="14"/>
        <v>3.4409722222335404E-2</v>
      </c>
      <c r="AC300" s="47">
        <f t="shared" si="12"/>
        <v>13.599618055559404</v>
      </c>
      <c r="AD300" s="47" t="s">
        <v>1427</v>
      </c>
    </row>
    <row r="301" spans="1:30" x14ac:dyDescent="0.2">
      <c r="A301" s="2" t="s">
        <v>717</v>
      </c>
      <c r="B301" s="3" t="s">
        <v>22</v>
      </c>
      <c r="C301" s="4">
        <v>41399.342418981483</v>
      </c>
      <c r="D301" s="86" t="s">
        <v>1463</v>
      </c>
      <c r="E301" s="67">
        <v>41399</v>
      </c>
      <c r="F301" s="69">
        <v>0.34236111111111112</v>
      </c>
      <c r="G301" s="70" t="s">
        <v>1412</v>
      </c>
      <c r="H301" s="3" t="s">
        <v>718</v>
      </c>
      <c r="I301" s="3" t="s">
        <v>38</v>
      </c>
      <c r="J301" s="3" t="s">
        <v>25</v>
      </c>
      <c r="K301" s="3" t="s">
        <v>26</v>
      </c>
      <c r="L301" s="3" t="s">
        <v>27</v>
      </c>
      <c r="M301" s="3" t="s">
        <v>719</v>
      </c>
      <c r="N301" s="3" t="s">
        <v>27</v>
      </c>
      <c r="O301" s="3" t="s">
        <v>27</v>
      </c>
      <c r="P301" s="3" t="s">
        <v>27</v>
      </c>
      <c r="Q301" s="3" t="s">
        <v>27</v>
      </c>
      <c r="R301" s="3" t="s">
        <v>27</v>
      </c>
      <c r="S301" s="3" t="s">
        <v>27</v>
      </c>
      <c r="T301" s="3" t="s">
        <v>29</v>
      </c>
      <c r="U301" s="3" t="s">
        <v>30</v>
      </c>
      <c r="V301" s="4">
        <v>41475.855497685188</v>
      </c>
      <c r="W301" s="3" t="s">
        <v>40</v>
      </c>
      <c r="X301" s="3" t="s">
        <v>27</v>
      </c>
      <c r="Y301" s="3" t="s">
        <v>31</v>
      </c>
      <c r="Z301" s="3" t="s">
        <v>1394</v>
      </c>
      <c r="AA301" s="3">
        <f t="shared" si="13"/>
        <v>2.1678240744222421E-2</v>
      </c>
      <c r="AB301" s="23">
        <f t="shared" si="14"/>
        <v>1.0839120372111211E-2</v>
      </c>
      <c r="AC301" s="47">
        <f t="shared" si="12"/>
        <v>76.513078703705105</v>
      </c>
      <c r="AD301" s="47" t="s">
        <v>1428</v>
      </c>
    </row>
    <row r="302" spans="1:30" x14ac:dyDescent="0.2">
      <c r="A302" s="2" t="s">
        <v>714</v>
      </c>
      <c r="B302" s="3" t="s">
        <v>22</v>
      </c>
      <c r="C302" s="4">
        <v>41399.34542824074</v>
      </c>
      <c r="D302" s="86" t="s">
        <v>1463</v>
      </c>
      <c r="E302" s="67">
        <v>41399</v>
      </c>
      <c r="F302" s="69">
        <v>0.34513888888888888</v>
      </c>
      <c r="G302" s="70" t="s">
        <v>1412</v>
      </c>
      <c r="H302" s="3" t="s">
        <v>715</v>
      </c>
      <c r="I302" s="3" t="s">
        <v>38</v>
      </c>
      <c r="J302" s="3" t="s">
        <v>25</v>
      </c>
      <c r="K302" s="3" t="s">
        <v>50</v>
      </c>
      <c r="L302" s="3" t="s">
        <v>27</v>
      </c>
      <c r="M302" s="3" t="s">
        <v>716</v>
      </c>
      <c r="N302" s="3" t="s">
        <v>27</v>
      </c>
      <c r="O302" s="3" t="s">
        <v>27</v>
      </c>
      <c r="P302" s="3" t="s">
        <v>27</v>
      </c>
      <c r="Q302" s="3" t="s">
        <v>27</v>
      </c>
      <c r="R302" s="3" t="s">
        <v>27</v>
      </c>
      <c r="S302" s="3" t="s">
        <v>27</v>
      </c>
      <c r="T302" s="3" t="s">
        <v>29</v>
      </c>
      <c r="U302" s="3" t="s">
        <v>30</v>
      </c>
      <c r="V302" s="4">
        <v>41449.448379629626</v>
      </c>
      <c r="W302" s="3" t="s">
        <v>40</v>
      </c>
      <c r="X302" s="3" t="s">
        <v>27</v>
      </c>
      <c r="Y302" s="3" t="s">
        <v>64</v>
      </c>
      <c r="Z302" s="3" t="s">
        <v>1387</v>
      </c>
      <c r="AA302" s="3">
        <f t="shared" si="13"/>
        <v>3.009259256941732E-3</v>
      </c>
      <c r="AB302" s="23">
        <f t="shared" si="14"/>
        <v>1.504629628470866E-3</v>
      </c>
      <c r="AC302" s="47">
        <f t="shared" si="12"/>
        <v>50.10295138888614</v>
      </c>
      <c r="AD302" s="47" t="s">
        <v>1428</v>
      </c>
    </row>
    <row r="303" spans="1:30" x14ac:dyDescent="0.2">
      <c r="A303" s="2" t="s">
        <v>712</v>
      </c>
      <c r="B303" s="3" t="s">
        <v>22</v>
      </c>
      <c r="C303" s="4">
        <v>41400.004895833335</v>
      </c>
      <c r="D303" s="86" t="s">
        <v>1459</v>
      </c>
      <c r="E303" s="67">
        <v>41400</v>
      </c>
      <c r="F303" s="69">
        <v>4.8611111111111112E-3</v>
      </c>
      <c r="G303" s="70" t="s">
        <v>1412</v>
      </c>
      <c r="H303" s="3" t="s">
        <v>713</v>
      </c>
      <c r="I303" s="3" t="s">
        <v>38</v>
      </c>
      <c r="J303" s="3" t="s">
        <v>25</v>
      </c>
      <c r="K303" s="3" t="s">
        <v>39</v>
      </c>
      <c r="L303" s="3" t="s">
        <v>27</v>
      </c>
      <c r="M303" s="3" t="s">
        <v>27</v>
      </c>
      <c r="N303" s="3" t="s">
        <v>27</v>
      </c>
      <c r="O303" s="3" t="s">
        <v>27</v>
      </c>
      <c r="P303" s="3" t="s">
        <v>27</v>
      </c>
      <c r="Q303" s="3" t="s">
        <v>27</v>
      </c>
      <c r="R303" s="3" t="s">
        <v>27</v>
      </c>
      <c r="S303" s="3" t="s">
        <v>27</v>
      </c>
      <c r="T303" s="3" t="s">
        <v>29</v>
      </c>
      <c r="U303" s="3" t="s">
        <v>30</v>
      </c>
      <c r="V303" s="4">
        <v>41400.055289351854</v>
      </c>
      <c r="W303" s="3" t="s">
        <v>40</v>
      </c>
      <c r="X303" s="3" t="s">
        <v>27</v>
      </c>
      <c r="Y303" s="3" t="s">
        <v>64</v>
      </c>
      <c r="Z303" s="3" t="s">
        <v>1387</v>
      </c>
      <c r="AA303" s="3">
        <f t="shared" si="13"/>
        <v>0.65946759259531973</v>
      </c>
      <c r="AB303" s="23">
        <f t="shared" si="14"/>
        <v>0.32973379629765986</v>
      </c>
      <c r="AC303" s="47">
        <f t="shared" si="12"/>
        <v>5.0393518518831115E-2</v>
      </c>
      <c r="AD303" s="47" t="s">
        <v>1420</v>
      </c>
    </row>
    <row r="304" spans="1:30" x14ac:dyDescent="0.2">
      <c r="A304" s="2" t="s">
        <v>710</v>
      </c>
      <c r="B304" s="3" t="s">
        <v>22</v>
      </c>
      <c r="C304" s="4">
        <v>41400.27952546296</v>
      </c>
      <c r="D304" s="86" t="s">
        <v>1459</v>
      </c>
      <c r="E304" s="67">
        <v>41400</v>
      </c>
      <c r="F304" s="69">
        <v>0.27916666666666667</v>
      </c>
      <c r="G304" s="70" t="s">
        <v>1412</v>
      </c>
      <c r="H304" s="3" t="s">
        <v>711</v>
      </c>
      <c r="I304" s="3" t="s">
        <v>38</v>
      </c>
      <c r="J304" s="3" t="s">
        <v>25</v>
      </c>
      <c r="K304" s="3" t="s">
        <v>26</v>
      </c>
      <c r="L304" s="3" t="s">
        <v>27</v>
      </c>
      <c r="M304" s="3" t="s">
        <v>181</v>
      </c>
      <c r="N304" s="3" t="s">
        <v>27</v>
      </c>
      <c r="O304" s="3" t="s">
        <v>27</v>
      </c>
      <c r="P304" s="3" t="s">
        <v>27</v>
      </c>
      <c r="Q304" s="3" t="s">
        <v>27</v>
      </c>
      <c r="R304" s="3" t="s">
        <v>77</v>
      </c>
      <c r="S304" s="3" t="s">
        <v>27</v>
      </c>
      <c r="T304" s="3" t="s">
        <v>29</v>
      </c>
      <c r="U304" s="3" t="s">
        <v>30</v>
      </c>
      <c r="V304" s="4">
        <v>41449.45616898148</v>
      </c>
      <c r="W304" s="3" t="s">
        <v>40</v>
      </c>
      <c r="X304" s="3" t="s">
        <v>27</v>
      </c>
      <c r="Y304" s="3" t="s">
        <v>93</v>
      </c>
      <c r="Z304" s="3" t="s">
        <v>1386</v>
      </c>
      <c r="AA304" s="3">
        <f t="shared" si="13"/>
        <v>0.27462962962454185</v>
      </c>
      <c r="AB304" s="23">
        <f t="shared" si="14"/>
        <v>0.13731481481227092</v>
      </c>
      <c r="AC304" s="47">
        <f t="shared" si="12"/>
        <v>49.176643518519995</v>
      </c>
      <c r="AD304" s="47" t="s">
        <v>1428</v>
      </c>
    </row>
    <row r="305" spans="1:30" x14ac:dyDescent="0.2">
      <c r="A305" s="2" t="s">
        <v>708</v>
      </c>
      <c r="B305" s="3" t="s">
        <v>22</v>
      </c>
      <c r="C305" s="4">
        <v>41400.38690972222</v>
      </c>
      <c r="D305" s="86" t="s">
        <v>1459</v>
      </c>
      <c r="E305" s="67">
        <v>41400</v>
      </c>
      <c r="F305" s="69">
        <v>0.38680555555555557</v>
      </c>
      <c r="G305" s="70" t="s">
        <v>1413</v>
      </c>
      <c r="H305" s="3" t="s">
        <v>709</v>
      </c>
      <c r="I305" s="3" t="s">
        <v>38</v>
      </c>
      <c r="J305" s="3" t="s">
        <v>25</v>
      </c>
      <c r="K305" s="3" t="s">
        <v>26</v>
      </c>
      <c r="L305" s="3" t="s">
        <v>27</v>
      </c>
      <c r="M305" s="3" t="s">
        <v>27</v>
      </c>
      <c r="N305" s="3" t="s">
        <v>27</v>
      </c>
      <c r="O305" s="3" t="s">
        <v>27</v>
      </c>
      <c r="P305" s="3" t="s">
        <v>27</v>
      </c>
      <c r="Q305" s="3" t="s">
        <v>27</v>
      </c>
      <c r="R305" s="3" t="s">
        <v>77</v>
      </c>
      <c r="S305" s="3" t="s">
        <v>27</v>
      </c>
      <c r="T305" s="3" t="s">
        <v>29</v>
      </c>
      <c r="U305" s="3" t="s">
        <v>30</v>
      </c>
      <c r="V305" s="4">
        <v>41401.633402777778</v>
      </c>
      <c r="W305" s="3" t="s">
        <v>40</v>
      </c>
      <c r="X305" s="3" t="s">
        <v>27</v>
      </c>
      <c r="Y305" s="3" t="s">
        <v>93</v>
      </c>
      <c r="Z305" s="3" t="s">
        <v>1386</v>
      </c>
      <c r="AA305" s="3">
        <f t="shared" si="13"/>
        <v>0.10738425925956108</v>
      </c>
      <c r="AB305" s="23">
        <f t="shared" si="14"/>
        <v>5.3692129629780538E-2</v>
      </c>
      <c r="AC305" s="47">
        <f t="shared" si="12"/>
        <v>1.2464930555579485</v>
      </c>
      <c r="AD305" s="47" t="s">
        <v>1421</v>
      </c>
    </row>
    <row r="306" spans="1:30" x14ac:dyDescent="0.2">
      <c r="A306" s="2" t="s">
        <v>706</v>
      </c>
      <c r="B306" s="3" t="s">
        <v>22</v>
      </c>
      <c r="C306" s="4">
        <v>41400.402453703704</v>
      </c>
      <c r="D306" s="86" t="s">
        <v>1459</v>
      </c>
      <c r="E306" s="67">
        <v>41400</v>
      </c>
      <c r="F306" s="69">
        <v>0.40208333333333335</v>
      </c>
      <c r="G306" s="70" t="s">
        <v>1413</v>
      </c>
      <c r="H306" s="3" t="s">
        <v>707</v>
      </c>
      <c r="I306" s="3" t="s">
        <v>38</v>
      </c>
      <c r="J306" s="3" t="s">
        <v>25</v>
      </c>
      <c r="K306" s="3" t="s">
        <v>26</v>
      </c>
      <c r="L306" s="3" t="s">
        <v>27</v>
      </c>
      <c r="M306" s="3" t="s">
        <v>27</v>
      </c>
      <c r="N306" s="3" t="s">
        <v>27</v>
      </c>
      <c r="O306" s="3" t="s">
        <v>27</v>
      </c>
      <c r="P306" s="3" t="s">
        <v>27</v>
      </c>
      <c r="Q306" s="3" t="s">
        <v>27</v>
      </c>
      <c r="R306" s="3" t="s">
        <v>27</v>
      </c>
      <c r="S306" s="3" t="s">
        <v>27</v>
      </c>
      <c r="T306" s="3" t="s">
        <v>29</v>
      </c>
      <c r="U306" s="3" t="s">
        <v>30</v>
      </c>
      <c r="V306" s="4">
        <v>41403.59878472222</v>
      </c>
      <c r="W306" s="3" t="s">
        <v>40</v>
      </c>
      <c r="X306" s="3" t="s">
        <v>27</v>
      </c>
      <c r="Y306" s="3" t="s">
        <v>44</v>
      </c>
      <c r="Z306" s="3" t="s">
        <v>1403</v>
      </c>
      <c r="AA306" s="3">
        <f t="shared" si="13"/>
        <v>1.5543981484370306E-2</v>
      </c>
      <c r="AB306" s="23">
        <f t="shared" si="14"/>
        <v>7.7719907421851531E-3</v>
      </c>
      <c r="AC306" s="47">
        <f t="shared" si="12"/>
        <v>3.1963310185165028</v>
      </c>
      <c r="AD306" s="47" t="s">
        <v>1423</v>
      </c>
    </row>
    <row r="307" spans="1:30" x14ac:dyDescent="0.2">
      <c r="A307" s="2" t="s">
        <v>704</v>
      </c>
      <c r="B307" s="3" t="s">
        <v>22</v>
      </c>
      <c r="C307" s="4">
        <v>41400.402604166666</v>
      </c>
      <c r="D307" s="86" t="s">
        <v>1459</v>
      </c>
      <c r="E307" s="67">
        <v>41400</v>
      </c>
      <c r="F307" s="69">
        <v>0.40208333333333335</v>
      </c>
      <c r="G307" s="70" t="s">
        <v>1413</v>
      </c>
      <c r="H307" s="3" t="s">
        <v>705</v>
      </c>
      <c r="I307" s="3" t="s">
        <v>38</v>
      </c>
      <c r="J307" s="3" t="s">
        <v>25</v>
      </c>
      <c r="K307" s="3" t="s">
        <v>26</v>
      </c>
      <c r="L307" s="5">
        <v>42</v>
      </c>
      <c r="M307" s="3" t="s">
        <v>27</v>
      </c>
      <c r="N307" s="3" t="s">
        <v>27</v>
      </c>
      <c r="O307" s="3" t="s">
        <v>27</v>
      </c>
      <c r="P307" s="3" t="s">
        <v>27</v>
      </c>
      <c r="Q307" s="3" t="s">
        <v>27</v>
      </c>
      <c r="R307" s="3" t="s">
        <v>27</v>
      </c>
      <c r="S307" s="3" t="s">
        <v>27</v>
      </c>
      <c r="T307" s="3" t="s">
        <v>29</v>
      </c>
      <c r="U307" s="3" t="s">
        <v>47</v>
      </c>
      <c r="V307" s="4">
        <v>41418.559236111112</v>
      </c>
      <c r="W307" s="3" t="s">
        <v>40</v>
      </c>
      <c r="X307" s="3" t="s">
        <v>27</v>
      </c>
      <c r="Y307" s="3" t="s">
        <v>64</v>
      </c>
      <c r="Z307" s="3" t="s">
        <v>1387</v>
      </c>
      <c r="AA307" s="3">
        <f t="shared" si="13"/>
        <v>1.5046296175569296E-4</v>
      </c>
      <c r="AB307" s="23">
        <f t="shared" si="14"/>
        <v>7.5231480877846479E-5</v>
      </c>
      <c r="AC307" s="47">
        <f t="shared" si="12"/>
        <v>18.156631944446417</v>
      </c>
      <c r="AD307" s="47" t="s">
        <v>1427</v>
      </c>
    </row>
    <row r="308" spans="1:30" x14ac:dyDescent="0.2">
      <c r="A308" s="2" t="s">
        <v>702</v>
      </c>
      <c r="B308" s="3" t="s">
        <v>22</v>
      </c>
      <c r="C308" s="4">
        <v>41400.408078703702</v>
      </c>
      <c r="D308" s="86" t="s">
        <v>1459</v>
      </c>
      <c r="E308" s="67">
        <v>41400</v>
      </c>
      <c r="F308" s="69">
        <v>0.40763888888888888</v>
      </c>
      <c r="G308" s="70" t="s">
        <v>1413</v>
      </c>
      <c r="H308" s="3" t="s">
        <v>703</v>
      </c>
      <c r="I308" s="3" t="s">
        <v>38</v>
      </c>
      <c r="J308" s="3" t="s">
        <v>25</v>
      </c>
      <c r="K308" s="3" t="s">
        <v>26</v>
      </c>
      <c r="L308" s="3" t="s">
        <v>27</v>
      </c>
      <c r="M308" s="3" t="s">
        <v>305</v>
      </c>
      <c r="N308" s="3" t="s">
        <v>27</v>
      </c>
      <c r="O308" s="3" t="s">
        <v>27</v>
      </c>
      <c r="P308" s="3" t="s">
        <v>27</v>
      </c>
      <c r="Q308" s="3" t="s">
        <v>27</v>
      </c>
      <c r="R308" s="3" t="s">
        <v>27</v>
      </c>
      <c r="S308" s="3" t="s">
        <v>27</v>
      </c>
      <c r="T308" s="3" t="s">
        <v>29</v>
      </c>
      <c r="U308" s="3" t="s">
        <v>47</v>
      </c>
      <c r="V308" s="4">
        <v>41414.717164351852</v>
      </c>
      <c r="W308" s="3" t="s">
        <v>40</v>
      </c>
      <c r="X308" s="3" t="s">
        <v>27</v>
      </c>
      <c r="Y308" s="3" t="s">
        <v>102</v>
      </c>
      <c r="Z308" s="3" t="s">
        <v>1387</v>
      </c>
      <c r="AA308" s="3">
        <f t="shared" si="13"/>
        <v>5.4745370362070389E-3</v>
      </c>
      <c r="AB308" s="23">
        <f t="shared" si="14"/>
        <v>2.7372685181035195E-3</v>
      </c>
      <c r="AC308" s="47">
        <f t="shared" si="12"/>
        <v>14.309085648150358</v>
      </c>
      <c r="AD308" s="47" t="s">
        <v>1427</v>
      </c>
    </row>
    <row r="309" spans="1:30" x14ac:dyDescent="0.2">
      <c r="A309" s="2" t="s">
        <v>700</v>
      </c>
      <c r="B309" s="3" t="s">
        <v>22</v>
      </c>
      <c r="C309" s="4">
        <v>41400.450324074074</v>
      </c>
      <c r="D309" s="86" t="s">
        <v>1459</v>
      </c>
      <c r="E309" s="67">
        <v>41400</v>
      </c>
      <c r="F309" s="69">
        <v>0.45</v>
      </c>
      <c r="G309" s="70" t="s">
        <v>1413</v>
      </c>
      <c r="H309" s="3" t="s">
        <v>701</v>
      </c>
      <c r="I309" s="3" t="s">
        <v>38</v>
      </c>
      <c r="J309" s="3" t="s">
        <v>25</v>
      </c>
      <c r="K309" s="3" t="s">
        <v>26</v>
      </c>
      <c r="L309" s="3" t="s">
        <v>27</v>
      </c>
      <c r="M309" s="3" t="s">
        <v>27</v>
      </c>
      <c r="N309" s="3" t="s">
        <v>27</v>
      </c>
      <c r="O309" s="3" t="s">
        <v>27</v>
      </c>
      <c r="P309" s="3" t="s">
        <v>27</v>
      </c>
      <c r="Q309" s="3" t="s">
        <v>27</v>
      </c>
      <c r="R309" s="3" t="s">
        <v>27</v>
      </c>
      <c r="S309" s="3" t="s">
        <v>27</v>
      </c>
      <c r="T309" s="3" t="s">
        <v>29</v>
      </c>
      <c r="U309" s="3" t="s">
        <v>47</v>
      </c>
      <c r="V309" s="4">
        <v>41414.499224537038</v>
      </c>
      <c r="W309" s="3" t="s">
        <v>40</v>
      </c>
      <c r="X309" s="3" t="s">
        <v>27</v>
      </c>
      <c r="Y309" s="3" t="s">
        <v>71</v>
      </c>
      <c r="Z309" s="3" t="s">
        <v>1387</v>
      </c>
      <c r="AA309" s="3">
        <f t="shared" si="13"/>
        <v>4.224537037225673E-2</v>
      </c>
      <c r="AB309" s="23">
        <f t="shared" si="14"/>
        <v>2.1122685186128365E-2</v>
      </c>
      <c r="AC309" s="47">
        <f t="shared" si="12"/>
        <v>14.048900462963502</v>
      </c>
      <c r="AD309" s="47" t="s">
        <v>1427</v>
      </c>
    </row>
    <row r="310" spans="1:30" x14ac:dyDescent="0.2">
      <c r="A310" s="2" t="s">
        <v>698</v>
      </c>
      <c r="B310" s="3" t="s">
        <v>22</v>
      </c>
      <c r="C310" s="4">
        <v>41400.463946759257</v>
      </c>
      <c r="D310" s="86" t="s">
        <v>1459</v>
      </c>
      <c r="E310" s="67">
        <v>41400</v>
      </c>
      <c r="F310" s="69">
        <v>0.46388888888888885</v>
      </c>
      <c r="G310" s="70" t="s">
        <v>1413</v>
      </c>
      <c r="H310" s="3" t="s">
        <v>699</v>
      </c>
      <c r="I310" s="3" t="s">
        <v>38</v>
      </c>
      <c r="J310" s="3" t="s">
        <v>25</v>
      </c>
      <c r="K310" s="3" t="s">
        <v>26</v>
      </c>
      <c r="L310" s="5">
        <v>14</v>
      </c>
      <c r="M310" s="3" t="s">
        <v>27</v>
      </c>
      <c r="N310" s="3" t="s">
        <v>27</v>
      </c>
      <c r="O310" s="3" t="s">
        <v>27</v>
      </c>
      <c r="P310" s="3" t="s">
        <v>27</v>
      </c>
      <c r="Q310" s="3" t="s">
        <v>27</v>
      </c>
      <c r="R310" s="3" t="s">
        <v>27</v>
      </c>
      <c r="S310" s="3" t="s">
        <v>27</v>
      </c>
      <c r="T310" s="3" t="s">
        <v>29</v>
      </c>
      <c r="U310" s="3" t="s">
        <v>47</v>
      </c>
      <c r="V310" s="4">
        <v>41430.493101851855</v>
      </c>
      <c r="W310" s="3" t="s">
        <v>40</v>
      </c>
      <c r="X310" s="3" t="s">
        <v>27</v>
      </c>
      <c r="Y310" s="3" t="s">
        <v>64</v>
      </c>
      <c r="Z310" s="3" t="s">
        <v>1387</v>
      </c>
      <c r="AA310" s="3">
        <f t="shared" si="13"/>
        <v>1.3622685182781424E-2</v>
      </c>
      <c r="AB310" s="23">
        <f t="shared" si="14"/>
        <v>6.8113425913907122E-3</v>
      </c>
      <c r="AC310" s="47">
        <f t="shared" si="12"/>
        <v>30.029155092597648</v>
      </c>
      <c r="AD310" s="47" t="s">
        <v>1428</v>
      </c>
    </row>
    <row r="311" spans="1:30" x14ac:dyDescent="0.2">
      <c r="A311" s="2" t="s">
        <v>696</v>
      </c>
      <c r="B311" s="3" t="s">
        <v>22</v>
      </c>
      <c r="C311" s="4">
        <v>41400.474861111114</v>
      </c>
      <c r="D311" s="86" t="s">
        <v>1459</v>
      </c>
      <c r="E311" s="67">
        <v>41400</v>
      </c>
      <c r="F311" s="69">
        <v>0.47430555555555554</v>
      </c>
      <c r="G311" s="70" t="s">
        <v>1413</v>
      </c>
      <c r="H311" s="3" t="s">
        <v>697</v>
      </c>
      <c r="I311" s="3" t="s">
        <v>38</v>
      </c>
      <c r="J311" s="3" t="s">
        <v>25</v>
      </c>
      <c r="K311" s="3" t="s">
        <v>26</v>
      </c>
      <c r="L311" s="3" t="s">
        <v>27</v>
      </c>
      <c r="M311" s="3" t="s">
        <v>27</v>
      </c>
      <c r="N311" s="3" t="s">
        <v>27</v>
      </c>
      <c r="O311" s="3" t="s">
        <v>27</v>
      </c>
      <c r="P311" s="3" t="s">
        <v>27</v>
      </c>
      <c r="Q311" s="3" t="s">
        <v>27</v>
      </c>
      <c r="R311" s="3" t="s">
        <v>27</v>
      </c>
      <c r="S311" s="3" t="s">
        <v>27</v>
      </c>
      <c r="T311" s="3" t="s">
        <v>29</v>
      </c>
      <c r="U311" s="3" t="s">
        <v>47</v>
      </c>
      <c r="V311" s="4">
        <v>41401.505601851852</v>
      </c>
      <c r="W311" s="3" t="s">
        <v>40</v>
      </c>
      <c r="X311" s="3" t="s">
        <v>27</v>
      </c>
      <c r="Y311" s="3" t="s">
        <v>71</v>
      </c>
      <c r="Z311" s="3" t="s">
        <v>1387</v>
      </c>
      <c r="AA311" s="3">
        <f t="shared" si="13"/>
        <v>1.0914351856627036E-2</v>
      </c>
      <c r="AB311" s="23">
        <f t="shared" si="14"/>
        <v>5.4571759283135179E-3</v>
      </c>
      <c r="AC311" s="47">
        <f t="shared" si="12"/>
        <v>1.0307407407381106</v>
      </c>
      <c r="AD311" s="47" t="s">
        <v>1421</v>
      </c>
    </row>
    <row r="312" spans="1:30" x14ac:dyDescent="0.2">
      <c r="A312" s="2" t="s">
        <v>694</v>
      </c>
      <c r="B312" s="3" t="s">
        <v>22</v>
      </c>
      <c r="C312" s="4">
        <v>41400.478900462964</v>
      </c>
      <c r="D312" s="86" t="s">
        <v>1459</v>
      </c>
      <c r="E312" s="67">
        <v>41400</v>
      </c>
      <c r="F312" s="69">
        <v>0.47847222222222219</v>
      </c>
      <c r="G312" s="70" t="s">
        <v>1413</v>
      </c>
      <c r="H312" s="3" t="s">
        <v>695</v>
      </c>
      <c r="I312" s="3" t="s">
        <v>38</v>
      </c>
      <c r="J312" s="3" t="s">
        <v>25</v>
      </c>
      <c r="K312" s="3" t="s">
        <v>26</v>
      </c>
      <c r="L312" s="3" t="s">
        <v>27</v>
      </c>
      <c r="M312" s="3" t="s">
        <v>81</v>
      </c>
      <c r="N312" s="3" t="s">
        <v>27</v>
      </c>
      <c r="O312" s="3" t="s">
        <v>27</v>
      </c>
      <c r="P312" s="3" t="s">
        <v>27</v>
      </c>
      <c r="Q312" s="3" t="s">
        <v>27</v>
      </c>
      <c r="R312" s="3" t="s">
        <v>27</v>
      </c>
      <c r="S312" s="3" t="s">
        <v>27</v>
      </c>
      <c r="T312" s="3" t="s">
        <v>29</v>
      </c>
      <c r="U312" s="3" t="s">
        <v>30</v>
      </c>
      <c r="V312" s="4">
        <v>41418.559490740743</v>
      </c>
      <c r="W312" s="3" t="s">
        <v>40</v>
      </c>
      <c r="X312" s="3" t="s">
        <v>27</v>
      </c>
      <c r="Y312" s="3" t="s">
        <v>237</v>
      </c>
      <c r="Z312" s="3" t="s">
        <v>1385</v>
      </c>
      <c r="AA312" s="3">
        <f t="shared" si="13"/>
        <v>4.0393518502241932E-3</v>
      </c>
      <c r="AB312" s="23">
        <f t="shared" si="14"/>
        <v>2.0196759251120966E-3</v>
      </c>
      <c r="AC312" s="47">
        <f t="shared" si="12"/>
        <v>18.080590277779265</v>
      </c>
      <c r="AD312" s="47" t="s">
        <v>1427</v>
      </c>
    </row>
    <row r="313" spans="1:30" x14ac:dyDescent="0.2">
      <c r="A313" s="2" t="s">
        <v>692</v>
      </c>
      <c r="B313" s="3" t="s">
        <v>22</v>
      </c>
      <c r="C313" s="4">
        <v>41400.493287037039</v>
      </c>
      <c r="D313" s="86" t="s">
        <v>1459</v>
      </c>
      <c r="E313" s="67">
        <v>41400</v>
      </c>
      <c r="F313" s="69">
        <v>0.49305555555555558</v>
      </c>
      <c r="G313" s="70" t="s">
        <v>1413</v>
      </c>
      <c r="H313" s="3" t="s">
        <v>693</v>
      </c>
      <c r="I313" s="3" t="s">
        <v>38</v>
      </c>
      <c r="J313" s="3" t="s">
        <v>617</v>
      </c>
      <c r="K313" s="3" t="s">
        <v>26</v>
      </c>
      <c r="L313" s="3" t="s">
        <v>27</v>
      </c>
      <c r="M313" s="3" t="s">
        <v>305</v>
      </c>
      <c r="N313" s="3" t="s">
        <v>27</v>
      </c>
      <c r="O313" s="3" t="s">
        <v>27</v>
      </c>
      <c r="P313" s="3" t="s">
        <v>27</v>
      </c>
      <c r="Q313" s="3" t="s">
        <v>27</v>
      </c>
      <c r="R313" s="3" t="s">
        <v>27</v>
      </c>
      <c r="S313" s="3" t="s">
        <v>27</v>
      </c>
      <c r="T313" s="3" t="s">
        <v>29</v>
      </c>
      <c r="U313" s="3" t="s">
        <v>30</v>
      </c>
      <c r="V313" s="4">
        <v>41432.876597222225</v>
      </c>
      <c r="W313" s="3" t="s">
        <v>40</v>
      </c>
      <c r="X313" s="3" t="s">
        <v>27</v>
      </c>
      <c r="Y313" s="3" t="s">
        <v>403</v>
      </c>
      <c r="Z313" s="3" t="s">
        <v>1387</v>
      </c>
      <c r="AA313" s="3">
        <f t="shared" si="13"/>
        <v>1.4386574075615499E-2</v>
      </c>
      <c r="AB313" s="23">
        <f t="shared" si="14"/>
        <v>7.1932870378077496E-3</v>
      </c>
      <c r="AC313" s="47">
        <f t="shared" si="12"/>
        <v>32.38331018518511</v>
      </c>
      <c r="AD313" s="47" t="s">
        <v>1428</v>
      </c>
    </row>
    <row r="314" spans="1:30" x14ac:dyDescent="0.2">
      <c r="A314" s="2" t="s">
        <v>690</v>
      </c>
      <c r="B314" s="3" t="s">
        <v>22</v>
      </c>
      <c r="C314" s="4">
        <v>41400.497164351851</v>
      </c>
      <c r="D314" s="86" t="s">
        <v>1459</v>
      </c>
      <c r="E314" s="67">
        <v>41400</v>
      </c>
      <c r="F314" s="69">
        <v>0.49652777777777773</v>
      </c>
      <c r="G314" s="70" t="s">
        <v>1413</v>
      </c>
      <c r="H314" s="3" t="s">
        <v>691</v>
      </c>
      <c r="I314" s="3" t="s">
        <v>38</v>
      </c>
      <c r="J314" s="3" t="s">
        <v>25</v>
      </c>
      <c r="K314" s="3" t="s">
        <v>50</v>
      </c>
      <c r="L314" s="3" t="s">
        <v>27</v>
      </c>
      <c r="M314" s="3" t="s">
        <v>70</v>
      </c>
      <c r="N314" s="3" t="s">
        <v>27</v>
      </c>
      <c r="O314" s="3" t="s">
        <v>27</v>
      </c>
      <c r="P314" s="3" t="s">
        <v>27</v>
      </c>
      <c r="Q314" s="3" t="s">
        <v>27</v>
      </c>
      <c r="R314" s="3" t="s">
        <v>27</v>
      </c>
      <c r="S314" s="3" t="s">
        <v>27</v>
      </c>
      <c r="T314" s="3" t="s">
        <v>29</v>
      </c>
      <c r="U314" s="3" t="s">
        <v>30</v>
      </c>
      <c r="V314" s="4">
        <v>41449.448101851849</v>
      </c>
      <c r="W314" s="3" t="s">
        <v>40</v>
      </c>
      <c r="X314" s="3" t="s">
        <v>27</v>
      </c>
      <c r="Y314" s="3" t="s">
        <v>490</v>
      </c>
      <c r="Z314" s="3" t="s">
        <v>1397</v>
      </c>
      <c r="AA314" s="3">
        <f t="shared" si="13"/>
        <v>3.8773148116888478E-3</v>
      </c>
      <c r="AB314" s="23">
        <f t="shared" si="14"/>
        <v>1.9386574058444239E-3</v>
      </c>
      <c r="AC314" s="47">
        <f t="shared" si="12"/>
        <v>48.950937499997963</v>
      </c>
      <c r="AD314" s="47" t="s">
        <v>1428</v>
      </c>
    </row>
    <row r="315" spans="1:30" x14ac:dyDescent="0.2">
      <c r="A315" s="2" t="s">
        <v>688</v>
      </c>
      <c r="B315" s="3" t="s">
        <v>22</v>
      </c>
      <c r="C315" s="4">
        <v>41400.562893518516</v>
      </c>
      <c r="D315" s="86" t="s">
        <v>1459</v>
      </c>
      <c r="E315" s="67">
        <v>41400</v>
      </c>
      <c r="F315" s="69">
        <v>0.5625</v>
      </c>
      <c r="G315" s="70" t="s">
        <v>1413</v>
      </c>
      <c r="H315" s="3" t="s">
        <v>689</v>
      </c>
      <c r="I315" s="3" t="s">
        <v>38</v>
      </c>
      <c r="J315" s="3" t="s">
        <v>25</v>
      </c>
      <c r="K315" s="3" t="s">
        <v>26</v>
      </c>
      <c r="L315" s="3" t="s">
        <v>27</v>
      </c>
      <c r="M315" s="3" t="s">
        <v>470</v>
      </c>
      <c r="N315" s="3" t="s">
        <v>27</v>
      </c>
      <c r="O315" s="3" t="s">
        <v>27</v>
      </c>
      <c r="P315" s="3" t="s">
        <v>27</v>
      </c>
      <c r="Q315" s="3" t="s">
        <v>27</v>
      </c>
      <c r="R315" s="3" t="s">
        <v>27</v>
      </c>
      <c r="S315" s="3" t="s">
        <v>27</v>
      </c>
      <c r="T315" s="3" t="s">
        <v>29</v>
      </c>
      <c r="U315" s="3" t="s">
        <v>30</v>
      </c>
      <c r="V315" s="4">
        <v>41475.868807870371</v>
      </c>
      <c r="W315" s="3" t="s">
        <v>40</v>
      </c>
      <c r="X315" s="3" t="s">
        <v>27</v>
      </c>
      <c r="Y315" s="3" t="s">
        <v>64</v>
      </c>
      <c r="Z315" s="3" t="s">
        <v>1387</v>
      </c>
      <c r="AA315" s="3">
        <f t="shared" si="13"/>
        <v>6.5729166664823424E-2</v>
      </c>
      <c r="AB315" s="23">
        <f t="shared" si="14"/>
        <v>3.2864583332411712E-2</v>
      </c>
      <c r="AC315" s="47">
        <f t="shared" si="12"/>
        <v>75.305914351854881</v>
      </c>
      <c r="AD315" s="47" t="s">
        <v>1428</v>
      </c>
    </row>
    <row r="316" spans="1:30" x14ac:dyDescent="0.2">
      <c r="A316" s="2" t="s">
        <v>686</v>
      </c>
      <c r="B316" s="3" t="s">
        <v>22</v>
      </c>
      <c r="C316" s="4">
        <v>41400.593194444446</v>
      </c>
      <c r="D316" s="86" t="s">
        <v>1459</v>
      </c>
      <c r="E316" s="67">
        <v>41400</v>
      </c>
      <c r="F316" s="69">
        <v>0.59305555555555556</v>
      </c>
      <c r="G316" s="70" t="s">
        <v>1413</v>
      </c>
      <c r="H316" s="3" t="s">
        <v>687</v>
      </c>
      <c r="I316" s="3" t="s">
        <v>38</v>
      </c>
      <c r="J316" s="3" t="s">
        <v>25</v>
      </c>
      <c r="K316" s="3" t="s">
        <v>26</v>
      </c>
      <c r="L316" s="5">
        <v>15</v>
      </c>
      <c r="M316" s="3" t="s">
        <v>27</v>
      </c>
      <c r="N316" s="3" t="s">
        <v>27</v>
      </c>
      <c r="O316" s="3" t="s">
        <v>27</v>
      </c>
      <c r="P316" s="3" t="s">
        <v>27</v>
      </c>
      <c r="Q316" s="3" t="s">
        <v>27</v>
      </c>
      <c r="R316" s="3" t="s">
        <v>27</v>
      </c>
      <c r="S316" s="3" t="s">
        <v>27</v>
      </c>
      <c r="T316" s="3" t="s">
        <v>29</v>
      </c>
      <c r="U316" s="3" t="s">
        <v>47</v>
      </c>
      <c r="V316" s="4">
        <v>41414.567407407405</v>
      </c>
      <c r="W316" s="3" t="s">
        <v>40</v>
      </c>
      <c r="X316" s="3" t="s">
        <v>27</v>
      </c>
      <c r="Y316" s="3" t="s">
        <v>71</v>
      </c>
      <c r="Z316" s="3" t="s">
        <v>1387</v>
      </c>
      <c r="AA316" s="3">
        <f t="shared" si="13"/>
        <v>3.030092592962319E-2</v>
      </c>
      <c r="AB316" s="23">
        <f t="shared" si="14"/>
        <v>1.5150462964811595E-2</v>
      </c>
      <c r="AC316" s="47">
        <f t="shared" si="12"/>
        <v>13.974212962959427</v>
      </c>
      <c r="AD316" s="47" t="s">
        <v>1427</v>
      </c>
    </row>
    <row r="317" spans="1:30" x14ac:dyDescent="0.2">
      <c r="A317" s="2" t="s">
        <v>684</v>
      </c>
      <c r="B317" s="3" t="s">
        <v>22</v>
      </c>
      <c r="C317" s="4">
        <v>41400.593761574077</v>
      </c>
      <c r="D317" s="86" t="s">
        <v>1459</v>
      </c>
      <c r="E317" s="67">
        <v>41400</v>
      </c>
      <c r="F317" s="69">
        <v>0.59375</v>
      </c>
      <c r="G317" s="70" t="s">
        <v>1413</v>
      </c>
      <c r="H317" s="3" t="s">
        <v>685</v>
      </c>
      <c r="I317" s="3" t="s">
        <v>38</v>
      </c>
      <c r="J317" s="3" t="s">
        <v>25</v>
      </c>
      <c r="K317" s="3" t="s">
        <v>50</v>
      </c>
      <c r="L317" s="3" t="s">
        <v>27</v>
      </c>
      <c r="M317" s="3" t="s">
        <v>27</v>
      </c>
      <c r="N317" s="3" t="s">
        <v>27</v>
      </c>
      <c r="O317" s="3" t="s">
        <v>27</v>
      </c>
      <c r="P317" s="3" t="s">
        <v>27</v>
      </c>
      <c r="Q317" s="3" t="s">
        <v>27</v>
      </c>
      <c r="R317" s="3" t="s">
        <v>27</v>
      </c>
      <c r="S317" s="3" t="s">
        <v>27</v>
      </c>
      <c r="T317" s="3" t="s">
        <v>29</v>
      </c>
      <c r="U317" s="3" t="s">
        <v>47</v>
      </c>
      <c r="V317" s="4">
        <v>41449.447916666664</v>
      </c>
      <c r="W317" s="3" t="s">
        <v>40</v>
      </c>
      <c r="X317" s="3" t="s">
        <v>27</v>
      </c>
      <c r="Y317" s="3" t="s">
        <v>102</v>
      </c>
      <c r="Z317" s="3" t="s">
        <v>1387</v>
      </c>
      <c r="AA317" s="3">
        <f t="shared" si="13"/>
        <v>5.671296312357299E-4</v>
      </c>
      <c r="AB317" s="23">
        <f t="shared" si="14"/>
        <v>2.8356481561786495E-4</v>
      </c>
      <c r="AC317" s="47">
        <f t="shared" si="12"/>
        <v>48.854155092587462</v>
      </c>
      <c r="AD317" s="47" t="s">
        <v>1428</v>
      </c>
    </row>
    <row r="318" spans="1:30" x14ac:dyDescent="0.2">
      <c r="A318" s="2" t="s">
        <v>682</v>
      </c>
      <c r="B318" s="3" t="s">
        <v>22</v>
      </c>
      <c r="C318" s="4">
        <v>41400.597766203704</v>
      </c>
      <c r="D318" s="86" t="s">
        <v>1459</v>
      </c>
      <c r="E318" s="67">
        <v>41400</v>
      </c>
      <c r="F318" s="69">
        <v>0.59722222222222221</v>
      </c>
      <c r="G318" s="70" t="s">
        <v>1413</v>
      </c>
      <c r="H318" s="3" t="s">
        <v>683</v>
      </c>
      <c r="I318" s="3" t="s">
        <v>38</v>
      </c>
      <c r="J318" s="3" t="s">
        <v>25</v>
      </c>
      <c r="K318" s="3" t="s">
        <v>26</v>
      </c>
      <c r="L318" s="3" t="s">
        <v>27</v>
      </c>
      <c r="M318" s="3" t="s">
        <v>27</v>
      </c>
      <c r="N318" s="3" t="s">
        <v>27</v>
      </c>
      <c r="O318" s="3" t="s">
        <v>27</v>
      </c>
      <c r="P318" s="3" t="s">
        <v>27</v>
      </c>
      <c r="Q318" s="3" t="s">
        <v>27</v>
      </c>
      <c r="R318" s="3" t="s">
        <v>27</v>
      </c>
      <c r="S318" s="3" t="s">
        <v>27</v>
      </c>
      <c r="T318" s="3" t="s">
        <v>29</v>
      </c>
      <c r="U318" s="3" t="s">
        <v>30</v>
      </c>
      <c r="V318" s="4">
        <v>41412.934259259258</v>
      </c>
      <c r="W318" s="3" t="s">
        <v>40</v>
      </c>
      <c r="X318" s="3" t="s">
        <v>27</v>
      </c>
      <c r="Y318" s="3" t="s">
        <v>648</v>
      </c>
      <c r="Z318" s="3" t="s">
        <v>1387</v>
      </c>
      <c r="AA318" s="3">
        <f t="shared" si="13"/>
        <v>4.0046296271611936E-3</v>
      </c>
      <c r="AB318" s="23">
        <f t="shared" si="14"/>
        <v>2.0023148135805968E-3</v>
      </c>
      <c r="AC318" s="47">
        <f t="shared" si="12"/>
        <v>12.336493055554456</v>
      </c>
      <c r="AD318" s="47" t="s">
        <v>1427</v>
      </c>
    </row>
    <row r="319" spans="1:30" x14ac:dyDescent="0.2">
      <c r="A319" s="2" t="s">
        <v>680</v>
      </c>
      <c r="B319" s="3" t="s">
        <v>22</v>
      </c>
      <c r="C319" s="4">
        <v>41400.616296296299</v>
      </c>
      <c r="D319" s="86" t="s">
        <v>1459</v>
      </c>
      <c r="E319" s="67">
        <v>41400</v>
      </c>
      <c r="F319" s="69">
        <v>0.61597222222222225</v>
      </c>
      <c r="G319" s="70" t="s">
        <v>1413</v>
      </c>
      <c r="H319" s="3" t="s">
        <v>681</v>
      </c>
      <c r="I319" s="3" t="s">
        <v>38</v>
      </c>
      <c r="J319" s="3" t="s">
        <v>25</v>
      </c>
      <c r="K319" s="3" t="s">
        <v>50</v>
      </c>
      <c r="L319" s="3" t="s">
        <v>27</v>
      </c>
      <c r="M319" s="3" t="s">
        <v>81</v>
      </c>
      <c r="N319" s="4">
        <v>41422.573414351849</v>
      </c>
      <c r="O319" s="3" t="s">
        <v>27</v>
      </c>
      <c r="P319" s="3" t="s">
        <v>27</v>
      </c>
      <c r="Q319" s="3" t="s">
        <v>27</v>
      </c>
      <c r="R319" s="3" t="s">
        <v>27</v>
      </c>
      <c r="S319" s="4">
        <v>41444.62295138889</v>
      </c>
      <c r="T319" s="3" t="s">
        <v>29</v>
      </c>
      <c r="U319" s="3" t="s">
        <v>30</v>
      </c>
      <c r="V319" s="4">
        <v>41475.870000000003</v>
      </c>
      <c r="W319" s="3" t="s">
        <v>40</v>
      </c>
      <c r="X319" s="3" t="s">
        <v>27</v>
      </c>
      <c r="Y319" s="3" t="s">
        <v>64</v>
      </c>
      <c r="Z319" s="3" t="s">
        <v>1387</v>
      </c>
      <c r="AA319" s="3">
        <f t="shared" si="13"/>
        <v>1.8530092595028691E-2</v>
      </c>
      <c r="AB319" s="23">
        <f t="shared" si="14"/>
        <v>9.2650462975143455E-3</v>
      </c>
      <c r="AC319" s="47">
        <f t="shared" si="12"/>
        <v>75.25370370370365</v>
      </c>
      <c r="AD319" s="47" t="s">
        <v>1428</v>
      </c>
    </row>
    <row r="320" spans="1:30" x14ac:dyDescent="0.2">
      <c r="A320" s="2" t="s">
        <v>678</v>
      </c>
      <c r="B320" s="3" t="s">
        <v>22</v>
      </c>
      <c r="C320" s="4">
        <v>41400.619976851849</v>
      </c>
      <c r="D320" s="86" t="s">
        <v>1459</v>
      </c>
      <c r="E320" s="67">
        <v>41400</v>
      </c>
      <c r="F320" s="69">
        <v>0.61944444444444446</v>
      </c>
      <c r="G320" s="70" t="s">
        <v>1413</v>
      </c>
      <c r="H320" s="3" t="s">
        <v>679</v>
      </c>
      <c r="I320" s="3" t="s">
        <v>38</v>
      </c>
      <c r="J320" s="3" t="s">
        <v>25</v>
      </c>
      <c r="K320" s="3" t="s">
        <v>26</v>
      </c>
      <c r="L320" s="3" t="s">
        <v>27</v>
      </c>
      <c r="M320" s="3" t="s">
        <v>27</v>
      </c>
      <c r="N320" s="3" t="s">
        <v>27</v>
      </c>
      <c r="O320" s="3" t="s">
        <v>27</v>
      </c>
      <c r="P320" s="3" t="s">
        <v>27</v>
      </c>
      <c r="Q320" s="3" t="s">
        <v>27</v>
      </c>
      <c r="R320" s="3" t="s">
        <v>27</v>
      </c>
      <c r="S320" s="3" t="s">
        <v>27</v>
      </c>
      <c r="T320" s="3" t="s">
        <v>29</v>
      </c>
      <c r="U320" s="3" t="s">
        <v>30</v>
      </c>
      <c r="V320" s="4">
        <v>41418.55972222222</v>
      </c>
      <c r="W320" s="3" t="s">
        <v>40</v>
      </c>
      <c r="X320" s="3" t="s">
        <v>27</v>
      </c>
      <c r="Y320" s="3" t="s">
        <v>222</v>
      </c>
      <c r="Z320" s="3" t="s">
        <v>1387</v>
      </c>
      <c r="AA320" s="3">
        <f t="shared" si="13"/>
        <v>3.6805555500905029E-3</v>
      </c>
      <c r="AB320" s="23">
        <f t="shared" si="14"/>
        <v>1.8402777750452515E-3</v>
      </c>
      <c r="AC320" s="47">
        <f t="shared" si="12"/>
        <v>17.939745370371384</v>
      </c>
      <c r="AD320" s="47" t="s">
        <v>1427</v>
      </c>
    </row>
    <row r="321" spans="1:30" x14ac:dyDescent="0.2">
      <c r="A321" s="2" t="s">
        <v>676</v>
      </c>
      <c r="B321" s="3" t="s">
        <v>22</v>
      </c>
      <c r="C321" s="4">
        <v>41400.68577546296</v>
      </c>
      <c r="D321" s="86" t="s">
        <v>1459</v>
      </c>
      <c r="E321" s="67">
        <v>41400</v>
      </c>
      <c r="F321" s="69">
        <v>0.68541666666666667</v>
      </c>
      <c r="G321" s="70" t="s">
        <v>1413</v>
      </c>
      <c r="H321" s="3" t="s">
        <v>677</v>
      </c>
      <c r="I321" s="3" t="s">
        <v>38</v>
      </c>
      <c r="J321" s="3" t="s">
        <v>25</v>
      </c>
      <c r="K321" s="3" t="s">
        <v>26</v>
      </c>
      <c r="L321" s="3" t="s">
        <v>27</v>
      </c>
      <c r="M321" s="3" t="s">
        <v>27</v>
      </c>
      <c r="N321" s="3" t="s">
        <v>27</v>
      </c>
      <c r="O321" s="3" t="s">
        <v>27</v>
      </c>
      <c r="P321" s="3" t="s">
        <v>27</v>
      </c>
      <c r="Q321" s="3" t="s">
        <v>27</v>
      </c>
      <c r="R321" s="3" t="s">
        <v>27</v>
      </c>
      <c r="S321" s="3" t="s">
        <v>27</v>
      </c>
      <c r="T321" s="3" t="s">
        <v>29</v>
      </c>
      <c r="U321" s="3" t="s">
        <v>30</v>
      </c>
      <c r="V321" s="4">
        <v>41418.559953703705</v>
      </c>
      <c r="W321" s="3" t="s">
        <v>40</v>
      </c>
      <c r="X321" s="3" t="s">
        <v>27</v>
      </c>
      <c r="Y321" s="3" t="s">
        <v>342</v>
      </c>
      <c r="Z321" s="3" t="s">
        <v>1389</v>
      </c>
      <c r="AA321" s="3">
        <f t="shared" si="13"/>
        <v>6.5798611110949423E-2</v>
      </c>
      <c r="AB321" s="23">
        <f t="shared" si="14"/>
        <v>3.2899305555474712E-2</v>
      </c>
      <c r="AC321" s="47">
        <f t="shared" si="12"/>
        <v>17.874178240745096</v>
      </c>
      <c r="AD321" s="47" t="s">
        <v>1427</v>
      </c>
    </row>
    <row r="322" spans="1:30" x14ac:dyDescent="0.2">
      <c r="A322" s="2" t="s">
        <v>674</v>
      </c>
      <c r="B322" s="3" t="s">
        <v>22</v>
      </c>
      <c r="C322" s="4">
        <v>41400.728726851848</v>
      </c>
      <c r="D322" s="86" t="s">
        <v>1459</v>
      </c>
      <c r="E322" s="67">
        <v>41400</v>
      </c>
      <c r="F322" s="69">
        <v>0.7284722222222223</v>
      </c>
      <c r="G322" s="70" t="s">
        <v>1413</v>
      </c>
      <c r="H322" s="3" t="s">
        <v>675</v>
      </c>
      <c r="I322" s="3" t="s">
        <v>38</v>
      </c>
      <c r="J322" s="3" t="s">
        <v>25</v>
      </c>
      <c r="K322" s="3" t="s">
        <v>26</v>
      </c>
      <c r="L322" s="3" t="s">
        <v>27</v>
      </c>
      <c r="M322" s="3" t="s">
        <v>27</v>
      </c>
      <c r="N322" s="3" t="s">
        <v>27</v>
      </c>
      <c r="O322" s="3" t="s">
        <v>27</v>
      </c>
      <c r="P322" s="3" t="s">
        <v>27</v>
      </c>
      <c r="Q322" s="3" t="s">
        <v>27</v>
      </c>
      <c r="R322" s="3" t="s">
        <v>77</v>
      </c>
      <c r="S322" s="3" t="s">
        <v>27</v>
      </c>
      <c r="T322" s="3" t="s">
        <v>29</v>
      </c>
      <c r="U322" s="3" t="s">
        <v>30</v>
      </c>
      <c r="V322" s="4">
        <v>41408.637754629628</v>
      </c>
      <c r="W322" s="3" t="s">
        <v>40</v>
      </c>
      <c r="X322" s="3" t="s">
        <v>27</v>
      </c>
      <c r="Y322" s="3" t="s">
        <v>93</v>
      </c>
      <c r="Z322" s="3" t="s">
        <v>1386</v>
      </c>
      <c r="AA322" s="3">
        <f t="shared" si="13"/>
        <v>4.29513888884685E-2</v>
      </c>
      <c r="AB322" s="23">
        <f t="shared" si="14"/>
        <v>2.147569444423425E-2</v>
      </c>
      <c r="AC322" s="47">
        <f t="shared" ref="AC322:AC385" si="15">V322-C322</f>
        <v>7.9090277777795563</v>
      </c>
      <c r="AD322" s="47" t="s">
        <v>1426</v>
      </c>
    </row>
    <row r="323" spans="1:30" x14ac:dyDescent="0.2">
      <c r="A323" s="2" t="s">
        <v>672</v>
      </c>
      <c r="B323" s="3" t="s">
        <v>22</v>
      </c>
      <c r="C323" s="4">
        <v>41400.900775462964</v>
      </c>
      <c r="D323" s="86" t="s">
        <v>1459</v>
      </c>
      <c r="E323" s="67">
        <v>41400</v>
      </c>
      <c r="F323" s="69">
        <v>0.90069444444444446</v>
      </c>
      <c r="G323" s="70" t="s">
        <v>1414</v>
      </c>
      <c r="H323" s="3" t="s">
        <v>673</v>
      </c>
      <c r="I323" s="3" t="s">
        <v>38</v>
      </c>
      <c r="J323" s="3" t="s">
        <v>25</v>
      </c>
      <c r="K323" s="3" t="s">
        <v>50</v>
      </c>
      <c r="L323" s="3" t="s">
        <v>27</v>
      </c>
      <c r="M323" s="3" t="s">
        <v>27</v>
      </c>
      <c r="N323" s="4">
        <v>41418.601006944446</v>
      </c>
      <c r="O323" s="3" t="s">
        <v>27</v>
      </c>
      <c r="P323" s="3" t="s">
        <v>27</v>
      </c>
      <c r="Q323" s="3" t="s">
        <v>27</v>
      </c>
      <c r="R323" s="3" t="s">
        <v>27</v>
      </c>
      <c r="S323" s="4">
        <v>41422.601168981484</v>
      </c>
      <c r="T323" s="3" t="s">
        <v>29</v>
      </c>
      <c r="U323" s="3" t="s">
        <v>30</v>
      </c>
      <c r="V323" s="4">
        <v>41449.445891203701</v>
      </c>
      <c r="W323" s="3" t="s">
        <v>40</v>
      </c>
      <c r="X323" s="3" t="s">
        <v>27</v>
      </c>
      <c r="Y323" s="3" t="s">
        <v>182</v>
      </c>
      <c r="Z323" s="3" t="s">
        <v>1388</v>
      </c>
      <c r="AA323" s="3">
        <f t="shared" ref="AA323:AA386" si="16">C323-C322</f>
        <v>0.172048611115315</v>
      </c>
      <c r="AB323" s="23">
        <f t="shared" ref="AB323:AB386" si="17">AA323/2</f>
        <v>8.6024305557657499E-2</v>
      </c>
      <c r="AC323" s="47">
        <f t="shared" si="15"/>
        <v>48.545115740736946</v>
      </c>
      <c r="AD323" s="47" t="s">
        <v>1428</v>
      </c>
    </row>
    <row r="324" spans="1:30" x14ac:dyDescent="0.2">
      <c r="A324" s="2" t="s">
        <v>670</v>
      </c>
      <c r="B324" s="3" t="s">
        <v>22</v>
      </c>
      <c r="C324" s="4">
        <v>41401.354004629633</v>
      </c>
      <c r="D324" s="86" t="s">
        <v>1460</v>
      </c>
      <c r="E324" s="67">
        <v>41401</v>
      </c>
      <c r="F324" s="69">
        <v>0.35347222222222219</v>
      </c>
      <c r="G324" s="70" t="s">
        <v>1412</v>
      </c>
      <c r="H324" s="3" t="s">
        <v>671</v>
      </c>
      <c r="I324" s="3" t="s">
        <v>38</v>
      </c>
      <c r="J324" s="3" t="s">
        <v>25</v>
      </c>
      <c r="K324" s="3" t="s">
        <v>50</v>
      </c>
      <c r="L324" s="3" t="s">
        <v>27</v>
      </c>
      <c r="M324" s="3" t="s">
        <v>27</v>
      </c>
      <c r="N324" s="3" t="s">
        <v>27</v>
      </c>
      <c r="O324" s="3" t="s">
        <v>27</v>
      </c>
      <c r="P324" s="3" t="s">
        <v>27</v>
      </c>
      <c r="Q324" s="3" t="s">
        <v>27</v>
      </c>
      <c r="R324" s="3" t="s">
        <v>27</v>
      </c>
      <c r="S324" s="3" t="s">
        <v>27</v>
      </c>
      <c r="T324" s="3" t="s">
        <v>29</v>
      </c>
      <c r="U324" s="3" t="s">
        <v>30</v>
      </c>
      <c r="V324" s="4">
        <v>41475.871898148151</v>
      </c>
      <c r="W324" s="3" t="s">
        <v>40</v>
      </c>
      <c r="X324" s="3" t="s">
        <v>27</v>
      </c>
      <c r="Y324" s="3" t="s">
        <v>648</v>
      </c>
      <c r="Z324" s="3" t="s">
        <v>1387</v>
      </c>
      <c r="AA324" s="3">
        <f t="shared" si="16"/>
        <v>0.453229166669189</v>
      </c>
      <c r="AB324" s="23">
        <f t="shared" si="17"/>
        <v>0.2266145833345945</v>
      </c>
      <c r="AC324" s="47">
        <f t="shared" si="15"/>
        <v>74.517893518517667</v>
      </c>
      <c r="AD324" s="47" t="s">
        <v>1428</v>
      </c>
    </row>
    <row r="325" spans="1:30" x14ac:dyDescent="0.2">
      <c r="A325" s="2" t="s">
        <v>668</v>
      </c>
      <c r="B325" s="3" t="s">
        <v>22</v>
      </c>
      <c r="C325" s="4">
        <v>41401.358703703707</v>
      </c>
      <c r="D325" s="86" t="s">
        <v>1460</v>
      </c>
      <c r="E325" s="67">
        <v>41401</v>
      </c>
      <c r="F325" s="69">
        <v>0.35833333333333334</v>
      </c>
      <c r="G325" s="70" t="s">
        <v>1412</v>
      </c>
      <c r="H325" s="3" t="s">
        <v>669</v>
      </c>
      <c r="I325" s="3" t="s">
        <v>38</v>
      </c>
      <c r="J325" s="3" t="s">
        <v>25</v>
      </c>
      <c r="K325" s="3" t="s">
        <v>26</v>
      </c>
      <c r="L325" s="3" t="s">
        <v>27</v>
      </c>
      <c r="M325" s="3" t="s">
        <v>665</v>
      </c>
      <c r="N325" s="3" t="s">
        <v>27</v>
      </c>
      <c r="O325" s="3" t="s">
        <v>27</v>
      </c>
      <c r="P325" s="3" t="s">
        <v>27</v>
      </c>
      <c r="Q325" s="3" t="s">
        <v>27</v>
      </c>
      <c r="R325" s="3" t="s">
        <v>27</v>
      </c>
      <c r="S325" s="3" t="s">
        <v>27</v>
      </c>
      <c r="T325" s="3" t="s">
        <v>29</v>
      </c>
      <c r="U325" s="3" t="s">
        <v>30</v>
      </c>
      <c r="V325" s="4">
        <v>41403.589282407411</v>
      </c>
      <c r="W325" s="3" t="s">
        <v>40</v>
      </c>
      <c r="X325" s="3" t="s">
        <v>27</v>
      </c>
      <c r="Y325" s="3" t="s">
        <v>71</v>
      </c>
      <c r="Z325" s="3" t="s">
        <v>1387</v>
      </c>
      <c r="AA325" s="3">
        <f t="shared" si="16"/>
        <v>4.6990740738692693E-3</v>
      </c>
      <c r="AB325" s="23">
        <f t="shared" si="17"/>
        <v>2.3495370369346347E-3</v>
      </c>
      <c r="AC325" s="47">
        <f t="shared" si="15"/>
        <v>2.2305787037039408</v>
      </c>
      <c r="AD325" s="47" t="s">
        <v>1422</v>
      </c>
    </row>
    <row r="326" spans="1:30" x14ac:dyDescent="0.2">
      <c r="A326" s="2" t="s">
        <v>666</v>
      </c>
      <c r="B326" s="3" t="s">
        <v>22</v>
      </c>
      <c r="C326" s="4">
        <v>41401.366249999999</v>
      </c>
      <c r="D326" s="86" t="s">
        <v>1460</v>
      </c>
      <c r="E326" s="67">
        <v>41401</v>
      </c>
      <c r="F326" s="69">
        <v>0.3659722222222222</v>
      </c>
      <c r="G326" s="70" t="s">
        <v>1412</v>
      </c>
      <c r="H326" s="3" t="s">
        <v>667</v>
      </c>
      <c r="I326" s="3" t="s">
        <v>38</v>
      </c>
      <c r="J326" s="3" t="s">
        <v>25</v>
      </c>
      <c r="K326" s="3" t="s">
        <v>26</v>
      </c>
      <c r="L326" s="3" t="s">
        <v>27</v>
      </c>
      <c r="M326" s="3" t="s">
        <v>665</v>
      </c>
      <c r="N326" s="4">
        <v>41409.444733796299</v>
      </c>
      <c r="O326" s="3" t="s">
        <v>27</v>
      </c>
      <c r="P326" s="3" t="s">
        <v>27</v>
      </c>
      <c r="Q326" s="3" t="s">
        <v>27</v>
      </c>
      <c r="R326" s="3" t="s">
        <v>27</v>
      </c>
      <c r="S326" s="3" t="s">
        <v>27</v>
      </c>
      <c r="T326" s="3" t="s">
        <v>29</v>
      </c>
      <c r="U326" s="3" t="s">
        <v>30</v>
      </c>
      <c r="V326" s="4">
        <v>41412.947650462964</v>
      </c>
      <c r="W326" s="3" t="s">
        <v>40</v>
      </c>
      <c r="X326" s="3" t="s">
        <v>27</v>
      </c>
      <c r="Y326" s="3" t="s">
        <v>71</v>
      </c>
      <c r="Z326" s="3" t="s">
        <v>1387</v>
      </c>
      <c r="AA326" s="3">
        <f t="shared" si="16"/>
        <v>7.546296292275656E-3</v>
      </c>
      <c r="AB326" s="23">
        <f t="shared" si="17"/>
        <v>3.773148146137828E-3</v>
      </c>
      <c r="AC326" s="47">
        <f t="shared" si="15"/>
        <v>11.581400462964666</v>
      </c>
      <c r="AD326" s="47" t="s">
        <v>1427</v>
      </c>
    </row>
    <row r="327" spans="1:30" x14ac:dyDescent="0.2">
      <c r="A327" s="2" t="s">
        <v>663</v>
      </c>
      <c r="B327" s="3" t="s">
        <v>22</v>
      </c>
      <c r="C327" s="4">
        <v>41401.36822916667</v>
      </c>
      <c r="D327" s="86" t="s">
        <v>1460</v>
      </c>
      <c r="E327" s="67">
        <v>41401</v>
      </c>
      <c r="F327" s="69">
        <v>0.36805555555555558</v>
      </c>
      <c r="G327" s="70" t="s">
        <v>1412</v>
      </c>
      <c r="H327" s="3" t="s">
        <v>664</v>
      </c>
      <c r="I327" s="3" t="s">
        <v>38</v>
      </c>
      <c r="J327" s="3" t="s">
        <v>25</v>
      </c>
      <c r="K327" s="3" t="s">
        <v>26</v>
      </c>
      <c r="L327" s="3" t="s">
        <v>27</v>
      </c>
      <c r="M327" s="3" t="s">
        <v>665</v>
      </c>
      <c r="N327" s="3" t="s">
        <v>27</v>
      </c>
      <c r="O327" s="3" t="s">
        <v>27</v>
      </c>
      <c r="P327" s="3" t="s">
        <v>27</v>
      </c>
      <c r="Q327" s="3" t="s">
        <v>27</v>
      </c>
      <c r="R327" s="3" t="s">
        <v>27</v>
      </c>
      <c r="S327" s="3" t="s">
        <v>27</v>
      </c>
      <c r="T327" s="3" t="s">
        <v>29</v>
      </c>
      <c r="U327" s="3" t="s">
        <v>30</v>
      </c>
      <c r="V327" s="4">
        <v>41403.588993055557</v>
      </c>
      <c r="W327" s="3" t="s">
        <v>40</v>
      </c>
      <c r="X327" s="3" t="s">
        <v>27</v>
      </c>
      <c r="Y327" s="3" t="s">
        <v>136</v>
      </c>
      <c r="Z327" s="3" t="s">
        <v>1387</v>
      </c>
      <c r="AA327" s="3">
        <f t="shared" si="16"/>
        <v>1.9791666709352285E-3</v>
      </c>
      <c r="AB327" s="23">
        <f t="shared" si="17"/>
        <v>9.8958333546761423E-4</v>
      </c>
      <c r="AC327" s="47">
        <f t="shared" si="15"/>
        <v>2.2207638888867223</v>
      </c>
      <c r="AD327" s="47" t="s">
        <v>1422</v>
      </c>
    </row>
    <row r="328" spans="1:30" x14ac:dyDescent="0.2">
      <c r="A328" s="2" t="s">
        <v>661</v>
      </c>
      <c r="B328" s="3" t="s">
        <v>22</v>
      </c>
      <c r="C328" s="4">
        <v>41401.383946759262</v>
      </c>
      <c r="D328" s="86" t="s">
        <v>1460</v>
      </c>
      <c r="E328" s="67">
        <v>41401</v>
      </c>
      <c r="F328" s="69">
        <v>0.3833333333333333</v>
      </c>
      <c r="G328" s="70" t="s">
        <v>1413</v>
      </c>
      <c r="H328" s="3" t="s">
        <v>662</v>
      </c>
      <c r="I328" s="3" t="s">
        <v>38</v>
      </c>
      <c r="J328" s="3" t="s">
        <v>25</v>
      </c>
      <c r="K328" s="3" t="s">
        <v>50</v>
      </c>
      <c r="L328" s="3" t="s">
        <v>27</v>
      </c>
      <c r="M328" s="3" t="s">
        <v>58</v>
      </c>
      <c r="N328" s="3" t="s">
        <v>27</v>
      </c>
      <c r="O328" s="3" t="s">
        <v>27</v>
      </c>
      <c r="P328" s="3" t="s">
        <v>27</v>
      </c>
      <c r="Q328" s="3" t="s">
        <v>27</v>
      </c>
      <c r="R328" s="3" t="s">
        <v>27</v>
      </c>
      <c r="S328" s="3" t="s">
        <v>27</v>
      </c>
      <c r="T328" s="3" t="s">
        <v>29</v>
      </c>
      <c r="U328" s="3" t="s">
        <v>30</v>
      </c>
      <c r="V328" s="4">
        <v>41467.582326388889</v>
      </c>
      <c r="W328" s="3" t="s">
        <v>40</v>
      </c>
      <c r="X328" s="3" t="s">
        <v>27</v>
      </c>
      <c r="Y328" s="3" t="s">
        <v>490</v>
      </c>
      <c r="Z328" s="3" t="s">
        <v>1397</v>
      </c>
      <c r="AA328" s="3">
        <f t="shared" si="16"/>
        <v>1.5717592592409346E-2</v>
      </c>
      <c r="AB328" s="23">
        <f t="shared" si="17"/>
        <v>7.8587962962046731E-3</v>
      </c>
      <c r="AC328" s="47">
        <f t="shared" si="15"/>
        <v>66.198379629626288</v>
      </c>
      <c r="AD328" s="47" t="s">
        <v>1428</v>
      </c>
    </row>
    <row r="329" spans="1:30" x14ac:dyDescent="0.2">
      <c r="A329" s="2" t="s">
        <v>659</v>
      </c>
      <c r="B329" s="3" t="s">
        <v>22</v>
      </c>
      <c r="C329" s="4">
        <v>41401.385115740741</v>
      </c>
      <c r="D329" s="86" t="s">
        <v>1460</v>
      </c>
      <c r="E329" s="67">
        <v>41401</v>
      </c>
      <c r="F329" s="69">
        <v>0.38472222222222219</v>
      </c>
      <c r="G329" s="70" t="s">
        <v>1413</v>
      </c>
      <c r="H329" s="3" t="s">
        <v>660</v>
      </c>
      <c r="I329" s="3" t="s">
        <v>38</v>
      </c>
      <c r="J329" s="3" t="s">
        <v>25</v>
      </c>
      <c r="K329" s="3" t="s">
        <v>26</v>
      </c>
      <c r="L329" s="3" t="s">
        <v>27</v>
      </c>
      <c r="M329" s="3" t="s">
        <v>27</v>
      </c>
      <c r="N329" s="3" t="s">
        <v>27</v>
      </c>
      <c r="O329" s="3" t="s">
        <v>27</v>
      </c>
      <c r="P329" s="3" t="s">
        <v>27</v>
      </c>
      <c r="Q329" s="3" t="s">
        <v>27</v>
      </c>
      <c r="R329" s="3" t="s">
        <v>27</v>
      </c>
      <c r="S329" s="3" t="s">
        <v>27</v>
      </c>
      <c r="T329" s="3" t="s">
        <v>29</v>
      </c>
      <c r="U329" s="3" t="s">
        <v>47</v>
      </c>
      <c r="V329" s="4">
        <v>41411.759074074071</v>
      </c>
      <c r="W329" s="3" t="s">
        <v>40</v>
      </c>
      <c r="X329" s="3" t="s">
        <v>27</v>
      </c>
      <c r="Y329" s="3" t="s">
        <v>219</v>
      </c>
      <c r="Z329" s="3" t="s">
        <v>1401</v>
      </c>
      <c r="AA329" s="3">
        <f t="shared" si="16"/>
        <v>1.1689814782585017E-3</v>
      </c>
      <c r="AB329" s="23">
        <f t="shared" si="17"/>
        <v>5.8449073912925087E-4</v>
      </c>
      <c r="AC329" s="47">
        <f t="shared" si="15"/>
        <v>10.373958333329938</v>
      </c>
      <c r="AD329" s="47" t="s">
        <v>1427</v>
      </c>
    </row>
    <row r="330" spans="1:30" x14ac:dyDescent="0.2">
      <c r="A330" s="2" t="s">
        <v>657</v>
      </c>
      <c r="B330" s="3" t="s">
        <v>22</v>
      </c>
      <c r="C330" s="4">
        <v>41401.405370370368</v>
      </c>
      <c r="D330" s="86" t="s">
        <v>1460</v>
      </c>
      <c r="E330" s="67">
        <v>41401</v>
      </c>
      <c r="F330" s="69">
        <v>0.40486111111111112</v>
      </c>
      <c r="G330" s="70" t="s">
        <v>1413</v>
      </c>
      <c r="H330" s="3" t="s">
        <v>658</v>
      </c>
      <c r="I330" s="3" t="s">
        <v>38</v>
      </c>
      <c r="J330" s="3" t="s">
        <v>25</v>
      </c>
      <c r="K330" s="3" t="s">
        <v>26</v>
      </c>
      <c r="L330" s="3" t="s">
        <v>27</v>
      </c>
      <c r="M330" s="3" t="s">
        <v>27</v>
      </c>
      <c r="N330" s="3" t="s">
        <v>27</v>
      </c>
      <c r="O330" s="3" t="s">
        <v>27</v>
      </c>
      <c r="P330" s="3" t="s">
        <v>27</v>
      </c>
      <c r="Q330" s="3" t="s">
        <v>27</v>
      </c>
      <c r="R330" s="3" t="s">
        <v>27</v>
      </c>
      <c r="S330" s="3" t="s">
        <v>27</v>
      </c>
      <c r="T330" s="3" t="s">
        <v>29</v>
      </c>
      <c r="U330" s="3" t="s">
        <v>30</v>
      </c>
      <c r="V330" s="4">
        <v>41408.620752314811</v>
      </c>
      <c r="W330" s="3" t="s">
        <v>40</v>
      </c>
      <c r="X330" s="3" t="s">
        <v>27</v>
      </c>
      <c r="Y330" s="3" t="s">
        <v>490</v>
      </c>
      <c r="Z330" s="3" t="s">
        <v>1397</v>
      </c>
      <c r="AA330" s="3">
        <f t="shared" si="16"/>
        <v>2.025462962774327E-2</v>
      </c>
      <c r="AB330" s="23">
        <f t="shared" si="17"/>
        <v>1.0127314813871635E-2</v>
      </c>
      <c r="AC330" s="47">
        <f t="shared" si="15"/>
        <v>7.2153819444429246</v>
      </c>
      <c r="AD330" s="47" t="s">
        <v>1426</v>
      </c>
    </row>
    <row r="331" spans="1:30" x14ac:dyDescent="0.2">
      <c r="A331" s="2" t="s">
        <v>655</v>
      </c>
      <c r="B331" s="3" t="s">
        <v>22</v>
      </c>
      <c r="C331" s="4">
        <v>41401.408530092594</v>
      </c>
      <c r="D331" s="86" t="s">
        <v>1460</v>
      </c>
      <c r="E331" s="67">
        <v>41401</v>
      </c>
      <c r="F331" s="69">
        <v>0.40833333333333338</v>
      </c>
      <c r="G331" s="70" t="s">
        <v>1413</v>
      </c>
      <c r="H331" s="3" t="s">
        <v>656</v>
      </c>
      <c r="I331" s="3" t="s">
        <v>107</v>
      </c>
      <c r="J331" s="3" t="s">
        <v>25</v>
      </c>
      <c r="K331" s="3" t="s">
        <v>26</v>
      </c>
      <c r="L331" s="3" t="s">
        <v>27</v>
      </c>
      <c r="M331" s="3" t="s">
        <v>27</v>
      </c>
      <c r="N331" s="3" t="s">
        <v>27</v>
      </c>
      <c r="O331" s="3" t="s">
        <v>27</v>
      </c>
      <c r="P331" s="3" t="s">
        <v>27</v>
      </c>
      <c r="Q331" s="3" t="s">
        <v>27</v>
      </c>
      <c r="R331" s="3" t="s">
        <v>27</v>
      </c>
      <c r="S331" s="3" t="s">
        <v>27</v>
      </c>
      <c r="T331" s="3" t="s">
        <v>29</v>
      </c>
      <c r="U331" s="3" t="s">
        <v>30</v>
      </c>
      <c r="V331" s="4">
        <v>41408.56113425926</v>
      </c>
      <c r="W331" s="3" t="s">
        <v>27</v>
      </c>
      <c r="X331" s="3" t="s">
        <v>27</v>
      </c>
      <c r="Y331" s="3" t="s">
        <v>64</v>
      </c>
      <c r="Z331" s="3" t="s">
        <v>1387</v>
      </c>
      <c r="AA331" s="3">
        <f t="shared" si="16"/>
        <v>3.1597222259733826E-3</v>
      </c>
      <c r="AB331" s="23">
        <f t="shared" si="17"/>
        <v>1.5798611129866913E-3</v>
      </c>
      <c r="AC331" s="47">
        <f t="shared" si="15"/>
        <v>7.1526041666656965</v>
      </c>
      <c r="AD331" s="47" t="s">
        <v>1426</v>
      </c>
    </row>
    <row r="332" spans="1:30" x14ac:dyDescent="0.2">
      <c r="A332" s="2" t="s">
        <v>653</v>
      </c>
      <c r="B332" s="3" t="s">
        <v>22</v>
      </c>
      <c r="C332" s="4">
        <v>41401.42523148148</v>
      </c>
      <c r="D332" s="86" t="s">
        <v>1460</v>
      </c>
      <c r="E332" s="67">
        <v>41401</v>
      </c>
      <c r="F332" s="69">
        <v>0.42499999999999999</v>
      </c>
      <c r="G332" s="70" t="s">
        <v>1413</v>
      </c>
      <c r="H332" s="3" t="s">
        <v>654</v>
      </c>
      <c r="I332" s="3" t="s">
        <v>38</v>
      </c>
      <c r="J332" s="3" t="s">
        <v>25</v>
      </c>
      <c r="K332" s="3" t="s">
        <v>50</v>
      </c>
      <c r="L332" s="5">
        <v>33</v>
      </c>
      <c r="M332" s="3" t="s">
        <v>207</v>
      </c>
      <c r="N332" s="4">
        <v>41464.666493055556</v>
      </c>
      <c r="O332" s="3" t="s">
        <v>27</v>
      </c>
      <c r="P332" s="3" t="s">
        <v>27</v>
      </c>
      <c r="Q332" s="3" t="s">
        <v>27</v>
      </c>
      <c r="R332" s="3" t="s">
        <v>27</v>
      </c>
      <c r="S332" s="4">
        <v>41466.666030092594</v>
      </c>
      <c r="T332" s="3" t="s">
        <v>29</v>
      </c>
      <c r="U332" s="3" t="s">
        <v>47</v>
      </c>
      <c r="V332" s="4">
        <v>41471.712280092594</v>
      </c>
      <c r="W332" s="3" t="s">
        <v>40</v>
      </c>
      <c r="X332" s="3" t="s">
        <v>27</v>
      </c>
      <c r="Y332" s="3" t="s">
        <v>182</v>
      </c>
      <c r="Z332" s="3" t="s">
        <v>1388</v>
      </c>
      <c r="AA332" s="3">
        <f t="shared" si="16"/>
        <v>1.6701388885849155E-2</v>
      </c>
      <c r="AB332" s="23">
        <f t="shared" si="17"/>
        <v>8.3506944429245777E-3</v>
      </c>
      <c r="AC332" s="47">
        <f t="shared" si="15"/>
        <v>70.287048611113278</v>
      </c>
      <c r="AD332" s="47" t="s">
        <v>1428</v>
      </c>
    </row>
    <row r="333" spans="1:30" x14ac:dyDescent="0.2">
      <c r="A333" s="2" t="s">
        <v>651</v>
      </c>
      <c r="B333" s="3" t="s">
        <v>22</v>
      </c>
      <c r="C333" s="4">
        <v>41401.427777777775</v>
      </c>
      <c r="D333" s="86" t="s">
        <v>1460</v>
      </c>
      <c r="E333" s="67">
        <v>41401</v>
      </c>
      <c r="F333" s="69">
        <v>0.42777777777777781</v>
      </c>
      <c r="G333" s="70" t="s">
        <v>1413</v>
      </c>
      <c r="H333" s="3" t="s">
        <v>652</v>
      </c>
      <c r="I333" s="3" t="s">
        <v>38</v>
      </c>
      <c r="J333" s="3" t="s">
        <v>25</v>
      </c>
      <c r="K333" s="3" t="s">
        <v>26</v>
      </c>
      <c r="L333" s="3" t="s">
        <v>27</v>
      </c>
      <c r="M333" s="3" t="s">
        <v>27</v>
      </c>
      <c r="N333" s="3" t="s">
        <v>27</v>
      </c>
      <c r="O333" s="3" t="s">
        <v>27</v>
      </c>
      <c r="P333" s="3" t="s">
        <v>27</v>
      </c>
      <c r="Q333" s="3" t="s">
        <v>27</v>
      </c>
      <c r="R333" s="3" t="s">
        <v>27</v>
      </c>
      <c r="S333" s="3" t="s">
        <v>27</v>
      </c>
      <c r="T333" s="3" t="s">
        <v>29</v>
      </c>
      <c r="U333" s="3" t="s">
        <v>30</v>
      </c>
      <c r="V333" s="4">
        <v>41410.456446759257</v>
      </c>
      <c r="W333" s="3" t="s">
        <v>40</v>
      </c>
      <c r="X333" s="3" t="s">
        <v>27</v>
      </c>
      <c r="Y333" s="3" t="s">
        <v>648</v>
      </c>
      <c r="Z333" s="3" t="s">
        <v>1387</v>
      </c>
      <c r="AA333" s="3">
        <f t="shared" si="16"/>
        <v>2.5462962948950008E-3</v>
      </c>
      <c r="AB333" s="23">
        <f t="shared" si="17"/>
        <v>1.2731481474475004E-3</v>
      </c>
      <c r="AC333" s="47">
        <f t="shared" si="15"/>
        <v>9.028668981482042</v>
      </c>
      <c r="AD333" s="47" t="s">
        <v>1426</v>
      </c>
    </row>
    <row r="334" spans="1:30" x14ac:dyDescent="0.2">
      <c r="A334" s="2" t="s">
        <v>649</v>
      </c>
      <c r="B334" s="3" t="s">
        <v>22</v>
      </c>
      <c r="C334" s="4">
        <v>41401.429814814815</v>
      </c>
      <c r="D334" s="86" t="s">
        <v>1460</v>
      </c>
      <c r="E334" s="67">
        <v>41401</v>
      </c>
      <c r="F334" s="69">
        <v>0.4291666666666667</v>
      </c>
      <c r="G334" s="70" t="s">
        <v>1413</v>
      </c>
      <c r="H334" s="3" t="s">
        <v>650</v>
      </c>
      <c r="I334" s="3" t="s">
        <v>38</v>
      </c>
      <c r="J334" s="3" t="s">
        <v>25</v>
      </c>
      <c r="K334" s="3" t="s">
        <v>26</v>
      </c>
      <c r="L334" s="3" t="s">
        <v>27</v>
      </c>
      <c r="M334" s="3" t="s">
        <v>27</v>
      </c>
      <c r="N334" s="3" t="s">
        <v>27</v>
      </c>
      <c r="O334" s="3" t="s">
        <v>27</v>
      </c>
      <c r="P334" s="3" t="s">
        <v>27</v>
      </c>
      <c r="Q334" s="3" t="s">
        <v>27</v>
      </c>
      <c r="R334" s="3" t="s">
        <v>27</v>
      </c>
      <c r="S334" s="3" t="s">
        <v>27</v>
      </c>
      <c r="T334" s="3" t="s">
        <v>29</v>
      </c>
      <c r="U334" s="3" t="s">
        <v>47</v>
      </c>
      <c r="V334" s="4">
        <v>41408.584421296298</v>
      </c>
      <c r="W334" s="3" t="s">
        <v>40</v>
      </c>
      <c r="X334" s="3" t="s">
        <v>27</v>
      </c>
      <c r="Y334" s="3" t="s">
        <v>182</v>
      </c>
      <c r="Z334" s="3" t="s">
        <v>1388</v>
      </c>
      <c r="AA334" s="3">
        <f t="shared" si="16"/>
        <v>2.0370370402815752E-3</v>
      </c>
      <c r="AB334" s="23">
        <f t="shared" si="17"/>
        <v>1.0185185201407876E-3</v>
      </c>
      <c r="AC334" s="47">
        <f t="shared" si="15"/>
        <v>7.1546064814829151</v>
      </c>
      <c r="AD334" s="47" t="s">
        <v>1426</v>
      </c>
    </row>
    <row r="335" spans="1:30" x14ac:dyDescent="0.2">
      <c r="A335" s="2" t="s">
        <v>646</v>
      </c>
      <c r="B335" s="3" t="s">
        <v>22</v>
      </c>
      <c r="C335" s="4">
        <v>41401.434259259258</v>
      </c>
      <c r="D335" s="86" t="s">
        <v>1460</v>
      </c>
      <c r="E335" s="67">
        <v>41401</v>
      </c>
      <c r="F335" s="69">
        <v>0.43402777777777773</v>
      </c>
      <c r="G335" s="70" t="s">
        <v>1413</v>
      </c>
      <c r="H335" s="3" t="s">
        <v>647</v>
      </c>
      <c r="I335" s="3" t="s">
        <v>38</v>
      </c>
      <c r="J335" s="3" t="s">
        <v>25</v>
      </c>
      <c r="K335" s="3" t="s">
        <v>26</v>
      </c>
      <c r="L335" s="3" t="s">
        <v>27</v>
      </c>
      <c r="M335" s="3" t="s">
        <v>27</v>
      </c>
      <c r="N335" s="3" t="s">
        <v>27</v>
      </c>
      <c r="O335" s="3" t="s">
        <v>27</v>
      </c>
      <c r="P335" s="3" t="s">
        <v>27</v>
      </c>
      <c r="Q335" s="3" t="s">
        <v>27</v>
      </c>
      <c r="R335" s="3" t="s">
        <v>27</v>
      </c>
      <c r="S335" s="3" t="s">
        <v>27</v>
      </c>
      <c r="T335" s="3" t="s">
        <v>29</v>
      </c>
      <c r="U335" s="3" t="s">
        <v>30</v>
      </c>
      <c r="V335" s="4">
        <v>41418.560219907406</v>
      </c>
      <c r="W335" s="3" t="s">
        <v>40</v>
      </c>
      <c r="X335" s="3" t="s">
        <v>27</v>
      </c>
      <c r="Y335" s="3" t="s">
        <v>648</v>
      </c>
      <c r="Z335" s="3" t="s">
        <v>1387</v>
      </c>
      <c r="AA335" s="3">
        <f t="shared" si="16"/>
        <v>4.4444444429245777E-3</v>
      </c>
      <c r="AB335" s="23">
        <f t="shared" si="17"/>
        <v>2.2222222214622889E-3</v>
      </c>
      <c r="AC335" s="47">
        <f t="shared" si="15"/>
        <v>17.125960648147156</v>
      </c>
      <c r="AD335" s="47" t="s">
        <v>1427</v>
      </c>
    </row>
    <row r="336" spans="1:30" x14ac:dyDescent="0.2">
      <c r="A336" s="2" t="s">
        <v>643</v>
      </c>
      <c r="B336" s="3" t="s">
        <v>22</v>
      </c>
      <c r="C336" s="4">
        <v>41401.437523148146</v>
      </c>
      <c r="D336" s="86" t="s">
        <v>1460</v>
      </c>
      <c r="E336" s="67">
        <v>41401</v>
      </c>
      <c r="F336" s="69">
        <v>0.4375</v>
      </c>
      <c r="G336" s="70" t="s">
        <v>1413</v>
      </c>
      <c r="H336" s="3" t="s">
        <v>644</v>
      </c>
      <c r="I336" s="3" t="s">
        <v>38</v>
      </c>
      <c r="J336" s="3" t="s">
        <v>25</v>
      </c>
      <c r="K336" s="3" t="s">
        <v>26</v>
      </c>
      <c r="L336" s="3" t="s">
        <v>27</v>
      </c>
      <c r="M336" s="3" t="s">
        <v>27</v>
      </c>
      <c r="N336" s="3" t="s">
        <v>27</v>
      </c>
      <c r="O336" s="3" t="s">
        <v>27</v>
      </c>
      <c r="P336" s="3" t="s">
        <v>27</v>
      </c>
      <c r="Q336" s="3" t="s">
        <v>27</v>
      </c>
      <c r="R336" s="3" t="s">
        <v>27</v>
      </c>
      <c r="S336" s="3" t="s">
        <v>27</v>
      </c>
      <c r="T336" s="3" t="s">
        <v>29</v>
      </c>
      <c r="U336" s="3" t="s">
        <v>30</v>
      </c>
      <c r="V336" s="4">
        <v>41443.559629629628</v>
      </c>
      <c r="W336" s="3" t="s">
        <v>645</v>
      </c>
      <c r="X336" s="3" t="s">
        <v>27</v>
      </c>
      <c r="Y336" s="3" t="s">
        <v>31</v>
      </c>
      <c r="Z336" s="3" t="s">
        <v>1394</v>
      </c>
      <c r="AA336" s="3">
        <f t="shared" si="16"/>
        <v>3.2638888878864236E-3</v>
      </c>
      <c r="AB336" s="23">
        <f t="shared" si="17"/>
        <v>1.6319444439432118E-3</v>
      </c>
      <c r="AC336" s="47">
        <f t="shared" si="15"/>
        <v>42.122106481481751</v>
      </c>
      <c r="AD336" s="47" t="s">
        <v>1428</v>
      </c>
    </row>
    <row r="337" spans="1:30" x14ac:dyDescent="0.2">
      <c r="A337" s="2" t="s">
        <v>641</v>
      </c>
      <c r="B337" s="3" t="s">
        <v>22</v>
      </c>
      <c r="C337" s="4">
        <v>41401.441770833335</v>
      </c>
      <c r="D337" s="86" t="s">
        <v>1460</v>
      </c>
      <c r="E337" s="67">
        <v>41401</v>
      </c>
      <c r="F337" s="69">
        <v>0.44166666666666665</v>
      </c>
      <c r="G337" s="70" t="s">
        <v>1413</v>
      </c>
      <c r="H337" s="3" t="s">
        <v>642</v>
      </c>
      <c r="I337" s="3" t="s">
        <v>38</v>
      </c>
      <c r="J337" s="3" t="s">
        <v>25</v>
      </c>
      <c r="K337" s="3" t="s">
        <v>26</v>
      </c>
      <c r="L337" s="3" t="s">
        <v>27</v>
      </c>
      <c r="M337" s="3" t="s">
        <v>27</v>
      </c>
      <c r="N337" s="4">
        <v>41419.692326388889</v>
      </c>
      <c r="O337" s="3" t="s">
        <v>27</v>
      </c>
      <c r="P337" s="3" t="s">
        <v>27</v>
      </c>
      <c r="Q337" s="3" t="s">
        <v>27</v>
      </c>
      <c r="R337" s="3" t="s">
        <v>27</v>
      </c>
      <c r="S337" s="3" t="s">
        <v>27</v>
      </c>
      <c r="T337" s="3" t="s">
        <v>29</v>
      </c>
      <c r="U337" s="3" t="s">
        <v>30</v>
      </c>
      <c r="V337" s="4">
        <v>41423.565578703703</v>
      </c>
      <c r="W337" s="3" t="s">
        <v>40</v>
      </c>
      <c r="X337" s="3" t="s">
        <v>27</v>
      </c>
      <c r="Y337" s="3" t="s">
        <v>237</v>
      </c>
      <c r="Z337" s="3" t="s">
        <v>1385</v>
      </c>
      <c r="AA337" s="3">
        <f t="shared" si="16"/>
        <v>4.2476851886021905E-3</v>
      </c>
      <c r="AB337" s="23">
        <f t="shared" si="17"/>
        <v>2.1238425943010952E-3</v>
      </c>
      <c r="AC337" s="47">
        <f t="shared" si="15"/>
        <v>22.123807870368182</v>
      </c>
      <c r="AD337" s="47" t="s">
        <v>1427</v>
      </c>
    </row>
    <row r="338" spans="1:30" x14ac:dyDescent="0.2">
      <c r="A338" s="2" t="s">
        <v>639</v>
      </c>
      <c r="B338" s="3" t="s">
        <v>22</v>
      </c>
      <c r="C338" s="4">
        <v>41401.52484953704</v>
      </c>
      <c r="D338" s="86" t="s">
        <v>1460</v>
      </c>
      <c r="E338" s="67">
        <v>41401</v>
      </c>
      <c r="F338" s="69">
        <v>0.52430555555555558</v>
      </c>
      <c r="G338" s="70" t="s">
        <v>1413</v>
      </c>
      <c r="H338" s="3" t="s">
        <v>640</v>
      </c>
      <c r="I338" s="3" t="s">
        <v>38</v>
      </c>
      <c r="J338" s="3" t="s">
        <v>25</v>
      </c>
      <c r="K338" s="3" t="s">
        <v>50</v>
      </c>
      <c r="L338" s="3" t="s">
        <v>27</v>
      </c>
      <c r="M338" s="3" t="s">
        <v>27</v>
      </c>
      <c r="N338" s="3" t="s">
        <v>27</v>
      </c>
      <c r="O338" s="3" t="s">
        <v>27</v>
      </c>
      <c r="P338" s="3" t="s">
        <v>27</v>
      </c>
      <c r="Q338" s="3" t="s">
        <v>27</v>
      </c>
      <c r="R338" s="3" t="s">
        <v>27</v>
      </c>
      <c r="S338" s="3" t="s">
        <v>27</v>
      </c>
      <c r="T338" s="3" t="s">
        <v>29</v>
      </c>
      <c r="U338" s="3" t="s">
        <v>47</v>
      </c>
      <c r="V338" s="4">
        <v>41467.609097222223</v>
      </c>
      <c r="W338" s="3" t="s">
        <v>40</v>
      </c>
      <c r="X338" s="3" t="s">
        <v>27</v>
      </c>
      <c r="Y338" s="3" t="s">
        <v>219</v>
      </c>
      <c r="Z338" s="3" t="s">
        <v>1401</v>
      </c>
      <c r="AA338" s="3">
        <f t="shared" si="16"/>
        <v>8.3078703704813961E-2</v>
      </c>
      <c r="AB338" s="23">
        <f t="shared" si="17"/>
        <v>4.153935185240698E-2</v>
      </c>
      <c r="AC338" s="47">
        <f t="shared" si="15"/>
        <v>66.084247685183072</v>
      </c>
      <c r="AD338" s="47" t="s">
        <v>1428</v>
      </c>
    </row>
    <row r="339" spans="1:30" x14ac:dyDescent="0.2">
      <c r="A339" s="2" t="s">
        <v>637</v>
      </c>
      <c r="B339" s="3" t="s">
        <v>22</v>
      </c>
      <c r="C339" s="4">
        <v>41401.592673611114</v>
      </c>
      <c r="D339" s="86" t="s">
        <v>1460</v>
      </c>
      <c r="E339" s="67">
        <v>41401</v>
      </c>
      <c r="F339" s="69">
        <v>0.59236111111111112</v>
      </c>
      <c r="G339" s="70" t="s">
        <v>1413</v>
      </c>
      <c r="H339" s="3" t="s">
        <v>638</v>
      </c>
      <c r="I339" s="3" t="s">
        <v>38</v>
      </c>
      <c r="J339" s="3" t="s">
        <v>25</v>
      </c>
      <c r="K339" s="3" t="s">
        <v>50</v>
      </c>
      <c r="L339" s="5">
        <v>34</v>
      </c>
      <c r="M339" s="3" t="s">
        <v>27</v>
      </c>
      <c r="N339" s="4">
        <v>41419.691284722219</v>
      </c>
      <c r="O339" s="3" t="s">
        <v>27</v>
      </c>
      <c r="P339" s="3" t="s">
        <v>27</v>
      </c>
      <c r="Q339" s="3" t="s">
        <v>27</v>
      </c>
      <c r="R339" s="3" t="s">
        <v>77</v>
      </c>
      <c r="S339" s="4">
        <v>41453.674189814818</v>
      </c>
      <c r="T339" s="3" t="s">
        <v>29</v>
      </c>
      <c r="U339" s="3" t="s">
        <v>47</v>
      </c>
      <c r="V339" s="4">
        <v>41478.584201388891</v>
      </c>
      <c r="W339" s="3" t="s">
        <v>40</v>
      </c>
      <c r="X339" s="3" t="s">
        <v>27</v>
      </c>
      <c r="Y339" s="3" t="s">
        <v>102</v>
      </c>
      <c r="Z339" s="3" t="s">
        <v>1387</v>
      </c>
      <c r="AA339" s="3">
        <f t="shared" si="16"/>
        <v>6.7824074074451346E-2</v>
      </c>
      <c r="AB339" s="23">
        <f t="shared" si="17"/>
        <v>3.3912037037225673E-2</v>
      </c>
      <c r="AC339" s="47">
        <f t="shared" si="15"/>
        <v>76.991527777776355</v>
      </c>
      <c r="AD339" s="47" t="s">
        <v>1428</v>
      </c>
    </row>
    <row r="340" spans="1:30" x14ac:dyDescent="0.2">
      <c r="A340" s="2" t="s">
        <v>634</v>
      </c>
      <c r="B340" s="3" t="s">
        <v>22</v>
      </c>
      <c r="C340" s="4">
        <v>41401.599664351852</v>
      </c>
      <c r="D340" s="86" t="s">
        <v>1460</v>
      </c>
      <c r="E340" s="67">
        <v>41401</v>
      </c>
      <c r="F340" s="69">
        <v>0.59930555555555554</v>
      </c>
      <c r="G340" s="70" t="s">
        <v>1413</v>
      </c>
      <c r="H340" s="3" t="s">
        <v>635</v>
      </c>
      <c r="I340" s="3" t="s">
        <v>38</v>
      </c>
      <c r="J340" s="3" t="s">
        <v>25</v>
      </c>
      <c r="K340" s="3" t="s">
        <v>26</v>
      </c>
      <c r="L340" s="5">
        <v>15</v>
      </c>
      <c r="M340" s="3" t="s">
        <v>636</v>
      </c>
      <c r="N340" s="4">
        <v>41424.391828703701</v>
      </c>
      <c r="O340" s="3" t="s">
        <v>27</v>
      </c>
      <c r="P340" s="3" t="s">
        <v>27</v>
      </c>
      <c r="Q340" s="3" t="s">
        <v>27</v>
      </c>
      <c r="R340" s="3" t="s">
        <v>27</v>
      </c>
      <c r="S340" s="4">
        <v>41445.391770833332</v>
      </c>
      <c r="T340" s="3" t="s">
        <v>29</v>
      </c>
      <c r="U340" s="3" t="s">
        <v>47</v>
      </c>
      <c r="V340" s="4">
        <v>41478.606956018521</v>
      </c>
      <c r="W340" s="3" t="s">
        <v>40</v>
      </c>
      <c r="X340" s="3" t="s">
        <v>27</v>
      </c>
      <c r="Y340" s="3" t="s">
        <v>71</v>
      </c>
      <c r="Z340" s="3" t="s">
        <v>1387</v>
      </c>
      <c r="AA340" s="3">
        <f t="shared" si="16"/>
        <v>6.9907407378195785E-3</v>
      </c>
      <c r="AB340" s="23">
        <f t="shared" si="17"/>
        <v>3.4953703689097892E-3</v>
      </c>
      <c r="AC340" s="47">
        <f t="shared" si="15"/>
        <v>77.007291666668607</v>
      </c>
      <c r="AD340" s="47" t="s">
        <v>1428</v>
      </c>
    </row>
    <row r="341" spans="1:30" x14ac:dyDescent="0.2">
      <c r="A341" s="2" t="s">
        <v>631</v>
      </c>
      <c r="B341" s="3" t="s">
        <v>22</v>
      </c>
      <c r="C341" s="4">
        <v>41401.605613425927</v>
      </c>
      <c r="D341" s="86" t="s">
        <v>1460</v>
      </c>
      <c r="E341" s="67">
        <v>41401</v>
      </c>
      <c r="F341" s="69">
        <v>0.60555555555555551</v>
      </c>
      <c r="G341" s="70" t="s">
        <v>1413</v>
      </c>
      <c r="H341" s="3" t="s">
        <v>632</v>
      </c>
      <c r="I341" s="3" t="s">
        <v>38</v>
      </c>
      <c r="J341" s="3" t="s">
        <v>25</v>
      </c>
      <c r="K341" s="3" t="s">
        <v>26</v>
      </c>
      <c r="L341" s="5">
        <v>15</v>
      </c>
      <c r="M341" s="3" t="s">
        <v>633</v>
      </c>
      <c r="N341" s="3" t="s">
        <v>27</v>
      </c>
      <c r="O341" s="3" t="s">
        <v>27</v>
      </c>
      <c r="P341" s="3" t="s">
        <v>27</v>
      </c>
      <c r="Q341" s="3" t="s">
        <v>27</v>
      </c>
      <c r="R341" s="3" t="s">
        <v>27</v>
      </c>
      <c r="S341" s="3" t="s">
        <v>27</v>
      </c>
      <c r="T341" s="3" t="s">
        <v>29</v>
      </c>
      <c r="U341" s="3" t="s">
        <v>47</v>
      </c>
      <c r="V341" s="4">
        <v>41418.56046296296</v>
      </c>
      <c r="W341" s="3" t="s">
        <v>40</v>
      </c>
      <c r="X341" s="3" t="s">
        <v>27</v>
      </c>
      <c r="Y341" s="3" t="s">
        <v>126</v>
      </c>
      <c r="Z341" s="3" t="s">
        <v>1402</v>
      </c>
      <c r="AA341" s="3">
        <f t="shared" si="16"/>
        <v>5.9490740750334226E-3</v>
      </c>
      <c r="AB341" s="23">
        <f t="shared" si="17"/>
        <v>2.9745370375167113E-3</v>
      </c>
      <c r="AC341" s="47">
        <f t="shared" si="15"/>
        <v>16.954849537032715</v>
      </c>
      <c r="AD341" s="47" t="s">
        <v>1427</v>
      </c>
    </row>
    <row r="342" spans="1:30" x14ac:dyDescent="0.2">
      <c r="A342" s="2" t="s">
        <v>629</v>
      </c>
      <c r="B342" s="3" t="s">
        <v>22</v>
      </c>
      <c r="C342" s="4">
        <v>41401.609039351853</v>
      </c>
      <c r="D342" s="86" t="s">
        <v>1460</v>
      </c>
      <c r="E342" s="67">
        <v>41401</v>
      </c>
      <c r="F342" s="69">
        <v>0.60902777777777783</v>
      </c>
      <c r="G342" s="70" t="s">
        <v>1413</v>
      </c>
      <c r="H342" s="3" t="s">
        <v>630</v>
      </c>
      <c r="I342" s="3" t="s">
        <v>38</v>
      </c>
      <c r="J342" s="3" t="s">
        <v>25</v>
      </c>
      <c r="K342" s="3" t="s">
        <v>26</v>
      </c>
      <c r="L342" s="3" t="s">
        <v>27</v>
      </c>
      <c r="M342" s="3" t="s">
        <v>27</v>
      </c>
      <c r="N342" s="3" t="s">
        <v>27</v>
      </c>
      <c r="O342" s="3" t="s">
        <v>27</v>
      </c>
      <c r="P342" s="3" t="s">
        <v>27</v>
      </c>
      <c r="Q342" s="3" t="s">
        <v>27</v>
      </c>
      <c r="R342" s="3" t="s">
        <v>27</v>
      </c>
      <c r="S342" s="3" t="s">
        <v>27</v>
      </c>
      <c r="T342" s="3" t="s">
        <v>29</v>
      </c>
      <c r="U342" s="3" t="s">
        <v>47</v>
      </c>
      <c r="V342" s="4">
        <v>41411.758576388886</v>
      </c>
      <c r="W342" s="3" t="s">
        <v>40</v>
      </c>
      <c r="X342" s="3" t="s">
        <v>27</v>
      </c>
      <c r="Y342" s="3" t="s">
        <v>126</v>
      </c>
      <c r="Z342" s="3" t="s">
        <v>1402</v>
      </c>
      <c r="AA342" s="3">
        <f t="shared" si="16"/>
        <v>3.425925926421769E-3</v>
      </c>
      <c r="AB342" s="23">
        <f t="shared" si="17"/>
        <v>1.7129629632108845E-3</v>
      </c>
      <c r="AC342" s="47">
        <f t="shared" si="15"/>
        <v>10.149537037032133</v>
      </c>
      <c r="AD342" s="47" t="s">
        <v>1427</v>
      </c>
    </row>
    <row r="343" spans="1:30" x14ac:dyDescent="0.2">
      <c r="A343" s="2" t="s">
        <v>627</v>
      </c>
      <c r="B343" s="3" t="s">
        <v>22</v>
      </c>
      <c r="C343" s="4">
        <v>41401.624189814815</v>
      </c>
      <c r="D343" s="86" t="s">
        <v>1460</v>
      </c>
      <c r="E343" s="67">
        <v>41401</v>
      </c>
      <c r="F343" s="69">
        <v>0.62361111111111112</v>
      </c>
      <c r="G343" s="70" t="s">
        <v>1413</v>
      </c>
      <c r="H343" s="3" t="s">
        <v>628</v>
      </c>
      <c r="I343" s="3" t="s">
        <v>38</v>
      </c>
      <c r="J343" s="3" t="s">
        <v>25</v>
      </c>
      <c r="K343" s="3" t="s">
        <v>26</v>
      </c>
      <c r="L343" s="3" t="s">
        <v>27</v>
      </c>
      <c r="M343" s="3" t="s">
        <v>27</v>
      </c>
      <c r="N343" s="4">
        <v>41419.691099537034</v>
      </c>
      <c r="O343" s="3" t="s">
        <v>27</v>
      </c>
      <c r="P343" s="3" t="s">
        <v>27</v>
      </c>
      <c r="Q343" s="3" t="s">
        <v>27</v>
      </c>
      <c r="R343" s="3" t="s">
        <v>27</v>
      </c>
      <c r="S343" s="4">
        <v>41440.690636574072</v>
      </c>
      <c r="T343" s="3" t="s">
        <v>29</v>
      </c>
      <c r="U343" s="3" t="s">
        <v>30</v>
      </c>
      <c r="V343" s="4">
        <v>41480.426585648151</v>
      </c>
      <c r="W343" s="3" t="s">
        <v>40</v>
      </c>
      <c r="X343" s="3" t="s">
        <v>27</v>
      </c>
      <c r="Y343" s="3" t="s">
        <v>44</v>
      </c>
      <c r="Z343" s="3" t="s">
        <v>1403</v>
      </c>
      <c r="AA343" s="3">
        <f t="shared" si="16"/>
        <v>1.5150462961173616E-2</v>
      </c>
      <c r="AB343" s="23">
        <f t="shared" si="17"/>
        <v>7.5752314805868082E-3</v>
      </c>
      <c r="AC343" s="47">
        <f t="shared" si="15"/>
        <v>78.80239583333605</v>
      </c>
      <c r="AD343" s="47" t="s">
        <v>1428</v>
      </c>
    </row>
    <row r="344" spans="1:30" x14ac:dyDescent="0.2">
      <c r="A344" s="2" t="s">
        <v>625</v>
      </c>
      <c r="B344" s="3" t="s">
        <v>22</v>
      </c>
      <c r="C344" s="4">
        <v>41401.625625000001</v>
      </c>
      <c r="D344" s="86" t="s">
        <v>1460</v>
      </c>
      <c r="E344" s="67">
        <v>41401</v>
      </c>
      <c r="F344" s="69">
        <v>0.625</v>
      </c>
      <c r="G344" s="70" t="s">
        <v>1413</v>
      </c>
      <c r="H344" s="3" t="s">
        <v>626</v>
      </c>
      <c r="I344" s="3" t="s">
        <v>38</v>
      </c>
      <c r="J344" s="3" t="s">
        <v>25</v>
      </c>
      <c r="K344" s="3" t="s">
        <v>26</v>
      </c>
      <c r="L344" s="3" t="s">
        <v>27</v>
      </c>
      <c r="M344" s="3" t="s">
        <v>27</v>
      </c>
      <c r="N344" s="3" t="s">
        <v>27</v>
      </c>
      <c r="O344" s="3" t="s">
        <v>27</v>
      </c>
      <c r="P344" s="3" t="s">
        <v>27</v>
      </c>
      <c r="Q344" s="3" t="s">
        <v>27</v>
      </c>
      <c r="R344" s="3" t="s">
        <v>27</v>
      </c>
      <c r="S344" s="3" t="s">
        <v>27</v>
      </c>
      <c r="T344" s="3" t="s">
        <v>29</v>
      </c>
      <c r="U344" s="3" t="s">
        <v>30</v>
      </c>
      <c r="V344" s="4">
        <v>41475.883356481485</v>
      </c>
      <c r="W344" s="3" t="s">
        <v>27</v>
      </c>
      <c r="X344" s="3" t="s">
        <v>27</v>
      </c>
      <c r="Y344" s="3" t="s">
        <v>64</v>
      </c>
      <c r="Z344" s="3" t="s">
        <v>1387</v>
      </c>
      <c r="AA344" s="3">
        <f t="shared" si="16"/>
        <v>1.4351851859828457E-3</v>
      </c>
      <c r="AB344" s="23">
        <f t="shared" si="17"/>
        <v>7.1759259299142286E-4</v>
      </c>
      <c r="AC344" s="47">
        <f t="shared" si="15"/>
        <v>74.25773148148437</v>
      </c>
      <c r="AD344" s="47" t="s">
        <v>1428</v>
      </c>
    </row>
    <row r="345" spans="1:30" x14ac:dyDescent="0.2">
      <c r="A345" s="2" t="s">
        <v>623</v>
      </c>
      <c r="B345" s="3" t="s">
        <v>22</v>
      </c>
      <c r="C345" s="4">
        <v>41401.715833333335</v>
      </c>
      <c r="D345" s="86" t="s">
        <v>1460</v>
      </c>
      <c r="E345" s="67">
        <v>41401</v>
      </c>
      <c r="F345" s="69">
        <v>0.71527777777777779</v>
      </c>
      <c r="G345" s="70" t="s">
        <v>1413</v>
      </c>
      <c r="H345" s="3" t="s">
        <v>624</v>
      </c>
      <c r="I345" s="3" t="s">
        <v>38</v>
      </c>
      <c r="J345" s="3" t="s">
        <v>617</v>
      </c>
      <c r="K345" s="3" t="s">
        <v>26</v>
      </c>
      <c r="L345" s="3" t="s">
        <v>27</v>
      </c>
      <c r="M345" s="3" t="s">
        <v>618</v>
      </c>
      <c r="N345" s="4">
        <v>41402.383784722224</v>
      </c>
      <c r="O345" s="3" t="s">
        <v>27</v>
      </c>
      <c r="P345" s="3" t="s">
        <v>27</v>
      </c>
      <c r="Q345" s="3" t="s">
        <v>27</v>
      </c>
      <c r="R345" s="3" t="s">
        <v>27</v>
      </c>
      <c r="S345" s="4">
        <v>41423.383726851855</v>
      </c>
      <c r="T345" s="3" t="s">
        <v>29</v>
      </c>
      <c r="U345" s="3" t="s">
        <v>30</v>
      </c>
      <c r="V345" s="4">
        <v>41463.621006944442</v>
      </c>
      <c r="W345" s="3" t="s">
        <v>40</v>
      </c>
      <c r="X345" s="3" t="s">
        <v>27</v>
      </c>
      <c r="Y345" s="3" t="s">
        <v>619</v>
      </c>
      <c r="Z345" s="3" t="s">
        <v>1402</v>
      </c>
      <c r="AA345" s="3">
        <f t="shared" si="16"/>
        <v>9.0208333334885538E-2</v>
      </c>
      <c r="AB345" s="23">
        <f t="shared" si="17"/>
        <v>4.5104166667442769E-2</v>
      </c>
      <c r="AC345" s="47">
        <f t="shared" si="15"/>
        <v>61.905173611106875</v>
      </c>
      <c r="AD345" s="47" t="s">
        <v>1428</v>
      </c>
    </row>
    <row r="346" spans="1:30" x14ac:dyDescent="0.2">
      <c r="A346" s="2" t="s">
        <v>620</v>
      </c>
      <c r="B346" s="3" t="s">
        <v>22</v>
      </c>
      <c r="C346" s="4">
        <v>41401.718460648146</v>
      </c>
      <c r="D346" s="86" t="s">
        <v>1460</v>
      </c>
      <c r="E346" s="67">
        <v>41401</v>
      </c>
      <c r="F346" s="69">
        <v>0.71805555555555556</v>
      </c>
      <c r="G346" s="70" t="s">
        <v>1413</v>
      </c>
      <c r="H346" s="3" t="s">
        <v>621</v>
      </c>
      <c r="I346" s="3" t="s">
        <v>57</v>
      </c>
      <c r="J346" s="3" t="s">
        <v>25</v>
      </c>
      <c r="K346" s="3" t="s">
        <v>50</v>
      </c>
      <c r="L346" s="3" t="s">
        <v>27</v>
      </c>
      <c r="M346" s="3" t="s">
        <v>54</v>
      </c>
      <c r="N346" s="3" t="s">
        <v>27</v>
      </c>
      <c r="O346" s="3" t="s">
        <v>27</v>
      </c>
      <c r="P346" s="3" t="s">
        <v>27</v>
      </c>
      <c r="Q346" s="3" t="s">
        <v>27</v>
      </c>
      <c r="R346" s="3" t="s">
        <v>27</v>
      </c>
      <c r="S346" s="3" t="s">
        <v>27</v>
      </c>
      <c r="T346" s="3" t="s">
        <v>29</v>
      </c>
      <c r="U346" s="3" t="s">
        <v>30</v>
      </c>
      <c r="V346" s="4">
        <v>41407.44159722222</v>
      </c>
      <c r="W346" s="3" t="s">
        <v>59</v>
      </c>
      <c r="X346" s="3" t="s">
        <v>27</v>
      </c>
      <c r="Y346" s="3" t="s">
        <v>622</v>
      </c>
      <c r="Z346" s="3" t="s">
        <v>1391</v>
      </c>
      <c r="AA346" s="3">
        <f t="shared" si="16"/>
        <v>2.6273148105246946E-3</v>
      </c>
      <c r="AB346" s="23">
        <f t="shared" si="17"/>
        <v>1.3136574052623473E-3</v>
      </c>
      <c r="AC346" s="47">
        <f t="shared" si="15"/>
        <v>5.7231365740735782</v>
      </c>
      <c r="AD346" s="47" t="s">
        <v>1425</v>
      </c>
    </row>
    <row r="347" spans="1:30" x14ac:dyDescent="0.2">
      <c r="A347" s="2" t="s">
        <v>615</v>
      </c>
      <c r="B347" s="3" t="s">
        <v>22</v>
      </c>
      <c r="C347" s="4">
        <v>41401.725810185184</v>
      </c>
      <c r="D347" s="86" t="s">
        <v>1460</v>
      </c>
      <c r="E347" s="67">
        <v>41401</v>
      </c>
      <c r="F347" s="69">
        <v>0.72569444444444453</v>
      </c>
      <c r="G347" s="70" t="s">
        <v>1413</v>
      </c>
      <c r="H347" s="3" t="s">
        <v>616</v>
      </c>
      <c r="I347" s="3" t="s">
        <v>38</v>
      </c>
      <c r="J347" s="3" t="s">
        <v>617</v>
      </c>
      <c r="K347" s="3" t="s">
        <v>26</v>
      </c>
      <c r="L347" s="3" t="s">
        <v>27</v>
      </c>
      <c r="M347" s="3" t="s">
        <v>618</v>
      </c>
      <c r="N347" s="3" t="s">
        <v>27</v>
      </c>
      <c r="O347" s="3" t="s">
        <v>27</v>
      </c>
      <c r="P347" s="3" t="s">
        <v>27</v>
      </c>
      <c r="Q347" s="3" t="s">
        <v>27</v>
      </c>
      <c r="R347" s="3" t="s">
        <v>27</v>
      </c>
      <c r="S347" s="3" t="s">
        <v>27</v>
      </c>
      <c r="T347" s="3" t="s">
        <v>29</v>
      </c>
      <c r="U347" s="3" t="s">
        <v>30</v>
      </c>
      <c r="V347" s="4">
        <v>41463.621157407404</v>
      </c>
      <c r="W347" s="3" t="s">
        <v>40</v>
      </c>
      <c r="X347" s="3" t="s">
        <v>27</v>
      </c>
      <c r="Y347" s="3" t="s">
        <v>619</v>
      </c>
      <c r="Z347" s="3" t="s">
        <v>1402</v>
      </c>
      <c r="AA347" s="3">
        <f t="shared" si="16"/>
        <v>7.3495370379532687E-3</v>
      </c>
      <c r="AB347" s="23">
        <f t="shared" si="17"/>
        <v>3.6747685189766344E-3</v>
      </c>
      <c r="AC347" s="47">
        <f t="shared" si="15"/>
        <v>61.895347222220153</v>
      </c>
      <c r="AD347" s="47" t="s">
        <v>1428</v>
      </c>
    </row>
    <row r="348" spans="1:30" x14ac:dyDescent="0.2">
      <c r="A348" s="2" t="s">
        <v>611</v>
      </c>
      <c r="B348" s="3" t="s">
        <v>22</v>
      </c>
      <c r="C348" s="4">
        <v>41401.769097222219</v>
      </c>
      <c r="D348" s="86" t="s">
        <v>1460</v>
      </c>
      <c r="E348" s="67">
        <v>41401</v>
      </c>
      <c r="F348" s="69">
        <v>0.76874999999999993</v>
      </c>
      <c r="G348" s="70" t="s">
        <v>1414</v>
      </c>
      <c r="H348" s="3" t="s">
        <v>612</v>
      </c>
      <c r="I348" s="3" t="s">
        <v>38</v>
      </c>
      <c r="J348" s="3" t="s">
        <v>25</v>
      </c>
      <c r="K348" s="3" t="s">
        <v>26</v>
      </c>
      <c r="L348" s="3" t="s">
        <v>27</v>
      </c>
      <c r="M348" s="3" t="s">
        <v>613</v>
      </c>
      <c r="N348" s="3" t="s">
        <v>27</v>
      </c>
      <c r="O348" s="3" t="s">
        <v>27</v>
      </c>
      <c r="P348" s="3" t="s">
        <v>27</v>
      </c>
      <c r="Q348" s="3" t="s">
        <v>27</v>
      </c>
      <c r="R348" s="3" t="s">
        <v>27</v>
      </c>
      <c r="S348" s="3" t="s">
        <v>27</v>
      </c>
      <c r="T348" s="3" t="s">
        <v>29</v>
      </c>
      <c r="U348" s="3" t="s">
        <v>30</v>
      </c>
      <c r="V348" s="4">
        <v>41457.677002314813</v>
      </c>
      <c r="W348" s="3" t="s">
        <v>40</v>
      </c>
      <c r="X348" s="3" t="s">
        <v>27</v>
      </c>
      <c r="Y348" s="3" t="s">
        <v>614</v>
      </c>
      <c r="Z348" s="3" t="s">
        <v>1385</v>
      </c>
      <c r="AA348" s="3">
        <f t="shared" si="16"/>
        <v>4.3287037035042886E-2</v>
      </c>
      <c r="AB348" s="23">
        <f t="shared" si="17"/>
        <v>2.1643518517521443E-2</v>
      </c>
      <c r="AC348" s="47">
        <f t="shared" si="15"/>
        <v>55.907905092593865</v>
      </c>
      <c r="AD348" s="47" t="s">
        <v>1428</v>
      </c>
    </row>
    <row r="349" spans="1:30" x14ac:dyDescent="0.2">
      <c r="A349" s="2" t="s">
        <v>609</v>
      </c>
      <c r="B349" s="3" t="s">
        <v>22</v>
      </c>
      <c r="C349" s="4">
        <v>41402.268842592595</v>
      </c>
      <c r="D349" s="86" t="s">
        <v>1461</v>
      </c>
      <c r="E349" s="67">
        <v>41402</v>
      </c>
      <c r="F349" s="69">
        <v>0.26874999999999999</v>
      </c>
      <c r="G349" s="70" t="s">
        <v>1412</v>
      </c>
      <c r="H349" s="3" t="s">
        <v>610</v>
      </c>
      <c r="I349" s="3" t="s">
        <v>38</v>
      </c>
      <c r="J349" s="3" t="s">
        <v>25</v>
      </c>
      <c r="K349" s="3" t="s">
        <v>26</v>
      </c>
      <c r="L349" s="3" t="s">
        <v>27</v>
      </c>
      <c r="M349" s="3" t="s">
        <v>27</v>
      </c>
      <c r="N349" s="3" t="s">
        <v>27</v>
      </c>
      <c r="O349" s="3" t="s">
        <v>27</v>
      </c>
      <c r="P349" s="3" t="s">
        <v>27</v>
      </c>
      <c r="Q349" s="3" t="s">
        <v>27</v>
      </c>
      <c r="R349" s="3" t="s">
        <v>27</v>
      </c>
      <c r="S349" s="3" t="s">
        <v>27</v>
      </c>
      <c r="T349" s="3" t="s">
        <v>29</v>
      </c>
      <c r="U349" s="3" t="s">
        <v>30</v>
      </c>
      <c r="V349" s="4">
        <v>41442.62568287037</v>
      </c>
      <c r="W349" s="3" t="s">
        <v>27</v>
      </c>
      <c r="X349" s="3" t="s">
        <v>27</v>
      </c>
      <c r="Y349" s="3" t="s">
        <v>112</v>
      </c>
      <c r="Z349" s="3" t="s">
        <v>1389</v>
      </c>
      <c r="AA349" s="3">
        <f t="shared" si="16"/>
        <v>0.49974537037633127</v>
      </c>
      <c r="AB349" s="23">
        <f t="shared" si="17"/>
        <v>0.24987268518816563</v>
      </c>
      <c r="AC349" s="47">
        <f t="shared" si="15"/>
        <v>40.356840277774609</v>
      </c>
      <c r="AD349" s="47" t="s">
        <v>1428</v>
      </c>
    </row>
    <row r="350" spans="1:30" x14ac:dyDescent="0.2">
      <c r="A350" s="2" t="s">
        <v>607</v>
      </c>
      <c r="B350" s="3" t="s">
        <v>22</v>
      </c>
      <c r="C350" s="4">
        <v>41402.408692129633</v>
      </c>
      <c r="D350" s="86" t="s">
        <v>1461</v>
      </c>
      <c r="E350" s="67">
        <v>41402</v>
      </c>
      <c r="F350" s="69">
        <v>0.40833333333333338</v>
      </c>
      <c r="G350" s="70" t="s">
        <v>1413</v>
      </c>
      <c r="H350" s="3" t="s">
        <v>608</v>
      </c>
      <c r="I350" s="3" t="s">
        <v>38</v>
      </c>
      <c r="J350" s="3" t="s">
        <v>25</v>
      </c>
      <c r="K350" s="3" t="s">
        <v>50</v>
      </c>
      <c r="L350" s="3" t="s">
        <v>27</v>
      </c>
      <c r="M350" s="3" t="s">
        <v>27</v>
      </c>
      <c r="N350" s="3" t="s">
        <v>27</v>
      </c>
      <c r="O350" s="3" t="s">
        <v>27</v>
      </c>
      <c r="P350" s="3" t="s">
        <v>27</v>
      </c>
      <c r="Q350" s="3" t="s">
        <v>27</v>
      </c>
      <c r="R350" s="3" t="s">
        <v>27</v>
      </c>
      <c r="S350" s="3" t="s">
        <v>27</v>
      </c>
      <c r="T350" s="3" t="s">
        <v>29</v>
      </c>
      <c r="U350" s="3" t="s">
        <v>47</v>
      </c>
      <c r="V350" s="4">
        <v>41423.479409722226</v>
      </c>
      <c r="W350" s="3" t="s">
        <v>40</v>
      </c>
      <c r="X350" s="3" t="s">
        <v>27</v>
      </c>
      <c r="Y350" s="3" t="s">
        <v>64</v>
      </c>
      <c r="Z350" s="3" t="s">
        <v>1387</v>
      </c>
      <c r="AA350" s="3">
        <f t="shared" si="16"/>
        <v>0.13984953703766223</v>
      </c>
      <c r="AB350" s="23">
        <f t="shared" si="17"/>
        <v>6.9924768518831115E-2</v>
      </c>
      <c r="AC350" s="47">
        <f t="shared" si="15"/>
        <v>21.0707175925927</v>
      </c>
      <c r="AD350" s="47" t="s">
        <v>1427</v>
      </c>
    </row>
    <row r="351" spans="1:30" x14ac:dyDescent="0.2">
      <c r="A351" s="2" t="s">
        <v>604</v>
      </c>
      <c r="B351" s="3" t="s">
        <v>22</v>
      </c>
      <c r="C351" s="4">
        <v>41402.411319444444</v>
      </c>
      <c r="D351" s="86" t="s">
        <v>1461</v>
      </c>
      <c r="E351" s="67">
        <v>41402</v>
      </c>
      <c r="F351" s="69">
        <v>0.41111111111111115</v>
      </c>
      <c r="G351" s="70" t="s">
        <v>1413</v>
      </c>
      <c r="H351" s="3" t="s">
        <v>605</v>
      </c>
      <c r="I351" s="3" t="s">
        <v>38</v>
      </c>
      <c r="J351" s="3" t="s">
        <v>25</v>
      </c>
      <c r="K351" s="3" t="s">
        <v>26</v>
      </c>
      <c r="L351" s="3" t="s">
        <v>27</v>
      </c>
      <c r="M351" s="3" t="s">
        <v>27</v>
      </c>
      <c r="N351" s="3" t="s">
        <v>27</v>
      </c>
      <c r="O351" s="3" t="s">
        <v>27</v>
      </c>
      <c r="P351" s="3" t="s">
        <v>27</v>
      </c>
      <c r="Q351" s="3" t="s">
        <v>27</v>
      </c>
      <c r="R351" s="3" t="s">
        <v>27</v>
      </c>
      <c r="S351" s="3" t="s">
        <v>27</v>
      </c>
      <c r="T351" s="3" t="s">
        <v>29</v>
      </c>
      <c r="U351" s="3" t="s">
        <v>30</v>
      </c>
      <c r="V351" s="4">
        <v>41475.894016203703</v>
      </c>
      <c r="W351" s="3" t="s">
        <v>40</v>
      </c>
      <c r="X351" s="3" t="s">
        <v>27</v>
      </c>
      <c r="Y351" s="3" t="s">
        <v>606</v>
      </c>
      <c r="Z351" s="3" t="s">
        <v>1391</v>
      </c>
      <c r="AA351" s="3">
        <f t="shared" si="16"/>
        <v>2.6273148105246946E-3</v>
      </c>
      <c r="AB351" s="23">
        <f t="shared" si="17"/>
        <v>1.3136574052623473E-3</v>
      </c>
      <c r="AC351" s="47">
        <f t="shared" si="15"/>
        <v>73.482696759259852</v>
      </c>
      <c r="AD351" s="47" t="s">
        <v>1428</v>
      </c>
    </row>
    <row r="352" spans="1:30" x14ac:dyDescent="0.2">
      <c r="A352" s="2" t="s">
        <v>602</v>
      </c>
      <c r="B352" s="3" t="s">
        <v>22</v>
      </c>
      <c r="C352" s="4">
        <v>41402.426145833335</v>
      </c>
      <c r="D352" s="86" t="s">
        <v>1461</v>
      </c>
      <c r="E352" s="67">
        <v>41402</v>
      </c>
      <c r="F352" s="69">
        <v>0.42569444444444443</v>
      </c>
      <c r="G352" s="70" t="s">
        <v>1413</v>
      </c>
      <c r="H352" s="3" t="s">
        <v>603</v>
      </c>
      <c r="I352" s="3" t="s">
        <v>38</v>
      </c>
      <c r="J352" s="3" t="s">
        <v>25</v>
      </c>
      <c r="K352" s="3" t="s">
        <v>26</v>
      </c>
      <c r="L352" s="3" t="s">
        <v>27</v>
      </c>
      <c r="M352" s="3" t="s">
        <v>27</v>
      </c>
      <c r="N352" s="3" t="s">
        <v>27</v>
      </c>
      <c r="O352" s="3" t="s">
        <v>27</v>
      </c>
      <c r="P352" s="3" t="s">
        <v>27</v>
      </c>
      <c r="Q352" s="3" t="s">
        <v>27</v>
      </c>
      <c r="R352" s="3" t="s">
        <v>27</v>
      </c>
      <c r="S352" s="3" t="s">
        <v>27</v>
      </c>
      <c r="T352" s="3" t="s">
        <v>29</v>
      </c>
      <c r="U352" s="3" t="s">
        <v>30</v>
      </c>
      <c r="V352" s="4">
        <v>41479.636041666665</v>
      </c>
      <c r="W352" s="3" t="s">
        <v>59</v>
      </c>
      <c r="X352" s="3" t="s">
        <v>27</v>
      </c>
      <c r="Y352" s="3" t="s">
        <v>60</v>
      </c>
      <c r="Z352" s="3" t="s">
        <v>1389</v>
      </c>
      <c r="AA352" s="3">
        <f t="shared" si="16"/>
        <v>1.4826388891378883E-2</v>
      </c>
      <c r="AB352" s="23">
        <f t="shared" si="17"/>
        <v>7.4131944456894416E-3</v>
      </c>
      <c r="AC352" s="47">
        <f t="shared" si="15"/>
        <v>77.209895833329938</v>
      </c>
      <c r="AD352" s="47" t="s">
        <v>1428</v>
      </c>
    </row>
    <row r="353" spans="1:30" x14ac:dyDescent="0.2">
      <c r="A353" s="2" t="s">
        <v>600</v>
      </c>
      <c r="B353" s="3" t="s">
        <v>22</v>
      </c>
      <c r="C353" s="4">
        <v>41402.44090277778</v>
      </c>
      <c r="D353" s="86" t="s">
        <v>1461</v>
      </c>
      <c r="E353" s="67">
        <v>41402</v>
      </c>
      <c r="F353" s="69">
        <v>0.44027777777777777</v>
      </c>
      <c r="G353" s="70" t="s">
        <v>1413</v>
      </c>
      <c r="H353" s="3" t="s">
        <v>601</v>
      </c>
      <c r="I353" s="3" t="s">
        <v>38</v>
      </c>
      <c r="J353" s="3" t="s">
        <v>25</v>
      </c>
      <c r="K353" s="3" t="s">
        <v>26</v>
      </c>
      <c r="L353" s="3" t="s">
        <v>27</v>
      </c>
      <c r="M353" s="3" t="s">
        <v>27</v>
      </c>
      <c r="N353" s="3" t="s">
        <v>27</v>
      </c>
      <c r="O353" s="3" t="s">
        <v>27</v>
      </c>
      <c r="P353" s="3" t="s">
        <v>27</v>
      </c>
      <c r="Q353" s="3" t="s">
        <v>27</v>
      </c>
      <c r="R353" s="3" t="s">
        <v>27</v>
      </c>
      <c r="S353" s="3" t="s">
        <v>27</v>
      </c>
      <c r="T353" s="3" t="s">
        <v>29</v>
      </c>
      <c r="U353" s="3" t="s">
        <v>30</v>
      </c>
      <c r="V353" s="4">
        <v>41411.704675925925</v>
      </c>
      <c r="W353" s="3" t="s">
        <v>40</v>
      </c>
      <c r="X353" s="3" t="s">
        <v>27</v>
      </c>
      <c r="Y353" s="3" t="s">
        <v>342</v>
      </c>
      <c r="Z353" s="3" t="s">
        <v>1389</v>
      </c>
      <c r="AA353" s="3">
        <f t="shared" si="16"/>
        <v>1.4756944445252884E-2</v>
      </c>
      <c r="AB353" s="23">
        <f t="shared" si="17"/>
        <v>7.3784722226264421E-3</v>
      </c>
      <c r="AC353" s="47">
        <f t="shared" si="15"/>
        <v>9.2637731481445371</v>
      </c>
      <c r="AD353" s="47" t="s">
        <v>1426</v>
      </c>
    </row>
    <row r="354" spans="1:30" x14ac:dyDescent="0.2">
      <c r="A354" s="2" t="s">
        <v>597</v>
      </c>
      <c r="B354" s="3" t="s">
        <v>22</v>
      </c>
      <c r="C354" s="4">
        <v>41402.450254629628</v>
      </c>
      <c r="D354" s="86" t="s">
        <v>1461</v>
      </c>
      <c r="E354" s="67">
        <v>41402</v>
      </c>
      <c r="F354" s="69">
        <v>0.45</v>
      </c>
      <c r="G354" s="70" t="s">
        <v>1413</v>
      </c>
      <c r="H354" s="3" t="s">
        <v>598</v>
      </c>
      <c r="I354" s="3" t="s">
        <v>38</v>
      </c>
      <c r="J354" s="3" t="s">
        <v>25</v>
      </c>
      <c r="K354" s="3" t="s">
        <v>26</v>
      </c>
      <c r="L354" s="3" t="s">
        <v>27</v>
      </c>
      <c r="M354" s="3" t="s">
        <v>599</v>
      </c>
      <c r="N354" s="3" t="s">
        <v>27</v>
      </c>
      <c r="O354" s="3" t="s">
        <v>27</v>
      </c>
      <c r="P354" s="3" t="s">
        <v>27</v>
      </c>
      <c r="Q354" s="3" t="s">
        <v>27</v>
      </c>
      <c r="R354" s="3" t="s">
        <v>77</v>
      </c>
      <c r="S354" s="3" t="s">
        <v>27</v>
      </c>
      <c r="T354" s="3" t="s">
        <v>29</v>
      </c>
      <c r="U354" s="3" t="s">
        <v>30</v>
      </c>
      <c r="V354" s="4">
        <v>41418.560694444444</v>
      </c>
      <c r="W354" s="3" t="s">
        <v>40</v>
      </c>
      <c r="X354" s="3" t="s">
        <v>27</v>
      </c>
      <c r="Y354" s="3" t="s">
        <v>219</v>
      </c>
      <c r="Z354" s="3" t="s">
        <v>1401</v>
      </c>
      <c r="AA354" s="3">
        <f t="shared" si="16"/>
        <v>9.3518518478958867E-3</v>
      </c>
      <c r="AB354" s="23">
        <f t="shared" si="17"/>
        <v>4.6759259239479434E-3</v>
      </c>
      <c r="AC354" s="47">
        <f t="shared" si="15"/>
        <v>16.110439814816345</v>
      </c>
      <c r="AD354" s="47" t="s">
        <v>1427</v>
      </c>
    </row>
    <row r="355" spans="1:30" x14ac:dyDescent="0.2">
      <c r="A355" s="2" t="s">
        <v>595</v>
      </c>
      <c r="B355" s="3" t="s">
        <v>22</v>
      </c>
      <c r="C355" s="4">
        <v>41402.4762962963</v>
      </c>
      <c r="D355" s="86" t="s">
        <v>1461</v>
      </c>
      <c r="E355" s="67">
        <v>41402</v>
      </c>
      <c r="F355" s="69">
        <v>0.47569444444444442</v>
      </c>
      <c r="G355" s="70" t="s">
        <v>1413</v>
      </c>
      <c r="H355" s="3" t="s">
        <v>596</v>
      </c>
      <c r="I355" s="3" t="s">
        <v>38</v>
      </c>
      <c r="J355" s="3" t="s">
        <v>25</v>
      </c>
      <c r="K355" s="3" t="s">
        <v>26</v>
      </c>
      <c r="L355" s="3" t="s">
        <v>27</v>
      </c>
      <c r="M355" s="3" t="s">
        <v>27</v>
      </c>
      <c r="N355" s="3" t="s">
        <v>27</v>
      </c>
      <c r="O355" s="3" t="s">
        <v>27</v>
      </c>
      <c r="P355" s="3" t="s">
        <v>27</v>
      </c>
      <c r="Q355" s="3" t="s">
        <v>27</v>
      </c>
      <c r="R355" s="3" t="s">
        <v>27</v>
      </c>
      <c r="S355" s="3" t="s">
        <v>27</v>
      </c>
      <c r="T355" s="3" t="s">
        <v>29</v>
      </c>
      <c r="U355" s="3" t="s">
        <v>30</v>
      </c>
      <c r="V355" s="4">
        <v>41479.635601851849</v>
      </c>
      <c r="W355" s="3" t="s">
        <v>59</v>
      </c>
      <c r="X355" s="3" t="s">
        <v>27</v>
      </c>
      <c r="Y355" s="3" t="s">
        <v>60</v>
      </c>
      <c r="Z355" s="3" t="s">
        <v>1389</v>
      </c>
      <c r="AA355" s="3">
        <f t="shared" si="16"/>
        <v>2.6041666671517305E-2</v>
      </c>
      <c r="AB355" s="23">
        <f t="shared" si="17"/>
        <v>1.3020833335758653E-2</v>
      </c>
      <c r="AC355" s="47">
        <f t="shared" si="15"/>
        <v>77.159305555549508</v>
      </c>
      <c r="AD355" s="47" t="s">
        <v>1428</v>
      </c>
    </row>
    <row r="356" spans="1:30" x14ac:dyDescent="0.2">
      <c r="A356" s="2" t="s">
        <v>593</v>
      </c>
      <c r="B356" s="3" t="s">
        <v>22</v>
      </c>
      <c r="C356" s="4">
        <v>41402.599456018521</v>
      </c>
      <c r="D356" s="86" t="s">
        <v>1461</v>
      </c>
      <c r="E356" s="67">
        <v>41402</v>
      </c>
      <c r="F356" s="69">
        <v>0.59930555555555554</v>
      </c>
      <c r="G356" s="70" t="s">
        <v>1413</v>
      </c>
      <c r="H356" s="3" t="s">
        <v>594</v>
      </c>
      <c r="I356" s="3" t="s">
        <v>38</v>
      </c>
      <c r="J356" s="3" t="s">
        <v>25</v>
      </c>
      <c r="K356" s="3" t="s">
        <v>26</v>
      </c>
      <c r="L356" s="5">
        <v>15</v>
      </c>
      <c r="M356" s="3" t="s">
        <v>27</v>
      </c>
      <c r="N356" s="3" t="s">
        <v>27</v>
      </c>
      <c r="O356" s="3" t="s">
        <v>27</v>
      </c>
      <c r="P356" s="3" t="s">
        <v>27</v>
      </c>
      <c r="Q356" s="3" t="s">
        <v>27</v>
      </c>
      <c r="R356" s="3" t="s">
        <v>27</v>
      </c>
      <c r="S356" s="3" t="s">
        <v>27</v>
      </c>
      <c r="T356" s="3" t="s">
        <v>29</v>
      </c>
      <c r="U356" s="3" t="s">
        <v>47</v>
      </c>
      <c r="V356" s="4">
        <v>41418.473217592589</v>
      </c>
      <c r="W356" s="3" t="s">
        <v>40</v>
      </c>
      <c r="X356" s="3" t="s">
        <v>27</v>
      </c>
      <c r="Y356" s="3" t="s">
        <v>64</v>
      </c>
      <c r="Z356" s="3" t="s">
        <v>1387</v>
      </c>
      <c r="AA356" s="3">
        <f t="shared" si="16"/>
        <v>0.12315972222131677</v>
      </c>
      <c r="AB356" s="23">
        <f t="shared" si="17"/>
        <v>6.1579861110658385E-2</v>
      </c>
      <c r="AC356" s="47">
        <f t="shared" si="15"/>
        <v>15.87376157406834</v>
      </c>
      <c r="AD356" s="47" t="s">
        <v>1427</v>
      </c>
    </row>
    <row r="357" spans="1:30" x14ac:dyDescent="0.2">
      <c r="A357" s="2" t="s">
        <v>590</v>
      </c>
      <c r="B357" s="3" t="s">
        <v>22</v>
      </c>
      <c r="C357" s="4">
        <v>41402.709467592591</v>
      </c>
      <c r="D357" s="86" t="s">
        <v>1461</v>
      </c>
      <c r="E357" s="67">
        <v>41402</v>
      </c>
      <c r="F357" s="69">
        <v>0.7090277777777777</v>
      </c>
      <c r="G357" s="70" t="s">
        <v>1413</v>
      </c>
      <c r="H357" s="3" t="s">
        <v>591</v>
      </c>
      <c r="I357" s="3" t="s">
        <v>38</v>
      </c>
      <c r="J357" s="3" t="s">
        <v>25</v>
      </c>
      <c r="K357" s="3" t="s">
        <v>39</v>
      </c>
      <c r="L357" s="3" t="s">
        <v>27</v>
      </c>
      <c r="M357" s="3" t="s">
        <v>592</v>
      </c>
      <c r="N357" s="3" t="s">
        <v>27</v>
      </c>
      <c r="O357" s="3" t="s">
        <v>27</v>
      </c>
      <c r="P357" s="3" t="s">
        <v>27</v>
      </c>
      <c r="Q357" s="3" t="s">
        <v>27</v>
      </c>
      <c r="R357" s="3" t="s">
        <v>27</v>
      </c>
      <c r="S357" s="3" t="s">
        <v>27</v>
      </c>
      <c r="T357" s="3" t="s">
        <v>29</v>
      </c>
      <c r="U357" s="3" t="s">
        <v>30</v>
      </c>
      <c r="V357" s="4">
        <v>41474.873831018522</v>
      </c>
      <c r="W357" s="3" t="s">
        <v>59</v>
      </c>
      <c r="X357" s="3" t="s">
        <v>27</v>
      </c>
      <c r="Y357" s="3" t="s">
        <v>64</v>
      </c>
      <c r="Z357" s="3" t="s">
        <v>1387</v>
      </c>
      <c r="AA357" s="3">
        <f t="shared" si="16"/>
        <v>0.11001157407008577</v>
      </c>
      <c r="AB357" s="23">
        <f t="shared" si="17"/>
        <v>5.5005787035042886E-2</v>
      </c>
      <c r="AC357" s="47">
        <f t="shared" si="15"/>
        <v>72.164363425930787</v>
      </c>
      <c r="AD357" s="47" t="s">
        <v>1428</v>
      </c>
    </row>
    <row r="358" spans="1:30" x14ac:dyDescent="0.2">
      <c r="A358" s="2" t="s">
        <v>588</v>
      </c>
      <c r="B358" s="3" t="s">
        <v>22</v>
      </c>
      <c r="C358" s="4">
        <v>41402.743807870371</v>
      </c>
      <c r="D358" s="86" t="s">
        <v>1461</v>
      </c>
      <c r="E358" s="67">
        <v>41402</v>
      </c>
      <c r="F358" s="69">
        <v>0.74375000000000002</v>
      </c>
      <c r="G358" s="70" t="s">
        <v>1413</v>
      </c>
      <c r="H358" s="3" t="s">
        <v>589</v>
      </c>
      <c r="I358" s="3" t="s">
        <v>57</v>
      </c>
      <c r="J358" s="3" t="s">
        <v>25</v>
      </c>
      <c r="K358" s="3" t="s">
        <v>26</v>
      </c>
      <c r="L358" s="3" t="s">
        <v>27</v>
      </c>
      <c r="M358" s="3" t="s">
        <v>27</v>
      </c>
      <c r="N358" s="3" t="s">
        <v>27</v>
      </c>
      <c r="O358" s="3" t="s">
        <v>27</v>
      </c>
      <c r="P358" s="3" t="s">
        <v>27</v>
      </c>
      <c r="Q358" s="3" t="s">
        <v>27</v>
      </c>
      <c r="R358" s="3" t="s">
        <v>27</v>
      </c>
      <c r="S358" s="3" t="s">
        <v>27</v>
      </c>
      <c r="T358" s="3" t="s">
        <v>29</v>
      </c>
      <c r="U358" s="3" t="s">
        <v>30</v>
      </c>
      <c r="V358" s="4">
        <v>41403.424143518518</v>
      </c>
      <c r="W358" s="3" t="s">
        <v>59</v>
      </c>
      <c r="X358" s="3" t="s">
        <v>27</v>
      </c>
      <c r="Y358" s="3" t="s">
        <v>112</v>
      </c>
      <c r="Z358" s="3" t="s">
        <v>1389</v>
      </c>
      <c r="AA358" s="3">
        <f t="shared" si="16"/>
        <v>3.4340277779847383E-2</v>
      </c>
      <c r="AB358" s="23">
        <f t="shared" si="17"/>
        <v>1.7170138889923692E-2</v>
      </c>
      <c r="AC358" s="47">
        <f t="shared" si="15"/>
        <v>0.68033564814686542</v>
      </c>
      <c r="AD358" s="47" t="s">
        <v>1420</v>
      </c>
    </row>
    <row r="359" spans="1:30" x14ac:dyDescent="0.2">
      <c r="A359" s="2" t="s">
        <v>586</v>
      </c>
      <c r="B359" s="3" t="s">
        <v>22</v>
      </c>
      <c r="C359" s="4">
        <v>41402.754803240743</v>
      </c>
      <c r="D359" s="86" t="s">
        <v>1461</v>
      </c>
      <c r="E359" s="67">
        <v>41402</v>
      </c>
      <c r="F359" s="69">
        <v>0.75416666666666676</v>
      </c>
      <c r="G359" s="70" t="s">
        <v>1414</v>
      </c>
      <c r="H359" s="3" t="s">
        <v>587</v>
      </c>
      <c r="I359" s="3" t="s">
        <v>38</v>
      </c>
      <c r="J359" s="3" t="s">
        <v>25</v>
      </c>
      <c r="K359" s="3" t="s">
        <v>26</v>
      </c>
      <c r="L359" s="3" t="s">
        <v>27</v>
      </c>
      <c r="M359" s="3" t="s">
        <v>27</v>
      </c>
      <c r="N359" s="3" t="s">
        <v>27</v>
      </c>
      <c r="O359" s="3" t="s">
        <v>27</v>
      </c>
      <c r="P359" s="3" t="s">
        <v>27</v>
      </c>
      <c r="Q359" s="3" t="s">
        <v>27</v>
      </c>
      <c r="R359" s="3" t="s">
        <v>27</v>
      </c>
      <c r="S359" s="3" t="s">
        <v>27</v>
      </c>
      <c r="T359" s="3" t="s">
        <v>29</v>
      </c>
      <c r="U359" s="3" t="s">
        <v>30</v>
      </c>
      <c r="V359" s="4">
        <v>41481.55395833333</v>
      </c>
      <c r="W359" s="3" t="s">
        <v>27</v>
      </c>
      <c r="X359" s="3" t="s">
        <v>27</v>
      </c>
      <c r="Y359" s="3" t="s">
        <v>71</v>
      </c>
      <c r="Z359" s="3" t="s">
        <v>1387</v>
      </c>
      <c r="AA359" s="3">
        <f t="shared" si="16"/>
        <v>1.099537037225673E-2</v>
      </c>
      <c r="AB359" s="23">
        <f t="shared" si="17"/>
        <v>5.4976851861283649E-3</v>
      </c>
      <c r="AC359" s="47">
        <f t="shared" si="15"/>
        <v>78.799155092587171</v>
      </c>
      <c r="AD359" s="47" t="s">
        <v>1428</v>
      </c>
    </row>
    <row r="360" spans="1:30" x14ac:dyDescent="0.2">
      <c r="A360" s="2" t="s">
        <v>584</v>
      </c>
      <c r="B360" s="3" t="s">
        <v>22</v>
      </c>
      <c r="C360" s="4">
        <v>41402.75986111111</v>
      </c>
      <c r="D360" s="86" t="s">
        <v>1461</v>
      </c>
      <c r="E360" s="67">
        <v>41402</v>
      </c>
      <c r="F360" s="69">
        <v>0.7597222222222223</v>
      </c>
      <c r="G360" s="70" t="s">
        <v>1414</v>
      </c>
      <c r="H360" s="3" t="s">
        <v>585</v>
      </c>
      <c r="I360" s="3" t="s">
        <v>38</v>
      </c>
      <c r="J360" s="3" t="s">
        <v>25</v>
      </c>
      <c r="K360" s="3" t="s">
        <v>26</v>
      </c>
      <c r="L360" s="3" t="s">
        <v>27</v>
      </c>
      <c r="M360" s="3" t="s">
        <v>27</v>
      </c>
      <c r="N360" s="3" t="s">
        <v>27</v>
      </c>
      <c r="O360" s="3" t="s">
        <v>27</v>
      </c>
      <c r="P360" s="3" t="s">
        <v>27</v>
      </c>
      <c r="Q360" s="3" t="s">
        <v>27</v>
      </c>
      <c r="R360" s="3" t="s">
        <v>27</v>
      </c>
      <c r="S360" s="3" t="s">
        <v>27</v>
      </c>
      <c r="T360" s="3" t="s">
        <v>29</v>
      </c>
      <c r="U360" s="3" t="s">
        <v>30</v>
      </c>
      <c r="V360" s="4">
        <v>41481.554432870369</v>
      </c>
      <c r="W360" s="3" t="s">
        <v>27</v>
      </c>
      <c r="X360" s="3" t="s">
        <v>27</v>
      </c>
      <c r="Y360" s="3" t="s">
        <v>71</v>
      </c>
      <c r="Z360" s="3" t="s">
        <v>1387</v>
      </c>
      <c r="AA360" s="3">
        <f t="shared" si="16"/>
        <v>5.057870366727002E-3</v>
      </c>
      <c r="AB360" s="23">
        <f t="shared" si="17"/>
        <v>2.528935183363501E-3</v>
      </c>
      <c r="AC360" s="47">
        <f t="shared" si="15"/>
        <v>78.79457175925927</v>
      </c>
      <c r="AD360" s="47" t="s">
        <v>1428</v>
      </c>
    </row>
    <row r="361" spans="1:30" x14ac:dyDescent="0.2">
      <c r="A361" s="2" t="s">
        <v>582</v>
      </c>
      <c r="B361" s="3" t="s">
        <v>22</v>
      </c>
      <c r="C361" s="4">
        <v>41402.766539351855</v>
      </c>
      <c r="D361" s="86" t="s">
        <v>1461</v>
      </c>
      <c r="E361" s="67">
        <v>41402</v>
      </c>
      <c r="F361" s="69">
        <v>0.76597222222222217</v>
      </c>
      <c r="G361" s="70" t="s">
        <v>1414</v>
      </c>
      <c r="H361" s="3" t="s">
        <v>583</v>
      </c>
      <c r="I361" s="3" t="s">
        <v>38</v>
      </c>
      <c r="J361" s="3" t="s">
        <v>25</v>
      </c>
      <c r="K361" s="3" t="s">
        <v>26</v>
      </c>
      <c r="L361" s="3" t="s">
        <v>27</v>
      </c>
      <c r="M361" s="3" t="s">
        <v>27</v>
      </c>
      <c r="N361" s="3" t="s">
        <v>27</v>
      </c>
      <c r="O361" s="3" t="s">
        <v>27</v>
      </c>
      <c r="P361" s="3" t="s">
        <v>27</v>
      </c>
      <c r="Q361" s="3" t="s">
        <v>27</v>
      </c>
      <c r="R361" s="3" t="s">
        <v>27</v>
      </c>
      <c r="S361" s="3" t="s">
        <v>27</v>
      </c>
      <c r="T361" s="3" t="s">
        <v>29</v>
      </c>
      <c r="U361" s="3" t="s">
        <v>30</v>
      </c>
      <c r="V361" s="4">
        <v>41452.687777777777</v>
      </c>
      <c r="W361" s="3" t="s">
        <v>27</v>
      </c>
      <c r="X361" s="3" t="s">
        <v>27</v>
      </c>
      <c r="Y361" s="3" t="s">
        <v>71</v>
      </c>
      <c r="Z361" s="3" t="s">
        <v>1387</v>
      </c>
      <c r="AA361" s="3">
        <f t="shared" si="16"/>
        <v>6.6782407448044978E-3</v>
      </c>
      <c r="AB361" s="23">
        <f t="shared" si="17"/>
        <v>3.3391203724022489E-3</v>
      </c>
      <c r="AC361" s="47">
        <f t="shared" si="15"/>
        <v>49.921238425922638</v>
      </c>
      <c r="AD361" s="47" t="s">
        <v>1428</v>
      </c>
    </row>
    <row r="362" spans="1:30" x14ac:dyDescent="0.2">
      <c r="A362" s="2" t="s">
        <v>580</v>
      </c>
      <c r="B362" s="3" t="s">
        <v>22</v>
      </c>
      <c r="C362" s="4">
        <v>41402.839594907404</v>
      </c>
      <c r="D362" s="86" t="s">
        <v>1461</v>
      </c>
      <c r="E362" s="67">
        <v>41402</v>
      </c>
      <c r="F362" s="69">
        <v>0.83958333333333324</v>
      </c>
      <c r="G362" s="70" t="s">
        <v>1414</v>
      </c>
      <c r="H362" s="3" t="s">
        <v>581</v>
      </c>
      <c r="I362" s="3" t="s">
        <v>57</v>
      </c>
      <c r="J362" s="3" t="s">
        <v>25</v>
      </c>
      <c r="K362" s="3" t="s">
        <v>26</v>
      </c>
      <c r="L362" s="3" t="s">
        <v>27</v>
      </c>
      <c r="M362" s="3" t="s">
        <v>27</v>
      </c>
      <c r="N362" s="3" t="s">
        <v>27</v>
      </c>
      <c r="O362" s="3" t="s">
        <v>27</v>
      </c>
      <c r="P362" s="3" t="s">
        <v>27</v>
      </c>
      <c r="Q362" s="3" t="s">
        <v>27</v>
      </c>
      <c r="R362" s="3" t="s">
        <v>27</v>
      </c>
      <c r="S362" s="3" t="s">
        <v>27</v>
      </c>
      <c r="T362" s="3" t="s">
        <v>29</v>
      </c>
      <c r="U362" s="3" t="s">
        <v>30</v>
      </c>
      <c r="V362" s="4">
        <v>41405.621354166666</v>
      </c>
      <c r="W362" s="3" t="s">
        <v>59</v>
      </c>
      <c r="X362" s="3" t="s">
        <v>27</v>
      </c>
      <c r="Y362" s="3" t="s">
        <v>257</v>
      </c>
      <c r="Z362" s="3" t="s">
        <v>1398</v>
      </c>
      <c r="AA362" s="3">
        <f t="shared" si="16"/>
        <v>7.3055555549217388E-2</v>
      </c>
      <c r="AB362" s="23">
        <f t="shared" si="17"/>
        <v>3.6527777774608694E-2</v>
      </c>
      <c r="AC362" s="47">
        <f t="shared" si="15"/>
        <v>2.7817592592618894</v>
      </c>
      <c r="AD362" s="47" t="s">
        <v>1422</v>
      </c>
    </row>
    <row r="363" spans="1:30" x14ac:dyDescent="0.2">
      <c r="A363" s="2" t="s">
        <v>578</v>
      </c>
      <c r="B363" s="3" t="s">
        <v>22</v>
      </c>
      <c r="C363" s="4">
        <v>41402.985162037039</v>
      </c>
      <c r="D363" s="86" t="s">
        <v>1461</v>
      </c>
      <c r="E363" s="67">
        <v>41402</v>
      </c>
      <c r="F363" s="69">
        <v>0.98472222222222217</v>
      </c>
      <c r="G363" s="70" t="s">
        <v>1414</v>
      </c>
      <c r="H363" s="3" t="s">
        <v>579</v>
      </c>
      <c r="I363" s="3" t="s">
        <v>38</v>
      </c>
      <c r="J363" s="3" t="s">
        <v>25</v>
      </c>
      <c r="K363" s="3" t="s">
        <v>26</v>
      </c>
      <c r="L363" s="3" t="s">
        <v>27</v>
      </c>
      <c r="M363" s="3" t="s">
        <v>54</v>
      </c>
      <c r="N363" s="3" t="s">
        <v>27</v>
      </c>
      <c r="O363" s="3" t="s">
        <v>27</v>
      </c>
      <c r="P363" s="3" t="s">
        <v>27</v>
      </c>
      <c r="Q363" s="3" t="s">
        <v>27</v>
      </c>
      <c r="R363" s="3" t="s">
        <v>27</v>
      </c>
      <c r="S363" s="3" t="s">
        <v>27</v>
      </c>
      <c r="T363" s="3" t="s">
        <v>29</v>
      </c>
      <c r="U363" s="3" t="s">
        <v>30</v>
      </c>
      <c r="V363" s="4">
        <v>41484.488368055558</v>
      </c>
      <c r="W363" s="3" t="s">
        <v>40</v>
      </c>
      <c r="X363" s="3" t="s">
        <v>27</v>
      </c>
      <c r="Y363" s="3" t="s">
        <v>31</v>
      </c>
      <c r="Z363" s="3" t="s">
        <v>1394</v>
      </c>
      <c r="AA363" s="3">
        <f t="shared" si="16"/>
        <v>0.14556712963531027</v>
      </c>
      <c r="AB363" s="23">
        <f t="shared" si="17"/>
        <v>7.2783564817655133E-2</v>
      </c>
      <c r="AC363" s="47">
        <f t="shared" si="15"/>
        <v>81.50320601851854</v>
      </c>
      <c r="AD363" s="47" t="s">
        <v>1428</v>
      </c>
    </row>
    <row r="364" spans="1:30" x14ac:dyDescent="0.2">
      <c r="A364" s="2" t="s">
        <v>576</v>
      </c>
      <c r="B364" s="3" t="s">
        <v>22</v>
      </c>
      <c r="C364" s="4">
        <v>41402.989317129628</v>
      </c>
      <c r="D364" s="86" t="s">
        <v>1461</v>
      </c>
      <c r="E364" s="67">
        <v>41402</v>
      </c>
      <c r="F364" s="69">
        <v>0.98888888888888893</v>
      </c>
      <c r="G364" s="70" t="s">
        <v>1414</v>
      </c>
      <c r="H364" s="3" t="s">
        <v>577</v>
      </c>
      <c r="I364" s="3" t="s">
        <v>38</v>
      </c>
      <c r="J364" s="3" t="s">
        <v>25</v>
      </c>
      <c r="K364" s="3" t="s">
        <v>26</v>
      </c>
      <c r="L364" s="3" t="s">
        <v>27</v>
      </c>
      <c r="M364" s="3" t="s">
        <v>54</v>
      </c>
      <c r="N364" s="3" t="s">
        <v>27</v>
      </c>
      <c r="O364" s="3" t="s">
        <v>27</v>
      </c>
      <c r="P364" s="3" t="s">
        <v>27</v>
      </c>
      <c r="Q364" s="3" t="s">
        <v>27</v>
      </c>
      <c r="R364" s="3" t="s">
        <v>27</v>
      </c>
      <c r="S364" s="3" t="s">
        <v>27</v>
      </c>
      <c r="T364" s="3" t="s">
        <v>29</v>
      </c>
      <c r="U364" s="3" t="s">
        <v>30</v>
      </c>
      <c r="V364" s="4">
        <v>41484.482025462959</v>
      </c>
      <c r="W364" s="3" t="s">
        <v>40</v>
      </c>
      <c r="X364" s="3" t="s">
        <v>27</v>
      </c>
      <c r="Y364" s="3" t="s">
        <v>433</v>
      </c>
      <c r="Z364" s="3" t="s">
        <v>1396</v>
      </c>
      <c r="AA364" s="3">
        <f t="shared" si="16"/>
        <v>4.1550925889168866E-3</v>
      </c>
      <c r="AB364" s="23">
        <f t="shared" si="17"/>
        <v>2.0775462944584433E-3</v>
      </c>
      <c r="AC364" s="47">
        <f t="shared" si="15"/>
        <v>81.492708333331393</v>
      </c>
      <c r="AD364" s="47" t="s">
        <v>1428</v>
      </c>
    </row>
    <row r="365" spans="1:30" x14ac:dyDescent="0.2">
      <c r="A365" s="2" t="s">
        <v>574</v>
      </c>
      <c r="B365" s="3" t="s">
        <v>22</v>
      </c>
      <c r="C365" s="4">
        <v>41403.39329861111</v>
      </c>
      <c r="D365" s="86" t="s">
        <v>1458</v>
      </c>
      <c r="E365" s="67">
        <v>41403</v>
      </c>
      <c r="F365" s="69">
        <v>0.39305555555555555</v>
      </c>
      <c r="G365" s="70" t="s">
        <v>1413</v>
      </c>
      <c r="H365" s="3" t="s">
        <v>575</v>
      </c>
      <c r="I365" s="3" t="s">
        <v>38</v>
      </c>
      <c r="J365" s="3" t="s">
        <v>25</v>
      </c>
      <c r="K365" s="3" t="s">
        <v>39</v>
      </c>
      <c r="L365" s="3" t="s">
        <v>27</v>
      </c>
      <c r="M365" s="3" t="s">
        <v>54</v>
      </c>
      <c r="N365" s="3" t="s">
        <v>27</v>
      </c>
      <c r="O365" s="3" t="s">
        <v>27</v>
      </c>
      <c r="P365" s="3" t="s">
        <v>27</v>
      </c>
      <c r="Q365" s="3" t="s">
        <v>27</v>
      </c>
      <c r="R365" s="3" t="s">
        <v>27</v>
      </c>
      <c r="S365" s="3" t="s">
        <v>27</v>
      </c>
      <c r="T365" s="3" t="s">
        <v>29</v>
      </c>
      <c r="U365" s="3" t="s">
        <v>30</v>
      </c>
      <c r="V365" s="4">
        <v>41478.5700462963</v>
      </c>
      <c r="W365" s="3" t="s">
        <v>27</v>
      </c>
      <c r="X365" s="3" t="s">
        <v>27</v>
      </c>
      <c r="Y365" s="3" t="s">
        <v>31</v>
      </c>
      <c r="Z365" s="3" t="s">
        <v>1394</v>
      </c>
      <c r="AA365" s="3">
        <f t="shared" si="16"/>
        <v>0.40398148148233304</v>
      </c>
      <c r="AB365" s="23">
        <f t="shared" si="17"/>
        <v>0.20199074074116652</v>
      </c>
      <c r="AC365" s="47">
        <f t="shared" si="15"/>
        <v>75.176747685189184</v>
      </c>
      <c r="AD365" s="47" t="s">
        <v>1428</v>
      </c>
    </row>
    <row r="366" spans="1:30" x14ac:dyDescent="0.2">
      <c r="A366" s="2" t="s">
        <v>572</v>
      </c>
      <c r="B366" s="3" t="s">
        <v>22</v>
      </c>
      <c r="C366" s="4">
        <v>41403.40115740741</v>
      </c>
      <c r="D366" s="86" t="s">
        <v>1458</v>
      </c>
      <c r="E366" s="67">
        <v>41403</v>
      </c>
      <c r="F366" s="69">
        <v>0.40069444444444446</v>
      </c>
      <c r="G366" s="70" t="s">
        <v>1413</v>
      </c>
      <c r="H366" s="3" t="s">
        <v>573</v>
      </c>
      <c r="I366" s="3" t="s">
        <v>38</v>
      </c>
      <c r="J366" s="3" t="s">
        <v>25</v>
      </c>
      <c r="K366" s="3" t="s">
        <v>26</v>
      </c>
      <c r="L366" s="3" t="s">
        <v>27</v>
      </c>
      <c r="M366" s="3" t="s">
        <v>27</v>
      </c>
      <c r="N366" s="3" t="s">
        <v>27</v>
      </c>
      <c r="O366" s="3" t="s">
        <v>27</v>
      </c>
      <c r="P366" s="3" t="s">
        <v>27</v>
      </c>
      <c r="Q366" s="3" t="s">
        <v>27</v>
      </c>
      <c r="R366" s="3" t="s">
        <v>27</v>
      </c>
      <c r="S366" s="3" t="s">
        <v>27</v>
      </c>
      <c r="T366" s="3" t="s">
        <v>29</v>
      </c>
      <c r="U366" s="3" t="s">
        <v>30</v>
      </c>
      <c r="V366" s="4">
        <v>41480.445648148147</v>
      </c>
      <c r="W366" s="3" t="s">
        <v>40</v>
      </c>
      <c r="X366" s="3" t="s">
        <v>27</v>
      </c>
      <c r="Y366" s="3" t="s">
        <v>219</v>
      </c>
      <c r="Z366" s="3" t="s">
        <v>1401</v>
      </c>
      <c r="AA366" s="3">
        <f t="shared" si="16"/>
        <v>7.8587962998426519E-3</v>
      </c>
      <c r="AB366" s="23">
        <f t="shared" si="17"/>
        <v>3.929398149921326E-3</v>
      </c>
      <c r="AC366" s="47">
        <f t="shared" si="15"/>
        <v>77.044490740736364</v>
      </c>
      <c r="AD366" s="47" t="s">
        <v>1428</v>
      </c>
    </row>
    <row r="367" spans="1:30" x14ac:dyDescent="0.2">
      <c r="A367" s="2" t="s">
        <v>570</v>
      </c>
      <c r="B367" s="3" t="s">
        <v>22</v>
      </c>
      <c r="C367" s="4">
        <v>41403.466898148145</v>
      </c>
      <c r="D367" s="86" t="s">
        <v>1458</v>
      </c>
      <c r="E367" s="67">
        <v>41403</v>
      </c>
      <c r="F367" s="69">
        <v>0.46666666666666662</v>
      </c>
      <c r="G367" s="70" t="s">
        <v>1413</v>
      </c>
      <c r="H367" s="3" t="s">
        <v>571</v>
      </c>
      <c r="I367" s="3" t="s">
        <v>38</v>
      </c>
      <c r="J367" s="3" t="s">
        <v>25</v>
      </c>
      <c r="K367" s="3" t="s">
        <v>26</v>
      </c>
      <c r="L367" s="3" t="s">
        <v>27</v>
      </c>
      <c r="M367" s="3" t="s">
        <v>27</v>
      </c>
      <c r="N367" s="3" t="s">
        <v>27</v>
      </c>
      <c r="O367" s="3" t="s">
        <v>27</v>
      </c>
      <c r="P367" s="3" t="s">
        <v>27</v>
      </c>
      <c r="Q367" s="3" t="s">
        <v>27</v>
      </c>
      <c r="R367" s="3" t="s">
        <v>27</v>
      </c>
      <c r="S367" s="3" t="s">
        <v>27</v>
      </c>
      <c r="T367" s="3" t="s">
        <v>29</v>
      </c>
      <c r="U367" s="3" t="s">
        <v>30</v>
      </c>
      <c r="V367" s="4">
        <v>41439.486666666664</v>
      </c>
      <c r="W367" s="3" t="s">
        <v>40</v>
      </c>
      <c r="X367" s="3" t="s">
        <v>27</v>
      </c>
      <c r="Y367" s="3" t="s">
        <v>31</v>
      </c>
      <c r="Z367" s="3" t="s">
        <v>1394</v>
      </c>
      <c r="AA367" s="3">
        <f t="shared" si="16"/>
        <v>6.5740740734327119E-2</v>
      </c>
      <c r="AB367" s="23">
        <f t="shared" si="17"/>
        <v>3.2870370367163559E-2</v>
      </c>
      <c r="AC367" s="47">
        <f t="shared" si="15"/>
        <v>36.019768518519413</v>
      </c>
      <c r="AD367" s="47" t="s">
        <v>1428</v>
      </c>
    </row>
    <row r="368" spans="1:30" x14ac:dyDescent="0.2">
      <c r="A368" s="2" t="s">
        <v>568</v>
      </c>
      <c r="B368" s="3" t="s">
        <v>22</v>
      </c>
      <c r="C368" s="4">
        <v>41403.526631944442</v>
      </c>
      <c r="D368" s="86" t="s">
        <v>1458</v>
      </c>
      <c r="E368" s="67">
        <v>41403</v>
      </c>
      <c r="F368" s="69">
        <v>0.52638888888888891</v>
      </c>
      <c r="G368" s="70" t="s">
        <v>1413</v>
      </c>
      <c r="H368" s="3" t="s">
        <v>569</v>
      </c>
      <c r="I368" s="3" t="s">
        <v>38</v>
      </c>
      <c r="J368" s="3" t="s">
        <v>25</v>
      </c>
      <c r="K368" s="3" t="s">
        <v>26</v>
      </c>
      <c r="L368" s="3" t="s">
        <v>27</v>
      </c>
      <c r="M368" s="3" t="s">
        <v>27</v>
      </c>
      <c r="N368" s="3" t="s">
        <v>27</v>
      </c>
      <c r="O368" s="3" t="s">
        <v>27</v>
      </c>
      <c r="P368" s="3" t="s">
        <v>27</v>
      </c>
      <c r="Q368" s="3" t="s">
        <v>27</v>
      </c>
      <c r="R368" s="3" t="s">
        <v>27</v>
      </c>
      <c r="S368" s="3" t="s">
        <v>27</v>
      </c>
      <c r="T368" s="3" t="s">
        <v>29</v>
      </c>
      <c r="U368" s="3" t="s">
        <v>30</v>
      </c>
      <c r="V368" s="4">
        <v>41424.386736111112</v>
      </c>
      <c r="W368" s="3" t="s">
        <v>40</v>
      </c>
      <c r="X368" s="3" t="s">
        <v>27</v>
      </c>
      <c r="Y368" s="3" t="s">
        <v>64</v>
      </c>
      <c r="Z368" s="3" t="s">
        <v>1387</v>
      </c>
      <c r="AA368" s="3">
        <f t="shared" si="16"/>
        <v>5.9733796297223307E-2</v>
      </c>
      <c r="AB368" s="23">
        <f t="shared" si="17"/>
        <v>2.9866898148611654E-2</v>
      </c>
      <c r="AC368" s="47">
        <f t="shared" si="15"/>
        <v>20.860104166669771</v>
      </c>
      <c r="AD368" s="47" t="s">
        <v>1427</v>
      </c>
    </row>
    <row r="369" spans="1:30" x14ac:dyDescent="0.2">
      <c r="A369" s="2" t="s">
        <v>565</v>
      </c>
      <c r="B369" s="3" t="s">
        <v>22</v>
      </c>
      <c r="C369" s="4">
        <v>41403.532766203702</v>
      </c>
      <c r="D369" s="86" t="s">
        <v>1458</v>
      </c>
      <c r="E369" s="67">
        <v>41403</v>
      </c>
      <c r="F369" s="69">
        <v>0.53263888888888888</v>
      </c>
      <c r="G369" s="70" t="s">
        <v>1413</v>
      </c>
      <c r="H369" s="3" t="s">
        <v>566</v>
      </c>
      <c r="I369" s="3" t="s">
        <v>38</v>
      </c>
      <c r="J369" s="3" t="s">
        <v>25</v>
      </c>
      <c r="K369" s="3" t="s">
        <v>26</v>
      </c>
      <c r="L369" s="5">
        <v>32</v>
      </c>
      <c r="M369" s="3" t="s">
        <v>27</v>
      </c>
      <c r="N369" s="3" t="s">
        <v>27</v>
      </c>
      <c r="O369" s="3" t="s">
        <v>27</v>
      </c>
      <c r="P369" s="3" t="s">
        <v>27</v>
      </c>
      <c r="Q369" s="3" t="s">
        <v>27</v>
      </c>
      <c r="R369" s="3" t="s">
        <v>27</v>
      </c>
      <c r="S369" s="3" t="s">
        <v>27</v>
      </c>
      <c r="T369" s="3" t="s">
        <v>29</v>
      </c>
      <c r="U369" s="3" t="s">
        <v>47</v>
      </c>
      <c r="V369" s="4">
        <v>41415.547939814816</v>
      </c>
      <c r="W369" s="3" t="s">
        <v>40</v>
      </c>
      <c r="X369" s="3" t="s">
        <v>27</v>
      </c>
      <c r="Y369" s="3" t="s">
        <v>567</v>
      </c>
      <c r="Z369" s="3" t="s">
        <v>1386</v>
      </c>
      <c r="AA369" s="3">
        <f t="shared" si="16"/>
        <v>6.1342592598521151E-3</v>
      </c>
      <c r="AB369" s="23">
        <f t="shared" si="17"/>
        <v>3.0671296299260575E-3</v>
      </c>
      <c r="AC369" s="47">
        <f t="shared" si="15"/>
        <v>12.015173611114733</v>
      </c>
      <c r="AD369" s="47" t="s">
        <v>1427</v>
      </c>
    </row>
    <row r="370" spans="1:30" x14ac:dyDescent="0.2">
      <c r="A370" s="2" t="s">
        <v>563</v>
      </c>
      <c r="B370" s="3" t="s">
        <v>22</v>
      </c>
      <c r="C370" s="4">
        <v>41403.666273148148</v>
      </c>
      <c r="D370" s="86" t="s">
        <v>1458</v>
      </c>
      <c r="E370" s="67">
        <v>41403</v>
      </c>
      <c r="F370" s="69">
        <v>0.66597222222222219</v>
      </c>
      <c r="G370" s="70" t="s">
        <v>1413</v>
      </c>
      <c r="H370" s="3" t="s">
        <v>564</v>
      </c>
      <c r="I370" s="3" t="s">
        <v>38</v>
      </c>
      <c r="J370" s="3" t="s">
        <v>25</v>
      </c>
      <c r="K370" s="3" t="s">
        <v>26</v>
      </c>
      <c r="L370" s="3" t="s">
        <v>27</v>
      </c>
      <c r="M370" s="3" t="s">
        <v>27</v>
      </c>
      <c r="N370" s="3" t="s">
        <v>27</v>
      </c>
      <c r="O370" s="3" t="s">
        <v>27</v>
      </c>
      <c r="P370" s="3" t="s">
        <v>27</v>
      </c>
      <c r="Q370" s="3" t="s">
        <v>27</v>
      </c>
      <c r="R370" s="3" t="s">
        <v>27</v>
      </c>
      <c r="S370" s="3" t="s">
        <v>27</v>
      </c>
      <c r="T370" s="3" t="s">
        <v>29</v>
      </c>
      <c r="U370" s="3" t="s">
        <v>30</v>
      </c>
      <c r="V370" s="4">
        <v>41479.68178240741</v>
      </c>
      <c r="W370" s="3" t="s">
        <v>27</v>
      </c>
      <c r="X370" s="3" t="s">
        <v>27</v>
      </c>
      <c r="Y370" s="3" t="s">
        <v>71</v>
      </c>
      <c r="Z370" s="3" t="s">
        <v>1387</v>
      </c>
      <c r="AA370" s="3">
        <f t="shared" si="16"/>
        <v>0.13350694444670808</v>
      </c>
      <c r="AB370" s="23">
        <f t="shared" si="17"/>
        <v>6.6753472223354038E-2</v>
      </c>
      <c r="AC370" s="47">
        <f t="shared" si="15"/>
        <v>76.015509259261307</v>
      </c>
      <c r="AD370" s="47" t="s">
        <v>1428</v>
      </c>
    </row>
    <row r="371" spans="1:30" x14ac:dyDescent="0.2">
      <c r="A371" s="2" t="s">
        <v>560</v>
      </c>
      <c r="B371" s="3" t="s">
        <v>22</v>
      </c>
      <c r="C371" s="4">
        <v>41403.772766203707</v>
      </c>
      <c r="D371" s="86" t="s">
        <v>1458</v>
      </c>
      <c r="E371" s="67">
        <v>41403</v>
      </c>
      <c r="F371" s="69">
        <v>0.77222222222222225</v>
      </c>
      <c r="G371" s="70" t="s">
        <v>1414</v>
      </c>
      <c r="H371" s="3" t="s">
        <v>561</v>
      </c>
      <c r="I371" s="3" t="s">
        <v>38</v>
      </c>
      <c r="J371" s="3" t="s">
        <v>25</v>
      </c>
      <c r="K371" s="3" t="s">
        <v>26</v>
      </c>
      <c r="L371" s="3" t="s">
        <v>27</v>
      </c>
      <c r="M371" s="3" t="s">
        <v>207</v>
      </c>
      <c r="N371" s="3" t="s">
        <v>27</v>
      </c>
      <c r="O371" s="3" t="s">
        <v>27</v>
      </c>
      <c r="P371" s="3" t="s">
        <v>27</v>
      </c>
      <c r="Q371" s="3" t="s">
        <v>27</v>
      </c>
      <c r="R371" s="3" t="s">
        <v>27</v>
      </c>
      <c r="S371" s="3" t="s">
        <v>27</v>
      </c>
      <c r="T371" s="3" t="s">
        <v>29</v>
      </c>
      <c r="U371" s="3" t="s">
        <v>30</v>
      </c>
      <c r="V371" s="4">
        <v>41418.631111111114</v>
      </c>
      <c r="W371" s="3" t="s">
        <v>40</v>
      </c>
      <c r="X371" s="3" t="s">
        <v>27</v>
      </c>
      <c r="Y371" s="3" t="s">
        <v>562</v>
      </c>
      <c r="Z371" s="3" t="s">
        <v>1400</v>
      </c>
      <c r="AA371" s="3">
        <f t="shared" si="16"/>
        <v>0.10649305555853061</v>
      </c>
      <c r="AB371" s="23">
        <f t="shared" si="17"/>
        <v>5.3246527779265307E-2</v>
      </c>
      <c r="AC371" s="47">
        <f t="shared" si="15"/>
        <v>14.858344907406718</v>
      </c>
      <c r="AD371" s="47" t="s">
        <v>1427</v>
      </c>
    </row>
    <row r="372" spans="1:30" x14ac:dyDescent="0.2">
      <c r="A372" s="2" t="s">
        <v>558</v>
      </c>
      <c r="B372" s="3" t="s">
        <v>22</v>
      </c>
      <c r="C372" s="4">
        <v>41404.268321759257</v>
      </c>
      <c r="D372" s="86" t="s">
        <v>1462</v>
      </c>
      <c r="E372" s="67">
        <v>41404</v>
      </c>
      <c r="F372" s="69">
        <v>0.26805555555555555</v>
      </c>
      <c r="G372" s="70" t="s">
        <v>1412</v>
      </c>
      <c r="H372" s="3" t="s">
        <v>559</v>
      </c>
      <c r="I372" s="3" t="s">
        <v>38</v>
      </c>
      <c r="J372" s="3" t="s">
        <v>25</v>
      </c>
      <c r="K372" s="3" t="s">
        <v>39</v>
      </c>
      <c r="L372" s="3" t="s">
        <v>27</v>
      </c>
      <c r="M372" s="3" t="s">
        <v>27</v>
      </c>
      <c r="N372" s="3" t="s">
        <v>27</v>
      </c>
      <c r="O372" s="3" t="s">
        <v>27</v>
      </c>
      <c r="P372" s="3" t="s">
        <v>27</v>
      </c>
      <c r="Q372" s="3" t="s">
        <v>27</v>
      </c>
      <c r="R372" s="3" t="s">
        <v>27</v>
      </c>
      <c r="S372" s="3" t="s">
        <v>27</v>
      </c>
      <c r="T372" s="3" t="s">
        <v>29</v>
      </c>
      <c r="U372" s="3" t="s">
        <v>30</v>
      </c>
      <c r="V372" s="4">
        <v>41404.380254629628</v>
      </c>
      <c r="W372" s="3" t="s">
        <v>27</v>
      </c>
      <c r="X372" s="3" t="s">
        <v>27</v>
      </c>
      <c r="Y372" s="3" t="s">
        <v>31</v>
      </c>
      <c r="Z372" s="3" t="s">
        <v>1394</v>
      </c>
      <c r="AA372" s="3">
        <f t="shared" si="16"/>
        <v>0.49555555554979946</v>
      </c>
      <c r="AB372" s="23">
        <f t="shared" si="17"/>
        <v>0.24777777777489973</v>
      </c>
      <c r="AC372" s="47">
        <f t="shared" si="15"/>
        <v>0.11193287037167465</v>
      </c>
      <c r="AD372" s="47" t="s">
        <v>1420</v>
      </c>
    </row>
    <row r="373" spans="1:30" x14ac:dyDescent="0.2">
      <c r="A373" s="2" t="s">
        <v>556</v>
      </c>
      <c r="B373" s="3" t="s">
        <v>22</v>
      </c>
      <c r="C373" s="4">
        <v>41404.309317129628</v>
      </c>
      <c r="D373" s="86" t="s">
        <v>1462</v>
      </c>
      <c r="E373" s="67">
        <v>41404</v>
      </c>
      <c r="F373" s="69">
        <v>0.30902777777777779</v>
      </c>
      <c r="G373" s="70" t="s">
        <v>1412</v>
      </c>
      <c r="H373" s="3" t="s">
        <v>557</v>
      </c>
      <c r="I373" s="3" t="s">
        <v>38</v>
      </c>
      <c r="J373" s="3" t="s">
        <v>25</v>
      </c>
      <c r="K373" s="3" t="s">
        <v>26</v>
      </c>
      <c r="L373" s="3" t="s">
        <v>27</v>
      </c>
      <c r="M373" s="3" t="s">
        <v>27</v>
      </c>
      <c r="N373" s="3" t="s">
        <v>27</v>
      </c>
      <c r="O373" s="3" t="s">
        <v>27</v>
      </c>
      <c r="P373" s="3" t="s">
        <v>27</v>
      </c>
      <c r="Q373" s="3" t="s">
        <v>27</v>
      </c>
      <c r="R373" s="3" t="s">
        <v>27</v>
      </c>
      <c r="S373" s="3" t="s">
        <v>27</v>
      </c>
      <c r="T373" s="3" t="s">
        <v>29</v>
      </c>
      <c r="U373" s="3" t="s">
        <v>30</v>
      </c>
      <c r="V373" s="4">
        <v>41418.503495370373</v>
      </c>
      <c r="W373" s="3" t="s">
        <v>40</v>
      </c>
      <c r="X373" s="3" t="s">
        <v>27</v>
      </c>
      <c r="Y373" s="3" t="s">
        <v>419</v>
      </c>
      <c r="Z373" s="3" t="s">
        <v>1385</v>
      </c>
      <c r="AA373" s="3">
        <f t="shared" si="16"/>
        <v>4.0995370371092577E-2</v>
      </c>
      <c r="AB373" s="23">
        <f t="shared" si="17"/>
        <v>2.0497685185546288E-2</v>
      </c>
      <c r="AC373" s="47">
        <f t="shared" si="15"/>
        <v>14.194178240744804</v>
      </c>
      <c r="AD373" s="47" t="s">
        <v>1427</v>
      </c>
    </row>
    <row r="374" spans="1:30" x14ac:dyDescent="0.2">
      <c r="A374" s="2" t="s">
        <v>554</v>
      </c>
      <c r="B374" s="3" t="s">
        <v>22</v>
      </c>
      <c r="C374" s="4">
        <v>41404.397372685184</v>
      </c>
      <c r="D374" s="86" t="s">
        <v>1462</v>
      </c>
      <c r="E374" s="67">
        <v>41404</v>
      </c>
      <c r="F374" s="69">
        <v>0.3972222222222222</v>
      </c>
      <c r="G374" s="70" t="s">
        <v>1413</v>
      </c>
      <c r="H374" s="3" t="s">
        <v>555</v>
      </c>
      <c r="I374" s="3" t="s">
        <v>38</v>
      </c>
      <c r="J374" s="3" t="s">
        <v>25</v>
      </c>
      <c r="K374" s="3" t="s">
        <v>39</v>
      </c>
      <c r="L374" s="3" t="s">
        <v>27</v>
      </c>
      <c r="M374" s="3" t="s">
        <v>81</v>
      </c>
      <c r="N374" s="3" t="s">
        <v>27</v>
      </c>
      <c r="O374" s="3" t="s">
        <v>27</v>
      </c>
      <c r="P374" s="3" t="s">
        <v>27</v>
      </c>
      <c r="Q374" s="3" t="s">
        <v>27</v>
      </c>
      <c r="R374" s="3" t="s">
        <v>27</v>
      </c>
      <c r="S374" s="3" t="s">
        <v>27</v>
      </c>
      <c r="T374" s="3" t="s">
        <v>29</v>
      </c>
      <c r="U374" s="3" t="s">
        <v>47</v>
      </c>
      <c r="V374" s="4">
        <v>41404.679108796299</v>
      </c>
      <c r="W374" s="3" t="s">
        <v>40</v>
      </c>
      <c r="X374" s="3" t="s">
        <v>27</v>
      </c>
      <c r="Y374" s="3" t="s">
        <v>241</v>
      </c>
      <c r="Z374" s="3" t="s">
        <v>1386</v>
      </c>
      <c r="AA374" s="3">
        <f t="shared" si="16"/>
        <v>8.8055555555911269E-2</v>
      </c>
      <c r="AB374" s="23">
        <f t="shared" si="17"/>
        <v>4.4027777777955635E-2</v>
      </c>
      <c r="AC374" s="47">
        <f t="shared" si="15"/>
        <v>0.28173611111560604</v>
      </c>
      <c r="AD374" s="47" t="s">
        <v>1420</v>
      </c>
    </row>
    <row r="375" spans="1:30" x14ac:dyDescent="0.2">
      <c r="A375" s="2" t="s">
        <v>552</v>
      </c>
      <c r="B375" s="3" t="s">
        <v>22</v>
      </c>
      <c r="C375" s="4">
        <v>41404.467453703706</v>
      </c>
      <c r="D375" s="86" t="s">
        <v>1462</v>
      </c>
      <c r="E375" s="67">
        <v>41404</v>
      </c>
      <c r="F375" s="69">
        <v>0.46736111111111112</v>
      </c>
      <c r="G375" s="70" t="s">
        <v>1413</v>
      </c>
      <c r="H375" s="3" t="s">
        <v>553</v>
      </c>
      <c r="I375" s="3" t="s">
        <v>38</v>
      </c>
      <c r="J375" s="3" t="s">
        <v>25</v>
      </c>
      <c r="K375" s="3" t="s">
        <v>26</v>
      </c>
      <c r="L375" s="3" t="s">
        <v>27</v>
      </c>
      <c r="M375" s="3" t="s">
        <v>27</v>
      </c>
      <c r="N375" s="4">
        <v>41410.144444444442</v>
      </c>
      <c r="O375" s="3" t="s">
        <v>27</v>
      </c>
      <c r="P375" s="3" t="s">
        <v>27</v>
      </c>
      <c r="Q375" s="3" t="s">
        <v>27</v>
      </c>
      <c r="R375" s="3" t="s">
        <v>77</v>
      </c>
      <c r="S375" s="3" t="s">
        <v>27</v>
      </c>
      <c r="T375" s="3" t="s">
        <v>29</v>
      </c>
      <c r="U375" s="3" t="s">
        <v>30</v>
      </c>
      <c r="V375" s="4">
        <v>41453.637928240743</v>
      </c>
      <c r="W375" s="3" t="s">
        <v>40</v>
      </c>
      <c r="X375" s="3" t="s">
        <v>27</v>
      </c>
      <c r="Y375" s="3" t="s">
        <v>433</v>
      </c>
      <c r="Z375" s="3" t="s">
        <v>1396</v>
      </c>
      <c r="AA375" s="3">
        <f t="shared" si="16"/>
        <v>7.0081018522614613E-2</v>
      </c>
      <c r="AB375" s="23">
        <f t="shared" si="17"/>
        <v>3.5040509261307307E-2</v>
      </c>
      <c r="AC375" s="47">
        <f t="shared" si="15"/>
        <v>49.17047453703708</v>
      </c>
      <c r="AD375" s="47" t="s">
        <v>1428</v>
      </c>
    </row>
    <row r="376" spans="1:30" x14ac:dyDescent="0.2">
      <c r="A376" s="2" t="s">
        <v>549</v>
      </c>
      <c r="B376" s="3" t="s">
        <v>22</v>
      </c>
      <c r="C376" s="4">
        <v>41404.563842592594</v>
      </c>
      <c r="D376" s="86" t="s">
        <v>1462</v>
      </c>
      <c r="E376" s="67">
        <v>41404</v>
      </c>
      <c r="F376" s="69">
        <v>0.56319444444444444</v>
      </c>
      <c r="G376" s="70" t="s">
        <v>1413</v>
      </c>
      <c r="H376" s="3" t="s">
        <v>550</v>
      </c>
      <c r="I376" s="3" t="s">
        <v>38</v>
      </c>
      <c r="J376" s="3" t="s">
        <v>25</v>
      </c>
      <c r="K376" s="3" t="s">
        <v>26</v>
      </c>
      <c r="L376" s="3" t="s">
        <v>27</v>
      </c>
      <c r="M376" s="3" t="s">
        <v>27</v>
      </c>
      <c r="N376" s="4">
        <v>41404.794803240744</v>
      </c>
      <c r="O376" s="3" t="s">
        <v>27</v>
      </c>
      <c r="P376" s="3" t="s">
        <v>27</v>
      </c>
      <c r="Q376" s="3" t="s">
        <v>27</v>
      </c>
      <c r="R376" s="3" t="s">
        <v>27</v>
      </c>
      <c r="S376" s="4">
        <v>41425.794432870367</v>
      </c>
      <c r="T376" s="3" t="s">
        <v>29</v>
      </c>
      <c r="U376" s="3" t="s">
        <v>30</v>
      </c>
      <c r="V376" s="4">
        <v>41480.44767361111</v>
      </c>
      <c r="W376" s="3" t="s">
        <v>40</v>
      </c>
      <c r="X376" s="3" t="s">
        <v>27</v>
      </c>
      <c r="Y376" s="3" t="s">
        <v>551</v>
      </c>
      <c r="Z376" s="3" t="s">
        <v>1399</v>
      </c>
      <c r="AA376" s="3">
        <f t="shared" si="16"/>
        <v>9.6388888887304347E-2</v>
      </c>
      <c r="AB376" s="23">
        <f t="shared" si="17"/>
        <v>4.8194444443652174E-2</v>
      </c>
      <c r="AC376" s="47">
        <f t="shared" si="15"/>
        <v>75.883831018516503</v>
      </c>
      <c r="AD376" s="47" t="s">
        <v>1428</v>
      </c>
    </row>
    <row r="377" spans="1:30" x14ac:dyDescent="0.2">
      <c r="A377" s="2" t="s">
        <v>547</v>
      </c>
      <c r="B377" s="3" t="s">
        <v>22</v>
      </c>
      <c r="C377" s="4">
        <v>41404.6330787037</v>
      </c>
      <c r="D377" s="86" t="s">
        <v>1462</v>
      </c>
      <c r="E377" s="67">
        <v>41404</v>
      </c>
      <c r="F377" s="69">
        <v>0.63263888888888886</v>
      </c>
      <c r="G377" s="70" t="s">
        <v>1413</v>
      </c>
      <c r="H377" s="3" t="s">
        <v>548</v>
      </c>
      <c r="I377" s="3" t="s">
        <v>38</v>
      </c>
      <c r="J377" s="3" t="s">
        <v>25</v>
      </c>
      <c r="K377" s="3" t="s">
        <v>39</v>
      </c>
      <c r="L377" s="3" t="s">
        <v>27</v>
      </c>
      <c r="M377" s="3" t="s">
        <v>81</v>
      </c>
      <c r="N377" s="4">
        <v>41404.810752314814</v>
      </c>
      <c r="O377" s="3" t="s">
        <v>27</v>
      </c>
      <c r="P377" s="3" t="s">
        <v>27</v>
      </c>
      <c r="Q377" s="3" t="s">
        <v>27</v>
      </c>
      <c r="R377" s="3" t="s">
        <v>27</v>
      </c>
      <c r="S377" s="4">
        <v>41408.642025462963</v>
      </c>
      <c r="T377" s="3" t="s">
        <v>29</v>
      </c>
      <c r="U377" s="3" t="s">
        <v>47</v>
      </c>
      <c r="V377" s="4">
        <v>41449.442650462966</v>
      </c>
      <c r="W377" s="3" t="s">
        <v>40</v>
      </c>
      <c r="X377" s="3" t="s">
        <v>27</v>
      </c>
      <c r="Y377" s="3" t="s">
        <v>64</v>
      </c>
      <c r="Z377" s="3" t="s">
        <v>1387</v>
      </c>
      <c r="AA377" s="3">
        <f t="shared" si="16"/>
        <v>6.9236111106874887E-2</v>
      </c>
      <c r="AB377" s="23">
        <f t="shared" si="17"/>
        <v>3.4618055553437443E-2</v>
      </c>
      <c r="AC377" s="47">
        <f t="shared" si="15"/>
        <v>44.809571759265964</v>
      </c>
      <c r="AD377" s="47" t="s">
        <v>1428</v>
      </c>
    </row>
    <row r="378" spans="1:30" x14ac:dyDescent="0.2">
      <c r="A378" s="2" t="s">
        <v>544</v>
      </c>
      <c r="B378" s="3" t="s">
        <v>22</v>
      </c>
      <c r="C378" s="4">
        <v>41404.650150462963</v>
      </c>
      <c r="D378" s="86" t="s">
        <v>1462</v>
      </c>
      <c r="E378" s="67">
        <v>41404</v>
      </c>
      <c r="F378" s="69">
        <v>0.65</v>
      </c>
      <c r="G378" s="70" t="s">
        <v>1413</v>
      </c>
      <c r="H378" s="3" t="s">
        <v>545</v>
      </c>
      <c r="I378" s="3" t="s">
        <v>38</v>
      </c>
      <c r="J378" s="3" t="s">
        <v>25</v>
      </c>
      <c r="K378" s="3" t="s">
        <v>50</v>
      </c>
      <c r="L378" s="5">
        <v>39</v>
      </c>
      <c r="M378" s="3" t="s">
        <v>54</v>
      </c>
      <c r="N378" s="3" t="s">
        <v>27</v>
      </c>
      <c r="O378" s="3" t="s">
        <v>27</v>
      </c>
      <c r="P378" s="3" t="s">
        <v>27</v>
      </c>
      <c r="Q378" s="3" t="s">
        <v>27</v>
      </c>
      <c r="R378" s="3" t="s">
        <v>77</v>
      </c>
      <c r="S378" s="3" t="s">
        <v>27</v>
      </c>
      <c r="T378" s="3" t="s">
        <v>29</v>
      </c>
      <c r="U378" s="3" t="s">
        <v>47</v>
      </c>
      <c r="V378" s="4">
        <v>41479.656724537039</v>
      </c>
      <c r="W378" s="3" t="s">
        <v>40</v>
      </c>
      <c r="X378" s="3" t="s">
        <v>27</v>
      </c>
      <c r="Y378" s="3" t="s">
        <v>546</v>
      </c>
      <c r="Z378" s="3" t="s">
        <v>1390</v>
      </c>
      <c r="AA378" s="3">
        <f t="shared" si="16"/>
        <v>1.7071759262762498E-2</v>
      </c>
      <c r="AB378" s="23">
        <f t="shared" si="17"/>
        <v>8.5358796313812491E-3</v>
      </c>
      <c r="AC378" s="47">
        <f t="shared" si="15"/>
        <v>75.006574074075615</v>
      </c>
      <c r="AD378" s="47" t="s">
        <v>1428</v>
      </c>
    </row>
    <row r="379" spans="1:30" x14ac:dyDescent="0.2">
      <c r="A379" s="2" t="s">
        <v>541</v>
      </c>
      <c r="B379" s="3" t="s">
        <v>22</v>
      </c>
      <c r="C379" s="4">
        <v>41404.667546296296</v>
      </c>
      <c r="D379" s="86" t="s">
        <v>1462</v>
      </c>
      <c r="E379" s="67">
        <v>41404</v>
      </c>
      <c r="F379" s="69">
        <v>0.66736111111111107</v>
      </c>
      <c r="G379" s="70" t="s">
        <v>1413</v>
      </c>
      <c r="H379" s="3" t="s">
        <v>542</v>
      </c>
      <c r="I379" s="3" t="s">
        <v>38</v>
      </c>
      <c r="J379" s="3" t="s">
        <v>25</v>
      </c>
      <c r="K379" s="3" t="s">
        <v>39</v>
      </c>
      <c r="L379" s="3" t="s">
        <v>27</v>
      </c>
      <c r="M379" s="3" t="s">
        <v>27</v>
      </c>
      <c r="N379" s="3" t="s">
        <v>27</v>
      </c>
      <c r="O379" s="3" t="s">
        <v>27</v>
      </c>
      <c r="P379" s="3" t="s">
        <v>27</v>
      </c>
      <c r="Q379" s="3" t="s">
        <v>27</v>
      </c>
      <c r="R379" s="3" t="s">
        <v>27</v>
      </c>
      <c r="S379" s="3" t="s">
        <v>27</v>
      </c>
      <c r="T379" s="3" t="s">
        <v>29</v>
      </c>
      <c r="U379" s="3" t="s">
        <v>47</v>
      </c>
      <c r="V379" s="4">
        <v>41410.587743055556</v>
      </c>
      <c r="W379" s="3" t="s">
        <v>40</v>
      </c>
      <c r="X379" s="3" t="s">
        <v>27</v>
      </c>
      <c r="Y379" s="3" t="s">
        <v>543</v>
      </c>
      <c r="Z379" s="3" t="s">
        <v>1387</v>
      </c>
      <c r="AA379" s="3">
        <f t="shared" si="16"/>
        <v>1.7395833332557231E-2</v>
      </c>
      <c r="AB379" s="23">
        <f t="shared" si="17"/>
        <v>8.6979166662786156E-3</v>
      </c>
      <c r="AC379" s="47">
        <f t="shared" si="15"/>
        <v>5.9201967592598521</v>
      </c>
      <c r="AD379" s="47" t="s">
        <v>1425</v>
      </c>
    </row>
    <row r="380" spans="1:30" x14ac:dyDescent="0.2">
      <c r="A380" s="2" t="s">
        <v>539</v>
      </c>
      <c r="B380" s="3" t="s">
        <v>22</v>
      </c>
      <c r="C380" s="4">
        <v>41404.76085648148</v>
      </c>
      <c r="D380" s="86" t="s">
        <v>1462</v>
      </c>
      <c r="E380" s="67">
        <v>41404</v>
      </c>
      <c r="F380" s="69">
        <v>0.76041666666666663</v>
      </c>
      <c r="G380" s="70" t="s">
        <v>1414</v>
      </c>
      <c r="H380" s="3" t="s">
        <v>540</v>
      </c>
      <c r="I380" s="3" t="s">
        <v>38</v>
      </c>
      <c r="J380" s="3" t="s">
        <v>25</v>
      </c>
      <c r="K380" s="3" t="s">
        <v>50</v>
      </c>
      <c r="L380" s="3" t="s">
        <v>27</v>
      </c>
      <c r="M380" s="3" t="s">
        <v>207</v>
      </c>
      <c r="N380" s="3" t="s">
        <v>27</v>
      </c>
      <c r="O380" s="3" t="s">
        <v>27</v>
      </c>
      <c r="P380" s="3" t="s">
        <v>27</v>
      </c>
      <c r="Q380" s="3" t="s">
        <v>27</v>
      </c>
      <c r="R380" s="3" t="s">
        <v>27</v>
      </c>
      <c r="S380" s="3" t="s">
        <v>27</v>
      </c>
      <c r="T380" s="3" t="s">
        <v>29</v>
      </c>
      <c r="U380" s="3" t="s">
        <v>30</v>
      </c>
      <c r="V380" s="4">
        <v>41418.460219907407</v>
      </c>
      <c r="W380" s="3" t="s">
        <v>40</v>
      </c>
      <c r="X380" s="3" t="s">
        <v>27</v>
      </c>
      <c r="Y380" s="3" t="s">
        <v>93</v>
      </c>
      <c r="Z380" s="3" t="s">
        <v>1386</v>
      </c>
      <c r="AA380" s="3">
        <f t="shared" si="16"/>
        <v>9.3310185184236616E-2</v>
      </c>
      <c r="AB380" s="23">
        <f t="shared" si="17"/>
        <v>4.6655092592118308E-2</v>
      </c>
      <c r="AC380" s="47">
        <f t="shared" si="15"/>
        <v>13.699363425927004</v>
      </c>
      <c r="AD380" s="47" t="s">
        <v>1427</v>
      </c>
    </row>
    <row r="381" spans="1:30" x14ac:dyDescent="0.2">
      <c r="A381" s="2" t="s">
        <v>537</v>
      </c>
      <c r="B381" s="3" t="s">
        <v>22</v>
      </c>
      <c r="C381" s="4">
        <v>41405.273460648146</v>
      </c>
      <c r="D381" s="86" t="s">
        <v>1464</v>
      </c>
      <c r="E381" s="67">
        <v>41405</v>
      </c>
      <c r="F381" s="69">
        <v>0.27291666666666664</v>
      </c>
      <c r="G381" s="70" t="s">
        <v>1412</v>
      </c>
      <c r="H381" s="3" t="s">
        <v>538</v>
      </c>
      <c r="I381" s="3" t="s">
        <v>38</v>
      </c>
      <c r="J381" s="3" t="s">
        <v>25</v>
      </c>
      <c r="K381" s="3" t="s">
        <v>26</v>
      </c>
      <c r="L381" s="3" t="s">
        <v>27</v>
      </c>
      <c r="M381" s="3" t="s">
        <v>27</v>
      </c>
      <c r="N381" s="3" t="s">
        <v>27</v>
      </c>
      <c r="O381" s="3" t="s">
        <v>27</v>
      </c>
      <c r="P381" s="3" t="s">
        <v>27</v>
      </c>
      <c r="Q381" s="3" t="s">
        <v>27</v>
      </c>
      <c r="R381" s="3" t="s">
        <v>27</v>
      </c>
      <c r="S381" s="3" t="s">
        <v>27</v>
      </c>
      <c r="T381" s="3" t="s">
        <v>29</v>
      </c>
      <c r="U381" s="3" t="s">
        <v>30</v>
      </c>
      <c r="V381" s="4">
        <v>41418.472592592596</v>
      </c>
      <c r="W381" s="3" t="s">
        <v>40</v>
      </c>
      <c r="X381" s="3" t="s">
        <v>27</v>
      </c>
      <c r="Y381" s="3" t="s">
        <v>93</v>
      </c>
      <c r="Z381" s="3" t="s">
        <v>1386</v>
      </c>
      <c r="AA381" s="3">
        <f t="shared" si="16"/>
        <v>0.51260416666627862</v>
      </c>
      <c r="AB381" s="23">
        <f t="shared" si="17"/>
        <v>0.25630208333313931</v>
      </c>
      <c r="AC381" s="47">
        <f t="shared" si="15"/>
        <v>13.199131944449618</v>
      </c>
      <c r="AD381" s="47" t="s">
        <v>1427</v>
      </c>
    </row>
    <row r="382" spans="1:30" x14ac:dyDescent="0.2">
      <c r="A382" s="2" t="s">
        <v>535</v>
      </c>
      <c r="B382" s="3" t="s">
        <v>52</v>
      </c>
      <c r="C382" s="4">
        <v>41405.358425925922</v>
      </c>
      <c r="D382" s="86" t="s">
        <v>1464</v>
      </c>
      <c r="E382" s="67">
        <v>41405</v>
      </c>
      <c r="F382" s="69">
        <v>0.35833333333333334</v>
      </c>
      <c r="G382" s="70" t="s">
        <v>1412</v>
      </c>
      <c r="H382" s="3" t="s">
        <v>536</v>
      </c>
      <c r="I382" s="3" t="s">
        <v>38</v>
      </c>
      <c r="J382" s="3" t="s">
        <v>25</v>
      </c>
      <c r="K382" s="3" t="s">
        <v>26</v>
      </c>
      <c r="L382" s="3" t="s">
        <v>27</v>
      </c>
      <c r="M382" s="3" t="s">
        <v>27</v>
      </c>
      <c r="N382" s="3" t="s">
        <v>27</v>
      </c>
      <c r="O382" s="3" t="s">
        <v>27</v>
      </c>
      <c r="P382" s="3" t="s">
        <v>27</v>
      </c>
      <c r="Q382" s="3" t="s">
        <v>27</v>
      </c>
      <c r="R382" s="3" t="s">
        <v>27</v>
      </c>
      <c r="S382" s="3" t="s">
        <v>27</v>
      </c>
      <c r="T382" s="3" t="s">
        <v>29</v>
      </c>
      <c r="U382" s="3" t="s">
        <v>47</v>
      </c>
      <c r="V382" s="4">
        <v>41428.65552083333</v>
      </c>
      <c r="W382" s="3" t="s">
        <v>40</v>
      </c>
      <c r="X382" s="3" t="s">
        <v>27</v>
      </c>
      <c r="Y382" s="3" t="s">
        <v>182</v>
      </c>
      <c r="Z382" s="3" t="s">
        <v>1388</v>
      </c>
      <c r="AA382" s="3">
        <f t="shared" si="16"/>
        <v>8.4965277776063886E-2</v>
      </c>
      <c r="AB382" s="23">
        <f t="shared" si="17"/>
        <v>4.2482638888031943E-2</v>
      </c>
      <c r="AC382" s="47">
        <f t="shared" si="15"/>
        <v>23.297094907407882</v>
      </c>
      <c r="AD382" s="47" t="s">
        <v>1427</v>
      </c>
    </row>
    <row r="383" spans="1:30" x14ac:dyDescent="0.2">
      <c r="A383" s="2" t="s">
        <v>533</v>
      </c>
      <c r="B383" s="3" t="s">
        <v>22</v>
      </c>
      <c r="C383" s="4">
        <v>41405.795520833337</v>
      </c>
      <c r="D383" s="86" t="s">
        <v>1464</v>
      </c>
      <c r="E383" s="67">
        <v>41405</v>
      </c>
      <c r="F383" s="69">
        <v>0.79513888888888884</v>
      </c>
      <c r="G383" s="70" t="s">
        <v>1414</v>
      </c>
      <c r="H383" s="3" t="s">
        <v>534</v>
      </c>
      <c r="I383" s="3" t="s">
        <v>38</v>
      </c>
      <c r="J383" s="3" t="s">
        <v>25</v>
      </c>
      <c r="K383" s="3" t="s">
        <v>26</v>
      </c>
      <c r="L383" s="3" t="s">
        <v>27</v>
      </c>
      <c r="M383" s="3" t="s">
        <v>96</v>
      </c>
      <c r="N383" s="4">
        <v>41424.97247685185</v>
      </c>
      <c r="O383" s="3" t="s">
        <v>27</v>
      </c>
      <c r="P383" s="3" t="s">
        <v>27</v>
      </c>
      <c r="Q383" s="3" t="s">
        <v>27</v>
      </c>
      <c r="R383" s="3" t="s">
        <v>27</v>
      </c>
      <c r="S383" s="4">
        <v>41445.97146990741</v>
      </c>
      <c r="T383" s="3" t="s">
        <v>29</v>
      </c>
      <c r="U383" s="3" t="s">
        <v>30</v>
      </c>
      <c r="V383" s="4">
        <v>41475.950833333336</v>
      </c>
      <c r="W383" s="3" t="s">
        <v>27</v>
      </c>
      <c r="X383" s="3" t="s">
        <v>27</v>
      </c>
      <c r="Y383" s="3" t="s">
        <v>108</v>
      </c>
      <c r="Z383" s="3" t="s">
        <v>1394</v>
      </c>
      <c r="AA383" s="3">
        <f t="shared" si="16"/>
        <v>0.43709490741457557</v>
      </c>
      <c r="AB383" s="23">
        <f t="shared" si="17"/>
        <v>0.21854745370728779</v>
      </c>
      <c r="AC383" s="47">
        <f t="shared" si="15"/>
        <v>70.155312499999127</v>
      </c>
      <c r="AD383" s="47" t="s">
        <v>1428</v>
      </c>
    </row>
    <row r="384" spans="1:30" x14ac:dyDescent="0.2">
      <c r="A384" s="2" t="s">
        <v>530</v>
      </c>
      <c r="B384" s="3" t="s">
        <v>22</v>
      </c>
      <c r="C384" s="4">
        <v>41405.821261574078</v>
      </c>
      <c r="D384" s="86" t="s">
        <v>1464</v>
      </c>
      <c r="E384" s="67">
        <v>41405</v>
      </c>
      <c r="F384" s="69">
        <v>0.8208333333333333</v>
      </c>
      <c r="G384" s="70" t="s">
        <v>1414</v>
      </c>
      <c r="H384" s="3" t="s">
        <v>531</v>
      </c>
      <c r="I384" s="3" t="s">
        <v>38</v>
      </c>
      <c r="J384" s="3" t="s">
        <v>25</v>
      </c>
      <c r="K384" s="3" t="s">
        <v>26</v>
      </c>
      <c r="L384" s="3" t="s">
        <v>27</v>
      </c>
      <c r="M384" s="3" t="s">
        <v>532</v>
      </c>
      <c r="N384" s="3" t="s">
        <v>27</v>
      </c>
      <c r="O384" s="3" t="s">
        <v>27</v>
      </c>
      <c r="P384" s="3" t="s">
        <v>27</v>
      </c>
      <c r="Q384" s="3" t="s">
        <v>27</v>
      </c>
      <c r="R384" s="3" t="s">
        <v>27</v>
      </c>
      <c r="S384" s="3" t="s">
        <v>27</v>
      </c>
      <c r="T384" s="3" t="s">
        <v>29</v>
      </c>
      <c r="U384" s="3" t="s">
        <v>30</v>
      </c>
      <c r="V384" s="4">
        <v>41474.873136574075</v>
      </c>
      <c r="W384" s="3" t="s">
        <v>27</v>
      </c>
      <c r="X384" s="3" t="s">
        <v>27</v>
      </c>
      <c r="Y384" s="3" t="s">
        <v>31</v>
      </c>
      <c r="Z384" s="3" t="s">
        <v>1394</v>
      </c>
      <c r="AA384" s="3">
        <f t="shared" si="16"/>
        <v>2.5740740740729962E-2</v>
      </c>
      <c r="AB384" s="23">
        <f t="shared" si="17"/>
        <v>1.2870370370364981E-2</v>
      </c>
      <c r="AC384" s="47">
        <f t="shared" si="15"/>
        <v>69.051874999997381</v>
      </c>
      <c r="AD384" s="47" t="s">
        <v>1428</v>
      </c>
    </row>
    <row r="385" spans="1:30" x14ac:dyDescent="0.2">
      <c r="A385" s="2" t="s">
        <v>528</v>
      </c>
      <c r="B385" s="3" t="s">
        <v>22</v>
      </c>
      <c r="C385" s="4">
        <v>41406.274085648147</v>
      </c>
      <c r="D385" s="86" t="s">
        <v>1463</v>
      </c>
      <c r="E385" s="67">
        <v>41406</v>
      </c>
      <c r="F385" s="69">
        <v>0.27361111111111108</v>
      </c>
      <c r="G385" s="70" t="s">
        <v>1412</v>
      </c>
      <c r="H385" s="3" t="s">
        <v>529</v>
      </c>
      <c r="I385" s="3" t="s">
        <v>38</v>
      </c>
      <c r="J385" s="3" t="s">
        <v>25</v>
      </c>
      <c r="K385" s="3" t="s">
        <v>39</v>
      </c>
      <c r="L385" s="3" t="s">
        <v>27</v>
      </c>
      <c r="M385" s="3" t="s">
        <v>28</v>
      </c>
      <c r="N385" s="3" t="s">
        <v>27</v>
      </c>
      <c r="O385" s="3" t="s">
        <v>27</v>
      </c>
      <c r="P385" s="3" t="s">
        <v>27</v>
      </c>
      <c r="Q385" s="3" t="s">
        <v>27</v>
      </c>
      <c r="R385" s="3" t="s">
        <v>27</v>
      </c>
      <c r="S385" s="3" t="s">
        <v>27</v>
      </c>
      <c r="T385" s="3" t="s">
        <v>29</v>
      </c>
      <c r="U385" s="3" t="s">
        <v>30</v>
      </c>
      <c r="V385" s="4">
        <v>41408.500856481478</v>
      </c>
      <c r="W385" s="3" t="s">
        <v>40</v>
      </c>
      <c r="X385" s="3" t="s">
        <v>27</v>
      </c>
      <c r="Y385" s="3" t="s">
        <v>93</v>
      </c>
      <c r="Z385" s="3" t="s">
        <v>1386</v>
      </c>
      <c r="AA385" s="3">
        <f t="shared" si="16"/>
        <v>0.45282407406921266</v>
      </c>
      <c r="AB385" s="23">
        <f t="shared" si="17"/>
        <v>0.22641203703460633</v>
      </c>
      <c r="AC385" s="47">
        <f t="shared" si="15"/>
        <v>2.226770833331102</v>
      </c>
      <c r="AD385" s="47" t="s">
        <v>1422</v>
      </c>
    </row>
    <row r="386" spans="1:30" x14ac:dyDescent="0.2">
      <c r="A386" s="2" t="s">
        <v>526</v>
      </c>
      <c r="B386" s="3" t="s">
        <v>52</v>
      </c>
      <c r="C386" s="4">
        <v>41406.590833333335</v>
      </c>
      <c r="D386" s="86" t="s">
        <v>1463</v>
      </c>
      <c r="E386" s="67">
        <v>41406</v>
      </c>
      <c r="F386" s="69">
        <v>0.59027777777777779</v>
      </c>
      <c r="G386" s="70" t="s">
        <v>1413</v>
      </c>
      <c r="H386" s="3" t="s">
        <v>527</v>
      </c>
      <c r="I386" s="3" t="s">
        <v>38</v>
      </c>
      <c r="J386" s="3" t="s">
        <v>25</v>
      </c>
      <c r="K386" s="3" t="s">
        <v>26</v>
      </c>
      <c r="L386" s="3" t="s">
        <v>27</v>
      </c>
      <c r="M386" s="3" t="s">
        <v>27</v>
      </c>
      <c r="N386" s="3" t="s">
        <v>27</v>
      </c>
      <c r="O386" s="3" t="s">
        <v>27</v>
      </c>
      <c r="P386" s="3" t="s">
        <v>27</v>
      </c>
      <c r="Q386" s="3" t="s">
        <v>27</v>
      </c>
      <c r="R386" s="3" t="s">
        <v>27</v>
      </c>
      <c r="S386" s="3" t="s">
        <v>27</v>
      </c>
      <c r="T386" s="3" t="s">
        <v>29</v>
      </c>
      <c r="U386" s="3" t="s">
        <v>47</v>
      </c>
      <c r="V386" s="4">
        <v>41474.872534722221</v>
      </c>
      <c r="W386" s="3" t="s">
        <v>40</v>
      </c>
      <c r="X386" s="3" t="s">
        <v>27</v>
      </c>
      <c r="Y386" s="3" t="s">
        <v>219</v>
      </c>
      <c r="Z386" s="3" t="s">
        <v>1401</v>
      </c>
      <c r="AA386" s="3">
        <f t="shared" si="16"/>
        <v>0.31674768518860219</v>
      </c>
      <c r="AB386" s="23">
        <f t="shared" si="17"/>
        <v>0.1583738425943011</v>
      </c>
      <c r="AC386" s="47">
        <f t="shared" ref="AC386:AC449" si="18">V386-C386</f>
        <v>68.281701388885267</v>
      </c>
      <c r="AD386" s="47" t="s">
        <v>1428</v>
      </c>
    </row>
    <row r="387" spans="1:30" x14ac:dyDescent="0.2">
      <c r="A387" s="2" t="s">
        <v>524</v>
      </c>
      <c r="B387" s="3" t="s">
        <v>22</v>
      </c>
      <c r="C387" s="4">
        <v>41406.834340277775</v>
      </c>
      <c r="D387" s="86" t="s">
        <v>1463</v>
      </c>
      <c r="E387" s="67">
        <v>41406</v>
      </c>
      <c r="F387" s="69">
        <v>0.8340277777777777</v>
      </c>
      <c r="G387" s="70" t="s">
        <v>1414</v>
      </c>
      <c r="H387" s="3" t="s">
        <v>525</v>
      </c>
      <c r="I387" s="3" t="s">
        <v>69</v>
      </c>
      <c r="J387" s="3" t="s">
        <v>25</v>
      </c>
      <c r="K387" s="3" t="s">
        <v>50</v>
      </c>
      <c r="L387" s="3" t="s">
        <v>27</v>
      </c>
      <c r="M387" s="3" t="s">
        <v>81</v>
      </c>
      <c r="N387" s="3" t="s">
        <v>27</v>
      </c>
      <c r="O387" s="3" t="s">
        <v>27</v>
      </c>
      <c r="P387" s="3" t="s">
        <v>27</v>
      </c>
      <c r="Q387" s="3" t="s">
        <v>27</v>
      </c>
      <c r="R387" s="3" t="s">
        <v>27</v>
      </c>
      <c r="S387" s="3" t="s">
        <v>27</v>
      </c>
      <c r="T387" s="3" t="s">
        <v>29</v>
      </c>
      <c r="U387" s="3" t="s">
        <v>30</v>
      </c>
      <c r="V387" s="4">
        <v>41407.426678240743</v>
      </c>
      <c r="W387" s="3" t="s">
        <v>27</v>
      </c>
      <c r="X387" s="3" t="s">
        <v>27</v>
      </c>
      <c r="Y387" s="3" t="s">
        <v>136</v>
      </c>
      <c r="Z387" s="3" t="s">
        <v>1387</v>
      </c>
      <c r="AA387" s="3">
        <f t="shared" ref="AA387:AA450" si="19">C387-C386</f>
        <v>0.24350694444001419</v>
      </c>
      <c r="AB387" s="23">
        <f t="shared" ref="AB387:AB450" si="20">AA387/2</f>
        <v>0.1217534722200071</v>
      </c>
      <c r="AC387" s="47">
        <f t="shared" si="18"/>
        <v>0.59233796296757646</v>
      </c>
      <c r="AD387" s="47" t="s">
        <v>1420</v>
      </c>
    </row>
    <row r="388" spans="1:30" x14ac:dyDescent="0.2">
      <c r="A388" s="2" t="s">
        <v>522</v>
      </c>
      <c r="B388" s="3" t="s">
        <v>22</v>
      </c>
      <c r="C388" s="4">
        <v>41407.429976851854</v>
      </c>
      <c r="D388" s="86" t="s">
        <v>1459</v>
      </c>
      <c r="E388" s="67">
        <v>41407</v>
      </c>
      <c r="F388" s="69">
        <v>0.42986111111111108</v>
      </c>
      <c r="G388" s="70" t="s">
        <v>1413</v>
      </c>
      <c r="H388" s="3" t="s">
        <v>523</v>
      </c>
      <c r="I388" s="3" t="s">
        <v>38</v>
      </c>
      <c r="J388" s="3" t="s">
        <v>25</v>
      </c>
      <c r="K388" s="3" t="s">
        <v>26</v>
      </c>
      <c r="L388" s="3" t="s">
        <v>27</v>
      </c>
      <c r="M388" s="3" t="s">
        <v>305</v>
      </c>
      <c r="N388" s="3" t="s">
        <v>27</v>
      </c>
      <c r="O388" s="3" t="s">
        <v>27</v>
      </c>
      <c r="P388" s="3" t="s">
        <v>27</v>
      </c>
      <c r="Q388" s="3" t="s">
        <v>27</v>
      </c>
      <c r="R388" s="3" t="s">
        <v>27</v>
      </c>
      <c r="S388" s="3" t="s">
        <v>27</v>
      </c>
      <c r="T388" s="3" t="s">
        <v>29</v>
      </c>
      <c r="U388" s="3" t="s">
        <v>30</v>
      </c>
      <c r="V388" s="4">
        <v>41425.671365740738</v>
      </c>
      <c r="W388" s="3" t="s">
        <v>40</v>
      </c>
      <c r="X388" s="3" t="s">
        <v>27</v>
      </c>
      <c r="Y388" s="3" t="s">
        <v>246</v>
      </c>
      <c r="Z388" s="3" t="s">
        <v>1387</v>
      </c>
      <c r="AA388" s="3">
        <f t="shared" si="19"/>
        <v>0.59563657407852588</v>
      </c>
      <c r="AB388" s="23">
        <f t="shared" si="20"/>
        <v>0.29781828703926294</v>
      </c>
      <c r="AC388" s="47">
        <f t="shared" si="18"/>
        <v>18.241388888884103</v>
      </c>
      <c r="AD388" s="47" t="s">
        <v>1427</v>
      </c>
    </row>
    <row r="389" spans="1:30" x14ac:dyDescent="0.2">
      <c r="A389" s="2" t="s">
        <v>520</v>
      </c>
      <c r="B389" s="3" t="s">
        <v>22</v>
      </c>
      <c r="C389" s="4">
        <v>41407.439629629633</v>
      </c>
      <c r="D389" s="86" t="s">
        <v>1459</v>
      </c>
      <c r="E389" s="67">
        <v>41407</v>
      </c>
      <c r="F389" s="69">
        <v>0.43958333333333338</v>
      </c>
      <c r="G389" s="70" t="s">
        <v>1413</v>
      </c>
      <c r="H389" s="3" t="s">
        <v>521</v>
      </c>
      <c r="I389" s="3" t="s">
        <v>38</v>
      </c>
      <c r="J389" s="3" t="s">
        <v>25</v>
      </c>
      <c r="K389" s="3" t="s">
        <v>26</v>
      </c>
      <c r="L389" s="3" t="s">
        <v>27</v>
      </c>
      <c r="M389" s="3" t="s">
        <v>27</v>
      </c>
      <c r="N389" s="3" t="s">
        <v>27</v>
      </c>
      <c r="O389" s="3" t="s">
        <v>27</v>
      </c>
      <c r="P389" s="3" t="s">
        <v>27</v>
      </c>
      <c r="Q389" s="3" t="s">
        <v>27</v>
      </c>
      <c r="R389" s="3" t="s">
        <v>27</v>
      </c>
      <c r="S389" s="3" t="s">
        <v>27</v>
      </c>
      <c r="T389" s="3" t="s">
        <v>29</v>
      </c>
      <c r="U389" s="3" t="s">
        <v>47</v>
      </c>
      <c r="V389" s="4">
        <v>41431.47861111111</v>
      </c>
      <c r="W389" s="3" t="s">
        <v>40</v>
      </c>
      <c r="X389" s="3" t="s">
        <v>27</v>
      </c>
      <c r="Y389" s="3" t="s">
        <v>71</v>
      </c>
      <c r="Z389" s="3" t="s">
        <v>1387</v>
      </c>
      <c r="AA389" s="3">
        <f t="shared" si="19"/>
        <v>9.6527777786832303E-3</v>
      </c>
      <c r="AB389" s="23">
        <f t="shared" si="20"/>
        <v>4.8263888893416151E-3</v>
      </c>
      <c r="AC389" s="47">
        <f t="shared" si="18"/>
        <v>24.038981481477094</v>
      </c>
      <c r="AD389" s="47" t="s">
        <v>1427</v>
      </c>
    </row>
    <row r="390" spans="1:30" x14ac:dyDescent="0.2">
      <c r="A390" s="2" t="s">
        <v>518</v>
      </c>
      <c r="B390" s="3" t="s">
        <v>22</v>
      </c>
      <c r="C390" s="4">
        <v>41407.456099537034</v>
      </c>
      <c r="D390" s="86" t="s">
        <v>1459</v>
      </c>
      <c r="E390" s="67">
        <v>41407</v>
      </c>
      <c r="F390" s="69">
        <v>0.45555555555555555</v>
      </c>
      <c r="G390" s="70" t="s">
        <v>1413</v>
      </c>
      <c r="H390" s="3" t="s">
        <v>519</v>
      </c>
      <c r="I390" s="3" t="s">
        <v>38</v>
      </c>
      <c r="J390" s="3" t="s">
        <v>25</v>
      </c>
      <c r="K390" s="3" t="s">
        <v>26</v>
      </c>
      <c r="L390" s="3" t="s">
        <v>27</v>
      </c>
      <c r="M390" s="3" t="s">
        <v>27</v>
      </c>
      <c r="N390" s="3" t="s">
        <v>27</v>
      </c>
      <c r="O390" s="3" t="s">
        <v>27</v>
      </c>
      <c r="P390" s="3" t="s">
        <v>27</v>
      </c>
      <c r="Q390" s="3" t="s">
        <v>27</v>
      </c>
      <c r="R390" s="3" t="s">
        <v>27</v>
      </c>
      <c r="S390" s="3" t="s">
        <v>27</v>
      </c>
      <c r="T390" s="3" t="s">
        <v>29</v>
      </c>
      <c r="U390" s="3" t="s">
        <v>47</v>
      </c>
      <c r="V390" s="4">
        <v>41411.757824074077</v>
      </c>
      <c r="W390" s="3" t="s">
        <v>40</v>
      </c>
      <c r="X390" s="3" t="s">
        <v>27</v>
      </c>
      <c r="Y390" s="3" t="s">
        <v>71</v>
      </c>
      <c r="Z390" s="3" t="s">
        <v>1387</v>
      </c>
      <c r="AA390" s="3">
        <f t="shared" si="19"/>
        <v>1.6469907401187811E-2</v>
      </c>
      <c r="AB390" s="23">
        <f t="shared" si="20"/>
        <v>8.2349537005939055E-3</v>
      </c>
      <c r="AC390" s="47">
        <f t="shared" si="18"/>
        <v>4.3017245370429009</v>
      </c>
      <c r="AD390" s="47" t="s">
        <v>1424</v>
      </c>
    </row>
    <row r="391" spans="1:30" x14ac:dyDescent="0.2">
      <c r="A391" s="2" t="s">
        <v>516</v>
      </c>
      <c r="B391" s="3" t="s">
        <v>22</v>
      </c>
      <c r="C391" s="4">
        <v>41407.509618055556</v>
      </c>
      <c r="D391" s="86" t="s">
        <v>1459</v>
      </c>
      <c r="E391" s="67">
        <v>41407</v>
      </c>
      <c r="F391" s="69">
        <v>0.50902777777777775</v>
      </c>
      <c r="G391" s="70" t="s">
        <v>1413</v>
      </c>
      <c r="H391" s="3" t="s">
        <v>517</v>
      </c>
      <c r="I391" s="3" t="s">
        <v>38</v>
      </c>
      <c r="J391" s="3" t="s">
        <v>25</v>
      </c>
      <c r="K391" s="3" t="s">
        <v>26</v>
      </c>
      <c r="L391" s="3" t="s">
        <v>27</v>
      </c>
      <c r="M391" s="3" t="s">
        <v>27</v>
      </c>
      <c r="N391" s="3" t="s">
        <v>27</v>
      </c>
      <c r="O391" s="3" t="s">
        <v>27</v>
      </c>
      <c r="P391" s="3" t="s">
        <v>27</v>
      </c>
      <c r="Q391" s="3" t="s">
        <v>27</v>
      </c>
      <c r="R391" s="3" t="s">
        <v>27</v>
      </c>
      <c r="S391" s="3" t="s">
        <v>27</v>
      </c>
      <c r="T391" s="3" t="s">
        <v>29</v>
      </c>
      <c r="U391" s="3" t="s">
        <v>47</v>
      </c>
      <c r="V391" s="4">
        <v>41474.871805555558</v>
      </c>
      <c r="W391" s="3" t="s">
        <v>40</v>
      </c>
      <c r="X391" s="3" t="s">
        <v>27</v>
      </c>
      <c r="Y391" s="3" t="s">
        <v>71</v>
      </c>
      <c r="Z391" s="3" t="s">
        <v>1387</v>
      </c>
      <c r="AA391" s="3">
        <f t="shared" si="19"/>
        <v>5.3518518521741498E-2</v>
      </c>
      <c r="AB391" s="23">
        <f t="shared" si="20"/>
        <v>2.6759259260870749E-2</v>
      </c>
      <c r="AC391" s="47">
        <f t="shared" si="18"/>
        <v>67.362187500002619</v>
      </c>
      <c r="AD391" s="47" t="s">
        <v>1428</v>
      </c>
    </row>
    <row r="392" spans="1:30" x14ac:dyDescent="0.2">
      <c r="A392" s="2" t="s">
        <v>514</v>
      </c>
      <c r="B392" s="3" t="s">
        <v>22</v>
      </c>
      <c r="C392" s="4">
        <v>41407.54891203704</v>
      </c>
      <c r="D392" s="86" t="s">
        <v>1459</v>
      </c>
      <c r="E392" s="67">
        <v>41407</v>
      </c>
      <c r="F392" s="69">
        <v>0.54861111111111105</v>
      </c>
      <c r="G392" s="70" t="s">
        <v>1413</v>
      </c>
      <c r="H392" s="3" t="s">
        <v>515</v>
      </c>
      <c r="I392" s="3" t="s">
        <v>38</v>
      </c>
      <c r="J392" s="3" t="s">
        <v>25</v>
      </c>
      <c r="K392" s="3" t="s">
        <v>26</v>
      </c>
      <c r="L392" s="3" t="s">
        <v>27</v>
      </c>
      <c r="M392" s="3" t="s">
        <v>27</v>
      </c>
      <c r="N392" s="4">
        <v>41410.422812500001</v>
      </c>
      <c r="O392" s="3" t="s">
        <v>27</v>
      </c>
      <c r="P392" s="3" t="s">
        <v>27</v>
      </c>
      <c r="Q392" s="3" t="s">
        <v>27</v>
      </c>
      <c r="R392" s="3" t="s">
        <v>77</v>
      </c>
      <c r="S392" s="3" t="s">
        <v>27</v>
      </c>
      <c r="T392" s="3" t="s">
        <v>29</v>
      </c>
      <c r="U392" s="3" t="s">
        <v>30</v>
      </c>
      <c r="V392" s="4">
        <v>41435.657013888886</v>
      </c>
      <c r="W392" s="3" t="s">
        <v>27</v>
      </c>
      <c r="X392" s="3" t="s">
        <v>27</v>
      </c>
      <c r="Y392" s="3" t="s">
        <v>433</v>
      </c>
      <c r="Z392" s="3" t="s">
        <v>1396</v>
      </c>
      <c r="AA392" s="3">
        <f t="shared" si="19"/>
        <v>3.9293981484661344E-2</v>
      </c>
      <c r="AB392" s="23">
        <f t="shared" si="20"/>
        <v>1.9646990742330672E-2</v>
      </c>
      <c r="AC392" s="47">
        <f t="shared" si="18"/>
        <v>28.108101851845277</v>
      </c>
      <c r="AD392" s="47" t="s">
        <v>1427</v>
      </c>
    </row>
    <row r="393" spans="1:30" x14ac:dyDescent="0.2">
      <c r="A393" s="2" t="s">
        <v>512</v>
      </c>
      <c r="B393" s="3" t="s">
        <v>22</v>
      </c>
      <c r="C393" s="4">
        <v>41407.55773148148</v>
      </c>
      <c r="D393" s="86" t="s">
        <v>1459</v>
      </c>
      <c r="E393" s="67">
        <v>41407</v>
      </c>
      <c r="F393" s="69">
        <v>0.55763888888888891</v>
      </c>
      <c r="G393" s="70" t="s">
        <v>1413</v>
      </c>
      <c r="H393" s="3" t="s">
        <v>513</v>
      </c>
      <c r="I393" s="3" t="s">
        <v>38</v>
      </c>
      <c r="J393" s="3" t="s">
        <v>25</v>
      </c>
      <c r="K393" s="3" t="s">
        <v>26</v>
      </c>
      <c r="L393" s="5">
        <v>14</v>
      </c>
      <c r="M393" s="3" t="s">
        <v>27</v>
      </c>
      <c r="N393" s="3" t="s">
        <v>27</v>
      </c>
      <c r="O393" s="3" t="s">
        <v>27</v>
      </c>
      <c r="P393" s="3" t="s">
        <v>27</v>
      </c>
      <c r="Q393" s="3" t="s">
        <v>27</v>
      </c>
      <c r="R393" s="3" t="s">
        <v>27</v>
      </c>
      <c r="S393" s="3" t="s">
        <v>27</v>
      </c>
      <c r="T393" s="3" t="s">
        <v>29</v>
      </c>
      <c r="U393" s="3" t="s">
        <v>47</v>
      </c>
      <c r="V393" s="4">
        <v>41430.433831018519</v>
      </c>
      <c r="W393" s="3" t="s">
        <v>40</v>
      </c>
      <c r="X393" s="3" t="s">
        <v>27</v>
      </c>
      <c r="Y393" s="3" t="s">
        <v>64</v>
      </c>
      <c r="Z393" s="3" t="s">
        <v>1387</v>
      </c>
      <c r="AA393" s="3">
        <f t="shared" si="19"/>
        <v>8.8194444397231564E-3</v>
      </c>
      <c r="AB393" s="23">
        <f t="shared" si="20"/>
        <v>4.4097222198615782E-3</v>
      </c>
      <c r="AC393" s="47">
        <f t="shared" si="18"/>
        <v>22.876099537039408</v>
      </c>
      <c r="AD393" s="47" t="s">
        <v>1427</v>
      </c>
    </row>
    <row r="394" spans="1:30" x14ac:dyDescent="0.2">
      <c r="A394" s="2" t="s">
        <v>510</v>
      </c>
      <c r="B394" s="3" t="s">
        <v>22</v>
      </c>
      <c r="C394" s="4">
        <v>41407.562569444446</v>
      </c>
      <c r="D394" s="86" t="s">
        <v>1459</v>
      </c>
      <c r="E394" s="67">
        <v>41407</v>
      </c>
      <c r="F394" s="69">
        <v>0.5625</v>
      </c>
      <c r="G394" s="70" t="s">
        <v>1413</v>
      </c>
      <c r="H394" s="3" t="s">
        <v>511</v>
      </c>
      <c r="I394" s="3" t="s">
        <v>38</v>
      </c>
      <c r="J394" s="3" t="s">
        <v>25</v>
      </c>
      <c r="K394" s="3" t="s">
        <v>26</v>
      </c>
      <c r="L394" s="3" t="s">
        <v>27</v>
      </c>
      <c r="M394" s="3" t="s">
        <v>27</v>
      </c>
      <c r="N394" s="3" t="s">
        <v>27</v>
      </c>
      <c r="O394" s="3" t="s">
        <v>27</v>
      </c>
      <c r="P394" s="3" t="s">
        <v>27</v>
      </c>
      <c r="Q394" s="3" t="s">
        <v>27</v>
      </c>
      <c r="R394" s="3" t="s">
        <v>27</v>
      </c>
      <c r="S394" s="3" t="s">
        <v>27</v>
      </c>
      <c r="T394" s="3" t="s">
        <v>29</v>
      </c>
      <c r="U394" s="3" t="s">
        <v>47</v>
      </c>
      <c r="V394" s="4">
        <v>41449.453368055554</v>
      </c>
      <c r="W394" s="3" t="s">
        <v>40</v>
      </c>
      <c r="X394" s="3" t="s">
        <v>27</v>
      </c>
      <c r="Y394" s="3" t="s">
        <v>64</v>
      </c>
      <c r="Z394" s="3" t="s">
        <v>1387</v>
      </c>
      <c r="AA394" s="3">
        <f t="shared" si="19"/>
        <v>4.8379629661212675E-3</v>
      </c>
      <c r="AB394" s="23">
        <f t="shared" si="20"/>
        <v>2.4189814830606338E-3</v>
      </c>
      <c r="AC394" s="47">
        <f t="shared" si="18"/>
        <v>41.890798611108039</v>
      </c>
      <c r="AD394" s="47" t="s">
        <v>1428</v>
      </c>
    </row>
    <row r="395" spans="1:30" x14ac:dyDescent="0.2">
      <c r="A395" s="2" t="s">
        <v>508</v>
      </c>
      <c r="B395" s="3" t="s">
        <v>22</v>
      </c>
      <c r="C395" s="4">
        <v>41407.566284722219</v>
      </c>
      <c r="D395" s="86" t="s">
        <v>1459</v>
      </c>
      <c r="E395" s="67">
        <v>41407</v>
      </c>
      <c r="F395" s="69">
        <v>0.56597222222222221</v>
      </c>
      <c r="G395" s="70" t="s">
        <v>1413</v>
      </c>
      <c r="H395" s="3" t="s">
        <v>509</v>
      </c>
      <c r="I395" s="3" t="s">
        <v>38</v>
      </c>
      <c r="J395" s="3" t="s">
        <v>25</v>
      </c>
      <c r="K395" s="3" t="s">
        <v>50</v>
      </c>
      <c r="L395" s="3" t="s">
        <v>27</v>
      </c>
      <c r="M395" s="3" t="s">
        <v>27</v>
      </c>
      <c r="N395" s="3" t="s">
        <v>27</v>
      </c>
      <c r="O395" s="3" t="s">
        <v>27</v>
      </c>
      <c r="P395" s="3" t="s">
        <v>27</v>
      </c>
      <c r="Q395" s="3" t="s">
        <v>27</v>
      </c>
      <c r="R395" s="3" t="s">
        <v>27</v>
      </c>
      <c r="S395" s="3" t="s">
        <v>27</v>
      </c>
      <c r="T395" s="3" t="s">
        <v>29</v>
      </c>
      <c r="U395" s="3" t="s">
        <v>47</v>
      </c>
      <c r="V395" s="4">
        <v>41479.676180555558</v>
      </c>
      <c r="W395" s="3" t="s">
        <v>40</v>
      </c>
      <c r="X395" s="3" t="s">
        <v>27</v>
      </c>
      <c r="Y395" s="3" t="s">
        <v>64</v>
      </c>
      <c r="Z395" s="3" t="s">
        <v>1387</v>
      </c>
      <c r="AA395" s="3">
        <f t="shared" si="19"/>
        <v>3.7152777731535025E-3</v>
      </c>
      <c r="AB395" s="23">
        <f t="shared" si="20"/>
        <v>1.8576388865767512E-3</v>
      </c>
      <c r="AC395" s="47">
        <f t="shared" si="18"/>
        <v>72.109895833338669</v>
      </c>
      <c r="AD395" s="47" t="s">
        <v>1428</v>
      </c>
    </row>
    <row r="396" spans="1:30" x14ac:dyDescent="0.2">
      <c r="A396" s="2" t="s">
        <v>506</v>
      </c>
      <c r="B396" s="3" t="s">
        <v>22</v>
      </c>
      <c r="C396" s="4">
        <v>41407.573194444441</v>
      </c>
      <c r="D396" s="86" t="s">
        <v>1459</v>
      </c>
      <c r="E396" s="67">
        <v>41407</v>
      </c>
      <c r="F396" s="69">
        <v>0.57291666666666663</v>
      </c>
      <c r="G396" s="70" t="s">
        <v>1413</v>
      </c>
      <c r="H396" s="3" t="s">
        <v>507</v>
      </c>
      <c r="I396" s="3" t="s">
        <v>38</v>
      </c>
      <c r="J396" s="3" t="s">
        <v>25</v>
      </c>
      <c r="K396" s="3" t="s">
        <v>39</v>
      </c>
      <c r="L396" s="3" t="s">
        <v>27</v>
      </c>
      <c r="M396" s="3" t="s">
        <v>28</v>
      </c>
      <c r="N396" s="3" t="s">
        <v>27</v>
      </c>
      <c r="O396" s="3" t="s">
        <v>27</v>
      </c>
      <c r="P396" s="3" t="s">
        <v>27</v>
      </c>
      <c r="Q396" s="3" t="s">
        <v>27</v>
      </c>
      <c r="R396" s="3" t="s">
        <v>77</v>
      </c>
      <c r="S396" s="3" t="s">
        <v>27</v>
      </c>
      <c r="T396" s="3" t="s">
        <v>29</v>
      </c>
      <c r="U396" s="3" t="s">
        <v>47</v>
      </c>
      <c r="V396" s="4">
        <v>41414.571574074071</v>
      </c>
      <c r="W396" s="3" t="s">
        <v>40</v>
      </c>
      <c r="X396" s="3" t="s">
        <v>27</v>
      </c>
      <c r="Y396" s="3" t="s">
        <v>219</v>
      </c>
      <c r="Z396" s="3" t="s">
        <v>1401</v>
      </c>
      <c r="AA396" s="3">
        <f t="shared" si="19"/>
        <v>6.9097222221898846E-3</v>
      </c>
      <c r="AB396" s="23">
        <f t="shared" si="20"/>
        <v>3.4548611110949423E-3</v>
      </c>
      <c r="AC396" s="47">
        <f t="shared" si="18"/>
        <v>6.9983796296291985</v>
      </c>
      <c r="AD396" s="47" t="s">
        <v>1426</v>
      </c>
    </row>
    <row r="397" spans="1:30" x14ac:dyDescent="0.2">
      <c r="A397" s="2" t="s">
        <v>504</v>
      </c>
      <c r="B397" s="3" t="s">
        <v>22</v>
      </c>
      <c r="C397" s="4">
        <v>41407.64576388889</v>
      </c>
      <c r="D397" s="86" t="s">
        <v>1459</v>
      </c>
      <c r="E397" s="67">
        <v>41407</v>
      </c>
      <c r="F397" s="69">
        <v>0.64513888888888882</v>
      </c>
      <c r="G397" s="70" t="s">
        <v>1413</v>
      </c>
      <c r="H397" s="3" t="s">
        <v>505</v>
      </c>
      <c r="I397" s="3" t="s">
        <v>38</v>
      </c>
      <c r="J397" s="3" t="s">
        <v>25</v>
      </c>
      <c r="K397" s="3" t="s">
        <v>26</v>
      </c>
      <c r="L397" s="3" t="s">
        <v>27</v>
      </c>
      <c r="M397" s="3" t="s">
        <v>27</v>
      </c>
      <c r="N397" s="3" t="s">
        <v>27</v>
      </c>
      <c r="O397" s="3" t="s">
        <v>27</v>
      </c>
      <c r="P397" s="3" t="s">
        <v>27</v>
      </c>
      <c r="Q397" s="3" t="s">
        <v>27</v>
      </c>
      <c r="R397" s="3" t="s">
        <v>27</v>
      </c>
      <c r="S397" s="3" t="s">
        <v>27</v>
      </c>
      <c r="T397" s="3" t="s">
        <v>29</v>
      </c>
      <c r="U397" s="3" t="s">
        <v>47</v>
      </c>
      <c r="V397" s="4">
        <v>41418.504027777781</v>
      </c>
      <c r="W397" s="3" t="s">
        <v>40</v>
      </c>
      <c r="X397" s="3" t="s">
        <v>27</v>
      </c>
      <c r="Y397" s="3" t="s">
        <v>71</v>
      </c>
      <c r="Z397" s="3" t="s">
        <v>1387</v>
      </c>
      <c r="AA397" s="3">
        <f t="shared" si="19"/>
        <v>7.2569444448163267E-2</v>
      </c>
      <c r="AB397" s="23">
        <f t="shared" si="20"/>
        <v>3.6284722224081634E-2</v>
      </c>
      <c r="AC397" s="47">
        <f t="shared" si="18"/>
        <v>10.858263888891088</v>
      </c>
      <c r="AD397" s="47" t="s">
        <v>1427</v>
      </c>
    </row>
    <row r="398" spans="1:30" x14ac:dyDescent="0.2">
      <c r="A398" s="2" t="s">
        <v>502</v>
      </c>
      <c r="B398" s="3" t="s">
        <v>22</v>
      </c>
      <c r="C398" s="4">
        <v>41407.646782407406</v>
      </c>
      <c r="D398" s="86" t="s">
        <v>1459</v>
      </c>
      <c r="E398" s="67">
        <v>41407</v>
      </c>
      <c r="F398" s="69">
        <v>0.64652777777777781</v>
      </c>
      <c r="G398" s="70" t="s">
        <v>1413</v>
      </c>
      <c r="H398" s="3" t="s">
        <v>503</v>
      </c>
      <c r="I398" s="3" t="s">
        <v>38</v>
      </c>
      <c r="J398" s="3" t="s">
        <v>25</v>
      </c>
      <c r="K398" s="3" t="s">
        <v>26</v>
      </c>
      <c r="L398" s="3" t="s">
        <v>27</v>
      </c>
      <c r="M398" s="3" t="s">
        <v>27</v>
      </c>
      <c r="N398" s="3" t="s">
        <v>27</v>
      </c>
      <c r="O398" s="3" t="s">
        <v>27</v>
      </c>
      <c r="P398" s="3" t="s">
        <v>27</v>
      </c>
      <c r="Q398" s="3" t="s">
        <v>27</v>
      </c>
      <c r="R398" s="3" t="s">
        <v>27</v>
      </c>
      <c r="S398" s="3" t="s">
        <v>27</v>
      </c>
      <c r="T398" s="3" t="s">
        <v>29</v>
      </c>
      <c r="U398" s="3" t="s">
        <v>30</v>
      </c>
      <c r="V398" s="4">
        <v>41410.695960648147</v>
      </c>
      <c r="W398" s="3" t="s">
        <v>40</v>
      </c>
      <c r="X398" s="3" t="s">
        <v>27</v>
      </c>
      <c r="Y398" s="3" t="s">
        <v>31</v>
      </c>
      <c r="Z398" s="3" t="s">
        <v>1394</v>
      </c>
      <c r="AA398" s="3">
        <f t="shared" si="19"/>
        <v>1.0185185165028088E-3</v>
      </c>
      <c r="AB398" s="23">
        <f t="shared" si="20"/>
        <v>5.0925925825140439E-4</v>
      </c>
      <c r="AC398" s="47">
        <f t="shared" si="18"/>
        <v>3.04917824074073</v>
      </c>
      <c r="AD398" s="47" t="s">
        <v>1423</v>
      </c>
    </row>
    <row r="399" spans="1:30" x14ac:dyDescent="0.2">
      <c r="A399" s="2" t="s">
        <v>500</v>
      </c>
      <c r="B399" s="3" t="s">
        <v>22</v>
      </c>
      <c r="C399" s="4">
        <v>41407.759340277778</v>
      </c>
      <c r="D399" s="86" t="s">
        <v>1459</v>
      </c>
      <c r="E399" s="67">
        <v>41407</v>
      </c>
      <c r="F399" s="69">
        <v>0.75902777777777775</v>
      </c>
      <c r="G399" s="70" t="s">
        <v>1414</v>
      </c>
      <c r="H399" s="3" t="s">
        <v>501</v>
      </c>
      <c r="I399" s="3" t="s">
        <v>38</v>
      </c>
      <c r="J399" s="3" t="s">
        <v>25</v>
      </c>
      <c r="K399" s="3" t="s">
        <v>26</v>
      </c>
      <c r="L399" s="5">
        <v>14</v>
      </c>
      <c r="M399" s="3" t="s">
        <v>27</v>
      </c>
      <c r="N399" s="3" t="s">
        <v>27</v>
      </c>
      <c r="O399" s="3" t="s">
        <v>27</v>
      </c>
      <c r="P399" s="3" t="s">
        <v>27</v>
      </c>
      <c r="Q399" s="3" t="s">
        <v>27</v>
      </c>
      <c r="R399" s="3" t="s">
        <v>27</v>
      </c>
      <c r="S399" s="3" t="s">
        <v>27</v>
      </c>
      <c r="T399" s="3" t="s">
        <v>29</v>
      </c>
      <c r="U399" s="3" t="s">
        <v>47</v>
      </c>
      <c r="V399" s="4">
        <v>41418.560914351852</v>
      </c>
      <c r="W399" s="3" t="s">
        <v>40</v>
      </c>
      <c r="X399" s="3" t="s">
        <v>27</v>
      </c>
      <c r="Y399" s="3" t="s">
        <v>182</v>
      </c>
      <c r="Z399" s="3" t="s">
        <v>1388</v>
      </c>
      <c r="AA399" s="3">
        <f t="shared" si="19"/>
        <v>0.11255787037225673</v>
      </c>
      <c r="AB399" s="23">
        <f t="shared" si="20"/>
        <v>5.6278935186128365E-2</v>
      </c>
      <c r="AC399" s="47">
        <f t="shared" si="18"/>
        <v>10.801574074073869</v>
      </c>
      <c r="AD399" s="47" t="s">
        <v>1427</v>
      </c>
    </row>
    <row r="400" spans="1:30" x14ac:dyDescent="0.2">
      <c r="A400" s="2" t="s">
        <v>498</v>
      </c>
      <c r="B400" s="3" t="s">
        <v>22</v>
      </c>
      <c r="C400" s="4">
        <v>41408.159097222226</v>
      </c>
      <c r="D400" s="86" t="s">
        <v>1460</v>
      </c>
      <c r="E400" s="67">
        <v>41408</v>
      </c>
      <c r="F400" s="69">
        <v>0.15902777777777777</v>
      </c>
      <c r="G400" s="70" t="s">
        <v>1412</v>
      </c>
      <c r="H400" s="3" t="s">
        <v>499</v>
      </c>
      <c r="I400" s="3" t="s">
        <v>240</v>
      </c>
      <c r="J400" s="3" t="s">
        <v>25</v>
      </c>
      <c r="K400" s="3" t="s">
        <v>39</v>
      </c>
      <c r="L400" s="3" t="s">
        <v>27</v>
      </c>
      <c r="M400" s="3" t="s">
        <v>28</v>
      </c>
      <c r="N400" s="3" t="s">
        <v>27</v>
      </c>
      <c r="O400" s="3" t="s">
        <v>27</v>
      </c>
      <c r="P400" s="3" t="s">
        <v>27</v>
      </c>
      <c r="Q400" s="3" t="s">
        <v>27</v>
      </c>
      <c r="R400" s="3" t="s">
        <v>77</v>
      </c>
      <c r="S400" s="3" t="s">
        <v>27</v>
      </c>
      <c r="T400" s="3" t="s">
        <v>29</v>
      </c>
      <c r="U400" s="3" t="s">
        <v>30</v>
      </c>
      <c r="V400" s="4">
        <v>41414.570520833331</v>
      </c>
      <c r="W400" s="3" t="s">
        <v>27</v>
      </c>
      <c r="X400" s="3" t="s">
        <v>27</v>
      </c>
      <c r="Y400" s="3" t="s">
        <v>93</v>
      </c>
      <c r="Z400" s="3" t="s">
        <v>1386</v>
      </c>
      <c r="AA400" s="3">
        <f t="shared" si="19"/>
        <v>0.39975694444729015</v>
      </c>
      <c r="AB400" s="23">
        <f t="shared" si="20"/>
        <v>0.19987847222364508</v>
      </c>
      <c r="AC400" s="47">
        <f t="shared" si="18"/>
        <v>6.4114236111054197</v>
      </c>
      <c r="AD400" s="47" t="s">
        <v>1426</v>
      </c>
    </row>
    <row r="401" spans="1:30" x14ac:dyDescent="0.2">
      <c r="A401" s="2" t="s">
        <v>496</v>
      </c>
      <c r="B401" s="3" t="s">
        <v>22</v>
      </c>
      <c r="C401" s="4">
        <v>41408.197083333333</v>
      </c>
      <c r="D401" s="86" t="s">
        <v>1460</v>
      </c>
      <c r="E401" s="67">
        <v>41408</v>
      </c>
      <c r="F401" s="69">
        <v>0.19652777777777777</v>
      </c>
      <c r="G401" s="70" t="s">
        <v>1412</v>
      </c>
      <c r="H401" s="3" t="s">
        <v>497</v>
      </c>
      <c r="I401" s="3" t="s">
        <v>240</v>
      </c>
      <c r="J401" s="3" t="s">
        <v>25</v>
      </c>
      <c r="K401" s="3" t="s">
        <v>50</v>
      </c>
      <c r="L401" s="3" t="s">
        <v>27</v>
      </c>
      <c r="M401" s="3" t="s">
        <v>28</v>
      </c>
      <c r="N401" s="3" t="s">
        <v>27</v>
      </c>
      <c r="O401" s="3" t="s">
        <v>27</v>
      </c>
      <c r="P401" s="3" t="s">
        <v>27</v>
      </c>
      <c r="Q401" s="3" t="s">
        <v>27</v>
      </c>
      <c r="R401" s="3" t="s">
        <v>27</v>
      </c>
      <c r="S401" s="3" t="s">
        <v>27</v>
      </c>
      <c r="T401" s="3" t="s">
        <v>29</v>
      </c>
      <c r="U401" s="3" t="s">
        <v>30</v>
      </c>
      <c r="V401" s="4">
        <v>41409.571423611109</v>
      </c>
      <c r="W401" s="3" t="s">
        <v>27</v>
      </c>
      <c r="X401" s="3" t="s">
        <v>27</v>
      </c>
      <c r="Y401" s="3" t="s">
        <v>93</v>
      </c>
      <c r="Z401" s="3" t="s">
        <v>1386</v>
      </c>
      <c r="AA401" s="3">
        <f t="shared" si="19"/>
        <v>3.7986111106874887E-2</v>
      </c>
      <c r="AB401" s="23">
        <f t="shared" si="20"/>
        <v>1.8993055553437443E-2</v>
      </c>
      <c r="AC401" s="47">
        <f t="shared" si="18"/>
        <v>1.3743402777763549</v>
      </c>
      <c r="AD401" s="47" t="s">
        <v>1421</v>
      </c>
    </row>
    <row r="402" spans="1:30" x14ac:dyDescent="0.2">
      <c r="A402" s="2" t="s">
        <v>493</v>
      </c>
      <c r="B402" s="3" t="s">
        <v>22</v>
      </c>
      <c r="C402" s="4">
        <v>41408.386446759258</v>
      </c>
      <c r="D402" s="86" t="s">
        <v>1460</v>
      </c>
      <c r="E402" s="67">
        <v>41408</v>
      </c>
      <c r="F402" s="69">
        <v>0.38611111111111113</v>
      </c>
      <c r="G402" s="70" t="s">
        <v>1413</v>
      </c>
      <c r="H402" s="3" t="s">
        <v>494</v>
      </c>
      <c r="I402" s="3" t="s">
        <v>38</v>
      </c>
      <c r="J402" s="3" t="s">
        <v>25</v>
      </c>
      <c r="K402" s="3" t="s">
        <v>26</v>
      </c>
      <c r="L402" s="3" t="s">
        <v>27</v>
      </c>
      <c r="M402" s="3" t="s">
        <v>96</v>
      </c>
      <c r="N402" s="3" t="s">
        <v>27</v>
      </c>
      <c r="O402" s="3" t="s">
        <v>27</v>
      </c>
      <c r="P402" s="3" t="s">
        <v>27</v>
      </c>
      <c r="Q402" s="3" t="s">
        <v>27</v>
      </c>
      <c r="R402" s="3" t="s">
        <v>27</v>
      </c>
      <c r="S402" s="3" t="s">
        <v>27</v>
      </c>
      <c r="T402" s="3" t="s">
        <v>29</v>
      </c>
      <c r="U402" s="3" t="s">
        <v>30</v>
      </c>
      <c r="V402" s="4">
        <v>41453.463518518518</v>
      </c>
      <c r="W402" s="3" t="s">
        <v>59</v>
      </c>
      <c r="X402" s="3" t="s">
        <v>27</v>
      </c>
      <c r="Y402" s="3" t="s">
        <v>495</v>
      </c>
      <c r="Z402" s="3" t="s">
        <v>1392</v>
      </c>
      <c r="AA402" s="3">
        <f t="shared" si="19"/>
        <v>0.18936342592496658</v>
      </c>
      <c r="AB402" s="23">
        <f t="shared" si="20"/>
        <v>9.4681712962483289E-2</v>
      </c>
      <c r="AC402" s="47">
        <f t="shared" si="18"/>
        <v>45.077071759260434</v>
      </c>
      <c r="AD402" s="47" t="s">
        <v>1428</v>
      </c>
    </row>
    <row r="403" spans="1:30" x14ac:dyDescent="0.2">
      <c r="A403" s="2" t="s">
        <v>491</v>
      </c>
      <c r="B403" s="3" t="s">
        <v>22</v>
      </c>
      <c r="C403" s="4">
        <v>41408.410567129627</v>
      </c>
      <c r="D403" s="86" t="s">
        <v>1460</v>
      </c>
      <c r="E403" s="67">
        <v>41408</v>
      </c>
      <c r="F403" s="69">
        <v>0.41041666666666665</v>
      </c>
      <c r="G403" s="70" t="s">
        <v>1413</v>
      </c>
      <c r="H403" s="3" t="s">
        <v>492</v>
      </c>
      <c r="I403" s="3" t="s">
        <v>38</v>
      </c>
      <c r="J403" s="3" t="s">
        <v>25</v>
      </c>
      <c r="K403" s="3" t="s">
        <v>26</v>
      </c>
      <c r="L403" s="3" t="s">
        <v>27</v>
      </c>
      <c r="M403" s="3" t="s">
        <v>27</v>
      </c>
      <c r="N403" s="3" t="s">
        <v>27</v>
      </c>
      <c r="O403" s="3" t="s">
        <v>27</v>
      </c>
      <c r="P403" s="3" t="s">
        <v>27</v>
      </c>
      <c r="Q403" s="3" t="s">
        <v>27</v>
      </c>
      <c r="R403" s="3" t="s">
        <v>27</v>
      </c>
      <c r="S403" s="3" t="s">
        <v>27</v>
      </c>
      <c r="T403" s="3" t="s">
        <v>29</v>
      </c>
      <c r="U403" s="3" t="s">
        <v>30</v>
      </c>
      <c r="V403" s="4">
        <v>41424.814918981479</v>
      </c>
      <c r="W403" s="3" t="s">
        <v>40</v>
      </c>
      <c r="X403" s="3" t="s">
        <v>27</v>
      </c>
      <c r="Y403" s="3" t="s">
        <v>219</v>
      </c>
      <c r="Z403" s="3" t="s">
        <v>1401</v>
      </c>
      <c r="AA403" s="3">
        <f t="shared" si="19"/>
        <v>2.4120370369928423E-2</v>
      </c>
      <c r="AB403" s="23">
        <f t="shared" si="20"/>
        <v>1.2060185184964212E-2</v>
      </c>
      <c r="AC403" s="47">
        <f t="shared" si="18"/>
        <v>16.40435185185197</v>
      </c>
      <c r="AD403" s="47" t="s">
        <v>1427</v>
      </c>
    </row>
    <row r="404" spans="1:30" x14ac:dyDescent="0.2">
      <c r="A404" s="2" t="s">
        <v>488</v>
      </c>
      <c r="B404" s="3" t="s">
        <v>22</v>
      </c>
      <c r="C404" s="4">
        <v>41408.577592592592</v>
      </c>
      <c r="D404" s="86" t="s">
        <v>1460</v>
      </c>
      <c r="E404" s="67">
        <v>41408</v>
      </c>
      <c r="F404" s="69">
        <v>0.57708333333333328</v>
      </c>
      <c r="G404" s="70" t="s">
        <v>1413</v>
      </c>
      <c r="H404" s="3" t="s">
        <v>489</v>
      </c>
      <c r="I404" s="3" t="s">
        <v>38</v>
      </c>
      <c r="J404" s="3" t="s">
        <v>25</v>
      </c>
      <c r="K404" s="3" t="s">
        <v>26</v>
      </c>
      <c r="L404" s="3" t="s">
        <v>27</v>
      </c>
      <c r="M404" s="3" t="s">
        <v>27</v>
      </c>
      <c r="N404" s="4">
        <v>41475.968182870369</v>
      </c>
      <c r="O404" s="3" t="s">
        <v>27</v>
      </c>
      <c r="P404" s="3" t="s">
        <v>27</v>
      </c>
      <c r="Q404" s="3" t="s">
        <v>27</v>
      </c>
      <c r="R404" s="3" t="s">
        <v>27</v>
      </c>
      <c r="S404" s="3" t="s">
        <v>27</v>
      </c>
      <c r="T404" s="3" t="s">
        <v>29</v>
      </c>
      <c r="U404" s="3" t="s">
        <v>30</v>
      </c>
      <c r="V404" s="4">
        <v>41480.605266203704</v>
      </c>
      <c r="W404" s="3" t="s">
        <v>27</v>
      </c>
      <c r="X404" s="3" t="s">
        <v>27</v>
      </c>
      <c r="Y404" s="3" t="s">
        <v>490</v>
      </c>
      <c r="Z404" s="3" t="s">
        <v>1397</v>
      </c>
      <c r="AA404" s="3">
        <f t="shared" si="19"/>
        <v>0.16702546296437504</v>
      </c>
      <c r="AB404" s="23">
        <f t="shared" si="20"/>
        <v>8.3512731482187519E-2</v>
      </c>
      <c r="AC404" s="47">
        <f t="shared" si="18"/>
        <v>72.027673611111823</v>
      </c>
      <c r="AD404" s="47" t="s">
        <v>1428</v>
      </c>
    </row>
    <row r="405" spans="1:30" x14ac:dyDescent="0.2">
      <c r="A405" s="2" t="s">
        <v>486</v>
      </c>
      <c r="B405" s="3" t="s">
        <v>22</v>
      </c>
      <c r="C405" s="4">
        <v>41408.585023148145</v>
      </c>
      <c r="D405" s="86" t="s">
        <v>1460</v>
      </c>
      <c r="E405" s="67">
        <v>41408</v>
      </c>
      <c r="F405" s="69">
        <v>0.58472222222222225</v>
      </c>
      <c r="G405" s="70" t="s">
        <v>1413</v>
      </c>
      <c r="H405" s="3" t="s">
        <v>487</v>
      </c>
      <c r="I405" s="3" t="s">
        <v>38</v>
      </c>
      <c r="J405" s="3" t="s">
        <v>25</v>
      </c>
      <c r="K405" s="3" t="s">
        <v>26</v>
      </c>
      <c r="L405" s="3" t="s">
        <v>27</v>
      </c>
      <c r="M405" s="3" t="s">
        <v>85</v>
      </c>
      <c r="N405" s="4">
        <v>41409.116967592592</v>
      </c>
      <c r="O405" s="3" t="s">
        <v>27</v>
      </c>
      <c r="P405" s="3" t="s">
        <v>27</v>
      </c>
      <c r="Q405" s="3" t="s">
        <v>27</v>
      </c>
      <c r="R405" s="3" t="s">
        <v>27</v>
      </c>
      <c r="S405" s="4">
        <v>41430.749942129631</v>
      </c>
      <c r="T405" s="3" t="s">
        <v>29</v>
      </c>
      <c r="U405" s="3" t="s">
        <v>30</v>
      </c>
      <c r="V405" s="4">
        <v>41476.656527777777</v>
      </c>
      <c r="W405" s="3" t="s">
        <v>59</v>
      </c>
      <c r="X405" s="3" t="s">
        <v>27</v>
      </c>
      <c r="Y405" s="3" t="s">
        <v>175</v>
      </c>
      <c r="Z405" s="3" t="s">
        <v>1394</v>
      </c>
      <c r="AA405" s="3">
        <f t="shared" si="19"/>
        <v>7.4305555535829626E-3</v>
      </c>
      <c r="AB405" s="23">
        <f t="shared" si="20"/>
        <v>3.7152777767914813E-3</v>
      </c>
      <c r="AC405" s="47">
        <f t="shared" si="18"/>
        <v>68.071504629631818</v>
      </c>
      <c r="AD405" s="47" t="s">
        <v>1428</v>
      </c>
    </row>
    <row r="406" spans="1:30" x14ac:dyDescent="0.2">
      <c r="A406" s="2" t="s">
        <v>484</v>
      </c>
      <c r="B406" s="3" t="s">
        <v>22</v>
      </c>
      <c r="C406" s="4">
        <v>41408.590833333335</v>
      </c>
      <c r="D406" s="86" t="s">
        <v>1460</v>
      </c>
      <c r="E406" s="67">
        <v>41408</v>
      </c>
      <c r="F406" s="69">
        <v>0.59027777777777779</v>
      </c>
      <c r="G406" s="70" t="s">
        <v>1413</v>
      </c>
      <c r="H406" s="3" t="s">
        <v>485</v>
      </c>
      <c r="I406" s="3" t="s">
        <v>38</v>
      </c>
      <c r="J406" s="3" t="s">
        <v>25</v>
      </c>
      <c r="K406" s="3" t="s">
        <v>26</v>
      </c>
      <c r="L406" s="3" t="s">
        <v>27</v>
      </c>
      <c r="M406" s="3" t="s">
        <v>27</v>
      </c>
      <c r="N406" s="3" t="s">
        <v>27</v>
      </c>
      <c r="O406" s="3" t="s">
        <v>27</v>
      </c>
      <c r="P406" s="3" t="s">
        <v>27</v>
      </c>
      <c r="Q406" s="3" t="s">
        <v>27</v>
      </c>
      <c r="R406" s="3" t="s">
        <v>77</v>
      </c>
      <c r="S406" s="3" t="s">
        <v>27</v>
      </c>
      <c r="T406" s="3" t="s">
        <v>29</v>
      </c>
      <c r="U406" s="3" t="s">
        <v>30</v>
      </c>
      <c r="V406" s="4">
        <v>41449.453414351854</v>
      </c>
      <c r="W406" s="3" t="s">
        <v>40</v>
      </c>
      <c r="X406" s="3" t="s">
        <v>27</v>
      </c>
      <c r="Y406" s="3" t="s">
        <v>93</v>
      </c>
      <c r="Z406" s="3" t="s">
        <v>1386</v>
      </c>
      <c r="AA406" s="3">
        <f t="shared" si="19"/>
        <v>5.810185190057382E-3</v>
      </c>
      <c r="AB406" s="23">
        <f t="shared" si="20"/>
        <v>2.905092595028691E-3</v>
      </c>
      <c r="AC406" s="47">
        <f t="shared" si="18"/>
        <v>40.86258101851854</v>
      </c>
      <c r="AD406" s="47" t="s">
        <v>1428</v>
      </c>
    </row>
    <row r="407" spans="1:30" x14ac:dyDescent="0.2">
      <c r="A407" s="2" t="s">
        <v>482</v>
      </c>
      <c r="B407" s="3" t="s">
        <v>22</v>
      </c>
      <c r="C407" s="4">
        <v>41408.595763888887</v>
      </c>
      <c r="D407" s="86" t="s">
        <v>1460</v>
      </c>
      <c r="E407" s="67">
        <v>41408</v>
      </c>
      <c r="F407" s="69">
        <v>0.59513888888888888</v>
      </c>
      <c r="G407" s="70" t="s">
        <v>1413</v>
      </c>
      <c r="H407" s="3" t="s">
        <v>483</v>
      </c>
      <c r="I407" s="3" t="s">
        <v>38</v>
      </c>
      <c r="J407" s="3" t="s">
        <v>25</v>
      </c>
      <c r="K407" s="3" t="s">
        <v>26</v>
      </c>
      <c r="L407" s="5">
        <v>14</v>
      </c>
      <c r="M407" s="3" t="s">
        <v>27</v>
      </c>
      <c r="N407" s="3" t="s">
        <v>27</v>
      </c>
      <c r="O407" s="3" t="s">
        <v>27</v>
      </c>
      <c r="P407" s="3" t="s">
        <v>27</v>
      </c>
      <c r="Q407" s="3" t="s">
        <v>27</v>
      </c>
      <c r="R407" s="3" t="s">
        <v>27</v>
      </c>
      <c r="S407" s="3" t="s">
        <v>27</v>
      </c>
      <c r="T407" s="3" t="s">
        <v>29</v>
      </c>
      <c r="U407" s="3" t="s">
        <v>47</v>
      </c>
      <c r="V407" s="4">
        <v>41452.935949074075</v>
      </c>
      <c r="W407" s="3" t="s">
        <v>40</v>
      </c>
      <c r="X407" s="3" t="s">
        <v>27</v>
      </c>
      <c r="Y407" s="3" t="s">
        <v>225</v>
      </c>
      <c r="Z407" s="3" t="s">
        <v>1393</v>
      </c>
      <c r="AA407" s="3">
        <f t="shared" si="19"/>
        <v>4.9305555512546562E-3</v>
      </c>
      <c r="AB407" s="23">
        <f t="shared" si="20"/>
        <v>2.4652777756273281E-3</v>
      </c>
      <c r="AC407" s="47">
        <f t="shared" si="18"/>
        <v>44.340185185188602</v>
      </c>
      <c r="AD407" s="47" t="s">
        <v>1428</v>
      </c>
    </row>
    <row r="408" spans="1:30" x14ac:dyDescent="0.2">
      <c r="A408" s="2" t="s">
        <v>480</v>
      </c>
      <c r="B408" s="3" t="s">
        <v>22</v>
      </c>
      <c r="C408" s="4">
        <v>41408.59878472222</v>
      </c>
      <c r="D408" s="86" t="s">
        <v>1460</v>
      </c>
      <c r="E408" s="67">
        <v>41408</v>
      </c>
      <c r="F408" s="69">
        <v>0.59861111111111109</v>
      </c>
      <c r="G408" s="70" t="s">
        <v>1413</v>
      </c>
      <c r="H408" s="3" t="s">
        <v>481</v>
      </c>
      <c r="I408" s="3" t="s">
        <v>38</v>
      </c>
      <c r="J408" s="3" t="s">
        <v>25</v>
      </c>
      <c r="K408" s="3" t="s">
        <v>26</v>
      </c>
      <c r="L408" s="3" t="s">
        <v>27</v>
      </c>
      <c r="M408" s="3" t="s">
        <v>27</v>
      </c>
      <c r="N408" s="3" t="s">
        <v>27</v>
      </c>
      <c r="O408" s="3" t="s">
        <v>27</v>
      </c>
      <c r="P408" s="3" t="s">
        <v>27</v>
      </c>
      <c r="Q408" s="3" t="s">
        <v>27</v>
      </c>
      <c r="R408" s="3" t="s">
        <v>27</v>
      </c>
      <c r="S408" s="3" t="s">
        <v>27</v>
      </c>
      <c r="T408" s="3" t="s">
        <v>29</v>
      </c>
      <c r="U408" s="3" t="s">
        <v>47</v>
      </c>
      <c r="V408" s="4">
        <v>41415.552824074075</v>
      </c>
      <c r="W408" s="3" t="s">
        <v>40</v>
      </c>
      <c r="X408" s="3" t="s">
        <v>27</v>
      </c>
      <c r="Y408" s="3" t="s">
        <v>64</v>
      </c>
      <c r="Z408" s="3" t="s">
        <v>1387</v>
      </c>
      <c r="AA408" s="3">
        <f t="shared" si="19"/>
        <v>3.0208333337213844E-3</v>
      </c>
      <c r="AB408" s="23">
        <f t="shared" si="20"/>
        <v>1.5104166668606922E-3</v>
      </c>
      <c r="AC408" s="47">
        <f t="shared" si="18"/>
        <v>6.9540393518545898</v>
      </c>
      <c r="AD408" s="47" t="s">
        <v>1426</v>
      </c>
    </row>
    <row r="409" spans="1:30" x14ac:dyDescent="0.2">
      <c r="A409" s="2" t="s">
        <v>477</v>
      </c>
      <c r="B409" s="3" t="s">
        <v>22</v>
      </c>
      <c r="C409" s="4">
        <v>41408.763553240744</v>
      </c>
      <c r="D409" s="86" t="s">
        <v>1460</v>
      </c>
      <c r="E409" s="67">
        <v>41408</v>
      </c>
      <c r="F409" s="69">
        <v>0.7631944444444444</v>
      </c>
      <c r="G409" s="70" t="s">
        <v>1414</v>
      </c>
      <c r="H409" s="3" t="s">
        <v>478</v>
      </c>
      <c r="I409" s="3" t="s">
        <v>38</v>
      </c>
      <c r="J409" s="3" t="s">
        <v>25</v>
      </c>
      <c r="K409" s="3" t="s">
        <v>26</v>
      </c>
      <c r="L409" s="3" t="s">
        <v>27</v>
      </c>
      <c r="M409" s="3" t="s">
        <v>27</v>
      </c>
      <c r="N409" s="3" t="s">
        <v>27</v>
      </c>
      <c r="O409" s="3" t="s">
        <v>27</v>
      </c>
      <c r="P409" s="3" t="s">
        <v>27</v>
      </c>
      <c r="Q409" s="3" t="s">
        <v>27</v>
      </c>
      <c r="R409" s="3" t="s">
        <v>27</v>
      </c>
      <c r="S409" s="3" t="s">
        <v>27</v>
      </c>
      <c r="T409" s="3" t="s">
        <v>29</v>
      </c>
      <c r="U409" s="3" t="s">
        <v>30</v>
      </c>
      <c r="V409" s="4">
        <v>41416.456261574072</v>
      </c>
      <c r="W409" s="3" t="s">
        <v>59</v>
      </c>
      <c r="X409" s="3" t="s">
        <v>27</v>
      </c>
      <c r="Y409" s="3" t="s">
        <v>479</v>
      </c>
      <c r="Z409" s="3" t="s">
        <v>1390</v>
      </c>
      <c r="AA409" s="3">
        <f t="shared" si="19"/>
        <v>0.16476851852348773</v>
      </c>
      <c r="AB409" s="23">
        <f t="shared" si="20"/>
        <v>8.2384259261743864E-2</v>
      </c>
      <c r="AC409" s="47">
        <f t="shared" si="18"/>
        <v>7.6927083333284827</v>
      </c>
      <c r="AD409" s="47" t="s">
        <v>1426</v>
      </c>
    </row>
    <row r="410" spans="1:30" x14ac:dyDescent="0.2">
      <c r="A410" s="2" t="s">
        <v>475</v>
      </c>
      <c r="B410" s="3" t="s">
        <v>22</v>
      </c>
      <c r="C410" s="4">
        <v>41408.882303240738</v>
      </c>
      <c r="D410" s="86" t="s">
        <v>1460</v>
      </c>
      <c r="E410" s="67">
        <v>41408</v>
      </c>
      <c r="F410" s="69">
        <v>0.88194444444444453</v>
      </c>
      <c r="G410" s="70" t="s">
        <v>1414</v>
      </c>
      <c r="H410" s="3" t="s">
        <v>476</v>
      </c>
      <c r="I410" s="3" t="s">
        <v>38</v>
      </c>
      <c r="J410" s="3" t="s">
        <v>25</v>
      </c>
      <c r="K410" s="3" t="s">
        <v>50</v>
      </c>
      <c r="L410" s="3" t="s">
        <v>27</v>
      </c>
      <c r="M410" s="3" t="s">
        <v>54</v>
      </c>
      <c r="N410" s="4">
        <v>41422.50439814815</v>
      </c>
      <c r="O410" s="3" t="s">
        <v>27</v>
      </c>
      <c r="P410" s="3" t="s">
        <v>27</v>
      </c>
      <c r="Q410" s="3" t="s">
        <v>27</v>
      </c>
      <c r="R410" s="3" t="s">
        <v>27</v>
      </c>
      <c r="S410" s="3" t="s">
        <v>27</v>
      </c>
      <c r="T410" s="3" t="s">
        <v>29</v>
      </c>
      <c r="U410" s="3" t="s">
        <v>30</v>
      </c>
      <c r="V410" s="4">
        <v>41449.444074074076</v>
      </c>
      <c r="W410" s="3" t="s">
        <v>40</v>
      </c>
      <c r="X410" s="3" t="s">
        <v>27</v>
      </c>
      <c r="Y410" s="3" t="s">
        <v>175</v>
      </c>
      <c r="Z410" s="3" t="s">
        <v>1394</v>
      </c>
      <c r="AA410" s="3">
        <f t="shared" si="19"/>
        <v>0.11874999999417923</v>
      </c>
      <c r="AB410" s="23">
        <f t="shared" si="20"/>
        <v>5.9374999997089617E-2</v>
      </c>
      <c r="AC410" s="47">
        <f t="shared" si="18"/>
        <v>40.561770833337505</v>
      </c>
      <c r="AD410" s="47" t="s">
        <v>1428</v>
      </c>
    </row>
    <row r="411" spans="1:30" x14ac:dyDescent="0.2">
      <c r="A411" s="2" t="s">
        <v>473</v>
      </c>
      <c r="B411" s="3" t="s">
        <v>22</v>
      </c>
      <c r="C411" s="4">
        <v>41409.40724537037</v>
      </c>
      <c r="D411" s="86" t="s">
        <v>1461</v>
      </c>
      <c r="E411" s="67">
        <v>41409</v>
      </c>
      <c r="F411" s="69">
        <v>0.4069444444444445</v>
      </c>
      <c r="G411" s="70" t="s">
        <v>1413</v>
      </c>
      <c r="H411" s="3" t="s">
        <v>474</v>
      </c>
      <c r="I411" s="3" t="s">
        <v>38</v>
      </c>
      <c r="J411" s="3" t="s">
        <v>25</v>
      </c>
      <c r="K411" s="3" t="s">
        <v>50</v>
      </c>
      <c r="L411" s="3" t="s">
        <v>27</v>
      </c>
      <c r="M411" s="3" t="s">
        <v>428</v>
      </c>
      <c r="N411" s="4">
        <v>41411.589814814812</v>
      </c>
      <c r="O411" s="3" t="s">
        <v>27</v>
      </c>
      <c r="P411" s="3" t="s">
        <v>27</v>
      </c>
      <c r="Q411" s="3" t="s">
        <v>27</v>
      </c>
      <c r="R411" s="3" t="s">
        <v>77</v>
      </c>
      <c r="S411" s="4">
        <v>41415.589733796296</v>
      </c>
      <c r="T411" s="3" t="s">
        <v>29</v>
      </c>
      <c r="U411" s="3" t="s">
        <v>47</v>
      </c>
      <c r="V411" s="4">
        <v>41417.678611111114</v>
      </c>
      <c r="W411" s="3" t="s">
        <v>40</v>
      </c>
      <c r="X411" s="3" t="s">
        <v>27</v>
      </c>
      <c r="Y411" s="3" t="s">
        <v>219</v>
      </c>
      <c r="Z411" s="3" t="s">
        <v>1401</v>
      </c>
      <c r="AA411" s="3">
        <f t="shared" si="19"/>
        <v>0.52494212963210884</v>
      </c>
      <c r="AB411" s="23">
        <f t="shared" si="20"/>
        <v>0.26247106481605442</v>
      </c>
      <c r="AC411" s="47">
        <f t="shared" si="18"/>
        <v>8.2713657407439314</v>
      </c>
      <c r="AD411" s="47" t="s">
        <v>1426</v>
      </c>
    </row>
    <row r="412" spans="1:30" x14ac:dyDescent="0.2">
      <c r="A412" s="2" t="s">
        <v>471</v>
      </c>
      <c r="B412" s="3" t="s">
        <v>22</v>
      </c>
      <c r="C412" s="4">
        <v>41409.438101851854</v>
      </c>
      <c r="D412" s="86" t="s">
        <v>1461</v>
      </c>
      <c r="E412" s="67">
        <v>41409</v>
      </c>
      <c r="F412" s="69">
        <v>0.4375</v>
      </c>
      <c r="G412" s="70" t="s">
        <v>1413</v>
      </c>
      <c r="H412" s="3" t="s">
        <v>472</v>
      </c>
      <c r="I412" s="3" t="s">
        <v>38</v>
      </c>
      <c r="J412" s="3" t="s">
        <v>25</v>
      </c>
      <c r="K412" s="3" t="s">
        <v>39</v>
      </c>
      <c r="L412" s="3" t="s">
        <v>27</v>
      </c>
      <c r="M412" s="3" t="s">
        <v>81</v>
      </c>
      <c r="N412" s="3" t="s">
        <v>27</v>
      </c>
      <c r="O412" s="3" t="s">
        <v>27</v>
      </c>
      <c r="P412" s="3" t="s">
        <v>27</v>
      </c>
      <c r="Q412" s="3" t="s">
        <v>27</v>
      </c>
      <c r="R412" s="3" t="s">
        <v>27</v>
      </c>
      <c r="S412" s="3" t="s">
        <v>27</v>
      </c>
      <c r="T412" s="3" t="s">
        <v>29</v>
      </c>
      <c r="U412" s="3" t="s">
        <v>47</v>
      </c>
      <c r="V412" s="4">
        <v>41410.58734953704</v>
      </c>
      <c r="W412" s="3" t="s">
        <v>40</v>
      </c>
      <c r="X412" s="3" t="s">
        <v>27</v>
      </c>
      <c r="Y412" s="3" t="s">
        <v>225</v>
      </c>
      <c r="Z412" s="3" t="s">
        <v>1393</v>
      </c>
      <c r="AA412" s="3">
        <f t="shared" si="19"/>
        <v>3.0856481484079268E-2</v>
      </c>
      <c r="AB412" s="23">
        <f t="shared" si="20"/>
        <v>1.5428240742039634E-2</v>
      </c>
      <c r="AC412" s="47">
        <f t="shared" si="18"/>
        <v>1.1492476851854008</v>
      </c>
      <c r="AD412" s="47" t="s">
        <v>1421</v>
      </c>
    </row>
    <row r="413" spans="1:30" x14ac:dyDescent="0.2">
      <c r="A413" s="2" t="s">
        <v>468</v>
      </c>
      <c r="B413" s="3" t="s">
        <v>22</v>
      </c>
      <c r="C413" s="4">
        <v>41409.525381944448</v>
      </c>
      <c r="D413" s="86" t="s">
        <v>1461</v>
      </c>
      <c r="E413" s="67">
        <v>41409</v>
      </c>
      <c r="F413" s="69">
        <v>0.52500000000000002</v>
      </c>
      <c r="G413" s="70" t="s">
        <v>1413</v>
      </c>
      <c r="H413" s="3" t="s">
        <v>469</v>
      </c>
      <c r="I413" s="3" t="s">
        <v>38</v>
      </c>
      <c r="J413" s="3" t="s">
        <v>25</v>
      </c>
      <c r="K413" s="3" t="s">
        <v>50</v>
      </c>
      <c r="L413" s="3" t="s">
        <v>27</v>
      </c>
      <c r="M413" s="3" t="s">
        <v>470</v>
      </c>
      <c r="N413" s="3" t="s">
        <v>27</v>
      </c>
      <c r="O413" s="3" t="s">
        <v>27</v>
      </c>
      <c r="P413" s="3" t="s">
        <v>27</v>
      </c>
      <c r="Q413" s="3" t="s">
        <v>27</v>
      </c>
      <c r="R413" s="3" t="s">
        <v>27</v>
      </c>
      <c r="S413" s="3" t="s">
        <v>27</v>
      </c>
      <c r="T413" s="3" t="s">
        <v>29</v>
      </c>
      <c r="U413" s="3" t="s">
        <v>30</v>
      </c>
      <c r="V413" s="4">
        <v>41431.599872685183</v>
      </c>
      <c r="W413" s="3" t="s">
        <v>40</v>
      </c>
      <c r="X413" s="3" t="s">
        <v>27</v>
      </c>
      <c r="Y413" s="3" t="s">
        <v>302</v>
      </c>
      <c r="Z413" s="3" t="s">
        <v>1393</v>
      </c>
      <c r="AA413" s="3">
        <f t="shared" si="19"/>
        <v>8.7280092593573499E-2</v>
      </c>
      <c r="AB413" s="23">
        <f t="shared" si="20"/>
        <v>4.364004629678675E-2</v>
      </c>
      <c r="AC413" s="47">
        <f t="shared" si="18"/>
        <v>22.0744907407352</v>
      </c>
      <c r="AD413" s="47" t="s">
        <v>1427</v>
      </c>
    </row>
    <row r="414" spans="1:30" x14ac:dyDescent="0.2">
      <c r="A414" s="2" t="s">
        <v>466</v>
      </c>
      <c r="B414" s="3" t="s">
        <v>22</v>
      </c>
      <c r="C414" s="4">
        <v>41409.594502314816</v>
      </c>
      <c r="D414" s="86" t="s">
        <v>1461</v>
      </c>
      <c r="E414" s="67">
        <v>41409</v>
      </c>
      <c r="F414" s="69">
        <v>0.59444444444444444</v>
      </c>
      <c r="G414" s="70" t="s">
        <v>1413</v>
      </c>
      <c r="H414" s="3" t="s">
        <v>467</v>
      </c>
      <c r="I414" s="3" t="s">
        <v>38</v>
      </c>
      <c r="J414" s="3" t="s">
        <v>25</v>
      </c>
      <c r="K414" s="3" t="s">
        <v>26</v>
      </c>
      <c r="L414" s="3" t="s">
        <v>27</v>
      </c>
      <c r="M414" s="3" t="s">
        <v>215</v>
      </c>
      <c r="N414" s="3" t="s">
        <v>27</v>
      </c>
      <c r="O414" s="3" t="s">
        <v>27</v>
      </c>
      <c r="P414" s="3" t="s">
        <v>27</v>
      </c>
      <c r="Q414" s="3" t="s">
        <v>27</v>
      </c>
      <c r="R414" s="3" t="s">
        <v>27</v>
      </c>
      <c r="S414" s="3" t="s">
        <v>27</v>
      </c>
      <c r="T414" s="3" t="s">
        <v>29</v>
      </c>
      <c r="U414" s="3" t="s">
        <v>47</v>
      </c>
      <c r="V414" s="4">
        <v>41436.48170138889</v>
      </c>
      <c r="W414" s="3" t="s">
        <v>40</v>
      </c>
      <c r="X414" s="3" t="s">
        <v>27</v>
      </c>
      <c r="Y414" s="3" t="s">
        <v>182</v>
      </c>
      <c r="Z414" s="3" t="s">
        <v>1388</v>
      </c>
      <c r="AA414" s="3">
        <f t="shared" si="19"/>
        <v>6.9120370368182193E-2</v>
      </c>
      <c r="AB414" s="23">
        <f t="shared" si="20"/>
        <v>3.4560185184091097E-2</v>
      </c>
      <c r="AC414" s="47">
        <f t="shared" si="18"/>
        <v>26.887199074073578</v>
      </c>
      <c r="AD414" s="47" t="s">
        <v>1427</v>
      </c>
    </row>
    <row r="415" spans="1:30" x14ac:dyDescent="0.2">
      <c r="A415" s="2" t="s">
        <v>464</v>
      </c>
      <c r="B415" s="3" t="s">
        <v>22</v>
      </c>
      <c r="C415" s="4">
        <v>41409.708368055559</v>
      </c>
      <c r="D415" s="86" t="s">
        <v>1461</v>
      </c>
      <c r="E415" s="67">
        <v>41409</v>
      </c>
      <c r="F415" s="69">
        <v>0.70833333333333337</v>
      </c>
      <c r="G415" s="70" t="s">
        <v>1413</v>
      </c>
      <c r="H415" s="3" t="s">
        <v>465</v>
      </c>
      <c r="I415" s="3" t="s">
        <v>38</v>
      </c>
      <c r="J415" s="3" t="s">
        <v>25</v>
      </c>
      <c r="K415" s="3" t="s">
        <v>26</v>
      </c>
      <c r="L415" s="3" t="s">
        <v>27</v>
      </c>
      <c r="M415" s="3" t="s">
        <v>27</v>
      </c>
      <c r="N415" s="3" t="s">
        <v>27</v>
      </c>
      <c r="O415" s="3" t="s">
        <v>27</v>
      </c>
      <c r="P415" s="3" t="s">
        <v>27</v>
      </c>
      <c r="Q415" s="3" t="s">
        <v>27</v>
      </c>
      <c r="R415" s="3" t="s">
        <v>27</v>
      </c>
      <c r="S415" s="3" t="s">
        <v>27</v>
      </c>
      <c r="T415" s="3" t="s">
        <v>29</v>
      </c>
      <c r="U415" s="3" t="s">
        <v>30</v>
      </c>
      <c r="V415" s="4">
        <v>41436.609479166669</v>
      </c>
      <c r="W415" s="3" t="s">
        <v>40</v>
      </c>
      <c r="X415" s="3" t="s">
        <v>27</v>
      </c>
      <c r="Y415" s="3" t="s">
        <v>219</v>
      </c>
      <c r="Z415" s="3" t="s">
        <v>1401</v>
      </c>
      <c r="AA415" s="3">
        <f t="shared" si="19"/>
        <v>0.11386574074276723</v>
      </c>
      <c r="AB415" s="23">
        <f t="shared" si="20"/>
        <v>5.6932870371383615E-2</v>
      </c>
      <c r="AC415" s="47">
        <f t="shared" si="18"/>
        <v>26.901111111110367</v>
      </c>
      <c r="AD415" s="47" t="s">
        <v>1427</v>
      </c>
    </row>
    <row r="416" spans="1:30" x14ac:dyDescent="0.2">
      <c r="A416" s="2" t="s">
        <v>461</v>
      </c>
      <c r="B416" s="3" t="s">
        <v>22</v>
      </c>
      <c r="C416" s="4">
        <v>41410.304409722223</v>
      </c>
      <c r="D416" s="86" t="s">
        <v>1458</v>
      </c>
      <c r="E416" s="67">
        <v>41410</v>
      </c>
      <c r="F416" s="69">
        <v>0.30416666666666664</v>
      </c>
      <c r="G416" s="70" t="s">
        <v>1412</v>
      </c>
      <c r="H416" s="3" t="s">
        <v>462</v>
      </c>
      <c r="I416" s="3" t="s">
        <v>38</v>
      </c>
      <c r="J416" s="3" t="s">
        <v>25</v>
      </c>
      <c r="K416" s="3" t="s">
        <v>39</v>
      </c>
      <c r="L416" s="3" t="s">
        <v>27</v>
      </c>
      <c r="M416" s="3" t="s">
        <v>27</v>
      </c>
      <c r="N416" s="4">
        <v>41410.479814814818</v>
      </c>
      <c r="O416" s="3" t="s">
        <v>27</v>
      </c>
      <c r="P416" s="3" t="s">
        <v>27</v>
      </c>
      <c r="Q416" s="3" t="s">
        <v>27</v>
      </c>
      <c r="R416" s="3" t="s">
        <v>463</v>
      </c>
      <c r="S416" s="3" t="s">
        <v>27</v>
      </c>
      <c r="T416" s="3" t="s">
        <v>29</v>
      </c>
      <c r="U416" s="3" t="s">
        <v>30</v>
      </c>
      <c r="V416" s="4">
        <v>41410.720590277779</v>
      </c>
      <c r="W416" s="3" t="s">
        <v>40</v>
      </c>
      <c r="X416" s="3" t="s">
        <v>27</v>
      </c>
      <c r="Y416" s="3" t="s">
        <v>286</v>
      </c>
      <c r="Z416" s="3" t="s">
        <v>1397</v>
      </c>
      <c r="AA416" s="3">
        <f t="shared" si="19"/>
        <v>0.59604166666395031</v>
      </c>
      <c r="AB416" s="23">
        <f t="shared" si="20"/>
        <v>0.29802083333197515</v>
      </c>
      <c r="AC416" s="47">
        <f t="shared" si="18"/>
        <v>0.41618055555591127</v>
      </c>
      <c r="AD416" s="47" t="s">
        <v>1420</v>
      </c>
    </row>
    <row r="417" spans="1:30" x14ac:dyDescent="0.2">
      <c r="A417" s="2" t="s">
        <v>459</v>
      </c>
      <c r="B417" s="3" t="s">
        <v>22</v>
      </c>
      <c r="C417" s="4">
        <v>41410.412766203706</v>
      </c>
      <c r="D417" s="86" t="s">
        <v>1458</v>
      </c>
      <c r="E417" s="67">
        <v>41410</v>
      </c>
      <c r="F417" s="69">
        <v>0.41250000000000003</v>
      </c>
      <c r="G417" s="70" t="s">
        <v>1413</v>
      </c>
      <c r="H417" s="3" t="s">
        <v>460</v>
      </c>
      <c r="I417" s="3" t="s">
        <v>38</v>
      </c>
      <c r="J417" s="3" t="s">
        <v>25</v>
      </c>
      <c r="K417" s="3" t="s">
        <v>26</v>
      </c>
      <c r="L417" s="3" t="s">
        <v>27</v>
      </c>
      <c r="M417" s="3" t="s">
        <v>70</v>
      </c>
      <c r="N417" s="3" t="s">
        <v>27</v>
      </c>
      <c r="O417" s="3" t="s">
        <v>27</v>
      </c>
      <c r="P417" s="3" t="s">
        <v>27</v>
      </c>
      <c r="Q417" s="3" t="s">
        <v>27</v>
      </c>
      <c r="R417" s="3" t="s">
        <v>27</v>
      </c>
      <c r="S417" s="3" t="s">
        <v>27</v>
      </c>
      <c r="T417" s="3" t="s">
        <v>29</v>
      </c>
      <c r="U417" s="3" t="s">
        <v>30</v>
      </c>
      <c r="V417" s="4">
        <v>41479.658773148149</v>
      </c>
      <c r="W417" s="3" t="s">
        <v>40</v>
      </c>
      <c r="X417" s="3" t="s">
        <v>27</v>
      </c>
      <c r="Y417" s="3" t="s">
        <v>136</v>
      </c>
      <c r="Z417" s="3" t="s">
        <v>1387</v>
      </c>
      <c r="AA417" s="3">
        <f t="shared" si="19"/>
        <v>0.10835648148349719</v>
      </c>
      <c r="AB417" s="23">
        <f t="shared" si="20"/>
        <v>5.4178240741748596E-2</v>
      </c>
      <c r="AC417" s="47">
        <f t="shared" si="18"/>
        <v>69.246006944442343</v>
      </c>
      <c r="AD417" s="47" t="s">
        <v>1428</v>
      </c>
    </row>
    <row r="418" spans="1:30" x14ac:dyDescent="0.2">
      <c r="A418" s="2" t="s">
        <v>457</v>
      </c>
      <c r="B418" s="3" t="s">
        <v>22</v>
      </c>
      <c r="C418" s="4">
        <v>41410.426608796297</v>
      </c>
      <c r="D418" s="86" t="s">
        <v>1458</v>
      </c>
      <c r="E418" s="67">
        <v>41410</v>
      </c>
      <c r="F418" s="69">
        <v>0.42638888888888887</v>
      </c>
      <c r="G418" s="70" t="s">
        <v>1413</v>
      </c>
      <c r="H418" s="3" t="s">
        <v>458</v>
      </c>
      <c r="I418" s="3" t="s">
        <v>38</v>
      </c>
      <c r="J418" s="3" t="s">
        <v>25</v>
      </c>
      <c r="K418" s="3" t="s">
        <v>26</v>
      </c>
      <c r="L418" s="3" t="s">
        <v>27</v>
      </c>
      <c r="M418" s="3" t="s">
        <v>27</v>
      </c>
      <c r="N418" s="3" t="s">
        <v>27</v>
      </c>
      <c r="O418" s="3" t="s">
        <v>27</v>
      </c>
      <c r="P418" s="3" t="s">
        <v>27</v>
      </c>
      <c r="Q418" s="3" t="s">
        <v>27</v>
      </c>
      <c r="R418" s="3" t="s">
        <v>77</v>
      </c>
      <c r="S418" s="3" t="s">
        <v>27</v>
      </c>
      <c r="T418" s="3" t="s">
        <v>29</v>
      </c>
      <c r="U418" s="3" t="s">
        <v>30</v>
      </c>
      <c r="V418" s="4">
        <v>41424.794629629629</v>
      </c>
      <c r="W418" s="3" t="s">
        <v>40</v>
      </c>
      <c r="X418" s="3" t="s">
        <v>27</v>
      </c>
      <c r="Y418" s="3" t="s">
        <v>219</v>
      </c>
      <c r="Z418" s="3" t="s">
        <v>1401</v>
      </c>
      <c r="AA418" s="3">
        <f t="shared" si="19"/>
        <v>1.3842592590663116E-2</v>
      </c>
      <c r="AB418" s="23">
        <f t="shared" si="20"/>
        <v>6.9212962953315582E-3</v>
      </c>
      <c r="AC418" s="47">
        <f t="shared" si="18"/>
        <v>14.368020833331684</v>
      </c>
      <c r="AD418" s="47" t="s">
        <v>1427</v>
      </c>
    </row>
    <row r="419" spans="1:30" x14ac:dyDescent="0.2">
      <c r="A419" s="2" t="s">
        <v>455</v>
      </c>
      <c r="B419" s="3" t="s">
        <v>22</v>
      </c>
      <c r="C419" s="4">
        <v>41410.435624999998</v>
      </c>
      <c r="D419" s="86" t="s">
        <v>1458</v>
      </c>
      <c r="E419" s="67">
        <v>41410</v>
      </c>
      <c r="F419" s="69">
        <v>0.43541666666666662</v>
      </c>
      <c r="G419" s="70" t="s">
        <v>1413</v>
      </c>
      <c r="H419" s="3" t="s">
        <v>456</v>
      </c>
      <c r="I419" s="3" t="s">
        <v>107</v>
      </c>
      <c r="J419" s="3" t="s">
        <v>25</v>
      </c>
      <c r="K419" s="3" t="s">
        <v>26</v>
      </c>
      <c r="L419" s="3" t="s">
        <v>27</v>
      </c>
      <c r="M419" s="3" t="s">
        <v>81</v>
      </c>
      <c r="N419" s="3" t="s">
        <v>27</v>
      </c>
      <c r="O419" s="3" t="s">
        <v>27</v>
      </c>
      <c r="P419" s="3" t="s">
        <v>27</v>
      </c>
      <c r="Q419" s="3" t="s">
        <v>27</v>
      </c>
      <c r="R419" s="3" t="s">
        <v>27</v>
      </c>
      <c r="S419" s="3" t="s">
        <v>27</v>
      </c>
      <c r="T419" s="3" t="s">
        <v>29</v>
      </c>
      <c r="U419" s="3" t="s">
        <v>30</v>
      </c>
      <c r="V419" s="4">
        <v>41476.709409722222</v>
      </c>
      <c r="W419" s="3" t="s">
        <v>27</v>
      </c>
      <c r="X419" s="3" t="s">
        <v>27</v>
      </c>
      <c r="Y419" s="3" t="s">
        <v>93</v>
      </c>
      <c r="Z419" s="3" t="s">
        <v>1386</v>
      </c>
      <c r="AA419" s="3">
        <f t="shared" si="19"/>
        <v>9.0162037013215013E-3</v>
      </c>
      <c r="AB419" s="23">
        <f t="shared" si="20"/>
        <v>4.5081018506607506E-3</v>
      </c>
      <c r="AC419" s="47">
        <f t="shared" si="18"/>
        <v>66.273784722223354</v>
      </c>
      <c r="AD419" s="47" t="s">
        <v>1428</v>
      </c>
    </row>
    <row r="420" spans="1:30" x14ac:dyDescent="0.2">
      <c r="A420" s="2" t="s">
        <v>453</v>
      </c>
      <c r="B420" s="3" t="s">
        <v>22</v>
      </c>
      <c r="C420" s="4">
        <v>41410.472962962966</v>
      </c>
      <c r="D420" s="86" t="s">
        <v>1458</v>
      </c>
      <c r="E420" s="67">
        <v>41410</v>
      </c>
      <c r="F420" s="69">
        <v>0.47291666666666665</v>
      </c>
      <c r="G420" s="70" t="s">
        <v>1413</v>
      </c>
      <c r="H420" s="3" t="s">
        <v>454</v>
      </c>
      <c r="I420" s="3" t="s">
        <v>38</v>
      </c>
      <c r="J420" s="3" t="s">
        <v>25</v>
      </c>
      <c r="K420" s="3" t="s">
        <v>26</v>
      </c>
      <c r="L420" s="5">
        <v>14</v>
      </c>
      <c r="M420" s="3" t="s">
        <v>27</v>
      </c>
      <c r="N420" s="3" t="s">
        <v>27</v>
      </c>
      <c r="O420" s="3" t="s">
        <v>27</v>
      </c>
      <c r="P420" s="3" t="s">
        <v>27</v>
      </c>
      <c r="Q420" s="3" t="s">
        <v>27</v>
      </c>
      <c r="R420" s="3" t="s">
        <v>27</v>
      </c>
      <c r="S420" s="3" t="s">
        <v>27</v>
      </c>
      <c r="T420" s="3" t="s">
        <v>29</v>
      </c>
      <c r="U420" s="3" t="s">
        <v>47</v>
      </c>
      <c r="V420" s="4">
        <v>41418.561145833337</v>
      </c>
      <c r="W420" s="3" t="s">
        <v>40</v>
      </c>
      <c r="X420" s="3" t="s">
        <v>27</v>
      </c>
      <c r="Y420" s="3" t="s">
        <v>64</v>
      </c>
      <c r="Z420" s="3" t="s">
        <v>1387</v>
      </c>
      <c r="AA420" s="3">
        <f t="shared" si="19"/>
        <v>3.7337962967285421E-2</v>
      </c>
      <c r="AB420" s="23">
        <f t="shared" si="20"/>
        <v>1.866898148364271E-2</v>
      </c>
      <c r="AC420" s="47">
        <f t="shared" si="18"/>
        <v>8.0881828703713836</v>
      </c>
      <c r="AD420" s="47" t="s">
        <v>1426</v>
      </c>
    </row>
    <row r="421" spans="1:30" x14ac:dyDescent="0.2">
      <c r="A421" s="2" t="s">
        <v>451</v>
      </c>
      <c r="B421" s="3" t="s">
        <v>52</v>
      </c>
      <c r="C421" s="4">
        <v>41410.583449074074</v>
      </c>
      <c r="D421" s="86" t="s">
        <v>1458</v>
      </c>
      <c r="E421" s="67">
        <v>41410</v>
      </c>
      <c r="F421" s="69">
        <v>0.58333333333333337</v>
      </c>
      <c r="G421" s="70" t="s">
        <v>1413</v>
      </c>
      <c r="H421" s="3" t="s">
        <v>452</v>
      </c>
      <c r="I421" s="3" t="s">
        <v>38</v>
      </c>
      <c r="J421" s="3" t="s">
        <v>25</v>
      </c>
      <c r="K421" s="3" t="s">
        <v>26</v>
      </c>
      <c r="L421" s="3" t="s">
        <v>27</v>
      </c>
      <c r="M421" s="3" t="s">
        <v>27</v>
      </c>
      <c r="N421" s="3" t="s">
        <v>27</v>
      </c>
      <c r="O421" s="3" t="s">
        <v>27</v>
      </c>
      <c r="P421" s="3" t="s">
        <v>27</v>
      </c>
      <c r="Q421" s="3" t="s">
        <v>27</v>
      </c>
      <c r="R421" s="3" t="s">
        <v>27</v>
      </c>
      <c r="S421" s="3" t="s">
        <v>27</v>
      </c>
      <c r="T421" s="3" t="s">
        <v>29</v>
      </c>
      <c r="U421" s="3" t="s">
        <v>30</v>
      </c>
      <c r="V421" s="4">
        <v>41479.679432870369</v>
      </c>
      <c r="W421" s="3" t="s">
        <v>59</v>
      </c>
      <c r="X421" s="3" t="s">
        <v>27</v>
      </c>
      <c r="Y421" s="3" t="s">
        <v>60</v>
      </c>
      <c r="Z421" s="3" t="s">
        <v>1389</v>
      </c>
      <c r="AA421" s="3">
        <f t="shared" si="19"/>
        <v>0.11048611110891216</v>
      </c>
      <c r="AB421" s="23">
        <f t="shared" si="20"/>
        <v>5.5243055554456078E-2</v>
      </c>
      <c r="AC421" s="47">
        <f t="shared" si="18"/>
        <v>69.095983796294604</v>
      </c>
      <c r="AD421" s="47" t="s">
        <v>1428</v>
      </c>
    </row>
    <row r="422" spans="1:30" x14ac:dyDescent="0.2">
      <c r="A422" s="2" t="s">
        <v>449</v>
      </c>
      <c r="B422" s="3" t="s">
        <v>22</v>
      </c>
      <c r="C422" s="4">
        <v>41410.632037037038</v>
      </c>
      <c r="D422" s="86" t="s">
        <v>1458</v>
      </c>
      <c r="E422" s="67">
        <v>41410</v>
      </c>
      <c r="F422" s="69">
        <v>0.63194444444444442</v>
      </c>
      <c r="G422" s="70" t="s">
        <v>1413</v>
      </c>
      <c r="H422" s="3" t="s">
        <v>450</v>
      </c>
      <c r="I422" s="3" t="s">
        <v>38</v>
      </c>
      <c r="J422" s="3" t="s">
        <v>25</v>
      </c>
      <c r="K422" s="3" t="s">
        <v>26</v>
      </c>
      <c r="L422" s="3" t="s">
        <v>27</v>
      </c>
      <c r="M422" s="3" t="s">
        <v>27</v>
      </c>
      <c r="N422" s="3" t="s">
        <v>27</v>
      </c>
      <c r="O422" s="3" t="s">
        <v>27</v>
      </c>
      <c r="P422" s="3" t="s">
        <v>27</v>
      </c>
      <c r="Q422" s="3" t="s">
        <v>27</v>
      </c>
      <c r="R422" s="3" t="s">
        <v>27</v>
      </c>
      <c r="S422" s="3" t="s">
        <v>27</v>
      </c>
      <c r="T422" s="3" t="s">
        <v>29</v>
      </c>
      <c r="U422" s="3" t="s">
        <v>30</v>
      </c>
      <c r="V422" s="4">
        <v>41416.438657407409</v>
      </c>
      <c r="W422" s="3" t="s">
        <v>40</v>
      </c>
      <c r="X422" s="3" t="s">
        <v>27</v>
      </c>
      <c r="Y422" s="3" t="s">
        <v>31</v>
      </c>
      <c r="Z422" s="3" t="s">
        <v>1394</v>
      </c>
      <c r="AA422" s="3">
        <f t="shared" si="19"/>
        <v>4.8587962963210884E-2</v>
      </c>
      <c r="AB422" s="23">
        <f t="shared" si="20"/>
        <v>2.4293981481605442E-2</v>
      </c>
      <c r="AC422" s="47">
        <f t="shared" si="18"/>
        <v>5.8066203703710926</v>
      </c>
      <c r="AD422" s="47" t="s">
        <v>1425</v>
      </c>
    </row>
    <row r="423" spans="1:30" x14ac:dyDescent="0.2">
      <c r="A423" s="2" t="s">
        <v>447</v>
      </c>
      <c r="B423" s="3" t="s">
        <v>22</v>
      </c>
      <c r="C423" s="4">
        <v>41411.250810185185</v>
      </c>
      <c r="D423" s="86" t="s">
        <v>1462</v>
      </c>
      <c r="E423" s="67">
        <v>41411</v>
      </c>
      <c r="F423" s="69">
        <v>0.25069444444444444</v>
      </c>
      <c r="G423" s="70" t="s">
        <v>1412</v>
      </c>
      <c r="H423" s="3" t="s">
        <v>448</v>
      </c>
      <c r="I423" s="3" t="s">
        <v>107</v>
      </c>
      <c r="J423" s="3" t="s">
        <v>25</v>
      </c>
      <c r="K423" s="3" t="s">
        <v>39</v>
      </c>
      <c r="L423" s="3" t="s">
        <v>27</v>
      </c>
      <c r="M423" s="3" t="s">
        <v>27</v>
      </c>
      <c r="N423" s="3" t="s">
        <v>27</v>
      </c>
      <c r="O423" s="3" t="s">
        <v>27</v>
      </c>
      <c r="P423" s="3" t="s">
        <v>27</v>
      </c>
      <c r="Q423" s="3" t="s">
        <v>27</v>
      </c>
      <c r="R423" s="3" t="s">
        <v>27</v>
      </c>
      <c r="S423" s="3" t="s">
        <v>27</v>
      </c>
      <c r="T423" s="3" t="s">
        <v>29</v>
      </c>
      <c r="U423" s="3" t="s">
        <v>30</v>
      </c>
      <c r="V423" s="4">
        <v>41411.634571759256</v>
      </c>
      <c r="W423" s="3" t="s">
        <v>27</v>
      </c>
      <c r="X423" s="3" t="s">
        <v>27</v>
      </c>
      <c r="Y423" s="3" t="s">
        <v>249</v>
      </c>
      <c r="Z423" s="3" t="s">
        <v>249</v>
      </c>
      <c r="AA423" s="3">
        <f t="shared" si="19"/>
        <v>0.61877314814773854</v>
      </c>
      <c r="AB423" s="23">
        <f t="shared" si="20"/>
        <v>0.30938657407386927</v>
      </c>
      <c r="AC423" s="47">
        <f t="shared" si="18"/>
        <v>0.38376157407037681</v>
      </c>
      <c r="AD423" s="47" t="s">
        <v>1420</v>
      </c>
    </row>
    <row r="424" spans="1:30" x14ac:dyDescent="0.2">
      <c r="A424" s="2" t="s">
        <v>445</v>
      </c>
      <c r="B424" s="3" t="s">
        <v>52</v>
      </c>
      <c r="C424" s="4">
        <v>41411.457789351851</v>
      </c>
      <c r="D424" s="86" t="s">
        <v>1462</v>
      </c>
      <c r="E424" s="67">
        <v>41411</v>
      </c>
      <c r="F424" s="69">
        <v>0.45763888888888887</v>
      </c>
      <c r="G424" s="70" t="s">
        <v>1413</v>
      </c>
      <c r="H424" s="3" t="s">
        <v>446</v>
      </c>
      <c r="I424" s="3" t="s">
        <v>38</v>
      </c>
      <c r="J424" s="3" t="s">
        <v>25</v>
      </c>
      <c r="K424" s="3" t="s">
        <v>26</v>
      </c>
      <c r="L424" s="3" t="s">
        <v>27</v>
      </c>
      <c r="M424" s="3" t="s">
        <v>96</v>
      </c>
      <c r="N424" s="3" t="s">
        <v>27</v>
      </c>
      <c r="O424" s="3" t="s">
        <v>27</v>
      </c>
      <c r="P424" s="3" t="s">
        <v>27</v>
      </c>
      <c r="Q424" s="3" t="s">
        <v>27</v>
      </c>
      <c r="R424" s="3" t="s">
        <v>27</v>
      </c>
      <c r="S424" s="3" t="s">
        <v>27</v>
      </c>
      <c r="T424" s="3" t="s">
        <v>29</v>
      </c>
      <c r="U424" s="3" t="s">
        <v>30</v>
      </c>
      <c r="V424" s="4">
        <v>41480.451967592591</v>
      </c>
      <c r="W424" s="3" t="s">
        <v>40</v>
      </c>
      <c r="X424" s="3" t="s">
        <v>27</v>
      </c>
      <c r="Y424" s="3" t="s">
        <v>44</v>
      </c>
      <c r="Z424" s="3" t="s">
        <v>1403</v>
      </c>
      <c r="AA424" s="3">
        <f t="shared" si="19"/>
        <v>0.2069791666654055</v>
      </c>
      <c r="AB424" s="23">
        <f t="shared" si="20"/>
        <v>0.10348958333270275</v>
      </c>
      <c r="AC424" s="47">
        <f t="shared" si="18"/>
        <v>68.994178240740439</v>
      </c>
      <c r="AD424" s="47" t="s">
        <v>1428</v>
      </c>
    </row>
    <row r="425" spans="1:30" x14ac:dyDescent="0.2">
      <c r="A425" s="2" t="s">
        <v>443</v>
      </c>
      <c r="B425" s="3" t="s">
        <v>22</v>
      </c>
      <c r="C425" s="4">
        <v>41411.465208333335</v>
      </c>
      <c r="D425" s="86" t="s">
        <v>1462</v>
      </c>
      <c r="E425" s="67">
        <v>41411</v>
      </c>
      <c r="F425" s="69">
        <v>0.46458333333333335</v>
      </c>
      <c r="G425" s="70" t="s">
        <v>1413</v>
      </c>
      <c r="H425" s="3" t="s">
        <v>444</v>
      </c>
      <c r="I425" s="3" t="s">
        <v>38</v>
      </c>
      <c r="J425" s="3" t="s">
        <v>25</v>
      </c>
      <c r="K425" s="3" t="s">
        <v>26</v>
      </c>
      <c r="L425" s="3" t="s">
        <v>27</v>
      </c>
      <c r="M425" s="3" t="s">
        <v>27</v>
      </c>
      <c r="N425" s="3" t="s">
        <v>27</v>
      </c>
      <c r="O425" s="3" t="s">
        <v>27</v>
      </c>
      <c r="P425" s="3" t="s">
        <v>27</v>
      </c>
      <c r="Q425" s="3" t="s">
        <v>27</v>
      </c>
      <c r="R425" s="3" t="s">
        <v>27</v>
      </c>
      <c r="S425" s="3" t="s">
        <v>27</v>
      </c>
      <c r="T425" s="3" t="s">
        <v>29</v>
      </c>
      <c r="U425" s="3" t="s">
        <v>30</v>
      </c>
      <c r="V425" s="4">
        <v>41435.656840277778</v>
      </c>
      <c r="W425" s="3" t="s">
        <v>27</v>
      </c>
      <c r="X425" s="3" t="s">
        <v>27</v>
      </c>
      <c r="Y425" s="3" t="s">
        <v>41</v>
      </c>
      <c r="Z425" s="3" t="s">
        <v>1386</v>
      </c>
      <c r="AA425" s="3">
        <f t="shared" si="19"/>
        <v>7.4189814840792678E-3</v>
      </c>
      <c r="AB425" s="23">
        <f t="shared" si="20"/>
        <v>3.7094907420396339E-3</v>
      </c>
      <c r="AC425" s="47">
        <f t="shared" si="18"/>
        <v>24.191631944442634</v>
      </c>
      <c r="AD425" s="47" t="s">
        <v>1427</v>
      </c>
    </row>
    <row r="426" spans="1:30" x14ac:dyDescent="0.2">
      <c r="A426" s="2" t="s">
        <v>440</v>
      </c>
      <c r="B426" s="3" t="s">
        <v>22</v>
      </c>
      <c r="C426" s="4">
        <v>41411.706736111111</v>
      </c>
      <c r="D426" s="86" t="s">
        <v>1462</v>
      </c>
      <c r="E426" s="67">
        <v>41411</v>
      </c>
      <c r="F426" s="69">
        <v>0.70624999999999993</v>
      </c>
      <c r="G426" s="70" t="s">
        <v>1413</v>
      </c>
      <c r="H426" s="3" t="s">
        <v>441</v>
      </c>
      <c r="I426" s="3" t="s">
        <v>38</v>
      </c>
      <c r="J426" s="3" t="s">
        <v>25</v>
      </c>
      <c r="K426" s="3" t="s">
        <v>26</v>
      </c>
      <c r="L426" s="3" t="s">
        <v>27</v>
      </c>
      <c r="M426" s="3" t="s">
        <v>27</v>
      </c>
      <c r="N426" s="3" t="s">
        <v>27</v>
      </c>
      <c r="O426" s="3" t="s">
        <v>27</v>
      </c>
      <c r="P426" s="3" t="s">
        <v>27</v>
      </c>
      <c r="Q426" s="3" t="s">
        <v>27</v>
      </c>
      <c r="R426" s="3" t="s">
        <v>27</v>
      </c>
      <c r="S426" s="3" t="s">
        <v>27</v>
      </c>
      <c r="T426" s="3" t="s">
        <v>29</v>
      </c>
      <c r="U426" s="3" t="s">
        <v>30</v>
      </c>
      <c r="V426" s="4">
        <v>41418.479398148149</v>
      </c>
      <c r="W426" s="3" t="s">
        <v>40</v>
      </c>
      <c r="X426" s="3" t="s">
        <v>27</v>
      </c>
      <c r="Y426" s="3" t="s">
        <v>442</v>
      </c>
      <c r="Z426" s="3" t="s">
        <v>1388</v>
      </c>
      <c r="AA426" s="3">
        <f t="shared" si="19"/>
        <v>0.24152777777635492</v>
      </c>
      <c r="AB426" s="23">
        <f t="shared" si="20"/>
        <v>0.12076388888817746</v>
      </c>
      <c r="AC426" s="47">
        <f t="shared" si="18"/>
        <v>6.7726620370376622</v>
      </c>
      <c r="AD426" s="47" t="s">
        <v>1426</v>
      </c>
    </row>
    <row r="427" spans="1:30" x14ac:dyDescent="0.2">
      <c r="A427" s="2" t="s">
        <v>438</v>
      </c>
      <c r="B427" s="3" t="s">
        <v>22</v>
      </c>
      <c r="C427" s="4">
        <v>41411.79383101852</v>
      </c>
      <c r="D427" s="86" t="s">
        <v>1462</v>
      </c>
      <c r="E427" s="67">
        <v>41411</v>
      </c>
      <c r="F427" s="69">
        <v>0.79375000000000007</v>
      </c>
      <c r="G427" s="70" t="s">
        <v>1414</v>
      </c>
      <c r="H427" s="3" t="s">
        <v>439</v>
      </c>
      <c r="I427" s="3" t="s">
        <v>38</v>
      </c>
      <c r="J427" s="3" t="s">
        <v>25</v>
      </c>
      <c r="K427" s="3" t="s">
        <v>26</v>
      </c>
      <c r="L427" s="3" t="s">
        <v>27</v>
      </c>
      <c r="M427" s="3" t="s">
        <v>27</v>
      </c>
      <c r="N427" s="3" t="s">
        <v>27</v>
      </c>
      <c r="O427" s="3" t="s">
        <v>27</v>
      </c>
      <c r="P427" s="3" t="s">
        <v>27</v>
      </c>
      <c r="Q427" s="3" t="s">
        <v>27</v>
      </c>
      <c r="R427" s="3" t="s">
        <v>27</v>
      </c>
      <c r="S427" s="3" t="s">
        <v>27</v>
      </c>
      <c r="T427" s="3" t="s">
        <v>29</v>
      </c>
      <c r="U427" s="3" t="s">
        <v>30</v>
      </c>
      <c r="V427" s="4">
        <v>41474.871331018519</v>
      </c>
      <c r="W427" s="3" t="s">
        <v>27</v>
      </c>
      <c r="X427" s="3" t="s">
        <v>27</v>
      </c>
      <c r="Y427" s="3" t="s">
        <v>31</v>
      </c>
      <c r="Z427" s="3" t="s">
        <v>1394</v>
      </c>
      <c r="AA427" s="3">
        <f t="shared" si="19"/>
        <v>8.7094907408754807E-2</v>
      </c>
      <c r="AB427" s="23">
        <f t="shared" si="20"/>
        <v>4.3547453704377403E-2</v>
      </c>
      <c r="AC427" s="47">
        <f t="shared" si="18"/>
        <v>63.077499999999418</v>
      </c>
      <c r="AD427" s="47" t="s">
        <v>1428</v>
      </c>
    </row>
    <row r="428" spans="1:30" x14ac:dyDescent="0.2">
      <c r="A428" s="2" t="s">
        <v>436</v>
      </c>
      <c r="B428" s="3" t="s">
        <v>22</v>
      </c>
      <c r="C428" s="4">
        <v>41412.534837962965</v>
      </c>
      <c r="D428" s="86" t="s">
        <v>1464</v>
      </c>
      <c r="E428" s="67">
        <v>41412</v>
      </c>
      <c r="F428" s="69">
        <v>0.53472222222222221</v>
      </c>
      <c r="G428" s="70" t="s">
        <v>1413</v>
      </c>
      <c r="H428" s="3" t="s">
        <v>437</v>
      </c>
      <c r="I428" s="3" t="s">
        <v>38</v>
      </c>
      <c r="J428" s="3" t="s">
        <v>25</v>
      </c>
      <c r="K428" s="3" t="s">
        <v>50</v>
      </c>
      <c r="L428" s="3" t="s">
        <v>27</v>
      </c>
      <c r="M428" s="3" t="s">
        <v>27</v>
      </c>
      <c r="N428" s="3" t="s">
        <v>27</v>
      </c>
      <c r="O428" s="3" t="s">
        <v>27</v>
      </c>
      <c r="P428" s="3" t="s">
        <v>27</v>
      </c>
      <c r="Q428" s="3" t="s">
        <v>27</v>
      </c>
      <c r="R428" s="3" t="s">
        <v>27</v>
      </c>
      <c r="S428" s="3" t="s">
        <v>27</v>
      </c>
      <c r="T428" s="3" t="s">
        <v>29</v>
      </c>
      <c r="U428" s="3" t="s">
        <v>30</v>
      </c>
      <c r="V428" s="4">
        <v>41430.360069444447</v>
      </c>
      <c r="W428" s="3" t="s">
        <v>27</v>
      </c>
      <c r="X428" s="3" t="s">
        <v>27</v>
      </c>
      <c r="Y428" s="3" t="s">
        <v>31</v>
      </c>
      <c r="Z428" s="3" t="s">
        <v>1394</v>
      </c>
      <c r="AA428" s="3">
        <f t="shared" si="19"/>
        <v>0.74100694444496185</v>
      </c>
      <c r="AB428" s="23">
        <f t="shared" si="20"/>
        <v>0.37050347222248092</v>
      </c>
      <c r="AC428" s="47">
        <f t="shared" si="18"/>
        <v>17.825231481481751</v>
      </c>
      <c r="AD428" s="47" t="s">
        <v>1427</v>
      </c>
    </row>
    <row r="429" spans="1:30" x14ac:dyDescent="0.2">
      <c r="A429" s="2" t="s">
        <v>434</v>
      </c>
      <c r="B429" s="3" t="s">
        <v>22</v>
      </c>
      <c r="C429" s="4">
        <v>41413.302974537037</v>
      </c>
      <c r="D429" s="86" t="s">
        <v>1463</v>
      </c>
      <c r="E429" s="67">
        <v>41413</v>
      </c>
      <c r="F429" s="69">
        <v>0.30277777777777776</v>
      </c>
      <c r="G429" s="70" t="s">
        <v>1412</v>
      </c>
      <c r="H429" s="3" t="s">
        <v>435</v>
      </c>
      <c r="I429" s="3" t="s">
        <v>38</v>
      </c>
      <c r="J429" s="3" t="s">
        <v>25</v>
      </c>
      <c r="K429" s="3" t="s">
        <v>39</v>
      </c>
      <c r="L429" s="3" t="s">
        <v>27</v>
      </c>
      <c r="M429" s="3" t="s">
        <v>27</v>
      </c>
      <c r="N429" s="3" t="s">
        <v>27</v>
      </c>
      <c r="O429" s="3" t="s">
        <v>27</v>
      </c>
      <c r="P429" s="3" t="s">
        <v>27</v>
      </c>
      <c r="Q429" s="3" t="s">
        <v>27</v>
      </c>
      <c r="R429" s="3" t="s">
        <v>27</v>
      </c>
      <c r="S429" s="3" t="s">
        <v>27</v>
      </c>
      <c r="T429" s="3" t="s">
        <v>29</v>
      </c>
      <c r="U429" s="3" t="s">
        <v>30</v>
      </c>
      <c r="V429" s="4">
        <v>41418.451620370368</v>
      </c>
      <c r="W429" s="3" t="s">
        <v>40</v>
      </c>
      <c r="X429" s="3" t="s">
        <v>27</v>
      </c>
      <c r="Y429" s="3" t="s">
        <v>175</v>
      </c>
      <c r="Z429" s="3" t="s">
        <v>1394</v>
      </c>
      <c r="AA429" s="3">
        <f t="shared" si="19"/>
        <v>0.768136574071832</v>
      </c>
      <c r="AB429" s="23">
        <f t="shared" si="20"/>
        <v>0.384068287035916</v>
      </c>
      <c r="AC429" s="47">
        <f t="shared" si="18"/>
        <v>5.148645833331102</v>
      </c>
      <c r="AD429" s="47" t="s">
        <v>1425</v>
      </c>
    </row>
    <row r="430" spans="1:30" x14ac:dyDescent="0.2">
      <c r="A430" s="2" t="s">
        <v>431</v>
      </c>
      <c r="B430" s="3" t="s">
        <v>22</v>
      </c>
      <c r="C430" s="4">
        <v>41413.83697916667</v>
      </c>
      <c r="D430" s="86" t="s">
        <v>1463</v>
      </c>
      <c r="E430" s="67">
        <v>41413</v>
      </c>
      <c r="F430" s="69">
        <v>0.83680555555555547</v>
      </c>
      <c r="G430" s="70" t="s">
        <v>1414</v>
      </c>
      <c r="H430" s="3" t="s">
        <v>432</v>
      </c>
      <c r="I430" s="3" t="s">
        <v>38</v>
      </c>
      <c r="J430" s="3" t="s">
        <v>25</v>
      </c>
      <c r="K430" s="3" t="s">
        <v>26</v>
      </c>
      <c r="L430" s="3" t="s">
        <v>27</v>
      </c>
      <c r="M430" s="3" t="s">
        <v>27</v>
      </c>
      <c r="N430" s="3" t="s">
        <v>27</v>
      </c>
      <c r="O430" s="3" t="s">
        <v>27</v>
      </c>
      <c r="P430" s="3" t="s">
        <v>27</v>
      </c>
      <c r="Q430" s="3" t="s">
        <v>27</v>
      </c>
      <c r="R430" s="3" t="s">
        <v>27</v>
      </c>
      <c r="S430" s="3" t="s">
        <v>27</v>
      </c>
      <c r="T430" s="3" t="s">
        <v>29</v>
      </c>
      <c r="U430" s="3" t="s">
        <v>30</v>
      </c>
      <c r="V430" s="4">
        <v>41435.656631944446</v>
      </c>
      <c r="W430" s="3" t="s">
        <v>27</v>
      </c>
      <c r="X430" s="3" t="s">
        <v>27</v>
      </c>
      <c r="Y430" s="3" t="s">
        <v>433</v>
      </c>
      <c r="Z430" s="3" t="s">
        <v>1396</v>
      </c>
      <c r="AA430" s="3">
        <f t="shared" si="19"/>
        <v>0.534004629633273</v>
      </c>
      <c r="AB430" s="23">
        <f t="shared" si="20"/>
        <v>0.2670023148166365</v>
      </c>
      <c r="AC430" s="47">
        <f t="shared" si="18"/>
        <v>21.819652777776355</v>
      </c>
      <c r="AD430" s="47" t="s">
        <v>1427</v>
      </c>
    </row>
    <row r="431" spans="1:30" x14ac:dyDescent="0.2">
      <c r="A431" s="2" t="s">
        <v>429</v>
      </c>
      <c r="B431" s="3" t="s">
        <v>22</v>
      </c>
      <c r="C431" s="4">
        <v>41414.220266203702</v>
      </c>
      <c r="D431" s="86" t="s">
        <v>1459</v>
      </c>
      <c r="E431" s="67">
        <v>41414</v>
      </c>
      <c r="F431" s="69">
        <v>0.22013888888888888</v>
      </c>
      <c r="G431" s="70" t="s">
        <v>1412</v>
      </c>
      <c r="H431" s="3" t="s">
        <v>430</v>
      </c>
      <c r="I431" s="3" t="s">
        <v>38</v>
      </c>
      <c r="J431" s="3" t="s">
        <v>25</v>
      </c>
      <c r="K431" s="3" t="s">
        <v>39</v>
      </c>
      <c r="L431" s="3" t="s">
        <v>27</v>
      </c>
      <c r="M431" s="3" t="s">
        <v>27</v>
      </c>
      <c r="N431" s="3" t="s">
        <v>27</v>
      </c>
      <c r="O431" s="3" t="s">
        <v>27</v>
      </c>
      <c r="P431" s="3" t="s">
        <v>27</v>
      </c>
      <c r="Q431" s="3" t="s">
        <v>27</v>
      </c>
      <c r="R431" s="3" t="s">
        <v>27</v>
      </c>
      <c r="S431" s="3" t="s">
        <v>27</v>
      </c>
      <c r="T431" s="3" t="s">
        <v>29</v>
      </c>
      <c r="U431" s="3" t="s">
        <v>30</v>
      </c>
      <c r="V431" s="4">
        <v>41414.741203703707</v>
      </c>
      <c r="W431" s="3" t="s">
        <v>27</v>
      </c>
      <c r="X431" s="3" t="s">
        <v>27</v>
      </c>
      <c r="Y431" s="3" t="s">
        <v>93</v>
      </c>
      <c r="Z431" s="3" t="s">
        <v>1386</v>
      </c>
      <c r="AA431" s="3">
        <f t="shared" si="19"/>
        <v>0.38328703703155043</v>
      </c>
      <c r="AB431" s="23">
        <f t="shared" si="20"/>
        <v>0.19164351851577521</v>
      </c>
      <c r="AC431" s="47">
        <f t="shared" si="18"/>
        <v>0.52093750000494765</v>
      </c>
      <c r="AD431" s="47" t="s">
        <v>1420</v>
      </c>
    </row>
    <row r="432" spans="1:30" x14ac:dyDescent="0.2">
      <c r="A432" s="2" t="s">
        <v>426</v>
      </c>
      <c r="B432" s="3" t="s">
        <v>22</v>
      </c>
      <c r="C432" s="4">
        <v>41414.420983796299</v>
      </c>
      <c r="D432" s="86" t="s">
        <v>1459</v>
      </c>
      <c r="E432" s="67">
        <v>41414</v>
      </c>
      <c r="F432" s="69">
        <v>0.42083333333333334</v>
      </c>
      <c r="G432" s="70" t="s">
        <v>1413</v>
      </c>
      <c r="H432" s="3" t="s">
        <v>427</v>
      </c>
      <c r="I432" s="3" t="s">
        <v>38</v>
      </c>
      <c r="J432" s="3" t="s">
        <v>25</v>
      </c>
      <c r="K432" s="3" t="s">
        <v>26</v>
      </c>
      <c r="L432" s="3" t="s">
        <v>27</v>
      </c>
      <c r="M432" s="3" t="s">
        <v>428</v>
      </c>
      <c r="N432" s="4">
        <v>41414.522210648145</v>
      </c>
      <c r="O432" s="3" t="s">
        <v>27</v>
      </c>
      <c r="P432" s="3" t="s">
        <v>27</v>
      </c>
      <c r="Q432" s="3" t="s">
        <v>27</v>
      </c>
      <c r="R432" s="3" t="s">
        <v>77</v>
      </c>
      <c r="S432" s="3" t="s">
        <v>27</v>
      </c>
      <c r="T432" s="3" t="s">
        <v>29</v>
      </c>
      <c r="U432" s="3" t="s">
        <v>30</v>
      </c>
      <c r="V432" s="4">
        <v>41449.450104166666</v>
      </c>
      <c r="W432" s="3" t="s">
        <v>40</v>
      </c>
      <c r="X432" s="3" t="s">
        <v>27</v>
      </c>
      <c r="Y432" s="3" t="s">
        <v>219</v>
      </c>
      <c r="Z432" s="3" t="s">
        <v>1401</v>
      </c>
      <c r="AA432" s="3">
        <f t="shared" si="19"/>
        <v>0.200717592597357</v>
      </c>
      <c r="AB432" s="23">
        <f t="shared" si="20"/>
        <v>0.1003587962986785</v>
      </c>
      <c r="AC432" s="47">
        <f t="shared" si="18"/>
        <v>35.029120370367309</v>
      </c>
      <c r="AD432" s="47" t="s">
        <v>1428</v>
      </c>
    </row>
    <row r="433" spans="1:30" x14ac:dyDescent="0.2">
      <c r="A433" s="2" t="s">
        <v>424</v>
      </c>
      <c r="B433" s="3" t="s">
        <v>22</v>
      </c>
      <c r="C433" s="4">
        <v>41414.525277777779</v>
      </c>
      <c r="D433" s="86" t="s">
        <v>1459</v>
      </c>
      <c r="E433" s="67">
        <v>41414</v>
      </c>
      <c r="F433" s="69">
        <v>0.52500000000000002</v>
      </c>
      <c r="G433" s="70" t="s">
        <v>1413</v>
      </c>
      <c r="H433" s="3" t="s">
        <v>425</v>
      </c>
      <c r="I433" s="3" t="s">
        <v>38</v>
      </c>
      <c r="J433" s="3" t="s">
        <v>25</v>
      </c>
      <c r="K433" s="3" t="s">
        <v>50</v>
      </c>
      <c r="L433" s="3" t="s">
        <v>27</v>
      </c>
      <c r="M433" s="3" t="s">
        <v>27</v>
      </c>
      <c r="N433" s="3" t="s">
        <v>27</v>
      </c>
      <c r="O433" s="3" t="s">
        <v>27</v>
      </c>
      <c r="P433" s="3" t="s">
        <v>27</v>
      </c>
      <c r="Q433" s="3" t="s">
        <v>27</v>
      </c>
      <c r="R433" s="3" t="s">
        <v>27</v>
      </c>
      <c r="S433" s="3" t="s">
        <v>27</v>
      </c>
      <c r="T433" s="3" t="s">
        <v>29</v>
      </c>
      <c r="U433" s="3" t="s">
        <v>47</v>
      </c>
      <c r="V433" s="4">
        <v>41449.444120370368</v>
      </c>
      <c r="W433" s="3" t="s">
        <v>40</v>
      </c>
      <c r="X433" s="3" t="s">
        <v>27</v>
      </c>
      <c r="Y433" s="3" t="s">
        <v>191</v>
      </c>
      <c r="Z433" s="3" t="s">
        <v>1390</v>
      </c>
      <c r="AA433" s="3">
        <f t="shared" si="19"/>
        <v>0.10429398147971369</v>
      </c>
      <c r="AB433" s="23">
        <f t="shared" si="20"/>
        <v>5.2146990739856847E-2</v>
      </c>
      <c r="AC433" s="47">
        <f t="shared" si="18"/>
        <v>34.918842592589499</v>
      </c>
      <c r="AD433" s="47" t="s">
        <v>1428</v>
      </c>
    </row>
    <row r="434" spans="1:30" x14ac:dyDescent="0.2">
      <c r="A434" s="2" t="s">
        <v>422</v>
      </c>
      <c r="B434" s="3" t="s">
        <v>22</v>
      </c>
      <c r="C434" s="4">
        <v>41414.63957175926</v>
      </c>
      <c r="D434" s="86" t="s">
        <v>1459</v>
      </c>
      <c r="E434" s="67">
        <v>41414</v>
      </c>
      <c r="F434" s="69">
        <v>0.63888888888888895</v>
      </c>
      <c r="G434" s="70" t="s">
        <v>1413</v>
      </c>
      <c r="H434" s="3" t="s">
        <v>423</v>
      </c>
      <c r="I434" s="3" t="s">
        <v>38</v>
      </c>
      <c r="J434" s="3" t="s">
        <v>25</v>
      </c>
      <c r="K434" s="3" t="s">
        <v>26</v>
      </c>
      <c r="L434" s="3" t="s">
        <v>27</v>
      </c>
      <c r="M434" s="3" t="s">
        <v>27</v>
      </c>
      <c r="N434" s="3" t="s">
        <v>27</v>
      </c>
      <c r="O434" s="3" t="s">
        <v>27</v>
      </c>
      <c r="P434" s="3" t="s">
        <v>27</v>
      </c>
      <c r="Q434" s="3" t="s">
        <v>27</v>
      </c>
      <c r="R434" s="3" t="s">
        <v>27</v>
      </c>
      <c r="S434" s="3" t="s">
        <v>27</v>
      </c>
      <c r="T434" s="3" t="s">
        <v>29</v>
      </c>
      <c r="U434" s="3" t="s">
        <v>47</v>
      </c>
      <c r="V434" s="4">
        <v>41451.579571759263</v>
      </c>
      <c r="W434" s="3" t="s">
        <v>40</v>
      </c>
      <c r="X434" s="3" t="s">
        <v>27</v>
      </c>
      <c r="Y434" s="3" t="s">
        <v>64</v>
      </c>
      <c r="Z434" s="3" t="s">
        <v>1387</v>
      </c>
      <c r="AA434" s="3">
        <f t="shared" si="19"/>
        <v>0.11429398148175096</v>
      </c>
      <c r="AB434" s="23">
        <f t="shared" si="20"/>
        <v>5.7146990740875481E-2</v>
      </c>
      <c r="AC434" s="47">
        <f t="shared" si="18"/>
        <v>36.940000000002328</v>
      </c>
      <c r="AD434" s="47" t="s">
        <v>1428</v>
      </c>
    </row>
    <row r="435" spans="1:30" x14ac:dyDescent="0.2">
      <c r="A435" s="2" t="s">
        <v>420</v>
      </c>
      <c r="B435" s="3" t="s">
        <v>22</v>
      </c>
      <c r="C435" s="4">
        <v>41414.658333333333</v>
      </c>
      <c r="D435" s="86" t="s">
        <v>1459</v>
      </c>
      <c r="E435" s="67">
        <v>41414</v>
      </c>
      <c r="F435" s="69">
        <v>0.65833333333333333</v>
      </c>
      <c r="G435" s="70" t="s">
        <v>1413</v>
      </c>
      <c r="H435" s="3" t="s">
        <v>421</v>
      </c>
      <c r="I435" s="3" t="s">
        <v>38</v>
      </c>
      <c r="J435" s="3" t="s">
        <v>25</v>
      </c>
      <c r="K435" s="3" t="s">
        <v>26</v>
      </c>
      <c r="L435" s="3" t="s">
        <v>27</v>
      </c>
      <c r="M435" s="3" t="s">
        <v>81</v>
      </c>
      <c r="N435" s="3" t="s">
        <v>27</v>
      </c>
      <c r="O435" s="3" t="s">
        <v>27</v>
      </c>
      <c r="P435" s="3" t="s">
        <v>27</v>
      </c>
      <c r="Q435" s="3" t="s">
        <v>27</v>
      </c>
      <c r="R435" s="3" t="s">
        <v>27</v>
      </c>
      <c r="S435" s="3" t="s">
        <v>27</v>
      </c>
      <c r="T435" s="3" t="s">
        <v>29</v>
      </c>
      <c r="U435" s="3" t="s">
        <v>30</v>
      </c>
      <c r="V435" s="4">
        <v>41476.708090277774</v>
      </c>
      <c r="W435" s="3" t="s">
        <v>40</v>
      </c>
      <c r="X435" s="3" t="s">
        <v>27</v>
      </c>
      <c r="Y435" s="3" t="s">
        <v>136</v>
      </c>
      <c r="Z435" s="3" t="s">
        <v>1387</v>
      </c>
      <c r="AA435" s="3">
        <f t="shared" si="19"/>
        <v>1.8761574072414078E-2</v>
      </c>
      <c r="AB435" s="23">
        <f t="shared" si="20"/>
        <v>9.3807870362070389E-3</v>
      </c>
      <c r="AC435" s="47">
        <f t="shared" si="18"/>
        <v>62.049756944441469</v>
      </c>
      <c r="AD435" s="47" t="s">
        <v>1428</v>
      </c>
    </row>
    <row r="436" spans="1:30" x14ac:dyDescent="0.2">
      <c r="A436" s="2" t="s">
        <v>417</v>
      </c>
      <c r="B436" s="3" t="s">
        <v>22</v>
      </c>
      <c r="C436" s="4">
        <v>41414.716516203705</v>
      </c>
      <c r="D436" s="86" t="s">
        <v>1459</v>
      </c>
      <c r="E436" s="67">
        <v>41414</v>
      </c>
      <c r="F436" s="69">
        <v>0.71597222222222223</v>
      </c>
      <c r="G436" s="70" t="s">
        <v>1413</v>
      </c>
      <c r="H436" s="3" t="s">
        <v>418</v>
      </c>
      <c r="I436" s="3" t="s">
        <v>38</v>
      </c>
      <c r="J436" s="3" t="s">
        <v>25</v>
      </c>
      <c r="K436" s="3" t="s">
        <v>26</v>
      </c>
      <c r="L436" s="3" t="s">
        <v>27</v>
      </c>
      <c r="M436" s="3" t="s">
        <v>27</v>
      </c>
      <c r="N436" s="3" t="s">
        <v>27</v>
      </c>
      <c r="O436" s="3" t="s">
        <v>27</v>
      </c>
      <c r="P436" s="3" t="s">
        <v>27</v>
      </c>
      <c r="Q436" s="3" t="s">
        <v>27</v>
      </c>
      <c r="R436" s="3" t="s">
        <v>27</v>
      </c>
      <c r="S436" s="3" t="s">
        <v>27</v>
      </c>
      <c r="T436" s="3" t="s">
        <v>29</v>
      </c>
      <c r="U436" s="3" t="s">
        <v>30</v>
      </c>
      <c r="V436" s="4">
        <v>41476.709432870368</v>
      </c>
      <c r="W436" s="3" t="s">
        <v>40</v>
      </c>
      <c r="X436" s="3" t="s">
        <v>27</v>
      </c>
      <c r="Y436" s="3" t="s">
        <v>419</v>
      </c>
      <c r="Z436" s="3" t="s">
        <v>1385</v>
      </c>
      <c r="AA436" s="3">
        <f t="shared" si="19"/>
        <v>5.8182870372547768E-2</v>
      </c>
      <c r="AB436" s="23">
        <f t="shared" si="20"/>
        <v>2.9091435186273884E-2</v>
      </c>
      <c r="AC436" s="47">
        <f t="shared" si="18"/>
        <v>61.992916666662495</v>
      </c>
      <c r="AD436" s="47" t="s">
        <v>1428</v>
      </c>
    </row>
    <row r="437" spans="1:30" x14ac:dyDescent="0.2">
      <c r="A437" s="2" t="s">
        <v>415</v>
      </c>
      <c r="B437" s="3" t="s">
        <v>52</v>
      </c>
      <c r="C437" s="4">
        <v>41415.399965277778</v>
      </c>
      <c r="D437" s="86" t="s">
        <v>1460</v>
      </c>
      <c r="E437" s="67">
        <v>41415</v>
      </c>
      <c r="F437" s="69">
        <v>0.39930555555555558</v>
      </c>
      <c r="G437" s="70" t="s">
        <v>1413</v>
      </c>
      <c r="H437" s="3" t="s">
        <v>416</v>
      </c>
      <c r="I437" s="3" t="s">
        <v>38</v>
      </c>
      <c r="J437" s="3" t="s">
        <v>25</v>
      </c>
      <c r="K437" s="3" t="s">
        <v>26</v>
      </c>
      <c r="L437" s="3" t="s">
        <v>27</v>
      </c>
      <c r="M437" s="3" t="s">
        <v>27</v>
      </c>
      <c r="N437" s="3" t="s">
        <v>27</v>
      </c>
      <c r="O437" s="3" t="s">
        <v>27</v>
      </c>
      <c r="P437" s="3" t="s">
        <v>27</v>
      </c>
      <c r="Q437" s="3" t="s">
        <v>27</v>
      </c>
      <c r="R437" s="3" t="s">
        <v>27</v>
      </c>
      <c r="S437" s="3" t="s">
        <v>27</v>
      </c>
      <c r="T437" s="3" t="s">
        <v>29</v>
      </c>
      <c r="U437" s="3" t="s">
        <v>47</v>
      </c>
      <c r="V437" s="4">
        <v>41480.451284722221</v>
      </c>
      <c r="W437" s="3" t="s">
        <v>40</v>
      </c>
      <c r="X437" s="3" t="s">
        <v>27</v>
      </c>
      <c r="Y437" s="3" t="s">
        <v>225</v>
      </c>
      <c r="Z437" s="3" t="s">
        <v>1393</v>
      </c>
      <c r="AA437" s="3">
        <f t="shared" si="19"/>
        <v>0.68344907407299615</v>
      </c>
      <c r="AB437" s="23">
        <f t="shared" si="20"/>
        <v>0.34172453703649808</v>
      </c>
      <c r="AC437" s="47">
        <f t="shared" si="18"/>
        <v>65.051319444442925</v>
      </c>
      <c r="AD437" s="47" t="s">
        <v>1428</v>
      </c>
    </row>
    <row r="438" spans="1:30" x14ac:dyDescent="0.2">
      <c r="A438" s="2" t="s">
        <v>413</v>
      </c>
      <c r="B438" s="3" t="s">
        <v>22</v>
      </c>
      <c r="C438" s="4">
        <v>41415.459097222221</v>
      </c>
      <c r="D438" s="86" t="s">
        <v>1460</v>
      </c>
      <c r="E438" s="67">
        <v>41415</v>
      </c>
      <c r="F438" s="69">
        <v>0.45902777777777781</v>
      </c>
      <c r="G438" s="70" t="s">
        <v>1413</v>
      </c>
      <c r="H438" s="3" t="s">
        <v>414</v>
      </c>
      <c r="I438" s="3" t="s">
        <v>34</v>
      </c>
      <c r="J438" s="3" t="s">
        <v>25</v>
      </c>
      <c r="K438" s="3" t="s">
        <v>26</v>
      </c>
      <c r="L438" s="3" t="s">
        <v>27</v>
      </c>
      <c r="M438" s="3" t="s">
        <v>54</v>
      </c>
      <c r="N438" s="3" t="s">
        <v>27</v>
      </c>
      <c r="O438" s="3" t="s">
        <v>27</v>
      </c>
      <c r="P438" s="3" t="s">
        <v>27</v>
      </c>
      <c r="Q438" s="3" t="s">
        <v>27</v>
      </c>
      <c r="R438" s="3" t="s">
        <v>27</v>
      </c>
      <c r="S438" s="3" t="s">
        <v>27</v>
      </c>
      <c r="T438" s="3" t="s">
        <v>29</v>
      </c>
      <c r="U438" s="3" t="s">
        <v>30</v>
      </c>
      <c r="V438" s="4">
        <v>41452.498865740738</v>
      </c>
      <c r="W438" s="3" t="s">
        <v>27</v>
      </c>
      <c r="X438" s="3" t="s">
        <v>27</v>
      </c>
      <c r="Y438" s="3" t="s">
        <v>191</v>
      </c>
      <c r="Z438" s="3" t="s">
        <v>1390</v>
      </c>
      <c r="AA438" s="3">
        <f t="shared" si="19"/>
        <v>5.9131944442924578E-2</v>
      </c>
      <c r="AB438" s="23">
        <f t="shared" si="20"/>
        <v>2.9565972221462289E-2</v>
      </c>
      <c r="AC438" s="47">
        <f t="shared" si="18"/>
        <v>37.039768518516212</v>
      </c>
      <c r="AD438" s="47" t="s">
        <v>1428</v>
      </c>
    </row>
    <row r="439" spans="1:30" x14ac:dyDescent="0.2">
      <c r="A439" s="2" t="s">
        <v>410</v>
      </c>
      <c r="B439" s="3" t="s">
        <v>22</v>
      </c>
      <c r="C439" s="4">
        <v>41415.467210648145</v>
      </c>
      <c r="D439" s="86" t="s">
        <v>1460</v>
      </c>
      <c r="E439" s="67">
        <v>41415</v>
      </c>
      <c r="F439" s="69">
        <v>0.46666666666666662</v>
      </c>
      <c r="G439" s="70" t="s">
        <v>1413</v>
      </c>
      <c r="H439" s="3" t="s">
        <v>411</v>
      </c>
      <c r="I439" s="3" t="s">
        <v>38</v>
      </c>
      <c r="J439" s="3" t="s">
        <v>25</v>
      </c>
      <c r="K439" s="3" t="s">
        <v>26</v>
      </c>
      <c r="L439" s="3" t="s">
        <v>27</v>
      </c>
      <c r="M439" s="3" t="s">
        <v>412</v>
      </c>
      <c r="N439" s="3" t="s">
        <v>27</v>
      </c>
      <c r="O439" s="3" t="s">
        <v>27</v>
      </c>
      <c r="P439" s="3" t="s">
        <v>27</v>
      </c>
      <c r="Q439" s="3" t="s">
        <v>27</v>
      </c>
      <c r="R439" s="3" t="s">
        <v>77</v>
      </c>
      <c r="S439" s="3" t="s">
        <v>27</v>
      </c>
      <c r="T439" s="3" t="s">
        <v>29</v>
      </c>
      <c r="U439" s="3" t="s">
        <v>30</v>
      </c>
      <c r="V439" s="4">
        <v>41486.611076388886</v>
      </c>
      <c r="W439" s="3" t="s">
        <v>40</v>
      </c>
      <c r="X439" s="3" t="s">
        <v>27</v>
      </c>
      <c r="Y439" s="3" t="s">
        <v>44</v>
      </c>
      <c r="Z439" s="3" t="s">
        <v>1403</v>
      </c>
      <c r="AA439" s="3">
        <f t="shared" si="19"/>
        <v>8.1134259235113859E-3</v>
      </c>
      <c r="AB439" s="23">
        <f t="shared" si="20"/>
        <v>4.056712961755693E-3</v>
      </c>
      <c r="AC439" s="47">
        <f t="shared" si="18"/>
        <v>71.143865740741603</v>
      </c>
      <c r="AD439" s="47" t="s">
        <v>1428</v>
      </c>
    </row>
    <row r="440" spans="1:30" x14ac:dyDescent="0.2">
      <c r="A440" s="2" t="s">
        <v>407</v>
      </c>
      <c r="B440" s="3" t="s">
        <v>52</v>
      </c>
      <c r="C440" s="4">
        <v>41415.479768518519</v>
      </c>
      <c r="D440" s="86" t="s">
        <v>1460</v>
      </c>
      <c r="E440" s="67">
        <v>41415</v>
      </c>
      <c r="F440" s="69">
        <v>0.47916666666666669</v>
      </c>
      <c r="G440" s="70" t="s">
        <v>1413</v>
      </c>
      <c r="H440" s="3" t="s">
        <v>408</v>
      </c>
      <c r="I440" s="3" t="s">
        <v>57</v>
      </c>
      <c r="J440" s="3" t="s">
        <v>25</v>
      </c>
      <c r="K440" s="3" t="s">
        <v>26</v>
      </c>
      <c r="L440" s="3" t="s">
        <v>27</v>
      </c>
      <c r="M440" s="3" t="s">
        <v>27</v>
      </c>
      <c r="N440" s="3" t="s">
        <v>27</v>
      </c>
      <c r="O440" s="3" t="s">
        <v>27</v>
      </c>
      <c r="P440" s="3" t="s">
        <v>27</v>
      </c>
      <c r="Q440" s="3" t="s">
        <v>27</v>
      </c>
      <c r="R440" s="3" t="s">
        <v>27</v>
      </c>
      <c r="S440" s="3" t="s">
        <v>27</v>
      </c>
      <c r="T440" s="3" t="s">
        <v>29</v>
      </c>
      <c r="U440" s="3" t="s">
        <v>30</v>
      </c>
      <c r="V440" s="4">
        <v>41435.479930555557</v>
      </c>
      <c r="W440" s="3" t="s">
        <v>59</v>
      </c>
      <c r="X440" s="3" t="s">
        <v>27</v>
      </c>
      <c r="Y440" s="3" t="s">
        <v>409</v>
      </c>
      <c r="Z440" s="3" t="s">
        <v>1405</v>
      </c>
      <c r="AA440" s="3">
        <f t="shared" si="19"/>
        <v>1.2557870373711921E-2</v>
      </c>
      <c r="AB440" s="23">
        <f t="shared" si="20"/>
        <v>6.2789351868559606E-3</v>
      </c>
      <c r="AC440" s="47">
        <f t="shared" si="18"/>
        <v>20.000162037038535</v>
      </c>
      <c r="AD440" s="47" t="s">
        <v>1427</v>
      </c>
    </row>
    <row r="441" spans="1:30" x14ac:dyDescent="0.2">
      <c r="A441" s="2" t="s">
        <v>404</v>
      </c>
      <c r="B441" s="3" t="s">
        <v>22</v>
      </c>
      <c r="C441" s="4">
        <v>41415.480046296296</v>
      </c>
      <c r="D441" s="86" t="s">
        <v>1460</v>
      </c>
      <c r="E441" s="67">
        <v>41415</v>
      </c>
      <c r="F441" s="69">
        <v>0.47986111111111113</v>
      </c>
      <c r="G441" s="70" t="s">
        <v>1413</v>
      </c>
      <c r="H441" s="3" t="s">
        <v>405</v>
      </c>
      <c r="I441" s="3" t="s">
        <v>69</v>
      </c>
      <c r="J441" s="3" t="s">
        <v>25</v>
      </c>
      <c r="K441" s="3" t="s">
        <v>50</v>
      </c>
      <c r="L441" s="3" t="s">
        <v>27</v>
      </c>
      <c r="M441" s="3" t="s">
        <v>27</v>
      </c>
      <c r="N441" s="3" t="s">
        <v>27</v>
      </c>
      <c r="O441" s="3" t="s">
        <v>27</v>
      </c>
      <c r="P441" s="3" t="s">
        <v>27</v>
      </c>
      <c r="Q441" s="3" t="s">
        <v>27</v>
      </c>
      <c r="R441" s="3" t="s">
        <v>27</v>
      </c>
      <c r="S441" s="3" t="s">
        <v>27</v>
      </c>
      <c r="T441" s="3" t="s">
        <v>29</v>
      </c>
      <c r="U441" s="3" t="s">
        <v>47</v>
      </c>
      <c r="V441" s="4">
        <v>41428.591365740744</v>
      </c>
      <c r="W441" s="3" t="s">
        <v>27</v>
      </c>
      <c r="X441" s="3" t="s">
        <v>27</v>
      </c>
      <c r="Y441" s="3" t="s">
        <v>406</v>
      </c>
      <c r="Z441" s="3" t="s">
        <v>1388</v>
      </c>
      <c r="AA441" s="3">
        <f t="shared" si="19"/>
        <v>2.7777777722803876E-4</v>
      </c>
      <c r="AB441" s="23">
        <f t="shared" si="20"/>
        <v>1.3888888861401938E-4</v>
      </c>
      <c r="AC441" s="47">
        <f t="shared" si="18"/>
        <v>13.111319444447872</v>
      </c>
      <c r="AD441" s="47" t="s">
        <v>1427</v>
      </c>
    </row>
    <row r="442" spans="1:30" x14ac:dyDescent="0.2">
      <c r="A442" s="2" t="s">
        <v>401</v>
      </c>
      <c r="B442" s="3" t="s">
        <v>22</v>
      </c>
      <c r="C442" s="4">
        <v>41415.635081018518</v>
      </c>
      <c r="D442" s="86" t="s">
        <v>1460</v>
      </c>
      <c r="E442" s="67">
        <v>41415</v>
      </c>
      <c r="F442" s="69">
        <v>0.63472222222222219</v>
      </c>
      <c r="G442" s="70" t="s">
        <v>1413</v>
      </c>
      <c r="H442" s="3" t="s">
        <v>402</v>
      </c>
      <c r="I442" s="3" t="s">
        <v>38</v>
      </c>
      <c r="J442" s="3" t="s">
        <v>25</v>
      </c>
      <c r="K442" s="3" t="s">
        <v>26</v>
      </c>
      <c r="L442" s="3" t="s">
        <v>27</v>
      </c>
      <c r="M442" s="3" t="s">
        <v>27</v>
      </c>
      <c r="N442" s="3" t="s">
        <v>27</v>
      </c>
      <c r="O442" s="3" t="s">
        <v>27</v>
      </c>
      <c r="P442" s="3" t="s">
        <v>27</v>
      </c>
      <c r="Q442" s="3" t="s">
        <v>27</v>
      </c>
      <c r="R442" s="3" t="s">
        <v>27</v>
      </c>
      <c r="S442" s="3" t="s">
        <v>27</v>
      </c>
      <c r="T442" s="3" t="s">
        <v>29</v>
      </c>
      <c r="U442" s="3" t="s">
        <v>30</v>
      </c>
      <c r="V442" s="4">
        <v>41480.451527777775</v>
      </c>
      <c r="W442" s="3" t="s">
        <v>40</v>
      </c>
      <c r="X442" s="3" t="s">
        <v>27</v>
      </c>
      <c r="Y442" s="3" t="s">
        <v>403</v>
      </c>
      <c r="Z442" s="3" t="s">
        <v>1387</v>
      </c>
      <c r="AA442" s="3">
        <f t="shared" si="19"/>
        <v>0.15503472222189885</v>
      </c>
      <c r="AB442" s="23">
        <f t="shared" si="20"/>
        <v>7.7517361110949423E-2</v>
      </c>
      <c r="AC442" s="47">
        <f t="shared" si="18"/>
        <v>64.816446759257815</v>
      </c>
      <c r="AD442" s="47" t="s">
        <v>1428</v>
      </c>
    </row>
    <row r="443" spans="1:30" x14ac:dyDescent="0.2">
      <c r="A443" s="2" t="s">
        <v>399</v>
      </c>
      <c r="B443" s="3" t="s">
        <v>22</v>
      </c>
      <c r="C443" s="4">
        <v>41415.717731481483</v>
      </c>
      <c r="D443" s="86" t="s">
        <v>1460</v>
      </c>
      <c r="E443" s="67">
        <v>41415</v>
      </c>
      <c r="F443" s="69">
        <v>0.71736111111111101</v>
      </c>
      <c r="G443" s="70" t="s">
        <v>1413</v>
      </c>
      <c r="H443" s="3" t="s">
        <v>400</v>
      </c>
      <c r="I443" s="3" t="s">
        <v>38</v>
      </c>
      <c r="J443" s="3" t="s">
        <v>25</v>
      </c>
      <c r="K443" s="3" t="s">
        <v>50</v>
      </c>
      <c r="L443" s="3" t="s">
        <v>27</v>
      </c>
      <c r="M443" s="3" t="s">
        <v>27</v>
      </c>
      <c r="N443" s="3" t="s">
        <v>27</v>
      </c>
      <c r="O443" s="3" t="s">
        <v>27</v>
      </c>
      <c r="P443" s="3" t="s">
        <v>27</v>
      </c>
      <c r="Q443" s="3" t="s">
        <v>27</v>
      </c>
      <c r="R443" s="3" t="s">
        <v>27</v>
      </c>
      <c r="S443" s="3" t="s">
        <v>27</v>
      </c>
      <c r="T443" s="3" t="s">
        <v>29</v>
      </c>
      <c r="U443" s="3" t="s">
        <v>30</v>
      </c>
      <c r="V443" s="4">
        <v>41449.445543981485</v>
      </c>
      <c r="W443" s="3" t="s">
        <v>40</v>
      </c>
      <c r="X443" s="3" t="s">
        <v>27</v>
      </c>
      <c r="Y443" s="3" t="s">
        <v>178</v>
      </c>
      <c r="Z443" s="3" t="s">
        <v>1387</v>
      </c>
      <c r="AA443" s="3">
        <f t="shared" si="19"/>
        <v>8.2650462965830229E-2</v>
      </c>
      <c r="AB443" s="23">
        <f t="shared" si="20"/>
        <v>4.1325231482915115E-2</v>
      </c>
      <c r="AC443" s="47">
        <f t="shared" si="18"/>
        <v>33.727812500001164</v>
      </c>
      <c r="AD443" s="47" t="s">
        <v>1428</v>
      </c>
    </row>
    <row r="444" spans="1:30" x14ac:dyDescent="0.2">
      <c r="A444" s="2" t="s">
        <v>396</v>
      </c>
      <c r="B444" s="3" t="s">
        <v>22</v>
      </c>
      <c r="C444" s="4">
        <v>41415.727500000001</v>
      </c>
      <c r="D444" s="86" t="s">
        <v>1460</v>
      </c>
      <c r="E444" s="67">
        <v>41415</v>
      </c>
      <c r="F444" s="69">
        <v>0.7270833333333333</v>
      </c>
      <c r="G444" s="70" t="s">
        <v>1413</v>
      </c>
      <c r="H444" s="3" t="s">
        <v>397</v>
      </c>
      <c r="I444" s="3" t="s">
        <v>57</v>
      </c>
      <c r="J444" s="3" t="s">
        <v>25</v>
      </c>
      <c r="K444" s="3" t="s">
        <v>26</v>
      </c>
      <c r="L444" s="3" t="s">
        <v>27</v>
      </c>
      <c r="M444" s="3" t="s">
        <v>27</v>
      </c>
      <c r="N444" s="4">
        <v>41425.636597222219</v>
      </c>
      <c r="O444" s="3" t="s">
        <v>27</v>
      </c>
      <c r="P444" s="3" t="s">
        <v>27</v>
      </c>
      <c r="Q444" s="3" t="s">
        <v>27</v>
      </c>
      <c r="R444" s="3" t="s">
        <v>27</v>
      </c>
      <c r="S444" s="3" t="s">
        <v>27</v>
      </c>
      <c r="T444" s="3" t="s">
        <v>29</v>
      </c>
      <c r="U444" s="3" t="s">
        <v>30</v>
      </c>
      <c r="V444" s="4">
        <v>41446.56726851852</v>
      </c>
      <c r="W444" s="3" t="s">
        <v>59</v>
      </c>
      <c r="X444" s="3" t="s">
        <v>27</v>
      </c>
      <c r="Y444" s="3" t="s">
        <v>398</v>
      </c>
      <c r="Z444" s="3" t="s">
        <v>1407</v>
      </c>
      <c r="AA444" s="3">
        <f t="shared" si="19"/>
        <v>9.7685185173759237E-3</v>
      </c>
      <c r="AB444" s="23">
        <f t="shared" si="20"/>
        <v>4.8842592586879618E-3</v>
      </c>
      <c r="AC444" s="47">
        <f t="shared" si="18"/>
        <v>30.839768518519122</v>
      </c>
      <c r="AD444" s="47" t="s">
        <v>1428</v>
      </c>
    </row>
    <row r="445" spans="1:30" x14ac:dyDescent="0.2">
      <c r="A445" s="2" t="s">
        <v>394</v>
      </c>
      <c r="B445" s="3" t="s">
        <v>22</v>
      </c>
      <c r="C445" s="4">
        <v>41416.479108796295</v>
      </c>
      <c r="D445" s="86" t="s">
        <v>1461</v>
      </c>
      <c r="E445" s="67">
        <v>41416</v>
      </c>
      <c r="F445" s="69">
        <v>0.47847222222222219</v>
      </c>
      <c r="G445" s="70" t="s">
        <v>1413</v>
      </c>
      <c r="H445" s="3" t="s">
        <v>395</v>
      </c>
      <c r="I445" s="3" t="s">
        <v>38</v>
      </c>
      <c r="J445" s="3" t="s">
        <v>25</v>
      </c>
      <c r="K445" s="3" t="s">
        <v>26</v>
      </c>
      <c r="L445" s="3" t="s">
        <v>27</v>
      </c>
      <c r="M445" s="3" t="s">
        <v>293</v>
      </c>
      <c r="N445" s="3" t="s">
        <v>27</v>
      </c>
      <c r="O445" s="3" t="s">
        <v>27</v>
      </c>
      <c r="P445" s="3" t="s">
        <v>27</v>
      </c>
      <c r="Q445" s="3" t="s">
        <v>27</v>
      </c>
      <c r="R445" s="3" t="s">
        <v>27</v>
      </c>
      <c r="S445" s="3" t="s">
        <v>27</v>
      </c>
      <c r="T445" s="3" t="s">
        <v>29</v>
      </c>
      <c r="U445" s="3" t="s">
        <v>30</v>
      </c>
      <c r="V445" s="4">
        <v>41439.690127314818</v>
      </c>
      <c r="W445" s="3" t="s">
        <v>40</v>
      </c>
      <c r="X445" s="3" t="s">
        <v>27</v>
      </c>
      <c r="Y445" s="3" t="s">
        <v>44</v>
      </c>
      <c r="Z445" s="3" t="s">
        <v>1407</v>
      </c>
      <c r="AA445" s="3">
        <f t="shared" si="19"/>
        <v>0.75160879629402189</v>
      </c>
      <c r="AB445" s="23">
        <f t="shared" si="20"/>
        <v>0.37580439814701094</v>
      </c>
      <c r="AC445" s="47">
        <f t="shared" si="18"/>
        <v>23.211018518522906</v>
      </c>
      <c r="AD445" s="47" t="s">
        <v>1427</v>
      </c>
    </row>
    <row r="446" spans="1:30" x14ac:dyDescent="0.2">
      <c r="A446" s="2" t="s">
        <v>392</v>
      </c>
      <c r="B446" s="3" t="s">
        <v>22</v>
      </c>
      <c r="C446" s="4">
        <v>41416.715381944443</v>
      </c>
      <c r="D446" s="86" t="s">
        <v>1461</v>
      </c>
      <c r="E446" s="67">
        <v>41416</v>
      </c>
      <c r="F446" s="69">
        <v>0.71527777777777779</v>
      </c>
      <c r="G446" s="70" t="s">
        <v>1413</v>
      </c>
      <c r="H446" s="3" t="s">
        <v>393</v>
      </c>
      <c r="I446" s="3" t="s">
        <v>38</v>
      </c>
      <c r="J446" s="3" t="s">
        <v>25</v>
      </c>
      <c r="K446" s="3" t="s">
        <v>50</v>
      </c>
      <c r="L446" s="3" t="s">
        <v>27</v>
      </c>
      <c r="M446" s="3" t="s">
        <v>27</v>
      </c>
      <c r="N446" s="3" t="s">
        <v>27</v>
      </c>
      <c r="O446" s="3" t="s">
        <v>27</v>
      </c>
      <c r="P446" s="3" t="s">
        <v>27</v>
      </c>
      <c r="Q446" s="3" t="s">
        <v>27</v>
      </c>
      <c r="R446" s="3" t="s">
        <v>27</v>
      </c>
      <c r="S446" s="3" t="s">
        <v>27</v>
      </c>
      <c r="T446" s="3" t="s">
        <v>29</v>
      </c>
      <c r="U446" s="3" t="s">
        <v>47</v>
      </c>
      <c r="V446" s="4">
        <v>41418.449826388889</v>
      </c>
      <c r="W446" s="3" t="s">
        <v>40</v>
      </c>
      <c r="X446" s="3" t="s">
        <v>27</v>
      </c>
      <c r="Y446" s="3" t="s">
        <v>82</v>
      </c>
      <c r="Z446" s="3" t="s">
        <v>1387</v>
      </c>
      <c r="AA446" s="3">
        <f t="shared" si="19"/>
        <v>0.23627314814802958</v>
      </c>
      <c r="AB446" s="23">
        <f t="shared" si="20"/>
        <v>0.11813657407401479</v>
      </c>
      <c r="AC446" s="47">
        <f t="shared" si="18"/>
        <v>1.734444444446126</v>
      </c>
      <c r="AD446" s="47" t="s">
        <v>1421</v>
      </c>
    </row>
    <row r="447" spans="1:30" x14ac:dyDescent="0.2">
      <c r="A447" s="2" t="s">
        <v>390</v>
      </c>
      <c r="B447" s="3" t="s">
        <v>22</v>
      </c>
      <c r="C447" s="4">
        <v>41417.368136574078</v>
      </c>
      <c r="D447" s="86" t="s">
        <v>1458</v>
      </c>
      <c r="E447" s="67">
        <v>41417</v>
      </c>
      <c r="F447" s="69">
        <v>0.36805555555555558</v>
      </c>
      <c r="G447" s="70" t="s">
        <v>1412</v>
      </c>
      <c r="H447" s="3" t="s">
        <v>391</v>
      </c>
      <c r="I447" s="3" t="s">
        <v>69</v>
      </c>
      <c r="J447" s="3" t="s">
        <v>25</v>
      </c>
      <c r="K447" s="3" t="s">
        <v>50</v>
      </c>
      <c r="L447" s="3" t="s">
        <v>27</v>
      </c>
      <c r="M447" s="3" t="s">
        <v>27</v>
      </c>
      <c r="N447" s="4">
        <v>41418.512974537036</v>
      </c>
      <c r="O447" s="3" t="s">
        <v>27</v>
      </c>
      <c r="P447" s="3" t="s">
        <v>27</v>
      </c>
      <c r="Q447" s="3" t="s">
        <v>27</v>
      </c>
      <c r="R447" s="3" t="s">
        <v>27</v>
      </c>
      <c r="S447" s="4">
        <v>41422.512615740743</v>
      </c>
      <c r="T447" s="3" t="s">
        <v>29</v>
      </c>
      <c r="U447" s="3" t="s">
        <v>30</v>
      </c>
      <c r="V447" s="4">
        <v>41423.398993055554</v>
      </c>
      <c r="W447" s="3" t="s">
        <v>27</v>
      </c>
      <c r="X447" s="3" t="s">
        <v>27</v>
      </c>
      <c r="Y447" s="3" t="s">
        <v>71</v>
      </c>
      <c r="Z447" s="3" t="s">
        <v>1387</v>
      </c>
      <c r="AA447" s="3">
        <f t="shared" si="19"/>
        <v>0.65275462963472819</v>
      </c>
      <c r="AB447" s="23">
        <f t="shared" si="20"/>
        <v>0.32637731481736409</v>
      </c>
      <c r="AC447" s="47">
        <f t="shared" si="18"/>
        <v>6.0308564814768033</v>
      </c>
      <c r="AD447" s="47" t="s">
        <v>1426</v>
      </c>
    </row>
    <row r="448" spans="1:30" x14ac:dyDescent="0.2">
      <c r="A448" s="2" t="s">
        <v>387</v>
      </c>
      <c r="B448" s="3" t="s">
        <v>52</v>
      </c>
      <c r="C448" s="4">
        <v>41417.376655092594</v>
      </c>
      <c r="D448" s="86" t="s">
        <v>1458</v>
      </c>
      <c r="E448" s="67">
        <v>41417</v>
      </c>
      <c r="F448" s="69">
        <v>0.37638888888888888</v>
      </c>
      <c r="G448" s="70" t="s">
        <v>1413</v>
      </c>
      <c r="H448" s="3" t="s">
        <v>388</v>
      </c>
      <c r="I448" s="3" t="s">
        <v>38</v>
      </c>
      <c r="J448" s="3" t="s">
        <v>25</v>
      </c>
      <c r="K448" s="3" t="s">
        <v>39</v>
      </c>
      <c r="L448" s="3" t="s">
        <v>27</v>
      </c>
      <c r="M448" s="3" t="s">
        <v>27</v>
      </c>
      <c r="N448" s="3" t="s">
        <v>27</v>
      </c>
      <c r="O448" s="3" t="s">
        <v>27</v>
      </c>
      <c r="P448" s="3" t="s">
        <v>27</v>
      </c>
      <c r="Q448" s="3" t="s">
        <v>27</v>
      </c>
      <c r="R448" s="3" t="s">
        <v>27</v>
      </c>
      <c r="S448" s="3" t="s">
        <v>27</v>
      </c>
      <c r="T448" s="3" t="s">
        <v>29</v>
      </c>
      <c r="U448" s="3" t="s">
        <v>30</v>
      </c>
      <c r="V448" s="4">
        <v>41418.521331018521</v>
      </c>
      <c r="W448" s="3" t="s">
        <v>40</v>
      </c>
      <c r="X448" s="3" t="s">
        <v>27</v>
      </c>
      <c r="Y448" s="3" t="s">
        <v>389</v>
      </c>
      <c r="Z448" s="3" t="s">
        <v>1387</v>
      </c>
      <c r="AA448" s="3">
        <f t="shared" si="19"/>
        <v>8.5185185162117705E-3</v>
      </c>
      <c r="AB448" s="23">
        <f t="shared" si="20"/>
        <v>4.2592592581058852E-3</v>
      </c>
      <c r="AC448" s="47">
        <f t="shared" si="18"/>
        <v>1.1446759259270038</v>
      </c>
      <c r="AD448" s="47" t="s">
        <v>1421</v>
      </c>
    </row>
    <row r="449" spans="1:30" x14ac:dyDescent="0.2">
      <c r="A449" s="2" t="s">
        <v>385</v>
      </c>
      <c r="B449" s="3" t="s">
        <v>22</v>
      </c>
      <c r="C449" s="4">
        <v>41417.502916666665</v>
      </c>
      <c r="D449" s="86" t="s">
        <v>1458</v>
      </c>
      <c r="E449" s="67">
        <v>41417</v>
      </c>
      <c r="F449" s="69">
        <v>0.50277777777777777</v>
      </c>
      <c r="G449" s="70" t="s">
        <v>1413</v>
      </c>
      <c r="H449" s="3" t="s">
        <v>386</v>
      </c>
      <c r="I449" s="3" t="s">
        <v>107</v>
      </c>
      <c r="J449" s="3" t="s">
        <v>25</v>
      </c>
      <c r="K449" s="3" t="s">
        <v>26</v>
      </c>
      <c r="L449" s="3" t="s">
        <v>27</v>
      </c>
      <c r="M449" s="3" t="s">
        <v>305</v>
      </c>
      <c r="N449" s="4">
        <v>41478.775625000002</v>
      </c>
      <c r="O449" s="3" t="s">
        <v>27</v>
      </c>
      <c r="P449" s="3" t="s">
        <v>27</v>
      </c>
      <c r="Q449" s="3" t="s">
        <v>27</v>
      </c>
      <c r="R449" s="3" t="s">
        <v>27</v>
      </c>
      <c r="S449" s="3" t="s">
        <v>27</v>
      </c>
      <c r="T449" s="3" t="s">
        <v>29</v>
      </c>
      <c r="U449" s="3" t="s">
        <v>30</v>
      </c>
      <c r="V449" s="4">
        <v>41486.589745370373</v>
      </c>
      <c r="W449" s="3" t="s">
        <v>27</v>
      </c>
      <c r="X449" s="3" t="s">
        <v>27</v>
      </c>
      <c r="Y449" s="3" t="s">
        <v>71</v>
      </c>
      <c r="Z449" s="3" t="s">
        <v>1387</v>
      </c>
      <c r="AA449" s="3">
        <f t="shared" si="19"/>
        <v>0.12626157407066785</v>
      </c>
      <c r="AB449" s="23">
        <f t="shared" si="20"/>
        <v>6.3130787035333924E-2</v>
      </c>
      <c r="AC449" s="47">
        <f t="shared" si="18"/>
        <v>69.086828703708306</v>
      </c>
      <c r="AD449" s="47" t="s">
        <v>1428</v>
      </c>
    </row>
    <row r="450" spans="1:30" x14ac:dyDescent="0.2">
      <c r="A450" s="2" t="s">
        <v>382</v>
      </c>
      <c r="B450" s="3" t="s">
        <v>22</v>
      </c>
      <c r="C450" s="4">
        <v>41417.569699074076</v>
      </c>
      <c r="D450" s="86" t="s">
        <v>1458</v>
      </c>
      <c r="E450" s="67">
        <v>41417</v>
      </c>
      <c r="F450" s="69">
        <v>0.56944444444444442</v>
      </c>
      <c r="G450" s="70" t="s">
        <v>1413</v>
      </c>
      <c r="H450" s="3" t="s">
        <v>383</v>
      </c>
      <c r="I450" s="3" t="s">
        <v>57</v>
      </c>
      <c r="J450" s="3" t="s">
        <v>25</v>
      </c>
      <c r="K450" s="3" t="s">
        <v>50</v>
      </c>
      <c r="L450" s="3" t="s">
        <v>27</v>
      </c>
      <c r="M450" s="3" t="s">
        <v>384</v>
      </c>
      <c r="N450" s="3" t="s">
        <v>27</v>
      </c>
      <c r="O450" s="3" t="s">
        <v>27</v>
      </c>
      <c r="P450" s="3" t="s">
        <v>27</v>
      </c>
      <c r="Q450" s="3" t="s">
        <v>27</v>
      </c>
      <c r="R450" s="3" t="s">
        <v>27</v>
      </c>
      <c r="S450" s="3" t="s">
        <v>27</v>
      </c>
      <c r="T450" s="3" t="s">
        <v>29</v>
      </c>
      <c r="U450" s="3" t="s">
        <v>30</v>
      </c>
      <c r="V450" s="4">
        <v>41476.719305555554</v>
      </c>
      <c r="W450" s="3" t="s">
        <v>59</v>
      </c>
      <c r="X450" s="3" t="s">
        <v>27</v>
      </c>
      <c r="Y450" s="3" t="s">
        <v>112</v>
      </c>
      <c r="Z450" s="3" t="s">
        <v>1389</v>
      </c>
      <c r="AA450" s="3">
        <f t="shared" si="19"/>
        <v>6.678240741166519E-2</v>
      </c>
      <c r="AB450" s="23">
        <f t="shared" si="20"/>
        <v>3.3391203705832595E-2</v>
      </c>
      <c r="AC450" s="47">
        <f t="shared" ref="AC450:AC513" si="21">V450-C450</f>
        <v>59.149606481478259</v>
      </c>
      <c r="AD450" s="47" t="s">
        <v>1428</v>
      </c>
    </row>
    <row r="451" spans="1:30" x14ac:dyDescent="0.2">
      <c r="A451" s="2" t="s">
        <v>380</v>
      </c>
      <c r="B451" s="3" t="s">
        <v>22</v>
      </c>
      <c r="C451" s="4">
        <v>41417.580023148148</v>
      </c>
      <c r="D451" s="86" t="s">
        <v>1458</v>
      </c>
      <c r="E451" s="67">
        <v>41417</v>
      </c>
      <c r="F451" s="69">
        <v>0.57986111111111105</v>
      </c>
      <c r="G451" s="70" t="s">
        <v>1413</v>
      </c>
      <c r="H451" s="3" t="s">
        <v>381</v>
      </c>
      <c r="I451" s="3" t="s">
        <v>38</v>
      </c>
      <c r="J451" s="3" t="s">
        <v>25</v>
      </c>
      <c r="K451" s="3" t="s">
        <v>26</v>
      </c>
      <c r="L451" s="3" t="s">
        <v>27</v>
      </c>
      <c r="M451" s="3" t="s">
        <v>27</v>
      </c>
      <c r="N451" s="3" t="s">
        <v>27</v>
      </c>
      <c r="O451" s="3" t="s">
        <v>27</v>
      </c>
      <c r="P451" s="3" t="s">
        <v>27</v>
      </c>
      <c r="Q451" s="3" t="s">
        <v>27</v>
      </c>
      <c r="R451" s="3" t="s">
        <v>27</v>
      </c>
      <c r="S451" s="3" t="s">
        <v>27</v>
      </c>
      <c r="T451" s="3" t="s">
        <v>29</v>
      </c>
      <c r="U451" s="3" t="s">
        <v>30</v>
      </c>
      <c r="V451" s="4">
        <v>41476.721898148149</v>
      </c>
      <c r="W451" s="3" t="s">
        <v>40</v>
      </c>
      <c r="X451" s="3" t="s">
        <v>27</v>
      </c>
      <c r="Y451" s="3" t="s">
        <v>182</v>
      </c>
      <c r="Z451" s="3" t="s">
        <v>1388</v>
      </c>
      <c r="AA451" s="3">
        <f t="shared" ref="AA451:AA514" si="22">C451-C450</f>
        <v>1.0324074071832001E-2</v>
      </c>
      <c r="AB451" s="23">
        <f t="shared" ref="AB451:AB514" si="23">AA451/2</f>
        <v>5.1620370359160006E-3</v>
      </c>
      <c r="AC451" s="47">
        <f t="shared" si="21"/>
        <v>59.141875000001164</v>
      </c>
      <c r="AD451" s="47" t="s">
        <v>1428</v>
      </c>
    </row>
    <row r="452" spans="1:30" x14ac:dyDescent="0.2">
      <c r="A452" s="2" t="s">
        <v>378</v>
      </c>
      <c r="B452" s="3" t="s">
        <v>22</v>
      </c>
      <c r="C452" s="4">
        <v>41417.586481481485</v>
      </c>
      <c r="D452" s="86" t="s">
        <v>1458</v>
      </c>
      <c r="E452" s="67">
        <v>41417</v>
      </c>
      <c r="F452" s="69">
        <v>0.58611111111111114</v>
      </c>
      <c r="G452" s="70" t="s">
        <v>1413</v>
      </c>
      <c r="H452" s="3" t="s">
        <v>379</v>
      </c>
      <c r="I452" s="3" t="s">
        <v>38</v>
      </c>
      <c r="J452" s="3" t="s">
        <v>25</v>
      </c>
      <c r="K452" s="3" t="s">
        <v>26</v>
      </c>
      <c r="L452" s="3" t="s">
        <v>27</v>
      </c>
      <c r="M452" s="3" t="s">
        <v>27</v>
      </c>
      <c r="N452" s="3" t="s">
        <v>27</v>
      </c>
      <c r="O452" s="3" t="s">
        <v>27</v>
      </c>
      <c r="P452" s="3" t="s">
        <v>27</v>
      </c>
      <c r="Q452" s="3" t="s">
        <v>27</v>
      </c>
      <c r="R452" s="3" t="s">
        <v>27</v>
      </c>
      <c r="S452" s="3" t="s">
        <v>27</v>
      </c>
      <c r="T452" s="3" t="s">
        <v>29</v>
      </c>
      <c r="U452" s="3" t="s">
        <v>30</v>
      </c>
      <c r="V452" s="4">
        <v>41435.452534722222</v>
      </c>
      <c r="W452" s="3" t="s">
        <v>40</v>
      </c>
      <c r="X452" s="3" t="s">
        <v>27</v>
      </c>
      <c r="Y452" s="3" t="s">
        <v>182</v>
      </c>
      <c r="Z452" s="3" t="s">
        <v>1388</v>
      </c>
      <c r="AA452" s="3">
        <f t="shared" si="22"/>
        <v>6.4583333369228058E-3</v>
      </c>
      <c r="AB452" s="23">
        <f t="shared" si="23"/>
        <v>3.2291666684614029E-3</v>
      </c>
      <c r="AC452" s="47">
        <f t="shared" si="21"/>
        <v>17.866053240737529</v>
      </c>
      <c r="AD452" s="47" t="s">
        <v>1427</v>
      </c>
    </row>
    <row r="453" spans="1:30" x14ac:dyDescent="0.2">
      <c r="A453" s="2" t="s">
        <v>376</v>
      </c>
      <c r="B453" s="3" t="s">
        <v>22</v>
      </c>
      <c r="C453" s="4">
        <v>41417.599178240744</v>
      </c>
      <c r="D453" s="86" t="s">
        <v>1458</v>
      </c>
      <c r="E453" s="67">
        <v>41417</v>
      </c>
      <c r="F453" s="69">
        <v>0.59861111111111109</v>
      </c>
      <c r="G453" s="70" t="s">
        <v>1413</v>
      </c>
      <c r="H453" s="3" t="s">
        <v>377</v>
      </c>
      <c r="I453" s="3" t="s">
        <v>38</v>
      </c>
      <c r="J453" s="3" t="s">
        <v>25</v>
      </c>
      <c r="K453" s="3" t="s">
        <v>26</v>
      </c>
      <c r="L453" s="3" t="s">
        <v>27</v>
      </c>
      <c r="M453" s="3" t="s">
        <v>27</v>
      </c>
      <c r="N453" s="3" t="s">
        <v>27</v>
      </c>
      <c r="O453" s="3" t="s">
        <v>27</v>
      </c>
      <c r="P453" s="3" t="s">
        <v>27</v>
      </c>
      <c r="Q453" s="3" t="s">
        <v>27</v>
      </c>
      <c r="R453" s="3" t="s">
        <v>27</v>
      </c>
      <c r="S453" s="3" t="s">
        <v>27</v>
      </c>
      <c r="T453" s="3" t="s">
        <v>29</v>
      </c>
      <c r="U453" s="3" t="s">
        <v>30</v>
      </c>
      <c r="V453" s="4">
        <v>41476.72928240741</v>
      </c>
      <c r="W453" s="3" t="s">
        <v>40</v>
      </c>
      <c r="X453" s="3" t="s">
        <v>27</v>
      </c>
      <c r="Y453" s="3" t="s">
        <v>182</v>
      </c>
      <c r="Z453" s="3" t="s">
        <v>1388</v>
      </c>
      <c r="AA453" s="3">
        <f t="shared" si="22"/>
        <v>1.2696759258687962E-2</v>
      </c>
      <c r="AB453" s="23">
        <f t="shared" si="23"/>
        <v>6.3483796293439809E-3</v>
      </c>
      <c r="AC453" s="47">
        <f t="shared" si="21"/>
        <v>59.13010416666657</v>
      </c>
      <c r="AD453" s="47" t="s">
        <v>1428</v>
      </c>
    </row>
    <row r="454" spans="1:30" x14ac:dyDescent="0.2">
      <c r="A454" s="2" t="s">
        <v>374</v>
      </c>
      <c r="B454" s="3" t="s">
        <v>22</v>
      </c>
      <c r="C454" s="4">
        <v>41417.62740740741</v>
      </c>
      <c r="D454" s="86" t="s">
        <v>1458</v>
      </c>
      <c r="E454" s="67">
        <v>41417</v>
      </c>
      <c r="F454" s="69">
        <v>0.62708333333333333</v>
      </c>
      <c r="G454" s="70" t="s">
        <v>1413</v>
      </c>
      <c r="H454" s="3" t="s">
        <v>375</v>
      </c>
      <c r="I454" s="3" t="s">
        <v>38</v>
      </c>
      <c r="J454" s="3" t="s">
        <v>25</v>
      </c>
      <c r="K454" s="3" t="s">
        <v>50</v>
      </c>
      <c r="L454" s="3" t="s">
        <v>27</v>
      </c>
      <c r="M454" s="3" t="s">
        <v>27</v>
      </c>
      <c r="N454" s="3" t="s">
        <v>27</v>
      </c>
      <c r="O454" s="3" t="s">
        <v>27</v>
      </c>
      <c r="P454" s="3" t="s">
        <v>27</v>
      </c>
      <c r="Q454" s="3" t="s">
        <v>27</v>
      </c>
      <c r="R454" s="3" t="s">
        <v>27</v>
      </c>
      <c r="S454" s="3" t="s">
        <v>27</v>
      </c>
      <c r="T454" s="3" t="s">
        <v>29</v>
      </c>
      <c r="U454" s="3" t="s">
        <v>30</v>
      </c>
      <c r="V454" s="4">
        <v>41422.569305555553</v>
      </c>
      <c r="W454" s="3" t="s">
        <v>40</v>
      </c>
      <c r="X454" s="3" t="s">
        <v>27</v>
      </c>
      <c r="Y454" s="3" t="s">
        <v>302</v>
      </c>
      <c r="Z454" s="3" t="s">
        <v>1393</v>
      </c>
      <c r="AA454" s="3">
        <f t="shared" si="22"/>
        <v>2.8229166666278616E-2</v>
      </c>
      <c r="AB454" s="23">
        <f t="shared" si="23"/>
        <v>1.4114583333139308E-2</v>
      </c>
      <c r="AC454" s="47">
        <f t="shared" si="21"/>
        <v>4.9418981481430819</v>
      </c>
      <c r="AD454" s="47" t="s">
        <v>1424</v>
      </c>
    </row>
    <row r="455" spans="1:30" x14ac:dyDescent="0.2">
      <c r="A455" s="2" t="s">
        <v>372</v>
      </c>
      <c r="B455" s="3" t="s">
        <v>22</v>
      </c>
      <c r="C455" s="4">
        <v>41417.67528935185</v>
      </c>
      <c r="D455" s="86" t="s">
        <v>1458</v>
      </c>
      <c r="E455" s="67">
        <v>41417</v>
      </c>
      <c r="F455" s="69">
        <v>0.67499999999999993</v>
      </c>
      <c r="G455" s="70" t="s">
        <v>1413</v>
      </c>
      <c r="H455" s="3" t="s">
        <v>373</v>
      </c>
      <c r="I455" s="3" t="s">
        <v>38</v>
      </c>
      <c r="J455" s="3" t="s">
        <v>25</v>
      </c>
      <c r="K455" s="3" t="s">
        <v>26</v>
      </c>
      <c r="L455" s="3" t="s">
        <v>27</v>
      </c>
      <c r="M455" s="3" t="s">
        <v>27</v>
      </c>
      <c r="N455" s="3" t="s">
        <v>27</v>
      </c>
      <c r="O455" s="3" t="s">
        <v>27</v>
      </c>
      <c r="P455" s="3" t="s">
        <v>27</v>
      </c>
      <c r="Q455" s="3" t="s">
        <v>27</v>
      </c>
      <c r="R455" s="3" t="s">
        <v>27</v>
      </c>
      <c r="S455" s="3" t="s">
        <v>27</v>
      </c>
      <c r="T455" s="3" t="s">
        <v>29</v>
      </c>
      <c r="U455" s="3" t="s">
        <v>30</v>
      </c>
      <c r="V455" s="4">
        <v>41418.414965277778</v>
      </c>
      <c r="W455" s="3" t="s">
        <v>40</v>
      </c>
      <c r="X455" s="3" t="s">
        <v>27</v>
      </c>
      <c r="Y455" s="3" t="s">
        <v>35</v>
      </c>
      <c r="Z455" s="3" t="s">
        <v>1399</v>
      </c>
      <c r="AA455" s="3">
        <f t="shared" si="22"/>
        <v>4.7881944439723156E-2</v>
      </c>
      <c r="AB455" s="23">
        <f t="shared" si="23"/>
        <v>2.3940972219861578E-2</v>
      </c>
      <c r="AC455" s="47">
        <f t="shared" si="21"/>
        <v>0.739675925928168</v>
      </c>
      <c r="AD455" s="47" t="s">
        <v>1420</v>
      </c>
    </row>
    <row r="456" spans="1:30" x14ac:dyDescent="0.2">
      <c r="A456" s="2" t="s">
        <v>370</v>
      </c>
      <c r="B456" s="3" t="s">
        <v>22</v>
      </c>
      <c r="C456" s="4">
        <v>41417.740787037037</v>
      </c>
      <c r="D456" s="86" t="s">
        <v>1458</v>
      </c>
      <c r="E456" s="67">
        <v>41417</v>
      </c>
      <c r="F456" s="69">
        <v>0.7402777777777777</v>
      </c>
      <c r="G456" s="70" t="s">
        <v>1413</v>
      </c>
      <c r="H456" s="3" t="s">
        <v>371</v>
      </c>
      <c r="I456" s="3" t="s">
        <v>38</v>
      </c>
      <c r="J456" s="3" t="s">
        <v>25</v>
      </c>
      <c r="K456" s="3" t="s">
        <v>26</v>
      </c>
      <c r="L456" s="3" t="s">
        <v>27</v>
      </c>
      <c r="M456" s="3" t="s">
        <v>27</v>
      </c>
      <c r="N456" s="3" t="s">
        <v>27</v>
      </c>
      <c r="O456" s="3" t="s">
        <v>27</v>
      </c>
      <c r="P456" s="3" t="s">
        <v>27</v>
      </c>
      <c r="Q456" s="3" t="s">
        <v>27</v>
      </c>
      <c r="R456" s="3" t="s">
        <v>27</v>
      </c>
      <c r="S456" s="3" t="s">
        <v>27</v>
      </c>
      <c r="T456" s="3" t="s">
        <v>29</v>
      </c>
      <c r="U456" s="3" t="s">
        <v>47</v>
      </c>
      <c r="V456" s="4">
        <v>41418.419814814813</v>
      </c>
      <c r="W456" s="3" t="s">
        <v>40</v>
      </c>
      <c r="X456" s="3" t="s">
        <v>27</v>
      </c>
      <c r="Y456" s="3" t="s">
        <v>71</v>
      </c>
      <c r="Z456" s="3" t="s">
        <v>1387</v>
      </c>
      <c r="AA456" s="3">
        <f t="shared" si="22"/>
        <v>6.5497685187438037E-2</v>
      </c>
      <c r="AB456" s="23">
        <f t="shared" si="23"/>
        <v>3.2748842593719019E-2</v>
      </c>
      <c r="AC456" s="47">
        <f t="shared" si="21"/>
        <v>0.67902777777635492</v>
      </c>
      <c r="AD456" s="47" t="s">
        <v>1420</v>
      </c>
    </row>
    <row r="457" spans="1:30" x14ac:dyDescent="0.2">
      <c r="A457" s="2" t="s">
        <v>368</v>
      </c>
      <c r="B457" s="3" t="s">
        <v>22</v>
      </c>
      <c r="C457" s="4">
        <v>41418.347094907411</v>
      </c>
      <c r="D457" s="86" t="s">
        <v>1462</v>
      </c>
      <c r="E457" s="67">
        <v>41418</v>
      </c>
      <c r="F457" s="69">
        <v>0.34652777777777777</v>
      </c>
      <c r="G457" s="70" t="s">
        <v>1412</v>
      </c>
      <c r="H457" s="3" t="s">
        <v>369</v>
      </c>
      <c r="I457" s="3" t="s">
        <v>38</v>
      </c>
      <c r="J457" s="3" t="s">
        <v>25</v>
      </c>
      <c r="K457" s="3" t="s">
        <v>26</v>
      </c>
      <c r="L457" s="3" t="s">
        <v>27</v>
      </c>
      <c r="M457" s="3" t="s">
        <v>27</v>
      </c>
      <c r="N457" s="3" t="s">
        <v>27</v>
      </c>
      <c r="O457" s="3" t="s">
        <v>27</v>
      </c>
      <c r="P457" s="3" t="s">
        <v>27</v>
      </c>
      <c r="Q457" s="3" t="s">
        <v>27</v>
      </c>
      <c r="R457" s="3" t="s">
        <v>27</v>
      </c>
      <c r="S457" s="3" t="s">
        <v>27</v>
      </c>
      <c r="T457" s="3" t="s">
        <v>29</v>
      </c>
      <c r="U457" s="3" t="s">
        <v>30</v>
      </c>
      <c r="V457" s="4">
        <v>41449.45034722222</v>
      </c>
      <c r="W457" s="3" t="s">
        <v>40</v>
      </c>
      <c r="X457" s="3" t="s">
        <v>27</v>
      </c>
      <c r="Y457" s="3" t="s">
        <v>64</v>
      </c>
      <c r="Z457" s="3" t="s">
        <v>1387</v>
      </c>
      <c r="AA457" s="3">
        <f t="shared" si="22"/>
        <v>0.60630787037371192</v>
      </c>
      <c r="AB457" s="23">
        <f t="shared" si="23"/>
        <v>0.30315393518685596</v>
      </c>
      <c r="AC457" s="47">
        <f t="shared" si="21"/>
        <v>31.103252314809652</v>
      </c>
      <c r="AD457" s="47" t="s">
        <v>1428</v>
      </c>
    </row>
    <row r="458" spans="1:30" x14ac:dyDescent="0.2">
      <c r="A458" s="2" t="s">
        <v>365</v>
      </c>
      <c r="B458" s="3" t="s">
        <v>22</v>
      </c>
      <c r="C458" s="4">
        <v>41418.438344907408</v>
      </c>
      <c r="D458" s="86" t="s">
        <v>1462</v>
      </c>
      <c r="E458" s="67">
        <v>41418</v>
      </c>
      <c r="F458" s="69">
        <v>0.4381944444444445</v>
      </c>
      <c r="G458" s="70" t="s">
        <v>1413</v>
      </c>
      <c r="H458" s="3" t="s">
        <v>366</v>
      </c>
      <c r="I458" s="3" t="s">
        <v>38</v>
      </c>
      <c r="J458" s="3" t="s">
        <v>25</v>
      </c>
      <c r="K458" s="3" t="s">
        <v>26</v>
      </c>
      <c r="L458" s="3" t="s">
        <v>27</v>
      </c>
      <c r="M458" s="3" t="s">
        <v>367</v>
      </c>
      <c r="N458" s="3" t="s">
        <v>27</v>
      </c>
      <c r="O458" s="3" t="s">
        <v>27</v>
      </c>
      <c r="P458" s="3" t="s">
        <v>27</v>
      </c>
      <c r="Q458" s="3" t="s">
        <v>27</v>
      </c>
      <c r="R458" s="3" t="s">
        <v>27</v>
      </c>
      <c r="S458" s="3" t="s">
        <v>27</v>
      </c>
      <c r="T458" s="3" t="s">
        <v>29</v>
      </c>
      <c r="U458" s="3" t="s">
        <v>30</v>
      </c>
      <c r="V458" s="4">
        <v>41476.735682870371</v>
      </c>
      <c r="W458" s="3" t="s">
        <v>40</v>
      </c>
      <c r="X458" s="3" t="s">
        <v>27</v>
      </c>
      <c r="Y458" s="3" t="s">
        <v>64</v>
      </c>
      <c r="Z458" s="3" t="s">
        <v>1387</v>
      </c>
      <c r="AA458" s="3">
        <f t="shared" si="22"/>
        <v>9.1249999997671694E-2</v>
      </c>
      <c r="AB458" s="23">
        <f t="shared" si="23"/>
        <v>4.5624999998835847E-2</v>
      </c>
      <c r="AC458" s="47">
        <f t="shared" si="21"/>
        <v>58.297337962962047</v>
      </c>
      <c r="AD458" s="47" t="s">
        <v>1428</v>
      </c>
    </row>
    <row r="459" spans="1:30" x14ac:dyDescent="0.2">
      <c r="A459" s="2" t="s">
        <v>363</v>
      </c>
      <c r="B459" s="3" t="s">
        <v>22</v>
      </c>
      <c r="C459" s="4">
        <v>41418.440335648149</v>
      </c>
      <c r="D459" s="86" t="s">
        <v>1462</v>
      </c>
      <c r="E459" s="67">
        <v>41418</v>
      </c>
      <c r="F459" s="69">
        <v>0.44027777777777777</v>
      </c>
      <c r="G459" s="70" t="s">
        <v>1413</v>
      </c>
      <c r="H459" s="3" t="s">
        <v>364</v>
      </c>
      <c r="I459" s="3" t="s">
        <v>38</v>
      </c>
      <c r="J459" s="3" t="s">
        <v>25</v>
      </c>
      <c r="K459" s="3" t="s">
        <v>26</v>
      </c>
      <c r="L459" s="3" t="s">
        <v>27</v>
      </c>
      <c r="M459" s="3" t="s">
        <v>27</v>
      </c>
      <c r="N459" s="3" t="s">
        <v>27</v>
      </c>
      <c r="O459" s="3" t="s">
        <v>27</v>
      </c>
      <c r="P459" s="3" t="s">
        <v>27</v>
      </c>
      <c r="Q459" s="3" t="s">
        <v>27</v>
      </c>
      <c r="R459" s="3" t="s">
        <v>27</v>
      </c>
      <c r="S459" s="3" t="s">
        <v>27</v>
      </c>
      <c r="T459" s="3" t="s">
        <v>29</v>
      </c>
      <c r="U459" s="3" t="s">
        <v>30</v>
      </c>
      <c r="V459" s="4">
        <v>41467.640960648147</v>
      </c>
      <c r="W459" s="3" t="s">
        <v>40</v>
      </c>
      <c r="X459" s="3" t="s">
        <v>27</v>
      </c>
      <c r="Y459" s="3" t="s">
        <v>178</v>
      </c>
      <c r="Z459" s="3" t="s">
        <v>1387</v>
      </c>
      <c r="AA459" s="3">
        <f t="shared" si="22"/>
        <v>1.9907407404389232E-3</v>
      </c>
      <c r="AB459" s="23">
        <f t="shared" si="23"/>
        <v>9.9537037021946162E-4</v>
      </c>
      <c r="AC459" s="47">
        <f t="shared" si="21"/>
        <v>49.200624999997672</v>
      </c>
      <c r="AD459" s="47" t="s">
        <v>1428</v>
      </c>
    </row>
    <row r="460" spans="1:30" x14ac:dyDescent="0.2">
      <c r="A460" s="2" t="s">
        <v>361</v>
      </c>
      <c r="B460" s="3" t="s">
        <v>22</v>
      </c>
      <c r="C460" s="4">
        <v>41418.462141203701</v>
      </c>
      <c r="D460" s="86" t="s">
        <v>1462</v>
      </c>
      <c r="E460" s="67">
        <v>41418</v>
      </c>
      <c r="F460" s="69">
        <v>0.46180555555555558</v>
      </c>
      <c r="G460" s="70" t="s">
        <v>1413</v>
      </c>
      <c r="H460" s="3" t="s">
        <v>362</v>
      </c>
      <c r="I460" s="3" t="s">
        <v>57</v>
      </c>
      <c r="J460" s="3" t="s">
        <v>25</v>
      </c>
      <c r="K460" s="3" t="s">
        <v>26</v>
      </c>
      <c r="L460" s="3" t="s">
        <v>27</v>
      </c>
      <c r="M460" s="3" t="s">
        <v>27</v>
      </c>
      <c r="N460" s="3" t="s">
        <v>27</v>
      </c>
      <c r="O460" s="3" t="s">
        <v>27</v>
      </c>
      <c r="P460" s="3" t="s">
        <v>27</v>
      </c>
      <c r="Q460" s="3" t="s">
        <v>27</v>
      </c>
      <c r="R460" s="3" t="s">
        <v>27</v>
      </c>
      <c r="S460" s="3" t="s">
        <v>27</v>
      </c>
      <c r="T460" s="3" t="s">
        <v>29</v>
      </c>
      <c r="U460" s="3" t="s">
        <v>30</v>
      </c>
      <c r="V460" s="4">
        <v>41425.465995370374</v>
      </c>
      <c r="W460" s="3" t="s">
        <v>59</v>
      </c>
      <c r="X460" s="3" t="s">
        <v>27</v>
      </c>
      <c r="Y460" s="3" t="s">
        <v>64</v>
      </c>
      <c r="Z460" s="3" t="s">
        <v>1387</v>
      </c>
      <c r="AA460" s="3">
        <f t="shared" si="22"/>
        <v>2.1805555552418809E-2</v>
      </c>
      <c r="AB460" s="23">
        <f t="shared" si="23"/>
        <v>1.0902777776209405E-2</v>
      </c>
      <c r="AC460" s="47">
        <f t="shared" si="21"/>
        <v>7.0038541666726815</v>
      </c>
      <c r="AD460" s="47" t="s">
        <v>1426</v>
      </c>
    </row>
    <row r="461" spans="1:30" x14ac:dyDescent="0.2">
      <c r="A461" s="2" t="s">
        <v>358</v>
      </c>
      <c r="B461" s="3" t="s">
        <v>22</v>
      </c>
      <c r="C461" s="4">
        <v>41422.426226851851</v>
      </c>
      <c r="D461" s="86" t="s">
        <v>1460</v>
      </c>
      <c r="E461" s="67">
        <v>41422</v>
      </c>
      <c r="F461" s="69">
        <v>0.42569444444444443</v>
      </c>
      <c r="G461" s="70" t="s">
        <v>1413</v>
      </c>
      <c r="H461" s="3" t="s">
        <v>359</v>
      </c>
      <c r="I461" s="3" t="s">
        <v>38</v>
      </c>
      <c r="J461" s="3" t="s">
        <v>25</v>
      </c>
      <c r="K461" s="3" t="s">
        <v>50</v>
      </c>
      <c r="L461" s="3" t="s">
        <v>27</v>
      </c>
      <c r="M461" s="3" t="s">
        <v>360</v>
      </c>
      <c r="N461" s="3" t="s">
        <v>27</v>
      </c>
      <c r="O461" s="3" t="s">
        <v>27</v>
      </c>
      <c r="P461" s="3" t="s">
        <v>27</v>
      </c>
      <c r="Q461" s="3" t="s">
        <v>27</v>
      </c>
      <c r="R461" s="3" t="s">
        <v>27</v>
      </c>
      <c r="S461" s="3" t="s">
        <v>27</v>
      </c>
      <c r="T461" s="3" t="s">
        <v>29</v>
      </c>
      <c r="U461" s="3" t="s">
        <v>47</v>
      </c>
      <c r="V461" s="4">
        <v>41424.677025462966</v>
      </c>
      <c r="W461" s="3" t="s">
        <v>40</v>
      </c>
      <c r="X461" s="3" t="s">
        <v>27</v>
      </c>
      <c r="Y461" s="3" t="s">
        <v>71</v>
      </c>
      <c r="Z461" s="3" t="s">
        <v>1387</v>
      </c>
      <c r="AA461" s="3">
        <f t="shared" si="22"/>
        <v>3.9640856481491937</v>
      </c>
      <c r="AB461" s="23">
        <f t="shared" si="23"/>
        <v>1.9820428240745969</v>
      </c>
      <c r="AC461" s="47">
        <f t="shared" si="21"/>
        <v>2.2507986111158971</v>
      </c>
      <c r="AD461" s="47" t="s">
        <v>1422</v>
      </c>
    </row>
    <row r="462" spans="1:30" x14ac:dyDescent="0.2">
      <c r="A462" s="2" t="s">
        <v>356</v>
      </c>
      <c r="B462" s="3" t="s">
        <v>22</v>
      </c>
      <c r="C462" s="4">
        <v>41422.497465277775</v>
      </c>
      <c r="D462" s="86" t="s">
        <v>1460</v>
      </c>
      <c r="E462" s="67">
        <v>41422</v>
      </c>
      <c r="F462" s="69">
        <v>0.49722222222222223</v>
      </c>
      <c r="G462" s="70" t="s">
        <v>1413</v>
      </c>
      <c r="H462" s="3" t="s">
        <v>357</v>
      </c>
      <c r="I462" s="3" t="s">
        <v>38</v>
      </c>
      <c r="J462" s="3" t="s">
        <v>25</v>
      </c>
      <c r="K462" s="3" t="s">
        <v>50</v>
      </c>
      <c r="L462" s="3" t="s">
        <v>27</v>
      </c>
      <c r="M462" s="3" t="s">
        <v>27</v>
      </c>
      <c r="N462" s="4">
        <v>41442.708761574075</v>
      </c>
      <c r="O462" s="3" t="s">
        <v>27</v>
      </c>
      <c r="P462" s="3" t="s">
        <v>27</v>
      </c>
      <c r="Q462" s="3" t="s">
        <v>27</v>
      </c>
      <c r="R462" s="3" t="s">
        <v>27</v>
      </c>
      <c r="S462" s="4">
        <v>41444.708449074074</v>
      </c>
      <c r="T462" s="3" t="s">
        <v>29</v>
      </c>
      <c r="U462" s="3" t="s">
        <v>47</v>
      </c>
      <c r="V462" s="4">
        <v>41449.443784722222</v>
      </c>
      <c r="W462" s="3" t="s">
        <v>40</v>
      </c>
      <c r="X462" s="3" t="s">
        <v>27</v>
      </c>
      <c r="Y462" s="3" t="s">
        <v>64</v>
      </c>
      <c r="Z462" s="3" t="s">
        <v>1387</v>
      </c>
      <c r="AA462" s="3">
        <f t="shared" si="22"/>
        <v>7.1238425924093463E-2</v>
      </c>
      <c r="AB462" s="23">
        <f t="shared" si="23"/>
        <v>3.5619212962046731E-2</v>
      </c>
      <c r="AC462" s="47">
        <f t="shared" si="21"/>
        <v>26.946319444446999</v>
      </c>
      <c r="AD462" s="47" t="s">
        <v>1427</v>
      </c>
    </row>
    <row r="463" spans="1:30" x14ac:dyDescent="0.2">
      <c r="A463" s="2" t="s">
        <v>355</v>
      </c>
      <c r="B463" s="3" t="s">
        <v>22</v>
      </c>
      <c r="C463" s="4">
        <v>41422.501122685186</v>
      </c>
      <c r="D463" s="86" t="s">
        <v>1460</v>
      </c>
      <c r="E463" s="67">
        <v>41422</v>
      </c>
      <c r="F463" s="69">
        <v>0.50069444444444444</v>
      </c>
      <c r="G463" s="70" t="s">
        <v>1413</v>
      </c>
      <c r="H463" s="3" t="s">
        <v>339</v>
      </c>
      <c r="I463" s="3" t="s">
        <v>38</v>
      </c>
      <c r="J463" s="3" t="s">
        <v>25</v>
      </c>
      <c r="K463" s="3" t="s">
        <v>26</v>
      </c>
      <c r="L463" s="3" t="s">
        <v>27</v>
      </c>
      <c r="M463" s="3" t="s">
        <v>27</v>
      </c>
      <c r="N463" s="3" t="s">
        <v>27</v>
      </c>
      <c r="O463" s="3" t="s">
        <v>27</v>
      </c>
      <c r="P463" s="3" t="s">
        <v>27</v>
      </c>
      <c r="Q463" s="3" t="s">
        <v>27</v>
      </c>
      <c r="R463" s="3" t="s">
        <v>27</v>
      </c>
      <c r="S463" s="3" t="s">
        <v>27</v>
      </c>
      <c r="T463" s="3" t="s">
        <v>29</v>
      </c>
      <c r="U463" s="3" t="s">
        <v>47</v>
      </c>
      <c r="V463" s="4">
        <v>41424.673680555556</v>
      </c>
      <c r="W463" s="3" t="s">
        <v>40</v>
      </c>
      <c r="X463" s="3" t="s">
        <v>27</v>
      </c>
      <c r="Y463" s="3" t="s">
        <v>102</v>
      </c>
      <c r="Z463" s="3" t="s">
        <v>1387</v>
      </c>
      <c r="AA463" s="3">
        <f t="shared" si="22"/>
        <v>3.6574074110831134E-3</v>
      </c>
      <c r="AB463" s="23">
        <f t="shared" si="23"/>
        <v>1.8287037055415567E-3</v>
      </c>
      <c r="AC463" s="47">
        <f t="shared" si="21"/>
        <v>2.1725578703699284</v>
      </c>
      <c r="AD463" s="47" t="s">
        <v>1422</v>
      </c>
    </row>
    <row r="464" spans="1:30" x14ac:dyDescent="0.2">
      <c r="A464" s="2" t="s">
        <v>353</v>
      </c>
      <c r="B464" s="3" t="s">
        <v>52</v>
      </c>
      <c r="C464" s="4">
        <v>41422.638159722221</v>
      </c>
      <c r="D464" s="86" t="s">
        <v>1460</v>
      </c>
      <c r="E464" s="67">
        <v>41422</v>
      </c>
      <c r="F464" s="69">
        <v>0.63750000000000007</v>
      </c>
      <c r="G464" s="70" t="s">
        <v>1413</v>
      </c>
      <c r="H464" s="3" t="s">
        <v>354</v>
      </c>
      <c r="I464" s="3" t="s">
        <v>57</v>
      </c>
      <c r="J464" s="3" t="s">
        <v>25</v>
      </c>
      <c r="K464" s="3" t="s">
        <v>26</v>
      </c>
      <c r="L464" s="3" t="s">
        <v>27</v>
      </c>
      <c r="M464" s="3" t="s">
        <v>27</v>
      </c>
      <c r="N464" s="3" t="s">
        <v>27</v>
      </c>
      <c r="O464" s="3" t="s">
        <v>27</v>
      </c>
      <c r="P464" s="3" t="s">
        <v>27</v>
      </c>
      <c r="Q464" s="3" t="s">
        <v>27</v>
      </c>
      <c r="R464" s="3" t="s">
        <v>27</v>
      </c>
      <c r="S464" s="3" t="s">
        <v>27</v>
      </c>
      <c r="T464" s="3" t="s">
        <v>29</v>
      </c>
      <c r="U464" s="3" t="s">
        <v>30</v>
      </c>
      <c r="V464" s="4">
        <v>41422.643564814818</v>
      </c>
      <c r="W464" s="3" t="s">
        <v>59</v>
      </c>
      <c r="X464" s="3" t="s">
        <v>27</v>
      </c>
      <c r="Y464" s="3" t="s">
        <v>112</v>
      </c>
      <c r="Z464" s="3" t="s">
        <v>1389</v>
      </c>
      <c r="AA464" s="3">
        <f t="shared" si="22"/>
        <v>0.13703703703504289</v>
      </c>
      <c r="AB464" s="23">
        <f t="shared" si="23"/>
        <v>6.8518518517521443E-2</v>
      </c>
      <c r="AC464" s="47">
        <f t="shared" si="21"/>
        <v>5.4050925973569974E-3</v>
      </c>
      <c r="AD464" s="47" t="s">
        <v>1420</v>
      </c>
    </row>
    <row r="465" spans="1:30" x14ac:dyDescent="0.2">
      <c r="A465" s="2" t="s">
        <v>351</v>
      </c>
      <c r="B465" s="3" t="s">
        <v>22</v>
      </c>
      <c r="C465" s="4">
        <v>41422.855428240742</v>
      </c>
      <c r="D465" s="86" t="s">
        <v>1460</v>
      </c>
      <c r="E465" s="67">
        <v>41422</v>
      </c>
      <c r="F465" s="69">
        <v>0.85486111111111107</v>
      </c>
      <c r="G465" s="70" t="s">
        <v>1414</v>
      </c>
      <c r="H465" s="3" t="s">
        <v>352</v>
      </c>
      <c r="I465" s="3" t="s">
        <v>38</v>
      </c>
      <c r="J465" s="3" t="s">
        <v>25</v>
      </c>
      <c r="K465" s="3" t="s">
        <v>26</v>
      </c>
      <c r="L465" s="3" t="s">
        <v>27</v>
      </c>
      <c r="M465" s="3" t="s">
        <v>27</v>
      </c>
      <c r="N465" s="3" t="s">
        <v>27</v>
      </c>
      <c r="O465" s="3" t="s">
        <v>27</v>
      </c>
      <c r="P465" s="3" t="s">
        <v>27</v>
      </c>
      <c r="Q465" s="3" t="s">
        <v>27</v>
      </c>
      <c r="R465" s="3" t="s">
        <v>27</v>
      </c>
      <c r="S465" s="3" t="s">
        <v>27</v>
      </c>
      <c r="T465" s="3" t="s">
        <v>29</v>
      </c>
      <c r="U465" s="3" t="s">
        <v>30</v>
      </c>
      <c r="V465" s="4">
        <v>41430.416678240741</v>
      </c>
      <c r="W465" s="3" t="s">
        <v>40</v>
      </c>
      <c r="X465" s="3" t="s">
        <v>27</v>
      </c>
      <c r="Y465" s="3" t="s">
        <v>93</v>
      </c>
      <c r="Z465" s="3" t="s">
        <v>1386</v>
      </c>
      <c r="AA465" s="3">
        <f t="shared" si="22"/>
        <v>0.21726851852145046</v>
      </c>
      <c r="AB465" s="23">
        <f t="shared" si="23"/>
        <v>0.10863425926072523</v>
      </c>
      <c r="AC465" s="47">
        <f t="shared" si="21"/>
        <v>7.5612499999988358</v>
      </c>
      <c r="AD465" s="47" t="s">
        <v>1426</v>
      </c>
    </row>
    <row r="466" spans="1:30" x14ac:dyDescent="0.2">
      <c r="A466" s="2" t="s">
        <v>349</v>
      </c>
      <c r="B466" s="3" t="s">
        <v>22</v>
      </c>
      <c r="C466" s="4">
        <v>41423.227534722224</v>
      </c>
      <c r="D466" s="86" t="s">
        <v>1461</v>
      </c>
      <c r="E466" s="67">
        <v>41423</v>
      </c>
      <c r="F466" s="69">
        <v>0.22708333333333333</v>
      </c>
      <c r="G466" s="70" t="s">
        <v>1412</v>
      </c>
      <c r="H466" s="3" t="s">
        <v>350</v>
      </c>
      <c r="I466" s="3" t="s">
        <v>38</v>
      </c>
      <c r="J466" s="3" t="s">
        <v>25</v>
      </c>
      <c r="K466" s="3" t="s">
        <v>39</v>
      </c>
      <c r="L466" s="3" t="s">
        <v>27</v>
      </c>
      <c r="M466" s="3" t="s">
        <v>27</v>
      </c>
      <c r="N466" s="3" t="s">
        <v>27</v>
      </c>
      <c r="O466" s="3" t="s">
        <v>27</v>
      </c>
      <c r="P466" s="3" t="s">
        <v>27</v>
      </c>
      <c r="Q466" s="3" t="s">
        <v>27</v>
      </c>
      <c r="R466" s="3" t="s">
        <v>27</v>
      </c>
      <c r="S466" s="3" t="s">
        <v>27</v>
      </c>
      <c r="T466" s="3" t="s">
        <v>29</v>
      </c>
      <c r="U466" s="3" t="s">
        <v>30</v>
      </c>
      <c r="V466" s="4">
        <v>41449.441747685189</v>
      </c>
      <c r="W466" s="3" t="s">
        <v>40</v>
      </c>
      <c r="X466" s="3" t="s">
        <v>27</v>
      </c>
      <c r="Y466" s="3" t="s">
        <v>249</v>
      </c>
      <c r="Z466" s="3" t="s">
        <v>249</v>
      </c>
      <c r="AA466" s="3">
        <f t="shared" si="22"/>
        <v>0.37210648148175096</v>
      </c>
      <c r="AB466" s="23">
        <f t="shared" si="23"/>
        <v>0.18605324074087548</v>
      </c>
      <c r="AC466" s="47">
        <f t="shared" si="21"/>
        <v>26.214212962964666</v>
      </c>
      <c r="AD466" s="47" t="s">
        <v>1427</v>
      </c>
    </row>
    <row r="467" spans="1:30" x14ac:dyDescent="0.2">
      <c r="A467" s="2" t="s">
        <v>347</v>
      </c>
      <c r="B467" s="3" t="s">
        <v>22</v>
      </c>
      <c r="C467" s="4">
        <v>41424.155775462961</v>
      </c>
      <c r="D467" s="86" t="s">
        <v>1458</v>
      </c>
      <c r="E467" s="67">
        <v>41424</v>
      </c>
      <c r="F467" s="69">
        <v>0.15555555555555556</v>
      </c>
      <c r="G467" s="70" t="s">
        <v>1412</v>
      </c>
      <c r="H467" s="3" t="s">
        <v>348</v>
      </c>
      <c r="I467" s="3" t="s">
        <v>38</v>
      </c>
      <c r="J467" s="3" t="s">
        <v>25</v>
      </c>
      <c r="K467" s="3" t="s">
        <v>39</v>
      </c>
      <c r="L467" s="3" t="s">
        <v>27</v>
      </c>
      <c r="M467" s="3" t="s">
        <v>27</v>
      </c>
      <c r="N467" s="3" t="s">
        <v>27</v>
      </c>
      <c r="O467" s="3" t="s">
        <v>27</v>
      </c>
      <c r="P467" s="3" t="s">
        <v>27</v>
      </c>
      <c r="Q467" s="3" t="s">
        <v>27</v>
      </c>
      <c r="R467" s="3" t="s">
        <v>27</v>
      </c>
      <c r="S467" s="3" t="s">
        <v>27</v>
      </c>
      <c r="T467" s="3" t="s">
        <v>29</v>
      </c>
      <c r="U467" s="3" t="s">
        <v>30</v>
      </c>
      <c r="V467" s="4">
        <v>41449.442060185182</v>
      </c>
      <c r="W467" s="3" t="s">
        <v>40</v>
      </c>
      <c r="X467" s="3" t="s">
        <v>27</v>
      </c>
      <c r="Y467" s="3" t="s">
        <v>249</v>
      </c>
      <c r="Z467" s="3" t="s">
        <v>249</v>
      </c>
      <c r="AA467" s="3">
        <f t="shared" si="22"/>
        <v>0.9282407407372375</v>
      </c>
      <c r="AB467" s="23">
        <f t="shared" si="23"/>
        <v>0.46412037036861875</v>
      </c>
      <c r="AC467" s="47">
        <f t="shared" si="21"/>
        <v>25.286284722220444</v>
      </c>
      <c r="AD467" s="47" t="s">
        <v>1427</v>
      </c>
    </row>
    <row r="468" spans="1:30" x14ac:dyDescent="0.2">
      <c r="A468" s="2" t="s">
        <v>345</v>
      </c>
      <c r="B468" s="3" t="s">
        <v>22</v>
      </c>
      <c r="C468" s="4">
        <v>41424.566886574074</v>
      </c>
      <c r="D468" s="86" t="s">
        <v>1458</v>
      </c>
      <c r="E468" s="67">
        <v>41424</v>
      </c>
      <c r="F468" s="69">
        <v>0.56666666666666665</v>
      </c>
      <c r="G468" s="70" t="s">
        <v>1413</v>
      </c>
      <c r="H468" s="3" t="s">
        <v>346</v>
      </c>
      <c r="I468" s="3" t="s">
        <v>38</v>
      </c>
      <c r="J468" s="3" t="s">
        <v>25</v>
      </c>
      <c r="K468" s="3" t="s">
        <v>26</v>
      </c>
      <c r="L468" s="3" t="s">
        <v>27</v>
      </c>
      <c r="M468" s="3" t="s">
        <v>27</v>
      </c>
      <c r="N468" s="3" t="s">
        <v>27</v>
      </c>
      <c r="O468" s="3" t="s">
        <v>27</v>
      </c>
      <c r="P468" s="3" t="s">
        <v>27</v>
      </c>
      <c r="Q468" s="3" t="s">
        <v>27</v>
      </c>
      <c r="R468" s="3" t="s">
        <v>27</v>
      </c>
      <c r="S468" s="3" t="s">
        <v>27</v>
      </c>
      <c r="T468" s="3" t="s">
        <v>29</v>
      </c>
      <c r="U468" s="3" t="s">
        <v>30</v>
      </c>
      <c r="V468" s="4">
        <v>41430.493668981479</v>
      </c>
      <c r="W468" s="3" t="s">
        <v>40</v>
      </c>
      <c r="X468" s="3" t="s">
        <v>27</v>
      </c>
      <c r="Y468" s="3" t="s">
        <v>178</v>
      </c>
      <c r="Z468" s="3" t="s">
        <v>1387</v>
      </c>
      <c r="AA468" s="3">
        <f t="shared" si="22"/>
        <v>0.41111111111240461</v>
      </c>
      <c r="AB468" s="23">
        <f t="shared" si="23"/>
        <v>0.20555555555620231</v>
      </c>
      <c r="AC468" s="47">
        <f t="shared" si="21"/>
        <v>5.9267824074049713</v>
      </c>
      <c r="AD468" s="47" t="s">
        <v>1425</v>
      </c>
    </row>
    <row r="469" spans="1:30" x14ac:dyDescent="0.2">
      <c r="A469" s="2" t="s">
        <v>343</v>
      </c>
      <c r="B469" s="3" t="s">
        <v>22</v>
      </c>
      <c r="C469" s="4">
        <v>41424.569131944445</v>
      </c>
      <c r="D469" s="86" t="s">
        <v>1458</v>
      </c>
      <c r="E469" s="67">
        <v>41424</v>
      </c>
      <c r="F469" s="69">
        <v>0.56874999999999998</v>
      </c>
      <c r="G469" s="70" t="s">
        <v>1413</v>
      </c>
      <c r="H469" s="3" t="s">
        <v>344</v>
      </c>
      <c r="I469" s="3" t="s">
        <v>38</v>
      </c>
      <c r="J469" s="3" t="s">
        <v>25</v>
      </c>
      <c r="K469" s="3" t="s">
        <v>26</v>
      </c>
      <c r="L469" s="3" t="s">
        <v>27</v>
      </c>
      <c r="M469" s="3" t="s">
        <v>27</v>
      </c>
      <c r="N469" s="3" t="s">
        <v>27</v>
      </c>
      <c r="O469" s="3" t="s">
        <v>27</v>
      </c>
      <c r="P469" s="3" t="s">
        <v>27</v>
      </c>
      <c r="Q469" s="3" t="s">
        <v>27</v>
      </c>
      <c r="R469" s="3" t="s">
        <v>27</v>
      </c>
      <c r="S469" s="3" t="s">
        <v>27</v>
      </c>
      <c r="T469" s="3" t="s">
        <v>29</v>
      </c>
      <c r="U469" s="3" t="s">
        <v>30</v>
      </c>
      <c r="V469" s="4">
        <v>41453.422337962962</v>
      </c>
      <c r="W469" s="3" t="s">
        <v>40</v>
      </c>
      <c r="X469" s="3" t="s">
        <v>27</v>
      </c>
      <c r="Y469" s="3" t="s">
        <v>35</v>
      </c>
      <c r="Z469" s="3" t="s">
        <v>1399</v>
      </c>
      <c r="AA469" s="3">
        <f t="shared" si="22"/>
        <v>2.2453703713836148E-3</v>
      </c>
      <c r="AB469" s="23">
        <f t="shared" si="23"/>
        <v>1.1226851856918074E-3</v>
      </c>
      <c r="AC469" s="47">
        <f t="shared" si="21"/>
        <v>28.853206018517085</v>
      </c>
      <c r="AD469" s="47" t="s">
        <v>1427</v>
      </c>
    </row>
    <row r="470" spans="1:30" x14ac:dyDescent="0.2">
      <c r="A470" s="2" t="s">
        <v>340</v>
      </c>
      <c r="B470" s="3" t="s">
        <v>22</v>
      </c>
      <c r="C470" s="4">
        <v>41424.578275462962</v>
      </c>
      <c r="D470" s="86" t="s">
        <v>1458</v>
      </c>
      <c r="E470" s="67">
        <v>41424</v>
      </c>
      <c r="F470" s="69">
        <v>0.57777777777777783</v>
      </c>
      <c r="G470" s="70" t="s">
        <v>1413</v>
      </c>
      <c r="H470" s="3" t="s">
        <v>341</v>
      </c>
      <c r="I470" s="3" t="s">
        <v>38</v>
      </c>
      <c r="J470" s="3" t="s">
        <v>25</v>
      </c>
      <c r="K470" s="3" t="s">
        <v>26</v>
      </c>
      <c r="L470" s="3" t="s">
        <v>27</v>
      </c>
      <c r="M470" s="3" t="s">
        <v>27</v>
      </c>
      <c r="N470" s="3" t="s">
        <v>27</v>
      </c>
      <c r="O470" s="3" t="s">
        <v>27</v>
      </c>
      <c r="P470" s="3" t="s">
        <v>27</v>
      </c>
      <c r="Q470" s="3" t="s">
        <v>27</v>
      </c>
      <c r="R470" s="3" t="s">
        <v>27</v>
      </c>
      <c r="S470" s="3" t="s">
        <v>27</v>
      </c>
      <c r="T470" s="3" t="s">
        <v>29</v>
      </c>
      <c r="U470" s="3" t="s">
        <v>30</v>
      </c>
      <c r="V470" s="4">
        <v>41453.439189814817</v>
      </c>
      <c r="W470" s="3" t="s">
        <v>40</v>
      </c>
      <c r="X470" s="3" t="s">
        <v>27</v>
      </c>
      <c r="Y470" s="3" t="s">
        <v>342</v>
      </c>
      <c r="Z470" s="3" t="s">
        <v>1389</v>
      </c>
      <c r="AA470" s="3">
        <f t="shared" si="22"/>
        <v>9.1435185167938471E-3</v>
      </c>
      <c r="AB470" s="23">
        <f t="shared" si="23"/>
        <v>4.5717592583969235E-3</v>
      </c>
      <c r="AC470" s="47">
        <f t="shared" si="21"/>
        <v>28.860914351855172</v>
      </c>
      <c r="AD470" s="47" t="s">
        <v>1427</v>
      </c>
    </row>
    <row r="471" spans="1:30" x14ac:dyDescent="0.2">
      <c r="A471" s="2" t="s">
        <v>338</v>
      </c>
      <c r="B471" s="3" t="s">
        <v>22</v>
      </c>
      <c r="C471" s="4">
        <v>41425.440474537034</v>
      </c>
      <c r="D471" s="86" t="s">
        <v>1462</v>
      </c>
      <c r="E471" s="67">
        <v>41425</v>
      </c>
      <c r="F471" s="69">
        <v>0.44027777777777777</v>
      </c>
      <c r="G471" s="70" t="s">
        <v>1413</v>
      </c>
      <c r="H471" s="3" t="s">
        <v>339</v>
      </c>
      <c r="I471" s="3" t="s">
        <v>38</v>
      </c>
      <c r="J471" s="3" t="s">
        <v>25</v>
      </c>
      <c r="K471" s="3" t="s">
        <v>26</v>
      </c>
      <c r="L471" s="3" t="s">
        <v>27</v>
      </c>
      <c r="M471" s="3" t="s">
        <v>27</v>
      </c>
      <c r="N471" s="3" t="s">
        <v>27</v>
      </c>
      <c r="O471" s="3" t="s">
        <v>27</v>
      </c>
      <c r="P471" s="3" t="s">
        <v>27</v>
      </c>
      <c r="Q471" s="3" t="s">
        <v>27</v>
      </c>
      <c r="R471" s="3" t="s">
        <v>27</v>
      </c>
      <c r="S471" s="3" t="s">
        <v>27</v>
      </c>
      <c r="T471" s="3" t="s">
        <v>29</v>
      </c>
      <c r="U471" s="3" t="s">
        <v>30</v>
      </c>
      <c r="V471" s="4">
        <v>41430.418252314812</v>
      </c>
      <c r="W471" s="3" t="s">
        <v>40</v>
      </c>
      <c r="X471" s="3" t="s">
        <v>27</v>
      </c>
      <c r="Y471" s="3" t="s">
        <v>71</v>
      </c>
      <c r="Z471" s="3" t="s">
        <v>1387</v>
      </c>
      <c r="AA471" s="3">
        <f t="shared" si="22"/>
        <v>0.86219907407212304</v>
      </c>
      <c r="AB471" s="23">
        <f t="shared" si="23"/>
        <v>0.43109953703606152</v>
      </c>
      <c r="AC471" s="47">
        <f t="shared" si="21"/>
        <v>4.9777777777781012</v>
      </c>
      <c r="AD471" s="47" t="s">
        <v>1424</v>
      </c>
    </row>
    <row r="472" spans="1:30" x14ac:dyDescent="0.2">
      <c r="A472" s="2" t="s">
        <v>336</v>
      </c>
      <c r="B472" s="3" t="s">
        <v>22</v>
      </c>
      <c r="C472" s="4">
        <v>41425.498113425929</v>
      </c>
      <c r="D472" s="86" t="s">
        <v>1462</v>
      </c>
      <c r="E472" s="67">
        <v>41425</v>
      </c>
      <c r="F472" s="69">
        <v>0.49791666666666662</v>
      </c>
      <c r="G472" s="70" t="s">
        <v>1413</v>
      </c>
      <c r="H472" s="3" t="s">
        <v>337</v>
      </c>
      <c r="I472" s="3" t="s">
        <v>38</v>
      </c>
      <c r="J472" s="3" t="s">
        <v>25</v>
      </c>
      <c r="K472" s="3" t="s">
        <v>50</v>
      </c>
      <c r="L472" s="3" t="s">
        <v>27</v>
      </c>
      <c r="M472" s="3" t="s">
        <v>27</v>
      </c>
      <c r="N472" s="3" t="s">
        <v>27</v>
      </c>
      <c r="O472" s="3" t="s">
        <v>27</v>
      </c>
      <c r="P472" s="3" t="s">
        <v>27</v>
      </c>
      <c r="Q472" s="3" t="s">
        <v>27</v>
      </c>
      <c r="R472" s="3" t="s">
        <v>27</v>
      </c>
      <c r="S472" s="3" t="s">
        <v>27</v>
      </c>
      <c r="T472" s="3" t="s">
        <v>29</v>
      </c>
      <c r="U472" s="3" t="s">
        <v>47</v>
      </c>
      <c r="V472" s="4">
        <v>41470.644976851851</v>
      </c>
      <c r="W472" s="3" t="s">
        <v>40</v>
      </c>
      <c r="X472" s="3" t="s">
        <v>27</v>
      </c>
      <c r="Y472" s="3" t="s">
        <v>64</v>
      </c>
      <c r="Z472" s="3" t="s">
        <v>1387</v>
      </c>
      <c r="AA472" s="3">
        <f t="shared" si="22"/>
        <v>5.7638888894871343E-2</v>
      </c>
      <c r="AB472" s="23">
        <f t="shared" si="23"/>
        <v>2.8819444447435671E-2</v>
      </c>
      <c r="AC472" s="47">
        <f t="shared" si="21"/>
        <v>45.146863425921765</v>
      </c>
      <c r="AD472" s="47" t="s">
        <v>1428</v>
      </c>
    </row>
    <row r="473" spans="1:30" x14ac:dyDescent="0.2">
      <c r="A473" s="2" t="s">
        <v>334</v>
      </c>
      <c r="B473" s="3" t="s">
        <v>22</v>
      </c>
      <c r="C473" s="4">
        <v>41425.591967592591</v>
      </c>
      <c r="D473" s="86" t="s">
        <v>1462</v>
      </c>
      <c r="E473" s="67">
        <v>41425</v>
      </c>
      <c r="F473" s="69">
        <v>0.59166666666666667</v>
      </c>
      <c r="G473" s="70" t="s">
        <v>1413</v>
      </c>
      <c r="H473" s="3" t="s">
        <v>335</v>
      </c>
      <c r="I473" s="3" t="s">
        <v>38</v>
      </c>
      <c r="J473" s="3" t="s">
        <v>25</v>
      </c>
      <c r="K473" s="3" t="s">
        <v>26</v>
      </c>
      <c r="L473" s="3" t="s">
        <v>27</v>
      </c>
      <c r="M473" s="3" t="s">
        <v>27</v>
      </c>
      <c r="N473" s="3" t="s">
        <v>27</v>
      </c>
      <c r="O473" s="3" t="s">
        <v>27</v>
      </c>
      <c r="P473" s="3" t="s">
        <v>27</v>
      </c>
      <c r="Q473" s="3" t="s">
        <v>27</v>
      </c>
      <c r="R473" s="3" t="s">
        <v>27</v>
      </c>
      <c r="S473" s="3" t="s">
        <v>27</v>
      </c>
      <c r="T473" s="3" t="s">
        <v>29</v>
      </c>
      <c r="U473" s="3" t="s">
        <v>30</v>
      </c>
      <c r="V473" s="4">
        <v>41449.450567129628</v>
      </c>
      <c r="W473" s="3" t="s">
        <v>40</v>
      </c>
      <c r="X473" s="3" t="s">
        <v>27</v>
      </c>
      <c r="Y473" s="3" t="s">
        <v>175</v>
      </c>
      <c r="Z473" s="3" t="s">
        <v>1394</v>
      </c>
      <c r="AA473" s="3">
        <f t="shared" si="22"/>
        <v>9.3854166661913041E-2</v>
      </c>
      <c r="AB473" s="23">
        <f t="shared" si="23"/>
        <v>4.6927083330956521E-2</v>
      </c>
      <c r="AC473" s="47">
        <f t="shared" si="21"/>
        <v>23.858599537037662</v>
      </c>
      <c r="AD473" s="47" t="s">
        <v>1427</v>
      </c>
    </row>
    <row r="474" spans="1:30" x14ac:dyDescent="0.2">
      <c r="A474" s="2" t="s">
        <v>332</v>
      </c>
      <c r="B474" s="3" t="s">
        <v>22</v>
      </c>
      <c r="C474" s="4">
        <v>41425.666828703703</v>
      </c>
      <c r="D474" s="86" t="s">
        <v>1462</v>
      </c>
      <c r="E474" s="67">
        <v>41425</v>
      </c>
      <c r="F474" s="69">
        <v>0.66666666666666663</v>
      </c>
      <c r="G474" s="70" t="s">
        <v>1413</v>
      </c>
      <c r="H474" s="3" t="s">
        <v>333</v>
      </c>
      <c r="I474" s="3" t="s">
        <v>34</v>
      </c>
      <c r="J474" s="3" t="s">
        <v>25</v>
      </c>
      <c r="K474" s="3" t="s">
        <v>39</v>
      </c>
      <c r="L474" s="3" t="s">
        <v>27</v>
      </c>
      <c r="M474" s="3" t="s">
        <v>27</v>
      </c>
      <c r="N474" s="3" t="s">
        <v>27</v>
      </c>
      <c r="O474" s="3" t="s">
        <v>27</v>
      </c>
      <c r="P474" s="3" t="s">
        <v>27</v>
      </c>
      <c r="Q474" s="3" t="s">
        <v>27</v>
      </c>
      <c r="R474" s="3" t="s">
        <v>27</v>
      </c>
      <c r="S474" s="3" t="s">
        <v>27</v>
      </c>
      <c r="T474" s="3" t="s">
        <v>29</v>
      </c>
      <c r="U474" s="3" t="s">
        <v>30</v>
      </c>
      <c r="V474" s="4">
        <v>41428.382650462961</v>
      </c>
      <c r="W474" s="3" t="s">
        <v>27</v>
      </c>
      <c r="X474" s="3" t="s">
        <v>27</v>
      </c>
      <c r="Y474" s="3" t="s">
        <v>175</v>
      </c>
      <c r="Z474" s="3" t="s">
        <v>1394</v>
      </c>
      <c r="AA474" s="3">
        <f t="shared" si="22"/>
        <v>7.4861111112113576E-2</v>
      </c>
      <c r="AB474" s="23">
        <f t="shared" si="23"/>
        <v>3.7430555556056788E-2</v>
      </c>
      <c r="AC474" s="47">
        <f t="shared" si="21"/>
        <v>2.715821759258688</v>
      </c>
      <c r="AD474" s="47" t="s">
        <v>1422</v>
      </c>
    </row>
    <row r="475" spans="1:30" x14ac:dyDescent="0.2">
      <c r="A475" s="2" t="s">
        <v>329</v>
      </c>
      <c r="B475" s="3" t="s">
        <v>22</v>
      </c>
      <c r="C475" s="4">
        <v>41428.43041666667</v>
      </c>
      <c r="D475" s="86" t="s">
        <v>1459</v>
      </c>
      <c r="E475" s="67">
        <v>41428</v>
      </c>
      <c r="F475" s="69">
        <v>0.42986111111111108</v>
      </c>
      <c r="G475" s="70" t="s">
        <v>1413</v>
      </c>
      <c r="H475" s="3" t="s">
        <v>330</v>
      </c>
      <c r="I475" s="3" t="s">
        <v>38</v>
      </c>
      <c r="J475" s="3" t="s">
        <v>25</v>
      </c>
      <c r="K475" s="3" t="s">
        <v>50</v>
      </c>
      <c r="L475" s="3" t="s">
        <v>27</v>
      </c>
      <c r="M475" s="3" t="s">
        <v>27</v>
      </c>
      <c r="N475" s="3" t="s">
        <v>27</v>
      </c>
      <c r="O475" s="3" t="s">
        <v>27</v>
      </c>
      <c r="P475" s="3" t="s">
        <v>27</v>
      </c>
      <c r="Q475" s="3" t="s">
        <v>27</v>
      </c>
      <c r="R475" s="3" t="s">
        <v>27</v>
      </c>
      <c r="S475" s="3" t="s">
        <v>27</v>
      </c>
      <c r="T475" s="3" t="s">
        <v>29</v>
      </c>
      <c r="U475" s="3" t="s">
        <v>47</v>
      </c>
      <c r="V475" s="4">
        <v>41453.373541666668</v>
      </c>
      <c r="W475" s="3" t="s">
        <v>40</v>
      </c>
      <c r="X475" s="3" t="s">
        <v>27</v>
      </c>
      <c r="Y475" s="3" t="s">
        <v>331</v>
      </c>
      <c r="Z475" s="3" t="s">
        <v>1395</v>
      </c>
      <c r="AA475" s="3">
        <f t="shared" si="22"/>
        <v>2.7635879629669944</v>
      </c>
      <c r="AB475" s="23">
        <f t="shared" si="23"/>
        <v>1.3817939814834972</v>
      </c>
      <c r="AC475" s="47">
        <f t="shared" si="21"/>
        <v>24.943124999997963</v>
      </c>
      <c r="AD475" s="47" t="s">
        <v>1427</v>
      </c>
    </row>
    <row r="476" spans="1:30" x14ac:dyDescent="0.2">
      <c r="A476" s="2" t="s">
        <v>327</v>
      </c>
      <c r="B476" s="3" t="s">
        <v>22</v>
      </c>
      <c r="C476" s="4">
        <v>41428.651273148149</v>
      </c>
      <c r="D476" s="86" t="s">
        <v>1459</v>
      </c>
      <c r="E476" s="67">
        <v>41428</v>
      </c>
      <c r="F476" s="69">
        <v>0.65069444444444446</v>
      </c>
      <c r="G476" s="70" t="s">
        <v>1413</v>
      </c>
      <c r="H476" s="3" t="s">
        <v>328</v>
      </c>
      <c r="I476" s="3" t="s">
        <v>38</v>
      </c>
      <c r="J476" s="3" t="s">
        <v>25</v>
      </c>
      <c r="K476" s="3" t="s">
        <v>26</v>
      </c>
      <c r="L476" s="3" t="s">
        <v>27</v>
      </c>
      <c r="M476" s="3" t="s">
        <v>27</v>
      </c>
      <c r="N476" s="3" t="s">
        <v>27</v>
      </c>
      <c r="O476" s="3" t="s">
        <v>27</v>
      </c>
      <c r="P476" s="3" t="s">
        <v>27</v>
      </c>
      <c r="Q476" s="3" t="s">
        <v>27</v>
      </c>
      <c r="R476" s="3" t="s">
        <v>27</v>
      </c>
      <c r="S476" s="3" t="s">
        <v>27</v>
      </c>
      <c r="T476" s="3" t="s">
        <v>29</v>
      </c>
      <c r="U476" s="3" t="s">
        <v>47</v>
      </c>
      <c r="V476" s="4">
        <v>41430.716273148151</v>
      </c>
      <c r="W476" s="3" t="s">
        <v>40</v>
      </c>
      <c r="X476" s="3" t="s">
        <v>27</v>
      </c>
      <c r="Y476" s="3" t="s">
        <v>82</v>
      </c>
      <c r="Z476" s="3" t="s">
        <v>1387</v>
      </c>
      <c r="AA476" s="3">
        <f t="shared" si="22"/>
        <v>0.22085648147913162</v>
      </c>
      <c r="AB476" s="23">
        <f t="shared" si="23"/>
        <v>0.11042824073956581</v>
      </c>
      <c r="AC476" s="47">
        <f t="shared" si="21"/>
        <v>2.0650000000023283</v>
      </c>
      <c r="AD476" s="47" t="s">
        <v>1422</v>
      </c>
    </row>
    <row r="477" spans="1:30" x14ac:dyDescent="0.2">
      <c r="A477" s="2" t="s">
        <v>325</v>
      </c>
      <c r="B477" s="3" t="s">
        <v>22</v>
      </c>
      <c r="C477" s="4">
        <v>41428.674722222226</v>
      </c>
      <c r="D477" s="86" t="s">
        <v>1459</v>
      </c>
      <c r="E477" s="67">
        <v>41428</v>
      </c>
      <c r="F477" s="69">
        <v>0.6743055555555556</v>
      </c>
      <c r="G477" s="70" t="s">
        <v>1413</v>
      </c>
      <c r="H477" s="3" t="s">
        <v>326</v>
      </c>
      <c r="I477" s="3" t="s">
        <v>38</v>
      </c>
      <c r="J477" s="3" t="s">
        <v>25</v>
      </c>
      <c r="K477" s="3" t="s">
        <v>39</v>
      </c>
      <c r="L477" s="3" t="s">
        <v>27</v>
      </c>
      <c r="M477" s="3" t="s">
        <v>27</v>
      </c>
      <c r="N477" s="3" t="s">
        <v>27</v>
      </c>
      <c r="O477" s="3" t="s">
        <v>27</v>
      </c>
      <c r="P477" s="3" t="s">
        <v>27</v>
      </c>
      <c r="Q477" s="3" t="s">
        <v>27</v>
      </c>
      <c r="R477" s="3" t="s">
        <v>27</v>
      </c>
      <c r="S477" s="3" t="s">
        <v>27</v>
      </c>
      <c r="T477" s="3" t="s">
        <v>29</v>
      </c>
      <c r="U477" s="3" t="s">
        <v>47</v>
      </c>
      <c r="V477" s="4">
        <v>41437.40934027778</v>
      </c>
      <c r="W477" s="3" t="s">
        <v>40</v>
      </c>
      <c r="X477" s="3" t="s">
        <v>27</v>
      </c>
      <c r="Y477" s="3" t="s">
        <v>64</v>
      </c>
      <c r="Z477" s="3" t="s">
        <v>1387</v>
      </c>
      <c r="AA477" s="3">
        <f t="shared" si="22"/>
        <v>2.3449074076779652E-2</v>
      </c>
      <c r="AB477" s="23">
        <f t="shared" si="23"/>
        <v>1.1724537038389826E-2</v>
      </c>
      <c r="AC477" s="47">
        <f t="shared" si="21"/>
        <v>8.734618055554165</v>
      </c>
      <c r="AD477" s="47" t="s">
        <v>1426</v>
      </c>
    </row>
    <row r="478" spans="1:30" x14ac:dyDescent="0.2">
      <c r="A478" s="2" t="s">
        <v>323</v>
      </c>
      <c r="B478" s="3" t="s">
        <v>22</v>
      </c>
      <c r="C478" s="4">
        <v>41428.71738425926</v>
      </c>
      <c r="D478" s="86" t="s">
        <v>1459</v>
      </c>
      <c r="E478" s="67">
        <v>41428</v>
      </c>
      <c r="F478" s="69">
        <v>0.71736111111111101</v>
      </c>
      <c r="G478" s="70" t="s">
        <v>1413</v>
      </c>
      <c r="H478" s="3" t="s">
        <v>324</v>
      </c>
      <c r="I478" s="3" t="s">
        <v>38</v>
      </c>
      <c r="J478" s="3" t="s">
        <v>25</v>
      </c>
      <c r="K478" s="3" t="s">
        <v>26</v>
      </c>
      <c r="L478" s="3" t="s">
        <v>27</v>
      </c>
      <c r="M478" s="3" t="s">
        <v>293</v>
      </c>
      <c r="N478" s="3" t="s">
        <v>27</v>
      </c>
      <c r="O478" s="3" t="s">
        <v>27</v>
      </c>
      <c r="P478" s="3" t="s">
        <v>27</v>
      </c>
      <c r="Q478" s="3" t="s">
        <v>27</v>
      </c>
      <c r="R478" s="3" t="s">
        <v>27</v>
      </c>
      <c r="S478" s="3" t="s">
        <v>27</v>
      </c>
      <c r="T478" s="3" t="s">
        <v>29</v>
      </c>
      <c r="U478" s="3" t="s">
        <v>30</v>
      </c>
      <c r="V478" s="4">
        <v>41453.556111111109</v>
      </c>
      <c r="W478" s="3" t="s">
        <v>40</v>
      </c>
      <c r="X478" s="3" t="s">
        <v>27</v>
      </c>
      <c r="Y478" s="3" t="s">
        <v>44</v>
      </c>
      <c r="Z478" s="3" t="s">
        <v>1403</v>
      </c>
      <c r="AA478" s="3">
        <f t="shared" si="22"/>
        <v>4.2662037034460809E-2</v>
      </c>
      <c r="AB478" s="23">
        <f t="shared" si="23"/>
        <v>2.1331018517230405E-2</v>
      </c>
      <c r="AC478" s="47">
        <f t="shared" si="21"/>
        <v>24.83872685184906</v>
      </c>
      <c r="AD478" s="47" t="s">
        <v>1427</v>
      </c>
    </row>
    <row r="479" spans="1:30" x14ac:dyDescent="0.2">
      <c r="A479" s="2" t="s">
        <v>321</v>
      </c>
      <c r="B479" s="3" t="s">
        <v>22</v>
      </c>
      <c r="C479" s="4">
        <v>41429.349108796298</v>
      </c>
      <c r="D479" s="86" t="s">
        <v>1460</v>
      </c>
      <c r="E479" s="67">
        <v>41429</v>
      </c>
      <c r="F479" s="69">
        <v>0.34861111111111115</v>
      </c>
      <c r="G479" s="70" t="s">
        <v>1412</v>
      </c>
      <c r="H479" s="3" t="s">
        <v>322</v>
      </c>
      <c r="I479" s="3" t="s">
        <v>107</v>
      </c>
      <c r="J479" s="3" t="s">
        <v>25</v>
      </c>
      <c r="K479" s="3" t="s">
        <v>26</v>
      </c>
      <c r="L479" s="3" t="s">
        <v>27</v>
      </c>
      <c r="M479" s="3" t="s">
        <v>27</v>
      </c>
      <c r="N479" s="3" t="s">
        <v>27</v>
      </c>
      <c r="O479" s="3" t="s">
        <v>27</v>
      </c>
      <c r="P479" s="3" t="s">
        <v>27</v>
      </c>
      <c r="Q479" s="3" t="s">
        <v>27</v>
      </c>
      <c r="R479" s="3" t="s">
        <v>27</v>
      </c>
      <c r="S479" s="3" t="s">
        <v>27</v>
      </c>
      <c r="T479" s="3" t="s">
        <v>29</v>
      </c>
      <c r="U479" s="3" t="s">
        <v>30</v>
      </c>
      <c r="V479" s="4">
        <v>41430.46261574074</v>
      </c>
      <c r="W479" s="3" t="s">
        <v>27</v>
      </c>
      <c r="X479" s="3" t="s">
        <v>27</v>
      </c>
      <c r="Y479" s="3" t="s">
        <v>71</v>
      </c>
      <c r="Z479" s="3" t="s">
        <v>1387</v>
      </c>
      <c r="AA479" s="3">
        <f t="shared" si="22"/>
        <v>0.63172453703737119</v>
      </c>
      <c r="AB479" s="23">
        <f t="shared" si="23"/>
        <v>0.3158622685186856</v>
      </c>
      <c r="AC479" s="47">
        <f t="shared" si="21"/>
        <v>1.1135069444426335</v>
      </c>
      <c r="AD479" s="47" t="s">
        <v>1421</v>
      </c>
    </row>
    <row r="480" spans="1:30" x14ac:dyDescent="0.2">
      <c r="A480" s="2" t="s">
        <v>316</v>
      </c>
      <c r="B480" s="3" t="s">
        <v>22</v>
      </c>
      <c r="C480" s="4">
        <v>41429.436909722222</v>
      </c>
      <c r="D480" s="86" t="s">
        <v>1460</v>
      </c>
      <c r="E480" s="67">
        <v>41429</v>
      </c>
      <c r="F480" s="69">
        <v>0.4368055555555555</v>
      </c>
      <c r="G480" s="70" t="s">
        <v>1413</v>
      </c>
      <c r="H480" s="3" t="s">
        <v>317</v>
      </c>
      <c r="I480" s="3" t="s">
        <v>38</v>
      </c>
      <c r="J480" s="3" t="s">
        <v>25</v>
      </c>
      <c r="K480" s="3" t="s">
        <v>26</v>
      </c>
      <c r="L480" s="3" t="s">
        <v>27</v>
      </c>
      <c r="M480" s="3" t="s">
        <v>318</v>
      </c>
      <c r="N480" s="3" t="s">
        <v>27</v>
      </c>
      <c r="O480" s="3" t="s">
        <v>27</v>
      </c>
      <c r="P480" s="3" t="s">
        <v>27</v>
      </c>
      <c r="Q480" s="3" t="s">
        <v>27</v>
      </c>
      <c r="R480" s="3" t="s">
        <v>319</v>
      </c>
      <c r="S480" s="3" t="s">
        <v>27</v>
      </c>
      <c r="T480" s="3" t="s">
        <v>29</v>
      </c>
      <c r="U480" s="3" t="s">
        <v>30</v>
      </c>
      <c r="V480" s="4">
        <v>41438.507650462961</v>
      </c>
      <c r="W480" s="3" t="s">
        <v>40</v>
      </c>
      <c r="X480" s="3" t="s">
        <v>27</v>
      </c>
      <c r="Y480" s="3" t="s">
        <v>320</v>
      </c>
      <c r="Z480" s="3" t="s">
        <v>1401</v>
      </c>
      <c r="AA480" s="3">
        <f t="shared" si="22"/>
        <v>8.7800925924966577E-2</v>
      </c>
      <c r="AB480" s="23">
        <f t="shared" si="23"/>
        <v>4.3900462962483289E-2</v>
      </c>
      <c r="AC480" s="47">
        <f t="shared" si="21"/>
        <v>9.0707407407389837</v>
      </c>
      <c r="AD480" s="47" t="s">
        <v>1426</v>
      </c>
    </row>
    <row r="481" spans="1:30" x14ac:dyDescent="0.2">
      <c r="A481" s="2" t="s">
        <v>314</v>
      </c>
      <c r="B481" s="3" t="s">
        <v>22</v>
      </c>
      <c r="C481" s="4">
        <v>41430.412592592591</v>
      </c>
      <c r="D481" s="86" t="s">
        <v>1461</v>
      </c>
      <c r="E481" s="67">
        <v>41430</v>
      </c>
      <c r="F481" s="69">
        <v>0.41250000000000003</v>
      </c>
      <c r="G481" s="70" t="s">
        <v>1413</v>
      </c>
      <c r="H481" s="3" t="s">
        <v>315</v>
      </c>
      <c r="I481" s="3" t="s">
        <v>240</v>
      </c>
      <c r="J481" s="3" t="s">
        <v>25</v>
      </c>
      <c r="K481" s="3" t="s">
        <v>26</v>
      </c>
      <c r="L481" s="3" t="s">
        <v>27</v>
      </c>
      <c r="M481" s="3" t="s">
        <v>27</v>
      </c>
      <c r="N481" s="3" t="s">
        <v>27</v>
      </c>
      <c r="O481" s="3" t="s">
        <v>27</v>
      </c>
      <c r="P481" s="3" t="s">
        <v>27</v>
      </c>
      <c r="Q481" s="3" t="s">
        <v>27</v>
      </c>
      <c r="R481" s="3" t="s">
        <v>27</v>
      </c>
      <c r="S481" s="3" t="s">
        <v>27</v>
      </c>
      <c r="T481" s="3" t="s">
        <v>29</v>
      </c>
      <c r="U481" s="3" t="s">
        <v>30</v>
      </c>
      <c r="V481" s="4">
        <v>41438.499409722222</v>
      </c>
      <c r="W481" s="3" t="s">
        <v>40</v>
      </c>
      <c r="X481" s="3" t="s">
        <v>27</v>
      </c>
      <c r="Y481" s="3" t="s">
        <v>93</v>
      </c>
      <c r="Z481" s="3" t="s">
        <v>1386</v>
      </c>
      <c r="AA481" s="3">
        <f t="shared" si="22"/>
        <v>0.97568287036847323</v>
      </c>
      <c r="AB481" s="23">
        <f t="shared" si="23"/>
        <v>0.48784143518423662</v>
      </c>
      <c r="AC481" s="47">
        <f t="shared" si="21"/>
        <v>8.0868171296315268</v>
      </c>
      <c r="AD481" s="47" t="s">
        <v>1426</v>
      </c>
    </row>
    <row r="482" spans="1:30" x14ac:dyDescent="0.2">
      <c r="A482" s="2" t="s">
        <v>312</v>
      </c>
      <c r="B482" s="3" t="s">
        <v>22</v>
      </c>
      <c r="C482" s="4">
        <v>41430.483252314814</v>
      </c>
      <c r="D482" s="86" t="s">
        <v>1461</v>
      </c>
      <c r="E482" s="67">
        <v>41430</v>
      </c>
      <c r="F482" s="69">
        <v>0.4826388888888889</v>
      </c>
      <c r="G482" s="70" t="s">
        <v>1413</v>
      </c>
      <c r="H482" s="3" t="s">
        <v>313</v>
      </c>
      <c r="I482" s="3" t="s">
        <v>38</v>
      </c>
      <c r="J482" s="3" t="s">
        <v>25</v>
      </c>
      <c r="K482" s="3" t="s">
        <v>26</v>
      </c>
      <c r="L482" s="3" t="s">
        <v>27</v>
      </c>
      <c r="M482" s="3" t="s">
        <v>27</v>
      </c>
      <c r="N482" s="3" t="s">
        <v>27</v>
      </c>
      <c r="O482" s="3" t="s">
        <v>27</v>
      </c>
      <c r="P482" s="3" t="s">
        <v>27</v>
      </c>
      <c r="Q482" s="3" t="s">
        <v>27</v>
      </c>
      <c r="R482" s="3" t="s">
        <v>27</v>
      </c>
      <c r="S482" s="3" t="s">
        <v>27</v>
      </c>
      <c r="T482" s="3" t="s">
        <v>29</v>
      </c>
      <c r="U482" s="3" t="s">
        <v>47</v>
      </c>
      <c r="V482" s="4">
        <v>41453.443969907406</v>
      </c>
      <c r="W482" s="3" t="s">
        <v>40</v>
      </c>
      <c r="X482" s="3" t="s">
        <v>27</v>
      </c>
      <c r="Y482" s="3" t="s">
        <v>71</v>
      </c>
      <c r="Z482" s="3" t="s">
        <v>1387</v>
      </c>
      <c r="AA482" s="3">
        <f t="shared" si="22"/>
        <v>7.0659722223354038E-2</v>
      </c>
      <c r="AB482" s="23">
        <f t="shared" si="23"/>
        <v>3.5329861111677019E-2</v>
      </c>
      <c r="AC482" s="47">
        <f t="shared" si="21"/>
        <v>22.960717592592118</v>
      </c>
      <c r="AD482" s="47" t="s">
        <v>1427</v>
      </c>
    </row>
    <row r="483" spans="1:30" x14ac:dyDescent="0.2">
      <c r="A483" s="2" t="s">
        <v>310</v>
      </c>
      <c r="B483" s="3" t="s">
        <v>22</v>
      </c>
      <c r="C483" s="4">
        <v>41430.518865740742</v>
      </c>
      <c r="D483" s="86" t="s">
        <v>1461</v>
      </c>
      <c r="E483" s="67">
        <v>41430</v>
      </c>
      <c r="F483" s="69">
        <v>0.51874999999999993</v>
      </c>
      <c r="G483" s="70" t="s">
        <v>1413</v>
      </c>
      <c r="H483" s="3" t="s">
        <v>311</v>
      </c>
      <c r="I483" s="3" t="s">
        <v>38</v>
      </c>
      <c r="J483" s="3" t="s">
        <v>25</v>
      </c>
      <c r="K483" s="3" t="s">
        <v>26</v>
      </c>
      <c r="L483" s="3" t="s">
        <v>27</v>
      </c>
      <c r="M483" s="3" t="s">
        <v>27</v>
      </c>
      <c r="N483" s="3" t="s">
        <v>27</v>
      </c>
      <c r="O483" s="3" t="s">
        <v>27</v>
      </c>
      <c r="P483" s="3" t="s">
        <v>27</v>
      </c>
      <c r="Q483" s="3" t="s">
        <v>27</v>
      </c>
      <c r="R483" s="3" t="s">
        <v>27</v>
      </c>
      <c r="S483" s="3" t="s">
        <v>27</v>
      </c>
      <c r="T483" s="3" t="s">
        <v>29</v>
      </c>
      <c r="U483" s="3" t="s">
        <v>30</v>
      </c>
      <c r="V483" s="4">
        <v>41474.465578703705</v>
      </c>
      <c r="W483" s="3" t="s">
        <v>40</v>
      </c>
      <c r="X483" s="3" t="s">
        <v>27</v>
      </c>
      <c r="Y483" s="3" t="s">
        <v>302</v>
      </c>
      <c r="Z483" s="3" t="s">
        <v>1393</v>
      </c>
      <c r="AA483" s="3">
        <f t="shared" si="22"/>
        <v>3.5613425927294884E-2</v>
      </c>
      <c r="AB483" s="23">
        <f t="shared" si="23"/>
        <v>1.7806712963647442E-2</v>
      </c>
      <c r="AC483" s="47">
        <f t="shared" si="21"/>
        <v>43.94671296296292</v>
      </c>
      <c r="AD483" s="47" t="s">
        <v>1428</v>
      </c>
    </row>
    <row r="484" spans="1:30" x14ac:dyDescent="0.2">
      <c r="A484" s="2" t="s">
        <v>308</v>
      </c>
      <c r="B484" s="3" t="s">
        <v>22</v>
      </c>
      <c r="C484" s="4">
        <v>41430.712523148148</v>
      </c>
      <c r="D484" s="86" t="s">
        <v>1461</v>
      </c>
      <c r="E484" s="67">
        <v>41430</v>
      </c>
      <c r="F484" s="69">
        <v>0.71250000000000002</v>
      </c>
      <c r="G484" s="70" t="s">
        <v>1413</v>
      </c>
      <c r="H484" s="3" t="s">
        <v>309</v>
      </c>
      <c r="I484" s="3" t="s">
        <v>69</v>
      </c>
      <c r="J484" s="3" t="s">
        <v>25</v>
      </c>
      <c r="K484" s="3" t="s">
        <v>26</v>
      </c>
      <c r="L484" s="3" t="s">
        <v>27</v>
      </c>
      <c r="M484" s="3" t="s">
        <v>27</v>
      </c>
      <c r="N484" s="3" t="s">
        <v>27</v>
      </c>
      <c r="O484" s="3" t="s">
        <v>27</v>
      </c>
      <c r="P484" s="3" t="s">
        <v>27</v>
      </c>
      <c r="Q484" s="3" t="s">
        <v>27</v>
      </c>
      <c r="R484" s="3" t="s">
        <v>27</v>
      </c>
      <c r="S484" s="3" t="s">
        <v>27</v>
      </c>
      <c r="T484" s="3" t="s">
        <v>29</v>
      </c>
      <c r="U484" s="3" t="s">
        <v>30</v>
      </c>
      <c r="V484" s="4">
        <v>41463.419224537036</v>
      </c>
      <c r="W484" s="3" t="s">
        <v>27</v>
      </c>
      <c r="X484" s="3" t="s">
        <v>27</v>
      </c>
      <c r="Y484" s="3" t="s">
        <v>102</v>
      </c>
      <c r="Z484" s="3" t="s">
        <v>1387</v>
      </c>
      <c r="AA484" s="3">
        <f t="shared" si="22"/>
        <v>0.19365740740613546</v>
      </c>
      <c r="AB484" s="23">
        <f t="shared" si="23"/>
        <v>9.6828703703067731E-2</v>
      </c>
      <c r="AC484" s="47">
        <f t="shared" si="21"/>
        <v>32.706701388888177</v>
      </c>
      <c r="AD484" s="47" t="s">
        <v>1428</v>
      </c>
    </row>
    <row r="485" spans="1:30" x14ac:dyDescent="0.2">
      <c r="A485" s="2" t="s">
        <v>306</v>
      </c>
      <c r="B485" s="3" t="s">
        <v>22</v>
      </c>
      <c r="C485" s="4">
        <v>41430.781342592592</v>
      </c>
      <c r="D485" s="86" t="s">
        <v>1461</v>
      </c>
      <c r="E485" s="67">
        <v>41430</v>
      </c>
      <c r="F485" s="69">
        <v>0.78125</v>
      </c>
      <c r="G485" s="70" t="s">
        <v>1414</v>
      </c>
      <c r="H485" s="3" t="s">
        <v>307</v>
      </c>
      <c r="I485" s="3" t="s">
        <v>107</v>
      </c>
      <c r="J485" s="3" t="s">
        <v>25</v>
      </c>
      <c r="K485" s="3" t="s">
        <v>50</v>
      </c>
      <c r="L485" s="3" t="s">
        <v>27</v>
      </c>
      <c r="M485" s="3" t="s">
        <v>27</v>
      </c>
      <c r="N485" s="3" t="s">
        <v>27</v>
      </c>
      <c r="O485" s="3" t="s">
        <v>27</v>
      </c>
      <c r="P485" s="3" t="s">
        <v>27</v>
      </c>
      <c r="Q485" s="3" t="s">
        <v>27</v>
      </c>
      <c r="R485" s="3" t="s">
        <v>27</v>
      </c>
      <c r="S485" s="3" t="s">
        <v>27</v>
      </c>
      <c r="T485" s="3" t="s">
        <v>29</v>
      </c>
      <c r="U485" s="3" t="s">
        <v>30</v>
      </c>
      <c r="V485" s="4">
        <v>41435.545902777776</v>
      </c>
      <c r="W485" s="3" t="s">
        <v>27</v>
      </c>
      <c r="X485" s="3" t="s">
        <v>27</v>
      </c>
      <c r="Y485" s="3" t="s">
        <v>249</v>
      </c>
      <c r="Z485" s="3" t="s">
        <v>249</v>
      </c>
      <c r="AA485" s="3">
        <f t="shared" si="22"/>
        <v>6.8819444444670808E-2</v>
      </c>
      <c r="AB485" s="23">
        <f t="shared" si="23"/>
        <v>3.4409722222335404E-2</v>
      </c>
      <c r="AC485" s="47">
        <f t="shared" si="21"/>
        <v>4.7645601851836545</v>
      </c>
      <c r="AD485" s="47" t="s">
        <v>1424</v>
      </c>
    </row>
    <row r="486" spans="1:30" x14ac:dyDescent="0.2">
      <c r="A486" s="2" t="s">
        <v>303</v>
      </c>
      <c r="B486" s="3" t="s">
        <v>22</v>
      </c>
      <c r="C486" s="4">
        <v>41431.410856481481</v>
      </c>
      <c r="D486" s="86" t="s">
        <v>1458</v>
      </c>
      <c r="E486" s="67">
        <v>41431</v>
      </c>
      <c r="F486" s="69">
        <v>0.41041666666666665</v>
      </c>
      <c r="G486" s="70" t="s">
        <v>1413</v>
      </c>
      <c r="H486" s="3" t="s">
        <v>304</v>
      </c>
      <c r="I486" s="3" t="s">
        <v>38</v>
      </c>
      <c r="J486" s="3" t="s">
        <v>25</v>
      </c>
      <c r="K486" s="3" t="s">
        <v>50</v>
      </c>
      <c r="L486" s="3" t="s">
        <v>27</v>
      </c>
      <c r="M486" s="3" t="s">
        <v>305</v>
      </c>
      <c r="N486" s="3" t="s">
        <v>27</v>
      </c>
      <c r="O486" s="3" t="s">
        <v>27</v>
      </c>
      <c r="P486" s="3" t="s">
        <v>27</v>
      </c>
      <c r="Q486" s="3" t="s">
        <v>27</v>
      </c>
      <c r="R486" s="3" t="s">
        <v>27</v>
      </c>
      <c r="S486" s="3" t="s">
        <v>27</v>
      </c>
      <c r="T486" s="3" t="s">
        <v>29</v>
      </c>
      <c r="U486" s="3" t="s">
        <v>30</v>
      </c>
      <c r="V486" s="4">
        <v>41479.676631944443</v>
      </c>
      <c r="W486" s="3" t="s">
        <v>40</v>
      </c>
      <c r="X486" s="3" t="s">
        <v>27</v>
      </c>
      <c r="Y486" s="3" t="s">
        <v>102</v>
      </c>
      <c r="Z486" s="3" t="s">
        <v>1387</v>
      </c>
      <c r="AA486" s="3">
        <f t="shared" si="22"/>
        <v>0.62951388888905058</v>
      </c>
      <c r="AB486" s="23">
        <f t="shared" si="23"/>
        <v>0.31475694444452529</v>
      </c>
      <c r="AC486" s="47">
        <f t="shared" si="21"/>
        <v>48.265775462961756</v>
      </c>
      <c r="AD486" s="47" t="s">
        <v>1428</v>
      </c>
    </row>
    <row r="487" spans="1:30" x14ac:dyDescent="0.2">
      <c r="A487" s="2" t="s">
        <v>300</v>
      </c>
      <c r="B487" s="3" t="s">
        <v>22</v>
      </c>
      <c r="C487" s="4">
        <v>41431.543854166666</v>
      </c>
      <c r="D487" s="86" t="s">
        <v>1458</v>
      </c>
      <c r="E487" s="67">
        <v>41431</v>
      </c>
      <c r="F487" s="69">
        <v>0.54375000000000007</v>
      </c>
      <c r="G487" s="70" t="s">
        <v>1413</v>
      </c>
      <c r="H487" s="3" t="s">
        <v>301</v>
      </c>
      <c r="I487" s="3" t="s">
        <v>38</v>
      </c>
      <c r="J487" s="3" t="s">
        <v>25</v>
      </c>
      <c r="K487" s="3" t="s">
        <v>26</v>
      </c>
      <c r="L487" s="3" t="s">
        <v>27</v>
      </c>
      <c r="M487" s="3" t="s">
        <v>27</v>
      </c>
      <c r="N487" s="3" t="s">
        <v>27</v>
      </c>
      <c r="O487" s="3" t="s">
        <v>27</v>
      </c>
      <c r="P487" s="3" t="s">
        <v>27</v>
      </c>
      <c r="Q487" s="3" t="s">
        <v>27</v>
      </c>
      <c r="R487" s="3" t="s">
        <v>27</v>
      </c>
      <c r="S487" s="3" t="s">
        <v>27</v>
      </c>
      <c r="T487" s="3" t="s">
        <v>29</v>
      </c>
      <c r="U487" s="3" t="s">
        <v>30</v>
      </c>
      <c r="V487" s="4">
        <v>41454.845219907409</v>
      </c>
      <c r="W487" s="3" t="s">
        <v>40</v>
      </c>
      <c r="X487" s="3" t="s">
        <v>27</v>
      </c>
      <c r="Y487" s="3" t="s">
        <v>302</v>
      </c>
      <c r="Z487" s="3" t="s">
        <v>1393</v>
      </c>
      <c r="AA487" s="3">
        <f t="shared" si="22"/>
        <v>0.13299768518481869</v>
      </c>
      <c r="AB487" s="23">
        <f t="shared" si="23"/>
        <v>6.6498842592409346E-2</v>
      </c>
      <c r="AC487" s="47">
        <f t="shared" si="21"/>
        <v>23.301365740742767</v>
      </c>
      <c r="AD487" s="47" t="s">
        <v>1427</v>
      </c>
    </row>
    <row r="488" spans="1:30" x14ac:dyDescent="0.2">
      <c r="A488" s="2" t="s">
        <v>298</v>
      </c>
      <c r="B488" s="3" t="s">
        <v>22</v>
      </c>
      <c r="C488" s="4">
        <v>41431.575231481482</v>
      </c>
      <c r="D488" s="86" t="s">
        <v>1458</v>
      </c>
      <c r="E488" s="67">
        <v>41431</v>
      </c>
      <c r="F488" s="69">
        <v>0.57500000000000007</v>
      </c>
      <c r="G488" s="70" t="s">
        <v>1413</v>
      </c>
      <c r="H488" s="3" t="s">
        <v>299</v>
      </c>
      <c r="I488" s="3" t="s">
        <v>57</v>
      </c>
      <c r="J488" s="3" t="s">
        <v>25</v>
      </c>
      <c r="K488" s="3" t="s">
        <v>39</v>
      </c>
      <c r="L488" s="3" t="s">
        <v>27</v>
      </c>
      <c r="M488" s="3" t="s">
        <v>96</v>
      </c>
      <c r="N488" s="4">
        <v>41431.982870370368</v>
      </c>
      <c r="O488" s="3" t="s">
        <v>27</v>
      </c>
      <c r="P488" s="3" t="s">
        <v>27</v>
      </c>
      <c r="Q488" s="3" t="s">
        <v>27</v>
      </c>
      <c r="R488" s="3" t="s">
        <v>27</v>
      </c>
      <c r="S488" s="4">
        <v>41435.879259259258</v>
      </c>
      <c r="T488" s="3" t="s">
        <v>29</v>
      </c>
      <c r="U488" s="3" t="s">
        <v>30</v>
      </c>
      <c r="V488" s="4">
        <v>41442.520601851851</v>
      </c>
      <c r="W488" s="3" t="s">
        <v>59</v>
      </c>
      <c r="X488" s="3" t="s">
        <v>27</v>
      </c>
      <c r="Y488" s="3" t="s">
        <v>225</v>
      </c>
      <c r="Z488" s="3" t="s">
        <v>1393</v>
      </c>
      <c r="AA488" s="3">
        <f t="shared" si="22"/>
        <v>3.1377314815472346E-2</v>
      </c>
      <c r="AB488" s="23">
        <f t="shared" si="23"/>
        <v>1.5688657407736173E-2</v>
      </c>
      <c r="AC488" s="47">
        <f t="shared" si="21"/>
        <v>10.945370370369346</v>
      </c>
      <c r="AD488" s="47" t="s">
        <v>1427</v>
      </c>
    </row>
    <row r="489" spans="1:30" x14ac:dyDescent="0.2">
      <c r="A489" s="2" t="s">
        <v>296</v>
      </c>
      <c r="B489" s="3" t="s">
        <v>22</v>
      </c>
      <c r="C489" s="4">
        <v>41431.630115740743</v>
      </c>
      <c r="D489" s="86" t="s">
        <v>1458</v>
      </c>
      <c r="E489" s="67">
        <v>41431</v>
      </c>
      <c r="F489" s="69">
        <v>0.62986111111111109</v>
      </c>
      <c r="G489" s="70" t="s">
        <v>1413</v>
      </c>
      <c r="H489" s="3" t="s">
        <v>297</v>
      </c>
      <c r="I489" s="3" t="s">
        <v>57</v>
      </c>
      <c r="J489" s="3" t="s">
        <v>25</v>
      </c>
      <c r="K489" s="3" t="s">
        <v>26</v>
      </c>
      <c r="L489" s="3" t="s">
        <v>27</v>
      </c>
      <c r="M489" s="3" t="s">
        <v>27</v>
      </c>
      <c r="N489" s="3" t="s">
        <v>27</v>
      </c>
      <c r="O489" s="3" t="s">
        <v>27</v>
      </c>
      <c r="P489" s="3" t="s">
        <v>27</v>
      </c>
      <c r="Q489" s="3" t="s">
        <v>27</v>
      </c>
      <c r="R489" s="3" t="s">
        <v>27</v>
      </c>
      <c r="S489" s="3" t="s">
        <v>27</v>
      </c>
      <c r="T489" s="3" t="s">
        <v>29</v>
      </c>
      <c r="U489" s="3" t="s">
        <v>30</v>
      </c>
      <c r="V489" s="4">
        <v>41452.609618055554</v>
      </c>
      <c r="W489" s="3" t="s">
        <v>59</v>
      </c>
      <c r="X489" s="3" t="s">
        <v>27</v>
      </c>
      <c r="Y489" s="3" t="s">
        <v>225</v>
      </c>
      <c r="Z489" s="3" t="s">
        <v>1393</v>
      </c>
      <c r="AA489" s="3">
        <f t="shared" si="22"/>
        <v>5.4884259261598345E-2</v>
      </c>
      <c r="AB489" s="23">
        <f t="shared" si="23"/>
        <v>2.7442129630799172E-2</v>
      </c>
      <c r="AC489" s="47">
        <f t="shared" si="21"/>
        <v>20.979502314810816</v>
      </c>
      <c r="AD489" s="47" t="s">
        <v>1427</v>
      </c>
    </row>
    <row r="490" spans="1:30" x14ac:dyDescent="0.2">
      <c r="A490" s="2" t="s">
        <v>294</v>
      </c>
      <c r="B490" s="3" t="s">
        <v>22</v>
      </c>
      <c r="C490" s="4">
        <v>41432.540289351855</v>
      </c>
      <c r="D490" s="86" t="s">
        <v>1462</v>
      </c>
      <c r="E490" s="67">
        <v>41432</v>
      </c>
      <c r="F490" s="69">
        <v>0.54027777777777775</v>
      </c>
      <c r="G490" s="70" t="s">
        <v>1413</v>
      </c>
      <c r="H490" s="3" t="s">
        <v>295</v>
      </c>
      <c r="I490" s="3" t="s">
        <v>57</v>
      </c>
      <c r="J490" s="3" t="s">
        <v>25</v>
      </c>
      <c r="K490" s="3" t="s">
        <v>26</v>
      </c>
      <c r="L490" s="3" t="s">
        <v>27</v>
      </c>
      <c r="M490" s="3" t="s">
        <v>170</v>
      </c>
      <c r="N490" s="3" t="s">
        <v>27</v>
      </c>
      <c r="O490" s="3" t="s">
        <v>27</v>
      </c>
      <c r="P490" s="3" t="s">
        <v>27</v>
      </c>
      <c r="Q490" s="3" t="s">
        <v>27</v>
      </c>
      <c r="R490" s="3" t="s">
        <v>27</v>
      </c>
      <c r="S490" s="3" t="s">
        <v>27</v>
      </c>
      <c r="T490" s="3" t="s">
        <v>29</v>
      </c>
      <c r="U490" s="3" t="s">
        <v>30</v>
      </c>
      <c r="V490" s="4">
        <v>41478.770381944443</v>
      </c>
      <c r="W490" s="3" t="s">
        <v>59</v>
      </c>
      <c r="X490" s="3" t="s">
        <v>27</v>
      </c>
      <c r="Y490" s="3" t="s">
        <v>64</v>
      </c>
      <c r="Z490" s="3" t="s">
        <v>1387</v>
      </c>
      <c r="AA490" s="3">
        <f t="shared" si="22"/>
        <v>0.9101736111115315</v>
      </c>
      <c r="AB490" s="23">
        <f t="shared" si="23"/>
        <v>0.45508680555576575</v>
      </c>
      <c r="AC490" s="47">
        <f t="shared" si="21"/>
        <v>46.230092592588335</v>
      </c>
      <c r="AD490" s="47" t="s">
        <v>1428</v>
      </c>
    </row>
    <row r="491" spans="1:30" x14ac:dyDescent="0.2">
      <c r="A491" s="2" t="s">
        <v>291</v>
      </c>
      <c r="B491" s="3" t="s">
        <v>22</v>
      </c>
      <c r="C491" s="4">
        <v>41432.549699074072</v>
      </c>
      <c r="D491" s="86" t="s">
        <v>1462</v>
      </c>
      <c r="E491" s="67">
        <v>41432</v>
      </c>
      <c r="F491" s="69">
        <v>0.5493055555555556</v>
      </c>
      <c r="G491" s="70" t="s">
        <v>1413</v>
      </c>
      <c r="H491" s="3" t="s">
        <v>292</v>
      </c>
      <c r="I491" s="3" t="s">
        <v>38</v>
      </c>
      <c r="J491" s="3" t="s">
        <v>25</v>
      </c>
      <c r="K491" s="3" t="s">
        <v>26</v>
      </c>
      <c r="L491" s="3" t="s">
        <v>27</v>
      </c>
      <c r="M491" s="3" t="s">
        <v>293</v>
      </c>
      <c r="N491" s="3" t="s">
        <v>27</v>
      </c>
      <c r="O491" s="3" t="s">
        <v>27</v>
      </c>
      <c r="P491" s="3" t="s">
        <v>27</v>
      </c>
      <c r="Q491" s="3" t="s">
        <v>27</v>
      </c>
      <c r="R491" s="3" t="s">
        <v>27</v>
      </c>
      <c r="S491" s="3" t="s">
        <v>27</v>
      </c>
      <c r="T491" s="3" t="s">
        <v>29</v>
      </c>
      <c r="U491" s="3" t="s">
        <v>30</v>
      </c>
      <c r="V491" s="4">
        <v>41432.579768518517</v>
      </c>
      <c r="W491" s="3" t="s">
        <v>40</v>
      </c>
      <c r="X491" s="3" t="s">
        <v>27</v>
      </c>
      <c r="Y491" s="3" t="s">
        <v>225</v>
      </c>
      <c r="Z491" s="3" t="s">
        <v>1393</v>
      </c>
      <c r="AA491" s="3">
        <f t="shared" si="22"/>
        <v>9.4097222172422335E-3</v>
      </c>
      <c r="AB491" s="23">
        <f t="shared" si="23"/>
        <v>4.7048611086211167E-3</v>
      </c>
      <c r="AC491" s="47">
        <f t="shared" si="21"/>
        <v>3.0069444444961846E-2</v>
      </c>
      <c r="AD491" s="47" t="s">
        <v>1420</v>
      </c>
    </row>
    <row r="492" spans="1:30" x14ac:dyDescent="0.2">
      <c r="A492" s="2" t="s">
        <v>289</v>
      </c>
      <c r="B492" s="3" t="s">
        <v>22</v>
      </c>
      <c r="C492" s="4">
        <v>41432.562847222223</v>
      </c>
      <c r="D492" s="86" t="s">
        <v>1462</v>
      </c>
      <c r="E492" s="67">
        <v>41432</v>
      </c>
      <c r="F492" s="69">
        <v>0.5625</v>
      </c>
      <c r="G492" s="70" t="s">
        <v>1413</v>
      </c>
      <c r="H492" s="3" t="s">
        <v>290</v>
      </c>
      <c r="I492" s="3" t="s">
        <v>38</v>
      </c>
      <c r="J492" s="3" t="s">
        <v>25</v>
      </c>
      <c r="K492" s="3" t="s">
        <v>50</v>
      </c>
      <c r="L492" s="3" t="s">
        <v>27</v>
      </c>
      <c r="M492" s="3" t="s">
        <v>27</v>
      </c>
      <c r="N492" s="3" t="s">
        <v>27</v>
      </c>
      <c r="O492" s="3" t="s">
        <v>27</v>
      </c>
      <c r="P492" s="3" t="s">
        <v>27</v>
      </c>
      <c r="Q492" s="3" t="s">
        <v>27</v>
      </c>
      <c r="R492" s="3" t="s">
        <v>27</v>
      </c>
      <c r="S492" s="3" t="s">
        <v>27</v>
      </c>
      <c r="T492" s="3" t="s">
        <v>29</v>
      </c>
      <c r="U492" s="3" t="s">
        <v>47</v>
      </c>
      <c r="V492" s="4">
        <v>41480.489479166667</v>
      </c>
      <c r="W492" s="3" t="s">
        <v>40</v>
      </c>
      <c r="X492" s="3" t="s">
        <v>27</v>
      </c>
      <c r="Y492" s="3" t="s">
        <v>225</v>
      </c>
      <c r="Z492" s="3" t="s">
        <v>1393</v>
      </c>
      <c r="AA492" s="3">
        <f t="shared" si="22"/>
        <v>1.3148148151230998E-2</v>
      </c>
      <c r="AB492" s="23">
        <f t="shared" si="23"/>
        <v>6.5740740756154992E-3</v>
      </c>
      <c r="AC492" s="47">
        <f t="shared" si="21"/>
        <v>47.926631944443216</v>
      </c>
      <c r="AD492" s="47" t="s">
        <v>1428</v>
      </c>
    </row>
    <row r="493" spans="1:30" x14ac:dyDescent="0.2">
      <c r="A493" s="2" t="s">
        <v>287</v>
      </c>
      <c r="B493" s="3" t="s">
        <v>22</v>
      </c>
      <c r="C493" s="4">
        <v>41432.566863425927</v>
      </c>
      <c r="D493" s="86" t="s">
        <v>1462</v>
      </c>
      <c r="E493" s="67">
        <v>41432</v>
      </c>
      <c r="F493" s="69">
        <v>0.56666666666666665</v>
      </c>
      <c r="G493" s="70" t="s">
        <v>1413</v>
      </c>
      <c r="H493" s="3" t="s">
        <v>288</v>
      </c>
      <c r="I493" s="3" t="s">
        <v>38</v>
      </c>
      <c r="J493" s="3" t="s">
        <v>25</v>
      </c>
      <c r="K493" s="3" t="s">
        <v>50</v>
      </c>
      <c r="L493" s="3" t="s">
        <v>27</v>
      </c>
      <c r="M493" s="3" t="s">
        <v>27</v>
      </c>
      <c r="N493" s="3" t="s">
        <v>27</v>
      </c>
      <c r="O493" s="3" t="s">
        <v>27</v>
      </c>
      <c r="P493" s="3" t="s">
        <v>27</v>
      </c>
      <c r="Q493" s="3" t="s">
        <v>27</v>
      </c>
      <c r="R493" s="3" t="s">
        <v>27</v>
      </c>
      <c r="S493" s="3" t="s">
        <v>27</v>
      </c>
      <c r="T493" s="3" t="s">
        <v>29</v>
      </c>
      <c r="U493" s="3" t="s">
        <v>47</v>
      </c>
      <c r="V493" s="4">
        <v>41439.617997685185</v>
      </c>
      <c r="W493" s="3" t="s">
        <v>40</v>
      </c>
      <c r="X493" s="3" t="s">
        <v>27</v>
      </c>
      <c r="Y493" s="3" t="s">
        <v>64</v>
      </c>
      <c r="Z493" s="3" t="s">
        <v>1387</v>
      </c>
      <c r="AA493" s="3">
        <f t="shared" si="22"/>
        <v>4.016203703940846E-3</v>
      </c>
      <c r="AB493" s="23">
        <f t="shared" si="23"/>
        <v>2.008101851970423E-3</v>
      </c>
      <c r="AC493" s="47">
        <f t="shared" si="21"/>
        <v>7.0511342592581059</v>
      </c>
      <c r="AD493" s="47" t="s">
        <v>1426</v>
      </c>
    </row>
    <row r="494" spans="1:30" x14ac:dyDescent="0.2">
      <c r="A494" s="2" t="s">
        <v>284</v>
      </c>
      <c r="B494" s="3" t="s">
        <v>22</v>
      </c>
      <c r="C494" s="4">
        <v>41435.140879629631</v>
      </c>
      <c r="D494" s="86" t="s">
        <v>1459</v>
      </c>
      <c r="E494" s="67">
        <v>41435</v>
      </c>
      <c r="F494" s="69">
        <v>0.14027777777777778</v>
      </c>
      <c r="G494" s="70" t="s">
        <v>1412</v>
      </c>
      <c r="H494" s="3" t="s">
        <v>285</v>
      </c>
      <c r="I494" s="3" t="s">
        <v>38</v>
      </c>
      <c r="J494" s="3" t="s">
        <v>25</v>
      </c>
      <c r="K494" s="3" t="s">
        <v>39</v>
      </c>
      <c r="L494" s="3" t="s">
        <v>27</v>
      </c>
      <c r="M494" s="3" t="s">
        <v>27</v>
      </c>
      <c r="N494" s="3" t="s">
        <v>27</v>
      </c>
      <c r="O494" s="3" t="s">
        <v>27</v>
      </c>
      <c r="P494" s="3" t="s">
        <v>27</v>
      </c>
      <c r="Q494" s="3" t="s">
        <v>27</v>
      </c>
      <c r="R494" s="3" t="s">
        <v>27</v>
      </c>
      <c r="S494" s="3" t="s">
        <v>27</v>
      </c>
      <c r="T494" s="3" t="s">
        <v>29</v>
      </c>
      <c r="U494" s="3" t="s">
        <v>30</v>
      </c>
      <c r="V494" s="4">
        <v>41449.441446759258</v>
      </c>
      <c r="W494" s="3" t="s">
        <v>40</v>
      </c>
      <c r="X494" s="3" t="s">
        <v>27</v>
      </c>
      <c r="Y494" s="3" t="s">
        <v>286</v>
      </c>
      <c r="Z494" s="3" t="s">
        <v>1397</v>
      </c>
      <c r="AA494" s="3">
        <f t="shared" si="22"/>
        <v>2.5740162037036498</v>
      </c>
      <c r="AB494" s="23">
        <f t="shared" si="23"/>
        <v>1.2870081018518249</v>
      </c>
      <c r="AC494" s="47">
        <f t="shared" si="21"/>
        <v>14.30056712962687</v>
      </c>
      <c r="AD494" s="47" t="s">
        <v>1427</v>
      </c>
    </row>
    <row r="495" spans="1:30" x14ac:dyDescent="0.2">
      <c r="A495" s="2" t="s">
        <v>282</v>
      </c>
      <c r="B495" s="3" t="s">
        <v>22</v>
      </c>
      <c r="C495" s="4">
        <v>41435.300763888888</v>
      </c>
      <c r="D495" s="86" t="s">
        <v>1459</v>
      </c>
      <c r="E495" s="67">
        <v>41435</v>
      </c>
      <c r="F495" s="69">
        <v>0.30069444444444443</v>
      </c>
      <c r="G495" s="70" t="s">
        <v>1412</v>
      </c>
      <c r="H495" s="3" t="s">
        <v>283</v>
      </c>
      <c r="I495" s="3" t="s">
        <v>107</v>
      </c>
      <c r="J495" s="3" t="s">
        <v>25</v>
      </c>
      <c r="K495" s="3" t="s">
        <v>39</v>
      </c>
      <c r="L495" s="3" t="s">
        <v>27</v>
      </c>
      <c r="M495" s="3" t="s">
        <v>27</v>
      </c>
      <c r="N495" s="3" t="s">
        <v>27</v>
      </c>
      <c r="O495" s="3" t="s">
        <v>27</v>
      </c>
      <c r="P495" s="3" t="s">
        <v>27</v>
      </c>
      <c r="Q495" s="3" t="s">
        <v>27</v>
      </c>
      <c r="R495" s="3" t="s">
        <v>27</v>
      </c>
      <c r="S495" s="3" t="s">
        <v>27</v>
      </c>
      <c r="T495" s="3" t="s">
        <v>29</v>
      </c>
      <c r="U495" s="3" t="s">
        <v>30</v>
      </c>
      <c r="V495" s="4">
        <v>41436.255532407406</v>
      </c>
      <c r="W495" s="3" t="s">
        <v>27</v>
      </c>
      <c r="X495" s="3" t="s">
        <v>27</v>
      </c>
      <c r="Y495" s="3" t="s">
        <v>222</v>
      </c>
      <c r="Z495" s="3" t="s">
        <v>1387</v>
      </c>
      <c r="AA495" s="3">
        <f t="shared" si="22"/>
        <v>0.15988425925752381</v>
      </c>
      <c r="AB495" s="23">
        <f t="shared" si="23"/>
        <v>7.9942129628761904E-2</v>
      </c>
      <c r="AC495" s="47">
        <f t="shared" si="21"/>
        <v>0.95476851851708489</v>
      </c>
      <c r="AD495" s="47" t="s">
        <v>1420</v>
      </c>
    </row>
    <row r="496" spans="1:30" x14ac:dyDescent="0.2">
      <c r="A496" s="2" t="s">
        <v>280</v>
      </c>
      <c r="B496" s="3" t="s">
        <v>52</v>
      </c>
      <c r="C496" s="4">
        <v>41435.516018518516</v>
      </c>
      <c r="D496" s="86" t="s">
        <v>1459</v>
      </c>
      <c r="E496" s="67">
        <v>41435</v>
      </c>
      <c r="F496" s="69">
        <v>0.51597222222222217</v>
      </c>
      <c r="G496" s="70" t="s">
        <v>1413</v>
      </c>
      <c r="H496" s="3" t="s">
        <v>281</v>
      </c>
      <c r="I496" s="3" t="s">
        <v>57</v>
      </c>
      <c r="J496" s="3" t="s">
        <v>25</v>
      </c>
      <c r="K496" s="3" t="s">
        <v>26</v>
      </c>
      <c r="L496" s="3" t="s">
        <v>27</v>
      </c>
      <c r="M496" s="3" t="s">
        <v>27</v>
      </c>
      <c r="N496" s="3" t="s">
        <v>27</v>
      </c>
      <c r="O496" s="3" t="s">
        <v>27</v>
      </c>
      <c r="P496" s="3" t="s">
        <v>27</v>
      </c>
      <c r="Q496" s="3" t="s">
        <v>27</v>
      </c>
      <c r="R496" s="3" t="s">
        <v>27</v>
      </c>
      <c r="S496" s="3" t="s">
        <v>27</v>
      </c>
      <c r="T496" s="3" t="s">
        <v>29</v>
      </c>
      <c r="U496" s="3" t="s">
        <v>30</v>
      </c>
      <c r="V496" s="4">
        <v>41452.608495370368</v>
      </c>
      <c r="W496" s="3" t="s">
        <v>59</v>
      </c>
      <c r="X496" s="3" t="s">
        <v>27</v>
      </c>
      <c r="Y496" s="3" t="s">
        <v>112</v>
      </c>
      <c r="Z496" s="3" t="s">
        <v>1389</v>
      </c>
      <c r="AA496" s="3">
        <f t="shared" si="22"/>
        <v>0.21525462962745223</v>
      </c>
      <c r="AB496" s="23">
        <f t="shared" si="23"/>
        <v>0.10762731481372612</v>
      </c>
      <c r="AC496" s="47">
        <f t="shared" si="21"/>
        <v>17.092476851852552</v>
      </c>
      <c r="AD496" s="47" t="s">
        <v>1427</v>
      </c>
    </row>
    <row r="497" spans="1:30" x14ac:dyDescent="0.2">
      <c r="A497" s="2" t="s">
        <v>278</v>
      </c>
      <c r="B497" s="3" t="s">
        <v>52</v>
      </c>
      <c r="C497" s="4">
        <v>41435.660868055558</v>
      </c>
      <c r="D497" s="86" t="s">
        <v>1459</v>
      </c>
      <c r="E497" s="67">
        <v>41435</v>
      </c>
      <c r="F497" s="69">
        <v>0.66041666666666665</v>
      </c>
      <c r="G497" s="70" t="s">
        <v>1413</v>
      </c>
      <c r="H497" s="3" t="s">
        <v>279</v>
      </c>
      <c r="I497" s="3" t="s">
        <v>57</v>
      </c>
      <c r="J497" s="3" t="s">
        <v>25</v>
      </c>
      <c r="K497" s="3" t="s">
        <v>26</v>
      </c>
      <c r="L497" s="3" t="s">
        <v>27</v>
      </c>
      <c r="M497" s="3" t="s">
        <v>27</v>
      </c>
      <c r="N497" s="3" t="s">
        <v>27</v>
      </c>
      <c r="O497" s="3" t="s">
        <v>27</v>
      </c>
      <c r="P497" s="3" t="s">
        <v>27</v>
      </c>
      <c r="Q497" s="3" t="s">
        <v>27</v>
      </c>
      <c r="R497" s="3" t="s">
        <v>27</v>
      </c>
      <c r="S497" s="3" t="s">
        <v>27</v>
      </c>
      <c r="T497" s="3" t="s">
        <v>29</v>
      </c>
      <c r="U497" s="3" t="s">
        <v>30</v>
      </c>
      <c r="V497" s="4">
        <v>41452.467638888891</v>
      </c>
      <c r="W497" s="3" t="s">
        <v>59</v>
      </c>
      <c r="X497" s="3" t="s">
        <v>27</v>
      </c>
      <c r="Y497" s="3" t="s">
        <v>112</v>
      </c>
      <c r="Z497" s="3" t="s">
        <v>1389</v>
      </c>
      <c r="AA497" s="3">
        <f t="shared" si="22"/>
        <v>0.14484953704231884</v>
      </c>
      <c r="AB497" s="23">
        <f t="shared" si="23"/>
        <v>7.2424768521159422E-2</v>
      </c>
      <c r="AC497" s="47">
        <f t="shared" si="21"/>
        <v>16.806770833332848</v>
      </c>
      <c r="AD497" s="47" t="s">
        <v>1427</v>
      </c>
    </row>
    <row r="498" spans="1:30" x14ac:dyDescent="0.2">
      <c r="A498" s="2" t="s">
        <v>276</v>
      </c>
      <c r="B498" s="3" t="s">
        <v>22</v>
      </c>
      <c r="C498" s="4">
        <v>41435.725983796299</v>
      </c>
      <c r="D498" s="86" t="s">
        <v>1459</v>
      </c>
      <c r="E498" s="67">
        <v>41435</v>
      </c>
      <c r="F498" s="69">
        <v>0.72569444444444453</v>
      </c>
      <c r="G498" s="70" t="s">
        <v>1413</v>
      </c>
      <c r="H498" s="3" t="s">
        <v>277</v>
      </c>
      <c r="I498" s="3" t="s">
        <v>38</v>
      </c>
      <c r="J498" s="3" t="s">
        <v>25</v>
      </c>
      <c r="K498" s="3" t="s">
        <v>26</v>
      </c>
      <c r="L498" s="3" t="s">
        <v>27</v>
      </c>
      <c r="M498" s="3" t="s">
        <v>27</v>
      </c>
      <c r="N498" s="3" t="s">
        <v>27</v>
      </c>
      <c r="O498" s="3" t="s">
        <v>27</v>
      </c>
      <c r="P498" s="3" t="s">
        <v>27</v>
      </c>
      <c r="Q498" s="3" t="s">
        <v>27</v>
      </c>
      <c r="R498" s="3" t="s">
        <v>27</v>
      </c>
      <c r="S498" s="3" t="s">
        <v>27</v>
      </c>
      <c r="T498" s="3" t="s">
        <v>29</v>
      </c>
      <c r="U498" s="3" t="s">
        <v>47</v>
      </c>
      <c r="V498" s="4">
        <v>41436.379837962966</v>
      </c>
      <c r="W498" s="3" t="s">
        <v>40</v>
      </c>
      <c r="X498" s="3" t="s">
        <v>27</v>
      </c>
      <c r="Y498" s="3" t="s">
        <v>64</v>
      </c>
      <c r="Z498" s="3" t="s">
        <v>1387</v>
      </c>
      <c r="AA498" s="3">
        <f t="shared" si="22"/>
        <v>6.5115740741021E-2</v>
      </c>
      <c r="AB498" s="23">
        <f t="shared" si="23"/>
        <v>3.25578703705105E-2</v>
      </c>
      <c r="AC498" s="47">
        <f t="shared" si="21"/>
        <v>0.65385416666686069</v>
      </c>
      <c r="AD498" s="47" t="s">
        <v>1420</v>
      </c>
    </row>
    <row r="499" spans="1:30" x14ac:dyDescent="0.2">
      <c r="A499" s="2" t="s">
        <v>274</v>
      </c>
      <c r="B499" s="3" t="s">
        <v>52</v>
      </c>
      <c r="C499" s="4">
        <v>41435.727037037039</v>
      </c>
      <c r="D499" s="86" t="s">
        <v>1459</v>
      </c>
      <c r="E499" s="67">
        <v>41435</v>
      </c>
      <c r="F499" s="69">
        <v>0.72638888888888886</v>
      </c>
      <c r="G499" s="70" t="s">
        <v>1413</v>
      </c>
      <c r="H499" s="3" t="s">
        <v>275</v>
      </c>
      <c r="I499" s="3" t="s">
        <v>57</v>
      </c>
      <c r="J499" s="3" t="s">
        <v>25</v>
      </c>
      <c r="K499" s="3" t="s">
        <v>26</v>
      </c>
      <c r="L499" s="3" t="s">
        <v>27</v>
      </c>
      <c r="M499" s="3" t="s">
        <v>27</v>
      </c>
      <c r="N499" s="3" t="s">
        <v>27</v>
      </c>
      <c r="O499" s="3" t="s">
        <v>27</v>
      </c>
      <c r="P499" s="3" t="s">
        <v>27</v>
      </c>
      <c r="Q499" s="3" t="s">
        <v>27</v>
      </c>
      <c r="R499" s="3" t="s">
        <v>27</v>
      </c>
      <c r="S499" s="3" t="s">
        <v>27</v>
      </c>
      <c r="T499" s="3" t="s">
        <v>29</v>
      </c>
      <c r="U499" s="3" t="s">
        <v>30</v>
      </c>
      <c r="V499" s="4">
        <v>41452.608020833337</v>
      </c>
      <c r="W499" s="3" t="s">
        <v>59</v>
      </c>
      <c r="X499" s="3" t="s">
        <v>27</v>
      </c>
      <c r="Y499" s="3" t="s">
        <v>112</v>
      </c>
      <c r="Z499" s="3" t="s">
        <v>1389</v>
      </c>
      <c r="AA499" s="3">
        <f t="shared" si="22"/>
        <v>1.0532407395658083E-3</v>
      </c>
      <c r="AB499" s="23">
        <f t="shared" si="23"/>
        <v>5.2662036978290416E-4</v>
      </c>
      <c r="AC499" s="47">
        <f t="shared" si="21"/>
        <v>16.880983796298096</v>
      </c>
      <c r="AD499" s="47" t="s">
        <v>1427</v>
      </c>
    </row>
    <row r="500" spans="1:30" x14ac:dyDescent="0.2">
      <c r="A500" s="2" t="s">
        <v>272</v>
      </c>
      <c r="B500" s="3" t="s">
        <v>22</v>
      </c>
      <c r="C500" s="4">
        <v>41435.728842592594</v>
      </c>
      <c r="D500" s="86" t="s">
        <v>1459</v>
      </c>
      <c r="E500" s="67">
        <v>41435</v>
      </c>
      <c r="F500" s="69">
        <v>0.7284722222222223</v>
      </c>
      <c r="G500" s="70" t="s">
        <v>1413</v>
      </c>
      <c r="H500" s="3" t="s">
        <v>273</v>
      </c>
      <c r="I500" s="3" t="s">
        <v>38</v>
      </c>
      <c r="J500" s="3" t="s">
        <v>25</v>
      </c>
      <c r="K500" s="3" t="s">
        <v>26</v>
      </c>
      <c r="L500" s="3" t="s">
        <v>27</v>
      </c>
      <c r="M500" s="3" t="s">
        <v>27</v>
      </c>
      <c r="N500" s="3" t="s">
        <v>27</v>
      </c>
      <c r="O500" s="3" t="s">
        <v>27</v>
      </c>
      <c r="P500" s="3" t="s">
        <v>27</v>
      </c>
      <c r="Q500" s="3" t="s">
        <v>27</v>
      </c>
      <c r="R500" s="3" t="s">
        <v>27</v>
      </c>
      <c r="S500" s="3" t="s">
        <v>27</v>
      </c>
      <c r="T500" s="3" t="s">
        <v>29</v>
      </c>
      <c r="U500" s="3" t="s">
        <v>47</v>
      </c>
      <c r="V500" s="4">
        <v>41436.379618055558</v>
      </c>
      <c r="W500" s="3" t="s">
        <v>40</v>
      </c>
      <c r="X500" s="3" t="s">
        <v>27</v>
      </c>
      <c r="Y500" s="3" t="s">
        <v>64</v>
      </c>
      <c r="Z500" s="3" t="s">
        <v>1387</v>
      </c>
      <c r="AA500" s="3">
        <f t="shared" si="22"/>
        <v>1.8055555556202307E-3</v>
      </c>
      <c r="AB500" s="23">
        <f t="shared" si="23"/>
        <v>9.0277777781011537E-4</v>
      </c>
      <c r="AC500" s="47">
        <f t="shared" si="21"/>
        <v>0.65077546296379296</v>
      </c>
      <c r="AD500" s="47" t="s">
        <v>1420</v>
      </c>
    </row>
    <row r="501" spans="1:30" x14ac:dyDescent="0.2">
      <c r="A501" s="2" t="s">
        <v>270</v>
      </c>
      <c r="B501" s="3" t="s">
        <v>22</v>
      </c>
      <c r="C501" s="4">
        <v>41435.731921296298</v>
      </c>
      <c r="D501" s="86" t="s">
        <v>1459</v>
      </c>
      <c r="E501" s="67">
        <v>41435</v>
      </c>
      <c r="F501" s="69">
        <v>0.73125000000000007</v>
      </c>
      <c r="G501" s="70" t="s">
        <v>1413</v>
      </c>
      <c r="H501" s="3" t="s">
        <v>271</v>
      </c>
      <c r="I501" s="3" t="s">
        <v>38</v>
      </c>
      <c r="J501" s="3" t="s">
        <v>25</v>
      </c>
      <c r="K501" s="3" t="s">
        <v>26</v>
      </c>
      <c r="L501" s="3" t="s">
        <v>27</v>
      </c>
      <c r="M501" s="3" t="s">
        <v>27</v>
      </c>
      <c r="N501" s="3" t="s">
        <v>27</v>
      </c>
      <c r="O501" s="3" t="s">
        <v>27</v>
      </c>
      <c r="P501" s="3" t="s">
        <v>27</v>
      </c>
      <c r="Q501" s="3" t="s">
        <v>27</v>
      </c>
      <c r="R501" s="3" t="s">
        <v>27</v>
      </c>
      <c r="S501" s="3" t="s">
        <v>27</v>
      </c>
      <c r="T501" s="3" t="s">
        <v>29</v>
      </c>
      <c r="U501" s="3" t="s">
        <v>47</v>
      </c>
      <c r="V501" s="4">
        <v>41436.379386574074</v>
      </c>
      <c r="W501" s="3" t="s">
        <v>40</v>
      </c>
      <c r="X501" s="3" t="s">
        <v>27</v>
      </c>
      <c r="Y501" s="3" t="s">
        <v>64</v>
      </c>
      <c r="Z501" s="3" t="s">
        <v>1387</v>
      </c>
      <c r="AA501" s="3">
        <f t="shared" si="22"/>
        <v>3.0787037030677311E-3</v>
      </c>
      <c r="AB501" s="23">
        <f t="shared" si="23"/>
        <v>1.5393518515338656E-3</v>
      </c>
      <c r="AC501" s="47">
        <f t="shared" si="21"/>
        <v>0.64746527777606389</v>
      </c>
      <c r="AD501" s="47" t="s">
        <v>1420</v>
      </c>
    </row>
    <row r="502" spans="1:30" x14ac:dyDescent="0.2">
      <c r="A502" s="2" t="s">
        <v>268</v>
      </c>
      <c r="B502" s="3" t="s">
        <v>22</v>
      </c>
      <c r="C502" s="4">
        <v>41435.733472222222</v>
      </c>
      <c r="D502" s="86" t="s">
        <v>1459</v>
      </c>
      <c r="E502" s="67">
        <v>41435</v>
      </c>
      <c r="F502" s="69">
        <v>0.73333333333333339</v>
      </c>
      <c r="G502" s="70" t="s">
        <v>1413</v>
      </c>
      <c r="H502" s="3" t="s">
        <v>269</v>
      </c>
      <c r="I502" s="3" t="s">
        <v>38</v>
      </c>
      <c r="J502" s="3" t="s">
        <v>25</v>
      </c>
      <c r="K502" s="3" t="s">
        <v>26</v>
      </c>
      <c r="L502" s="3" t="s">
        <v>27</v>
      </c>
      <c r="M502" s="3" t="s">
        <v>27</v>
      </c>
      <c r="N502" s="3" t="s">
        <v>27</v>
      </c>
      <c r="O502" s="3" t="s">
        <v>27</v>
      </c>
      <c r="P502" s="3" t="s">
        <v>27</v>
      </c>
      <c r="Q502" s="3" t="s">
        <v>27</v>
      </c>
      <c r="R502" s="3" t="s">
        <v>27</v>
      </c>
      <c r="S502" s="3" t="s">
        <v>27</v>
      </c>
      <c r="T502" s="3" t="s">
        <v>29</v>
      </c>
      <c r="U502" s="3" t="s">
        <v>47</v>
      </c>
      <c r="V502" s="4">
        <v>41436.379178240742</v>
      </c>
      <c r="W502" s="3" t="s">
        <v>40</v>
      </c>
      <c r="X502" s="3" t="s">
        <v>27</v>
      </c>
      <c r="Y502" s="3" t="s">
        <v>64</v>
      </c>
      <c r="Z502" s="3" t="s">
        <v>1387</v>
      </c>
      <c r="AA502" s="3">
        <f t="shared" si="22"/>
        <v>1.5509259246755391E-3</v>
      </c>
      <c r="AB502" s="23">
        <f t="shared" si="23"/>
        <v>7.7546296233776957E-4</v>
      </c>
      <c r="AC502" s="47">
        <f t="shared" si="21"/>
        <v>0.64570601852028631</v>
      </c>
      <c r="AD502" s="47" t="s">
        <v>1420</v>
      </c>
    </row>
    <row r="503" spans="1:30" x14ac:dyDescent="0.2">
      <c r="A503" s="2" t="s">
        <v>266</v>
      </c>
      <c r="B503" s="3" t="s">
        <v>22</v>
      </c>
      <c r="C503" s="4">
        <v>41435.735081018516</v>
      </c>
      <c r="D503" s="86" t="s">
        <v>1459</v>
      </c>
      <c r="E503" s="67">
        <v>41435</v>
      </c>
      <c r="F503" s="69">
        <v>0.73472222222222217</v>
      </c>
      <c r="G503" s="70" t="s">
        <v>1413</v>
      </c>
      <c r="H503" s="3" t="s">
        <v>267</v>
      </c>
      <c r="I503" s="3" t="s">
        <v>38</v>
      </c>
      <c r="J503" s="3" t="s">
        <v>25</v>
      </c>
      <c r="K503" s="3" t="s">
        <v>26</v>
      </c>
      <c r="L503" s="3" t="s">
        <v>27</v>
      </c>
      <c r="M503" s="3" t="s">
        <v>27</v>
      </c>
      <c r="N503" s="3" t="s">
        <v>27</v>
      </c>
      <c r="O503" s="3" t="s">
        <v>27</v>
      </c>
      <c r="P503" s="3" t="s">
        <v>27</v>
      </c>
      <c r="Q503" s="3" t="s">
        <v>27</v>
      </c>
      <c r="R503" s="3" t="s">
        <v>27</v>
      </c>
      <c r="S503" s="3" t="s">
        <v>27</v>
      </c>
      <c r="T503" s="3" t="s">
        <v>29</v>
      </c>
      <c r="U503" s="3" t="s">
        <v>47</v>
      </c>
      <c r="V503" s="4">
        <v>41436.455578703702</v>
      </c>
      <c r="W503" s="3" t="s">
        <v>40</v>
      </c>
      <c r="X503" s="3" t="s">
        <v>27</v>
      </c>
      <c r="Y503" s="3" t="s">
        <v>64</v>
      </c>
      <c r="Z503" s="3" t="s">
        <v>1387</v>
      </c>
      <c r="AA503" s="3">
        <f t="shared" si="22"/>
        <v>1.6087962940218858E-3</v>
      </c>
      <c r="AB503" s="23">
        <f t="shared" si="23"/>
        <v>8.0439814701094292E-4</v>
      </c>
      <c r="AC503" s="47">
        <f t="shared" si="21"/>
        <v>0.72049768518627388</v>
      </c>
      <c r="AD503" s="47" t="s">
        <v>1420</v>
      </c>
    </row>
    <row r="504" spans="1:30" x14ac:dyDescent="0.2">
      <c r="A504" s="2" t="s">
        <v>264</v>
      </c>
      <c r="B504" s="3" t="s">
        <v>22</v>
      </c>
      <c r="C504" s="4">
        <v>41435.738587962966</v>
      </c>
      <c r="D504" s="86" t="s">
        <v>1459</v>
      </c>
      <c r="E504" s="67">
        <v>41435</v>
      </c>
      <c r="F504" s="69">
        <v>0.73819444444444438</v>
      </c>
      <c r="G504" s="70" t="s">
        <v>1413</v>
      </c>
      <c r="H504" s="3" t="s">
        <v>265</v>
      </c>
      <c r="I504" s="3" t="s">
        <v>38</v>
      </c>
      <c r="J504" s="3" t="s">
        <v>25</v>
      </c>
      <c r="K504" s="3" t="s">
        <v>26</v>
      </c>
      <c r="L504" s="3" t="s">
        <v>27</v>
      </c>
      <c r="M504" s="3" t="s">
        <v>27</v>
      </c>
      <c r="N504" s="3" t="s">
        <v>27</v>
      </c>
      <c r="O504" s="3" t="s">
        <v>27</v>
      </c>
      <c r="P504" s="3" t="s">
        <v>27</v>
      </c>
      <c r="Q504" s="3" t="s">
        <v>27</v>
      </c>
      <c r="R504" s="3" t="s">
        <v>27</v>
      </c>
      <c r="S504" s="3" t="s">
        <v>27</v>
      </c>
      <c r="T504" s="3" t="s">
        <v>29</v>
      </c>
      <c r="U504" s="3" t="s">
        <v>47</v>
      </c>
      <c r="V504" s="4">
        <v>41436.378923611112</v>
      </c>
      <c r="W504" s="3" t="s">
        <v>40</v>
      </c>
      <c r="X504" s="3" t="s">
        <v>27</v>
      </c>
      <c r="Y504" s="3" t="s">
        <v>64</v>
      </c>
      <c r="Z504" s="3" t="s">
        <v>1387</v>
      </c>
      <c r="AA504" s="3">
        <f t="shared" si="22"/>
        <v>3.5069444493274204E-3</v>
      </c>
      <c r="AB504" s="23">
        <f t="shared" si="23"/>
        <v>1.7534722246637102E-3</v>
      </c>
      <c r="AC504" s="47">
        <f t="shared" si="21"/>
        <v>0.64033564814599231</v>
      </c>
      <c r="AD504" s="47" t="s">
        <v>1420</v>
      </c>
    </row>
    <row r="505" spans="1:30" x14ac:dyDescent="0.2">
      <c r="A505" s="2" t="s">
        <v>262</v>
      </c>
      <c r="B505" s="3" t="s">
        <v>22</v>
      </c>
      <c r="C505" s="4">
        <v>41435.741736111115</v>
      </c>
      <c r="D505" s="86" t="s">
        <v>1459</v>
      </c>
      <c r="E505" s="67">
        <v>41435</v>
      </c>
      <c r="F505" s="69">
        <v>0.7416666666666667</v>
      </c>
      <c r="G505" s="70" t="s">
        <v>1413</v>
      </c>
      <c r="H505" s="3" t="s">
        <v>263</v>
      </c>
      <c r="I505" s="3" t="s">
        <v>38</v>
      </c>
      <c r="J505" s="3" t="s">
        <v>25</v>
      </c>
      <c r="K505" s="3" t="s">
        <v>26</v>
      </c>
      <c r="L505" s="3" t="s">
        <v>27</v>
      </c>
      <c r="M505" s="3" t="s">
        <v>27</v>
      </c>
      <c r="N505" s="3" t="s">
        <v>27</v>
      </c>
      <c r="O505" s="3" t="s">
        <v>27</v>
      </c>
      <c r="P505" s="3" t="s">
        <v>27</v>
      </c>
      <c r="Q505" s="3" t="s">
        <v>27</v>
      </c>
      <c r="R505" s="3" t="s">
        <v>27</v>
      </c>
      <c r="S505" s="3" t="s">
        <v>27</v>
      </c>
      <c r="T505" s="3" t="s">
        <v>29</v>
      </c>
      <c r="U505" s="3" t="s">
        <v>47</v>
      </c>
      <c r="V505" s="4">
        <v>41436.456400462965</v>
      </c>
      <c r="W505" s="3" t="s">
        <v>40</v>
      </c>
      <c r="X505" s="3" t="s">
        <v>27</v>
      </c>
      <c r="Y505" s="3" t="s">
        <v>64</v>
      </c>
      <c r="Z505" s="3" t="s">
        <v>1387</v>
      </c>
      <c r="AA505" s="3">
        <f t="shared" si="22"/>
        <v>3.1481481491937302E-3</v>
      </c>
      <c r="AB505" s="23">
        <f t="shared" si="23"/>
        <v>1.5740740745968651E-3</v>
      </c>
      <c r="AC505" s="47">
        <f t="shared" si="21"/>
        <v>0.71466435184993315</v>
      </c>
      <c r="AD505" s="47" t="s">
        <v>1420</v>
      </c>
    </row>
    <row r="506" spans="1:30" x14ac:dyDescent="0.2">
      <c r="A506" s="2" t="s">
        <v>260</v>
      </c>
      <c r="B506" s="3" t="s">
        <v>22</v>
      </c>
      <c r="C506" s="4">
        <v>41436.436944444446</v>
      </c>
      <c r="D506" s="86" t="s">
        <v>1460</v>
      </c>
      <c r="E506" s="67">
        <v>41436</v>
      </c>
      <c r="F506" s="69">
        <v>0.4368055555555555</v>
      </c>
      <c r="G506" s="70" t="s">
        <v>1413</v>
      </c>
      <c r="H506" s="3" t="s">
        <v>261</v>
      </c>
      <c r="I506" s="3" t="s">
        <v>38</v>
      </c>
      <c r="J506" s="3" t="s">
        <v>25</v>
      </c>
      <c r="K506" s="3" t="s">
        <v>50</v>
      </c>
      <c r="L506" s="3" t="s">
        <v>27</v>
      </c>
      <c r="M506" s="3" t="s">
        <v>27</v>
      </c>
      <c r="N506" s="3" t="s">
        <v>27</v>
      </c>
      <c r="O506" s="3" t="s">
        <v>27</v>
      </c>
      <c r="P506" s="3" t="s">
        <v>27</v>
      </c>
      <c r="Q506" s="3" t="s">
        <v>27</v>
      </c>
      <c r="R506" s="3" t="s">
        <v>27</v>
      </c>
      <c r="S506" s="3" t="s">
        <v>27</v>
      </c>
      <c r="T506" s="3" t="s">
        <v>29</v>
      </c>
      <c r="U506" s="3" t="s">
        <v>47</v>
      </c>
      <c r="V506" s="4">
        <v>41485.435891203706</v>
      </c>
      <c r="W506" s="3" t="s">
        <v>40</v>
      </c>
      <c r="X506" s="3" t="s">
        <v>27</v>
      </c>
      <c r="Y506" s="3" t="s">
        <v>219</v>
      </c>
      <c r="Z506" s="3" t="s">
        <v>1401</v>
      </c>
      <c r="AA506" s="3">
        <f t="shared" si="22"/>
        <v>0.695208333330811</v>
      </c>
      <c r="AB506" s="23">
        <f t="shared" si="23"/>
        <v>0.3476041666654055</v>
      </c>
      <c r="AC506" s="47">
        <f t="shared" si="21"/>
        <v>48.998946759260434</v>
      </c>
      <c r="AD506" s="47" t="s">
        <v>1428</v>
      </c>
    </row>
    <row r="507" spans="1:30" x14ac:dyDescent="0.2">
      <c r="A507" s="2" t="s">
        <v>258</v>
      </c>
      <c r="B507" s="3" t="s">
        <v>22</v>
      </c>
      <c r="C507" s="4">
        <v>41436.538611111115</v>
      </c>
      <c r="D507" s="86" t="s">
        <v>1460</v>
      </c>
      <c r="E507" s="67">
        <v>41436</v>
      </c>
      <c r="F507" s="69">
        <v>0.53819444444444442</v>
      </c>
      <c r="G507" s="70" t="s">
        <v>1413</v>
      </c>
      <c r="H507" s="3" t="s">
        <v>259</v>
      </c>
      <c r="I507" s="3" t="s">
        <v>57</v>
      </c>
      <c r="J507" s="3" t="s">
        <v>25</v>
      </c>
      <c r="K507" s="3" t="s">
        <v>39</v>
      </c>
      <c r="L507" s="3" t="s">
        <v>27</v>
      </c>
      <c r="M507" s="3" t="s">
        <v>27</v>
      </c>
      <c r="N507" s="3" t="s">
        <v>27</v>
      </c>
      <c r="O507" s="3" t="s">
        <v>27</v>
      </c>
      <c r="P507" s="3" t="s">
        <v>27</v>
      </c>
      <c r="Q507" s="3" t="s">
        <v>27</v>
      </c>
      <c r="R507" s="3" t="s">
        <v>27</v>
      </c>
      <c r="S507" s="3" t="s">
        <v>27</v>
      </c>
      <c r="T507" s="3" t="s">
        <v>29</v>
      </c>
      <c r="U507" s="3" t="s">
        <v>30</v>
      </c>
      <c r="V507" s="4">
        <v>41452.604062500002</v>
      </c>
      <c r="W507" s="3" t="s">
        <v>59</v>
      </c>
      <c r="X507" s="3" t="s">
        <v>27</v>
      </c>
      <c r="Y507" s="3" t="s">
        <v>112</v>
      </c>
      <c r="Z507" s="3" t="s">
        <v>1389</v>
      </c>
      <c r="AA507" s="3">
        <f t="shared" si="22"/>
        <v>0.101666666669189</v>
      </c>
      <c r="AB507" s="23">
        <f t="shared" si="23"/>
        <v>5.0833333334594499E-2</v>
      </c>
      <c r="AC507" s="47">
        <f t="shared" si="21"/>
        <v>16.065451388887595</v>
      </c>
      <c r="AD507" s="47" t="s">
        <v>1427</v>
      </c>
    </row>
    <row r="508" spans="1:30" x14ac:dyDescent="0.2">
      <c r="A508" s="2" t="s">
        <v>254</v>
      </c>
      <c r="B508" s="3" t="s">
        <v>22</v>
      </c>
      <c r="C508" s="4">
        <v>41436.591504629629</v>
      </c>
      <c r="D508" s="86" t="s">
        <v>1460</v>
      </c>
      <c r="E508" s="67">
        <v>41436</v>
      </c>
      <c r="F508" s="69">
        <v>0.59097222222222223</v>
      </c>
      <c r="G508" s="70" t="s">
        <v>1413</v>
      </c>
      <c r="H508" s="3" t="s">
        <v>255</v>
      </c>
      <c r="I508" s="3" t="s">
        <v>57</v>
      </c>
      <c r="J508" s="3" t="s">
        <v>25</v>
      </c>
      <c r="K508" s="3" t="s">
        <v>50</v>
      </c>
      <c r="L508" s="3" t="s">
        <v>27</v>
      </c>
      <c r="M508" s="3" t="s">
        <v>256</v>
      </c>
      <c r="N508" s="4">
        <v>41437.607789351852</v>
      </c>
      <c r="O508" s="3" t="s">
        <v>27</v>
      </c>
      <c r="P508" s="3" t="s">
        <v>27</v>
      </c>
      <c r="Q508" s="3" t="s">
        <v>27</v>
      </c>
      <c r="R508" s="3" t="s">
        <v>27</v>
      </c>
      <c r="S508" s="4">
        <v>41439.605347222219</v>
      </c>
      <c r="T508" s="3" t="s">
        <v>29</v>
      </c>
      <c r="U508" s="3" t="s">
        <v>30</v>
      </c>
      <c r="V508" s="4">
        <v>41442.635069444441</v>
      </c>
      <c r="W508" s="3" t="s">
        <v>59</v>
      </c>
      <c r="X508" s="3" t="s">
        <v>27</v>
      </c>
      <c r="Y508" s="3" t="s">
        <v>257</v>
      </c>
      <c r="Z508" s="3" t="s">
        <v>1398</v>
      </c>
      <c r="AA508" s="3">
        <f t="shared" si="22"/>
        <v>5.2893518513883464E-2</v>
      </c>
      <c r="AB508" s="23">
        <f t="shared" si="23"/>
        <v>2.6446759256941732E-2</v>
      </c>
      <c r="AC508" s="47">
        <f t="shared" si="21"/>
        <v>6.0435648148122709</v>
      </c>
      <c r="AD508" s="47" t="s">
        <v>1426</v>
      </c>
    </row>
    <row r="509" spans="1:30" x14ac:dyDescent="0.2">
      <c r="A509" s="2" t="s">
        <v>252</v>
      </c>
      <c r="B509" s="3" t="s">
        <v>22</v>
      </c>
      <c r="C509" s="4">
        <v>41436.64644675926</v>
      </c>
      <c r="D509" s="86" t="s">
        <v>1460</v>
      </c>
      <c r="E509" s="67">
        <v>41436</v>
      </c>
      <c r="F509" s="69">
        <v>0.64583333333333337</v>
      </c>
      <c r="G509" s="70" t="s">
        <v>1413</v>
      </c>
      <c r="H509" s="3" t="s">
        <v>253</v>
      </c>
      <c r="I509" s="3" t="s">
        <v>57</v>
      </c>
      <c r="J509" s="3" t="s">
        <v>25</v>
      </c>
      <c r="K509" s="3" t="s">
        <v>26</v>
      </c>
      <c r="L509" s="3" t="s">
        <v>27</v>
      </c>
      <c r="M509" s="3" t="s">
        <v>27</v>
      </c>
      <c r="N509" s="3" t="s">
        <v>27</v>
      </c>
      <c r="O509" s="3" t="s">
        <v>27</v>
      </c>
      <c r="P509" s="3" t="s">
        <v>27</v>
      </c>
      <c r="Q509" s="3" t="s">
        <v>27</v>
      </c>
      <c r="R509" s="3" t="s">
        <v>27</v>
      </c>
      <c r="S509" s="3" t="s">
        <v>27</v>
      </c>
      <c r="T509" s="3" t="s">
        <v>29</v>
      </c>
      <c r="U509" s="3" t="s">
        <v>30</v>
      </c>
      <c r="V509" s="4">
        <v>41449.568425925929</v>
      </c>
      <c r="W509" s="3" t="s">
        <v>59</v>
      </c>
      <c r="X509" s="3" t="s">
        <v>27</v>
      </c>
      <c r="Y509" s="3" t="s">
        <v>178</v>
      </c>
      <c r="Z509" s="3" t="s">
        <v>1387</v>
      </c>
      <c r="AA509" s="3">
        <f t="shared" si="22"/>
        <v>5.4942129630944692E-2</v>
      </c>
      <c r="AB509" s="23">
        <f t="shared" si="23"/>
        <v>2.7471064815472346E-2</v>
      </c>
      <c r="AC509" s="47">
        <f t="shared" si="21"/>
        <v>12.921979166669189</v>
      </c>
      <c r="AD509" s="47" t="s">
        <v>1427</v>
      </c>
    </row>
    <row r="510" spans="1:30" x14ac:dyDescent="0.2">
      <c r="A510" s="2" t="s">
        <v>250</v>
      </c>
      <c r="B510" s="3" t="s">
        <v>52</v>
      </c>
      <c r="C510" s="4">
        <v>41436.653020833335</v>
      </c>
      <c r="D510" s="86" t="s">
        <v>1460</v>
      </c>
      <c r="E510" s="67">
        <v>41436</v>
      </c>
      <c r="F510" s="69">
        <v>0.65277777777777779</v>
      </c>
      <c r="G510" s="70" t="s">
        <v>1413</v>
      </c>
      <c r="H510" s="3" t="s">
        <v>251</v>
      </c>
      <c r="I510" s="3" t="s">
        <v>57</v>
      </c>
      <c r="J510" s="3" t="s">
        <v>25</v>
      </c>
      <c r="K510" s="3" t="s">
        <v>26</v>
      </c>
      <c r="L510" s="3" t="s">
        <v>27</v>
      </c>
      <c r="M510" s="3" t="s">
        <v>27</v>
      </c>
      <c r="N510" s="3" t="s">
        <v>27</v>
      </c>
      <c r="O510" s="3" t="s">
        <v>27</v>
      </c>
      <c r="P510" s="3" t="s">
        <v>27</v>
      </c>
      <c r="Q510" s="3" t="s">
        <v>27</v>
      </c>
      <c r="R510" s="3" t="s">
        <v>27</v>
      </c>
      <c r="S510" s="3" t="s">
        <v>27</v>
      </c>
      <c r="T510" s="3" t="s">
        <v>29</v>
      </c>
      <c r="U510" s="3" t="s">
        <v>30</v>
      </c>
      <c r="V510" s="4">
        <v>41452.606979166667</v>
      </c>
      <c r="W510" s="3" t="s">
        <v>59</v>
      </c>
      <c r="X510" s="3" t="s">
        <v>27</v>
      </c>
      <c r="Y510" s="3" t="s">
        <v>225</v>
      </c>
      <c r="Z510" s="3" t="s">
        <v>1393</v>
      </c>
      <c r="AA510" s="3">
        <f t="shared" si="22"/>
        <v>6.5740740756154992E-3</v>
      </c>
      <c r="AB510" s="23">
        <f t="shared" si="23"/>
        <v>3.2870370378077496E-3</v>
      </c>
      <c r="AC510" s="47">
        <f t="shared" si="21"/>
        <v>15.953958333331684</v>
      </c>
      <c r="AD510" s="47" t="s">
        <v>1427</v>
      </c>
    </row>
    <row r="511" spans="1:30" x14ac:dyDescent="0.2">
      <c r="A511" s="2" t="s">
        <v>247</v>
      </c>
      <c r="B511" s="3" t="s">
        <v>22</v>
      </c>
      <c r="C511" s="4">
        <v>41437.348738425928</v>
      </c>
      <c r="D511" s="86" t="s">
        <v>1461</v>
      </c>
      <c r="E511" s="67">
        <v>41437</v>
      </c>
      <c r="F511" s="69">
        <v>0.34861111111111115</v>
      </c>
      <c r="G511" s="70" t="s">
        <v>1412</v>
      </c>
      <c r="H511" s="3" t="s">
        <v>248</v>
      </c>
      <c r="I511" s="3" t="s">
        <v>210</v>
      </c>
      <c r="J511" s="3" t="s">
        <v>25</v>
      </c>
      <c r="K511" s="3" t="s">
        <v>50</v>
      </c>
      <c r="L511" s="3" t="s">
        <v>27</v>
      </c>
      <c r="M511" s="3" t="s">
        <v>27</v>
      </c>
      <c r="N511" s="3" t="s">
        <v>27</v>
      </c>
      <c r="O511" s="3" t="s">
        <v>27</v>
      </c>
      <c r="P511" s="3" t="s">
        <v>27</v>
      </c>
      <c r="Q511" s="3" t="s">
        <v>27</v>
      </c>
      <c r="R511" s="3" t="s">
        <v>27</v>
      </c>
      <c r="S511" s="3" t="s">
        <v>27</v>
      </c>
      <c r="T511" s="3" t="s">
        <v>29</v>
      </c>
      <c r="U511" s="3" t="s">
        <v>30</v>
      </c>
      <c r="V511" s="4">
        <v>41438.600312499999</v>
      </c>
      <c r="W511" s="3" t="s">
        <v>27</v>
      </c>
      <c r="X511" s="3" t="s">
        <v>27</v>
      </c>
      <c r="Y511" s="3" t="s">
        <v>249</v>
      </c>
      <c r="Z511" s="3" t="s">
        <v>1403</v>
      </c>
      <c r="AA511" s="3">
        <f t="shared" si="22"/>
        <v>0.69571759259270038</v>
      </c>
      <c r="AB511" s="23">
        <f t="shared" si="23"/>
        <v>0.34785879629635019</v>
      </c>
      <c r="AC511" s="47">
        <f t="shared" si="21"/>
        <v>1.2515740740709589</v>
      </c>
      <c r="AD511" s="47" t="s">
        <v>1421</v>
      </c>
    </row>
    <row r="512" spans="1:30" x14ac:dyDescent="0.2">
      <c r="A512" s="2" t="s">
        <v>244</v>
      </c>
      <c r="B512" s="3" t="s">
        <v>22</v>
      </c>
      <c r="C512" s="4">
        <v>41437.501759259256</v>
      </c>
      <c r="D512" s="86" t="s">
        <v>1461</v>
      </c>
      <c r="E512" s="67">
        <v>41437</v>
      </c>
      <c r="F512" s="69">
        <v>0.50138888888888888</v>
      </c>
      <c r="G512" s="70" t="s">
        <v>1413</v>
      </c>
      <c r="H512" s="3" t="s">
        <v>245</v>
      </c>
      <c r="I512" s="3" t="s">
        <v>38</v>
      </c>
      <c r="J512" s="3" t="s">
        <v>25</v>
      </c>
      <c r="K512" s="3" t="s">
        <v>50</v>
      </c>
      <c r="L512" s="3" t="s">
        <v>27</v>
      </c>
      <c r="M512" s="3" t="s">
        <v>27</v>
      </c>
      <c r="N512" s="3" t="s">
        <v>27</v>
      </c>
      <c r="O512" s="3" t="s">
        <v>27</v>
      </c>
      <c r="P512" s="3" t="s">
        <v>27</v>
      </c>
      <c r="Q512" s="3" t="s">
        <v>27</v>
      </c>
      <c r="R512" s="3" t="s">
        <v>27</v>
      </c>
      <c r="S512" s="3" t="s">
        <v>27</v>
      </c>
      <c r="T512" s="3" t="s">
        <v>29</v>
      </c>
      <c r="U512" s="3" t="s">
        <v>47</v>
      </c>
      <c r="V512" s="4">
        <v>41453.664351851854</v>
      </c>
      <c r="W512" s="3" t="s">
        <v>40</v>
      </c>
      <c r="X512" s="3" t="s">
        <v>27</v>
      </c>
      <c r="Y512" s="3" t="s">
        <v>246</v>
      </c>
      <c r="Z512" s="3" t="s">
        <v>1387</v>
      </c>
      <c r="AA512" s="3">
        <f t="shared" si="22"/>
        <v>0.15302083332790062</v>
      </c>
      <c r="AB512" s="23">
        <f t="shared" si="23"/>
        <v>7.6510416663950309E-2</v>
      </c>
      <c r="AC512" s="47">
        <f t="shared" si="21"/>
        <v>16.16259259259823</v>
      </c>
      <c r="AD512" s="47" t="s">
        <v>1427</v>
      </c>
    </row>
    <row r="513" spans="1:30" x14ac:dyDescent="0.2">
      <c r="A513" s="2" t="s">
        <v>242</v>
      </c>
      <c r="B513" s="3" t="s">
        <v>52</v>
      </c>
      <c r="C513" s="4">
        <v>41437.64471064815</v>
      </c>
      <c r="D513" s="86" t="s">
        <v>1461</v>
      </c>
      <c r="E513" s="67">
        <v>41437</v>
      </c>
      <c r="F513" s="69">
        <v>0.64444444444444449</v>
      </c>
      <c r="G513" s="70" t="s">
        <v>1413</v>
      </c>
      <c r="H513" s="3" t="s">
        <v>243</v>
      </c>
      <c r="I513" s="3" t="s">
        <v>57</v>
      </c>
      <c r="J513" s="3" t="s">
        <v>25</v>
      </c>
      <c r="K513" s="3" t="s">
        <v>26</v>
      </c>
      <c r="L513" s="3" t="s">
        <v>27</v>
      </c>
      <c r="M513" s="3" t="s">
        <v>27</v>
      </c>
      <c r="N513" s="3" t="s">
        <v>27</v>
      </c>
      <c r="O513" s="3" t="s">
        <v>27</v>
      </c>
      <c r="P513" s="3" t="s">
        <v>27</v>
      </c>
      <c r="Q513" s="3" t="s">
        <v>27</v>
      </c>
      <c r="R513" s="3" t="s">
        <v>27</v>
      </c>
      <c r="S513" s="3" t="s">
        <v>27</v>
      </c>
      <c r="T513" s="3" t="s">
        <v>29</v>
      </c>
      <c r="U513" s="3" t="s">
        <v>30</v>
      </c>
      <c r="V513" s="4">
        <v>41452.606400462966</v>
      </c>
      <c r="W513" s="3" t="s">
        <v>59</v>
      </c>
      <c r="X513" s="3" t="s">
        <v>27</v>
      </c>
      <c r="Y513" s="3" t="s">
        <v>225</v>
      </c>
      <c r="Z513" s="3" t="s">
        <v>1393</v>
      </c>
      <c r="AA513" s="3">
        <f t="shared" si="22"/>
        <v>0.14295138889428927</v>
      </c>
      <c r="AB513" s="23">
        <f t="shared" si="23"/>
        <v>7.1475694447144633E-2</v>
      </c>
      <c r="AC513" s="47">
        <f t="shared" si="21"/>
        <v>14.961689814816054</v>
      </c>
      <c r="AD513" s="47" t="s">
        <v>1427</v>
      </c>
    </row>
    <row r="514" spans="1:30" x14ac:dyDescent="0.2">
      <c r="A514" s="2" t="s">
        <v>238</v>
      </c>
      <c r="B514" s="3" t="s">
        <v>22</v>
      </c>
      <c r="C514" s="4">
        <v>41438.236527777779</v>
      </c>
      <c r="D514" s="86" t="s">
        <v>1458</v>
      </c>
      <c r="E514" s="67">
        <v>41438</v>
      </c>
      <c r="F514" s="69">
        <v>0.23611111111111113</v>
      </c>
      <c r="G514" s="70" t="s">
        <v>1412</v>
      </c>
      <c r="H514" s="3" t="s">
        <v>239</v>
      </c>
      <c r="I514" s="3" t="s">
        <v>240</v>
      </c>
      <c r="J514" s="3" t="s">
        <v>25</v>
      </c>
      <c r="K514" s="3" t="s">
        <v>39</v>
      </c>
      <c r="L514" s="3" t="s">
        <v>27</v>
      </c>
      <c r="M514" s="3" t="s">
        <v>27</v>
      </c>
      <c r="N514" s="3" t="s">
        <v>27</v>
      </c>
      <c r="O514" s="3" t="s">
        <v>27</v>
      </c>
      <c r="P514" s="3" t="s">
        <v>27</v>
      </c>
      <c r="Q514" s="3" t="s">
        <v>27</v>
      </c>
      <c r="R514" s="3" t="s">
        <v>77</v>
      </c>
      <c r="S514" s="3" t="s">
        <v>27</v>
      </c>
      <c r="T514" s="3" t="s">
        <v>29</v>
      </c>
      <c r="U514" s="3" t="s">
        <v>30</v>
      </c>
      <c r="V514" s="4">
        <v>41445.707858796297</v>
      </c>
      <c r="W514" s="3" t="s">
        <v>27</v>
      </c>
      <c r="X514" s="3" t="s">
        <v>27</v>
      </c>
      <c r="Y514" s="3" t="s">
        <v>241</v>
      </c>
      <c r="Z514" s="3" t="s">
        <v>1386</v>
      </c>
      <c r="AA514" s="3">
        <f t="shared" si="22"/>
        <v>0.59181712962890742</v>
      </c>
      <c r="AB514" s="23">
        <f t="shared" si="23"/>
        <v>0.29590856481445371</v>
      </c>
      <c r="AC514" s="47">
        <f t="shared" ref="AC514:AC577" si="24">V514-C514</f>
        <v>7.471331018517958</v>
      </c>
      <c r="AD514" s="47" t="s">
        <v>1426</v>
      </c>
    </row>
    <row r="515" spans="1:30" x14ac:dyDescent="0.2">
      <c r="A515" s="2" t="s">
        <v>235</v>
      </c>
      <c r="B515" s="3" t="s">
        <v>22</v>
      </c>
      <c r="C515" s="4">
        <v>41438.565462962964</v>
      </c>
      <c r="D515" s="86" t="s">
        <v>1458</v>
      </c>
      <c r="E515" s="67">
        <v>41438</v>
      </c>
      <c r="F515" s="69">
        <v>0.56527777777777777</v>
      </c>
      <c r="G515" s="70" t="s">
        <v>1413</v>
      </c>
      <c r="H515" s="3" t="s">
        <v>236</v>
      </c>
      <c r="I515" s="3" t="s">
        <v>38</v>
      </c>
      <c r="J515" s="3" t="s">
        <v>25</v>
      </c>
      <c r="K515" s="3" t="s">
        <v>39</v>
      </c>
      <c r="L515" s="3" t="s">
        <v>27</v>
      </c>
      <c r="M515" s="3" t="s">
        <v>27</v>
      </c>
      <c r="N515" s="3" t="s">
        <v>27</v>
      </c>
      <c r="O515" s="3" t="s">
        <v>27</v>
      </c>
      <c r="P515" s="3" t="s">
        <v>27</v>
      </c>
      <c r="Q515" s="3" t="s">
        <v>27</v>
      </c>
      <c r="R515" s="3" t="s">
        <v>27</v>
      </c>
      <c r="S515" s="3" t="s">
        <v>27</v>
      </c>
      <c r="T515" s="3" t="s">
        <v>29</v>
      </c>
      <c r="U515" s="3" t="s">
        <v>30</v>
      </c>
      <c r="V515" s="4">
        <v>41452.667175925926</v>
      </c>
      <c r="W515" s="3" t="s">
        <v>40</v>
      </c>
      <c r="X515" s="3" t="s">
        <v>27</v>
      </c>
      <c r="Y515" s="3" t="s">
        <v>237</v>
      </c>
      <c r="Z515" s="3" t="s">
        <v>1385</v>
      </c>
      <c r="AA515" s="3">
        <f t="shared" ref="AA515:AA578" si="25">C515-C514</f>
        <v>0.32893518518540077</v>
      </c>
      <c r="AB515" s="23">
        <f t="shared" ref="AB515:AB578" si="26">AA515/2</f>
        <v>0.16446759259270038</v>
      </c>
      <c r="AC515" s="47">
        <f t="shared" si="24"/>
        <v>14.101712962961756</v>
      </c>
      <c r="AD515" s="47" t="s">
        <v>1427</v>
      </c>
    </row>
    <row r="516" spans="1:30" x14ac:dyDescent="0.2">
      <c r="A516" s="2" t="s">
        <v>232</v>
      </c>
      <c r="B516" s="3" t="s">
        <v>22</v>
      </c>
      <c r="C516" s="4">
        <v>41438.586388888885</v>
      </c>
      <c r="D516" s="86" t="s">
        <v>1458</v>
      </c>
      <c r="E516" s="67">
        <v>41438</v>
      </c>
      <c r="F516" s="69">
        <v>0.58611111111111114</v>
      </c>
      <c r="G516" s="70" t="s">
        <v>1413</v>
      </c>
      <c r="H516" s="3" t="s">
        <v>233</v>
      </c>
      <c r="I516" s="3" t="s">
        <v>38</v>
      </c>
      <c r="J516" s="3" t="s">
        <v>25</v>
      </c>
      <c r="K516" s="3" t="s">
        <v>26</v>
      </c>
      <c r="L516" s="3" t="s">
        <v>27</v>
      </c>
      <c r="M516" s="3" t="s">
        <v>27</v>
      </c>
      <c r="N516" s="3" t="s">
        <v>27</v>
      </c>
      <c r="O516" s="3" t="s">
        <v>27</v>
      </c>
      <c r="P516" s="3" t="s">
        <v>27</v>
      </c>
      <c r="Q516" s="3" t="s">
        <v>27</v>
      </c>
      <c r="R516" s="3" t="s">
        <v>27</v>
      </c>
      <c r="S516" s="3" t="s">
        <v>27</v>
      </c>
      <c r="T516" s="3" t="s">
        <v>29</v>
      </c>
      <c r="U516" s="3" t="s">
        <v>47</v>
      </c>
      <c r="V516" s="4">
        <v>41452.502256944441</v>
      </c>
      <c r="W516" s="3" t="s">
        <v>40</v>
      </c>
      <c r="X516" s="3" t="s">
        <v>27</v>
      </c>
      <c r="Y516" s="3" t="s">
        <v>234</v>
      </c>
      <c r="Z516" s="3" t="s">
        <v>1386</v>
      </c>
      <c r="AA516" s="3">
        <f t="shared" si="25"/>
        <v>2.0925925920892041E-2</v>
      </c>
      <c r="AB516" s="23">
        <f t="shared" si="26"/>
        <v>1.0462962960446021E-2</v>
      </c>
      <c r="AC516" s="47">
        <f t="shared" si="24"/>
        <v>13.91586805555562</v>
      </c>
      <c r="AD516" s="47" t="s">
        <v>1427</v>
      </c>
    </row>
    <row r="517" spans="1:30" x14ac:dyDescent="0.2">
      <c r="A517" s="2" t="s">
        <v>230</v>
      </c>
      <c r="B517" s="3" t="s">
        <v>52</v>
      </c>
      <c r="C517" s="4">
        <v>41438.615011574075</v>
      </c>
      <c r="D517" s="86" t="s">
        <v>1458</v>
      </c>
      <c r="E517" s="67">
        <v>41438</v>
      </c>
      <c r="F517" s="69">
        <v>0.61458333333333337</v>
      </c>
      <c r="G517" s="70" t="s">
        <v>1413</v>
      </c>
      <c r="H517" s="3" t="s">
        <v>231</v>
      </c>
      <c r="I517" s="3" t="s">
        <v>57</v>
      </c>
      <c r="J517" s="3" t="s">
        <v>25</v>
      </c>
      <c r="K517" s="3" t="s">
        <v>26</v>
      </c>
      <c r="L517" s="3" t="s">
        <v>27</v>
      </c>
      <c r="M517" s="3" t="s">
        <v>27</v>
      </c>
      <c r="N517" s="3" t="s">
        <v>27</v>
      </c>
      <c r="O517" s="3" t="s">
        <v>27</v>
      </c>
      <c r="P517" s="3" t="s">
        <v>27</v>
      </c>
      <c r="Q517" s="3" t="s">
        <v>27</v>
      </c>
      <c r="R517" s="3" t="s">
        <v>27</v>
      </c>
      <c r="S517" s="3" t="s">
        <v>27</v>
      </c>
      <c r="T517" s="3" t="s">
        <v>29</v>
      </c>
      <c r="U517" s="3" t="s">
        <v>30</v>
      </c>
      <c r="V517" s="4">
        <v>41452.467361111114</v>
      </c>
      <c r="W517" s="3" t="s">
        <v>59</v>
      </c>
      <c r="X517" s="3" t="s">
        <v>27</v>
      </c>
      <c r="Y517" s="3" t="s">
        <v>112</v>
      </c>
      <c r="Z517" s="3" t="s">
        <v>1389</v>
      </c>
      <c r="AA517" s="3">
        <f t="shared" si="25"/>
        <v>2.8622685189475305E-2</v>
      </c>
      <c r="AB517" s="23">
        <f t="shared" si="26"/>
        <v>1.4311342594737653E-2</v>
      </c>
      <c r="AC517" s="47">
        <f t="shared" si="24"/>
        <v>13.852349537039117</v>
      </c>
      <c r="AD517" s="47" t="s">
        <v>1427</v>
      </c>
    </row>
    <row r="518" spans="1:30" x14ac:dyDescent="0.2">
      <c r="A518" s="2" t="s">
        <v>228</v>
      </c>
      <c r="B518" s="3" t="s">
        <v>52</v>
      </c>
      <c r="C518" s="4">
        <v>41439.433946759258</v>
      </c>
      <c r="D518" s="86" t="s">
        <v>1462</v>
      </c>
      <c r="E518" s="67">
        <v>41439</v>
      </c>
      <c r="F518" s="69">
        <v>0.43333333333333335</v>
      </c>
      <c r="G518" s="70" t="s">
        <v>1413</v>
      </c>
      <c r="H518" s="3" t="s">
        <v>229</v>
      </c>
      <c r="I518" s="3" t="s">
        <v>57</v>
      </c>
      <c r="J518" s="3" t="s">
        <v>25</v>
      </c>
      <c r="K518" s="3" t="s">
        <v>26</v>
      </c>
      <c r="L518" s="3" t="s">
        <v>27</v>
      </c>
      <c r="M518" s="3" t="s">
        <v>27</v>
      </c>
      <c r="N518" s="3" t="s">
        <v>27</v>
      </c>
      <c r="O518" s="3" t="s">
        <v>27</v>
      </c>
      <c r="P518" s="3" t="s">
        <v>27</v>
      </c>
      <c r="Q518" s="3" t="s">
        <v>27</v>
      </c>
      <c r="R518" s="3" t="s">
        <v>27</v>
      </c>
      <c r="S518" s="3" t="s">
        <v>27</v>
      </c>
      <c r="T518" s="3" t="s">
        <v>29</v>
      </c>
      <c r="U518" s="3" t="s">
        <v>30</v>
      </c>
      <c r="V518" s="4">
        <v>41452.60596064815</v>
      </c>
      <c r="W518" s="3" t="s">
        <v>59</v>
      </c>
      <c r="X518" s="3" t="s">
        <v>27</v>
      </c>
      <c r="Y518" s="3" t="s">
        <v>225</v>
      </c>
      <c r="Z518" s="3" t="s">
        <v>1393</v>
      </c>
      <c r="AA518" s="3">
        <f t="shared" si="25"/>
        <v>0.8189351851833635</v>
      </c>
      <c r="AB518" s="23">
        <f t="shared" si="26"/>
        <v>0.40946759259168175</v>
      </c>
      <c r="AC518" s="47">
        <f t="shared" si="24"/>
        <v>13.172013888892252</v>
      </c>
      <c r="AD518" s="47" t="s">
        <v>1427</v>
      </c>
    </row>
    <row r="519" spans="1:30" x14ac:dyDescent="0.2">
      <c r="A519" s="2" t="s">
        <v>226</v>
      </c>
      <c r="B519" s="3" t="s">
        <v>52</v>
      </c>
      <c r="C519" s="4">
        <v>41439.517372685186</v>
      </c>
      <c r="D519" s="86" t="s">
        <v>1462</v>
      </c>
      <c r="E519" s="67">
        <v>41439</v>
      </c>
      <c r="F519" s="69">
        <v>0.51736111111111105</v>
      </c>
      <c r="G519" s="70" t="s">
        <v>1413</v>
      </c>
      <c r="H519" s="3" t="s">
        <v>227</v>
      </c>
      <c r="I519" s="3" t="s">
        <v>57</v>
      </c>
      <c r="J519" s="3" t="s">
        <v>25</v>
      </c>
      <c r="K519" s="3" t="s">
        <v>26</v>
      </c>
      <c r="L519" s="3" t="s">
        <v>27</v>
      </c>
      <c r="M519" s="3" t="s">
        <v>27</v>
      </c>
      <c r="N519" s="3" t="s">
        <v>27</v>
      </c>
      <c r="O519" s="3" t="s">
        <v>27</v>
      </c>
      <c r="P519" s="3" t="s">
        <v>27</v>
      </c>
      <c r="Q519" s="3" t="s">
        <v>27</v>
      </c>
      <c r="R519" s="3" t="s">
        <v>27</v>
      </c>
      <c r="S519" s="3" t="s">
        <v>27</v>
      </c>
      <c r="T519" s="3" t="s">
        <v>29</v>
      </c>
      <c r="U519" s="3" t="s">
        <v>30</v>
      </c>
      <c r="V519" s="4">
        <v>41452.467118055552</v>
      </c>
      <c r="W519" s="3" t="s">
        <v>59</v>
      </c>
      <c r="X519" s="3" t="s">
        <v>27</v>
      </c>
      <c r="Y519" s="3" t="s">
        <v>60</v>
      </c>
      <c r="Z519" s="3" t="s">
        <v>1389</v>
      </c>
      <c r="AA519" s="3">
        <f t="shared" si="25"/>
        <v>8.3425925928167999E-2</v>
      </c>
      <c r="AB519" s="23">
        <f t="shared" si="26"/>
        <v>4.1712962964083999E-2</v>
      </c>
      <c r="AC519" s="47">
        <f t="shared" si="24"/>
        <v>12.949745370366145</v>
      </c>
      <c r="AD519" s="47" t="s">
        <v>1427</v>
      </c>
    </row>
    <row r="520" spans="1:30" x14ac:dyDescent="0.2">
      <c r="A520" s="2" t="s">
        <v>223</v>
      </c>
      <c r="B520" s="3" t="s">
        <v>52</v>
      </c>
      <c r="C520" s="4">
        <v>41439.642245370371</v>
      </c>
      <c r="D520" s="86" t="s">
        <v>1462</v>
      </c>
      <c r="E520" s="67">
        <v>41439</v>
      </c>
      <c r="F520" s="69">
        <v>0.64166666666666672</v>
      </c>
      <c r="G520" s="70" t="s">
        <v>1413</v>
      </c>
      <c r="H520" s="3" t="s">
        <v>224</v>
      </c>
      <c r="I520" s="3" t="s">
        <v>57</v>
      </c>
      <c r="J520" s="3" t="s">
        <v>25</v>
      </c>
      <c r="K520" s="3" t="s">
        <v>26</v>
      </c>
      <c r="L520" s="3" t="s">
        <v>27</v>
      </c>
      <c r="M520" s="3" t="s">
        <v>27</v>
      </c>
      <c r="N520" s="3" t="s">
        <v>27</v>
      </c>
      <c r="O520" s="3" t="s">
        <v>27</v>
      </c>
      <c r="P520" s="3" t="s">
        <v>27</v>
      </c>
      <c r="Q520" s="3" t="s">
        <v>27</v>
      </c>
      <c r="R520" s="3" t="s">
        <v>27</v>
      </c>
      <c r="S520" s="3" t="s">
        <v>27</v>
      </c>
      <c r="T520" s="3" t="s">
        <v>29</v>
      </c>
      <c r="U520" s="3" t="s">
        <v>30</v>
      </c>
      <c r="V520" s="4">
        <v>41443.870740740742</v>
      </c>
      <c r="W520" s="3" t="s">
        <v>59</v>
      </c>
      <c r="X520" s="3" t="s">
        <v>27</v>
      </c>
      <c r="Y520" s="3" t="s">
        <v>225</v>
      </c>
      <c r="Z520" s="3" t="s">
        <v>1393</v>
      </c>
      <c r="AA520" s="3">
        <f t="shared" si="25"/>
        <v>0.12487268518452765</v>
      </c>
      <c r="AB520" s="23">
        <f t="shared" si="26"/>
        <v>6.2436342592263827E-2</v>
      </c>
      <c r="AC520" s="47">
        <f t="shared" si="24"/>
        <v>4.2284953703710926</v>
      </c>
      <c r="AD520" s="47" t="s">
        <v>1424</v>
      </c>
    </row>
    <row r="521" spans="1:30" x14ac:dyDescent="0.2">
      <c r="A521" s="2" t="s">
        <v>220</v>
      </c>
      <c r="B521" s="3" t="s">
        <v>22</v>
      </c>
      <c r="C521" s="4">
        <v>41439.915613425925</v>
      </c>
      <c r="D521" s="86" t="s">
        <v>1462</v>
      </c>
      <c r="E521" s="67">
        <v>41439</v>
      </c>
      <c r="F521" s="69">
        <v>0.91527777777777775</v>
      </c>
      <c r="G521" s="70" t="s">
        <v>1414</v>
      </c>
      <c r="H521" s="3" t="s">
        <v>221</v>
      </c>
      <c r="I521" s="3" t="s">
        <v>38</v>
      </c>
      <c r="J521" s="3" t="s">
        <v>25</v>
      </c>
      <c r="K521" s="3" t="s">
        <v>50</v>
      </c>
      <c r="L521" s="3" t="s">
        <v>27</v>
      </c>
      <c r="M521" s="3" t="s">
        <v>81</v>
      </c>
      <c r="N521" s="3" t="s">
        <v>27</v>
      </c>
      <c r="O521" s="3" t="s">
        <v>27</v>
      </c>
      <c r="P521" s="3" t="s">
        <v>27</v>
      </c>
      <c r="Q521" s="3" t="s">
        <v>27</v>
      </c>
      <c r="R521" s="3" t="s">
        <v>27</v>
      </c>
      <c r="S521" s="3" t="s">
        <v>27</v>
      </c>
      <c r="T521" s="3" t="s">
        <v>29</v>
      </c>
      <c r="U521" s="3" t="s">
        <v>30</v>
      </c>
      <c r="V521" s="4">
        <v>41449.443391203706</v>
      </c>
      <c r="W521" s="3" t="s">
        <v>40</v>
      </c>
      <c r="X521" s="3" t="s">
        <v>27</v>
      </c>
      <c r="Y521" s="3" t="s">
        <v>222</v>
      </c>
      <c r="Z521" s="3" t="s">
        <v>1387</v>
      </c>
      <c r="AA521" s="3">
        <f t="shared" si="25"/>
        <v>0.273368055553874</v>
      </c>
      <c r="AB521" s="23">
        <f t="shared" si="26"/>
        <v>0.136684027776937</v>
      </c>
      <c r="AC521" s="47">
        <f t="shared" si="24"/>
        <v>9.5277777777810115</v>
      </c>
      <c r="AD521" s="47" t="s">
        <v>1426</v>
      </c>
    </row>
    <row r="522" spans="1:30" x14ac:dyDescent="0.2">
      <c r="A522" s="2" t="s">
        <v>216</v>
      </c>
      <c r="B522" s="3" t="s">
        <v>22</v>
      </c>
      <c r="C522" s="4">
        <v>41441.51489583333</v>
      </c>
      <c r="D522" s="86" t="s">
        <v>1463</v>
      </c>
      <c r="E522" s="67">
        <v>41441</v>
      </c>
      <c r="F522" s="69">
        <v>0.51458333333333328</v>
      </c>
      <c r="G522" s="70" t="s">
        <v>1413</v>
      </c>
      <c r="H522" s="3" t="s">
        <v>217</v>
      </c>
      <c r="I522" s="3" t="s">
        <v>38</v>
      </c>
      <c r="J522" s="3" t="s">
        <v>25</v>
      </c>
      <c r="K522" s="3" t="s">
        <v>26</v>
      </c>
      <c r="L522" s="3" t="s">
        <v>27</v>
      </c>
      <c r="M522" s="3" t="s">
        <v>218</v>
      </c>
      <c r="N522" s="3" t="s">
        <v>27</v>
      </c>
      <c r="O522" s="3" t="s">
        <v>27</v>
      </c>
      <c r="P522" s="3" t="s">
        <v>27</v>
      </c>
      <c r="Q522" s="3" t="s">
        <v>27</v>
      </c>
      <c r="R522" s="3" t="s">
        <v>27</v>
      </c>
      <c r="S522" s="3" t="s">
        <v>27</v>
      </c>
      <c r="T522" s="3" t="s">
        <v>29</v>
      </c>
      <c r="U522" s="3" t="s">
        <v>47</v>
      </c>
      <c r="V522" s="4">
        <v>41453.636747685188</v>
      </c>
      <c r="W522" s="3" t="s">
        <v>40</v>
      </c>
      <c r="X522" s="3" t="s">
        <v>27</v>
      </c>
      <c r="Y522" s="3" t="s">
        <v>219</v>
      </c>
      <c r="Z522" s="3" t="s">
        <v>1401</v>
      </c>
      <c r="AA522" s="3">
        <f t="shared" si="25"/>
        <v>1.5992824074055534</v>
      </c>
      <c r="AB522" s="23">
        <f t="shared" si="26"/>
        <v>0.79964120370277669</v>
      </c>
      <c r="AC522" s="47">
        <f t="shared" si="24"/>
        <v>12.121851851858082</v>
      </c>
      <c r="AD522" s="47" t="s">
        <v>1427</v>
      </c>
    </row>
    <row r="523" spans="1:30" x14ac:dyDescent="0.2">
      <c r="A523" s="2" t="s">
        <v>213</v>
      </c>
      <c r="B523" s="3" t="s">
        <v>22</v>
      </c>
      <c r="C523" s="4">
        <v>41442.58321759259</v>
      </c>
      <c r="D523" s="86" t="s">
        <v>1459</v>
      </c>
      <c r="E523" s="67">
        <v>41442</v>
      </c>
      <c r="F523" s="69">
        <v>0.58263888888888882</v>
      </c>
      <c r="G523" s="70" t="s">
        <v>1413</v>
      </c>
      <c r="H523" s="3" t="s">
        <v>214</v>
      </c>
      <c r="I523" s="3" t="s">
        <v>38</v>
      </c>
      <c r="J523" s="3" t="s">
        <v>25</v>
      </c>
      <c r="K523" s="3" t="s">
        <v>26</v>
      </c>
      <c r="L523" s="3" t="s">
        <v>27</v>
      </c>
      <c r="M523" s="3" t="s">
        <v>215</v>
      </c>
      <c r="N523" s="4">
        <v>41452.502245370371</v>
      </c>
      <c r="O523" s="3" t="s">
        <v>27</v>
      </c>
      <c r="P523" s="3" t="s">
        <v>27</v>
      </c>
      <c r="Q523" s="3" t="s">
        <v>27</v>
      </c>
      <c r="R523" s="3" t="s">
        <v>27</v>
      </c>
      <c r="S523" s="3" t="s">
        <v>27</v>
      </c>
      <c r="T523" s="3" t="s">
        <v>29</v>
      </c>
      <c r="U523" s="3" t="s">
        <v>30</v>
      </c>
      <c r="V523" s="4">
        <v>41474.69226851852</v>
      </c>
      <c r="W523" s="3" t="s">
        <v>40</v>
      </c>
      <c r="X523" s="3" t="s">
        <v>27</v>
      </c>
      <c r="Y523" s="3" t="s">
        <v>89</v>
      </c>
      <c r="Z523" s="3" t="s">
        <v>1398</v>
      </c>
      <c r="AA523" s="3">
        <f t="shared" si="25"/>
        <v>1.0683217592595611</v>
      </c>
      <c r="AB523" s="23">
        <f t="shared" si="26"/>
        <v>0.53416087962978054</v>
      </c>
      <c r="AC523" s="47">
        <f t="shared" si="24"/>
        <v>32.109050925930205</v>
      </c>
      <c r="AD523" s="47" t="s">
        <v>1428</v>
      </c>
    </row>
    <row r="524" spans="1:30" x14ac:dyDescent="0.2">
      <c r="A524" s="2" t="s">
        <v>211</v>
      </c>
      <c r="B524" s="3" t="s">
        <v>22</v>
      </c>
      <c r="C524" s="4">
        <v>41442.641550925924</v>
      </c>
      <c r="D524" s="86" t="s">
        <v>1459</v>
      </c>
      <c r="E524" s="67">
        <v>41442</v>
      </c>
      <c r="F524" s="69">
        <v>0.64097222222222217</v>
      </c>
      <c r="G524" s="70" t="s">
        <v>1413</v>
      </c>
      <c r="H524" s="3" t="s">
        <v>212</v>
      </c>
      <c r="I524" s="3" t="s">
        <v>57</v>
      </c>
      <c r="J524" s="3" t="s">
        <v>25</v>
      </c>
      <c r="K524" s="3" t="s">
        <v>26</v>
      </c>
      <c r="L524" s="3" t="s">
        <v>27</v>
      </c>
      <c r="M524" s="3" t="s">
        <v>27</v>
      </c>
      <c r="N524" s="3" t="s">
        <v>27</v>
      </c>
      <c r="O524" s="3" t="s">
        <v>27</v>
      </c>
      <c r="P524" s="3" t="s">
        <v>27</v>
      </c>
      <c r="Q524" s="3" t="s">
        <v>27</v>
      </c>
      <c r="R524" s="3" t="s">
        <v>27</v>
      </c>
      <c r="S524" s="3" t="s">
        <v>27</v>
      </c>
      <c r="T524" s="3" t="s">
        <v>29</v>
      </c>
      <c r="U524" s="3" t="s">
        <v>30</v>
      </c>
      <c r="V524" s="4">
        <v>41452.468506944446</v>
      </c>
      <c r="W524" s="3" t="s">
        <v>59</v>
      </c>
      <c r="X524" s="3" t="s">
        <v>27</v>
      </c>
      <c r="Y524" s="3" t="s">
        <v>112</v>
      </c>
      <c r="Z524" s="3" t="s">
        <v>1389</v>
      </c>
      <c r="AA524" s="3">
        <f t="shared" si="25"/>
        <v>5.8333333334303461E-2</v>
      </c>
      <c r="AB524" s="23">
        <f t="shared" si="26"/>
        <v>2.9166666667151731E-2</v>
      </c>
      <c r="AC524" s="47">
        <f t="shared" si="24"/>
        <v>9.8269560185217415</v>
      </c>
      <c r="AD524" s="47" t="s">
        <v>1426</v>
      </c>
    </row>
    <row r="525" spans="1:30" x14ac:dyDescent="0.2">
      <c r="A525" s="2" t="s">
        <v>208</v>
      </c>
      <c r="B525" s="3" t="s">
        <v>22</v>
      </c>
      <c r="C525" s="4">
        <v>41443.310682870368</v>
      </c>
      <c r="D525" s="86" t="s">
        <v>1460</v>
      </c>
      <c r="E525" s="67">
        <v>41443</v>
      </c>
      <c r="F525" s="69">
        <v>0.31041666666666667</v>
      </c>
      <c r="G525" s="70" t="s">
        <v>1412</v>
      </c>
      <c r="H525" s="3" t="s">
        <v>209</v>
      </c>
      <c r="I525" s="3" t="s">
        <v>210</v>
      </c>
      <c r="J525" s="3" t="s">
        <v>25</v>
      </c>
      <c r="K525" s="3" t="s">
        <v>39</v>
      </c>
      <c r="L525" s="3" t="s">
        <v>27</v>
      </c>
      <c r="M525" s="3" t="s">
        <v>27</v>
      </c>
      <c r="N525" s="3" t="s">
        <v>27</v>
      </c>
      <c r="O525" s="3" t="s">
        <v>27</v>
      </c>
      <c r="P525" s="3" t="s">
        <v>27</v>
      </c>
      <c r="Q525" s="3" t="s">
        <v>27</v>
      </c>
      <c r="R525" s="3" t="s">
        <v>27</v>
      </c>
      <c r="S525" s="3" t="s">
        <v>27</v>
      </c>
      <c r="T525" s="3" t="s">
        <v>29</v>
      </c>
      <c r="U525" s="3" t="s">
        <v>30</v>
      </c>
      <c r="V525" s="4">
        <v>41453.549004629633</v>
      </c>
      <c r="W525" s="3" t="s">
        <v>27</v>
      </c>
      <c r="X525" s="3" t="s">
        <v>27</v>
      </c>
      <c r="Y525" s="3" t="s">
        <v>93</v>
      </c>
      <c r="Z525" s="3" t="s">
        <v>1386</v>
      </c>
      <c r="AA525" s="3">
        <f t="shared" si="25"/>
        <v>0.66913194444350665</v>
      </c>
      <c r="AB525" s="23">
        <f t="shared" si="26"/>
        <v>0.33456597222175333</v>
      </c>
      <c r="AC525" s="47">
        <f t="shared" si="24"/>
        <v>10.238321759265091</v>
      </c>
      <c r="AD525" s="47" t="s">
        <v>1427</v>
      </c>
    </row>
    <row r="526" spans="1:30" x14ac:dyDescent="0.2">
      <c r="A526" s="2" t="s">
        <v>205</v>
      </c>
      <c r="B526" s="3" t="s">
        <v>22</v>
      </c>
      <c r="C526" s="4">
        <v>41443.473171296297</v>
      </c>
      <c r="D526" s="86" t="s">
        <v>1460</v>
      </c>
      <c r="E526" s="67">
        <v>41443</v>
      </c>
      <c r="F526" s="69">
        <v>0.47291666666666665</v>
      </c>
      <c r="G526" s="70" t="s">
        <v>1413</v>
      </c>
      <c r="H526" s="3" t="s">
        <v>206</v>
      </c>
      <c r="I526" s="3" t="s">
        <v>69</v>
      </c>
      <c r="J526" s="3" t="s">
        <v>25</v>
      </c>
      <c r="K526" s="3" t="s">
        <v>26</v>
      </c>
      <c r="L526" s="3" t="s">
        <v>27</v>
      </c>
      <c r="M526" s="3" t="s">
        <v>207</v>
      </c>
      <c r="N526" s="4">
        <v>41453.550486111111</v>
      </c>
      <c r="O526" s="3" t="s">
        <v>27</v>
      </c>
      <c r="P526" s="3" t="s">
        <v>27</v>
      </c>
      <c r="Q526" s="3" t="s">
        <v>27</v>
      </c>
      <c r="R526" s="3" t="s">
        <v>27</v>
      </c>
      <c r="S526" s="3" t="s">
        <v>27</v>
      </c>
      <c r="T526" s="3" t="s">
        <v>29</v>
      </c>
      <c r="U526" s="3" t="s">
        <v>30</v>
      </c>
      <c r="V526" s="4">
        <v>41456.388645833336</v>
      </c>
      <c r="W526" s="3" t="s">
        <v>27</v>
      </c>
      <c r="X526" s="3" t="s">
        <v>27</v>
      </c>
      <c r="Y526" s="3" t="s">
        <v>194</v>
      </c>
      <c r="Z526" s="3" t="s">
        <v>1388</v>
      </c>
      <c r="AA526" s="3">
        <f t="shared" si="25"/>
        <v>0.16248842592904111</v>
      </c>
      <c r="AB526" s="23">
        <f t="shared" si="26"/>
        <v>8.1244212964520557E-2</v>
      </c>
      <c r="AC526" s="47">
        <f t="shared" si="24"/>
        <v>12.915474537039699</v>
      </c>
      <c r="AD526" s="47" t="s">
        <v>1427</v>
      </c>
    </row>
    <row r="527" spans="1:30" x14ac:dyDescent="0.2">
      <c r="A527" s="2" t="s">
        <v>202</v>
      </c>
      <c r="B527" s="3" t="s">
        <v>22</v>
      </c>
      <c r="C527" s="4">
        <v>41443.494479166664</v>
      </c>
      <c r="D527" s="86" t="s">
        <v>1460</v>
      </c>
      <c r="E527" s="67">
        <v>41443</v>
      </c>
      <c r="F527" s="69">
        <v>0.49444444444444446</v>
      </c>
      <c r="G527" s="70" t="s">
        <v>1413</v>
      </c>
      <c r="H527" s="3" t="s">
        <v>203</v>
      </c>
      <c r="I527" s="3" t="s">
        <v>107</v>
      </c>
      <c r="J527" s="3" t="s">
        <v>25</v>
      </c>
      <c r="K527" s="3" t="s">
        <v>50</v>
      </c>
      <c r="L527" s="3" t="s">
        <v>27</v>
      </c>
      <c r="M527" s="3" t="s">
        <v>27</v>
      </c>
      <c r="N527" s="4">
        <v>41446.432129629633</v>
      </c>
      <c r="O527" s="3" t="s">
        <v>27</v>
      </c>
      <c r="P527" s="3" t="s">
        <v>27</v>
      </c>
      <c r="Q527" s="3" t="s">
        <v>27</v>
      </c>
      <c r="R527" s="3" t="s">
        <v>27</v>
      </c>
      <c r="S527" s="4">
        <v>41450.45349537037</v>
      </c>
      <c r="T527" s="3" t="s">
        <v>29</v>
      </c>
      <c r="U527" s="3" t="s">
        <v>30</v>
      </c>
      <c r="V527" s="4">
        <v>41474.480405092596</v>
      </c>
      <c r="W527" s="3" t="s">
        <v>27</v>
      </c>
      <c r="X527" s="3" t="s">
        <v>27</v>
      </c>
      <c r="Y527" s="3" t="s">
        <v>204</v>
      </c>
      <c r="Z527" s="3" t="s">
        <v>1392</v>
      </c>
      <c r="AA527" s="3">
        <f t="shared" si="25"/>
        <v>2.1307870367309079E-2</v>
      </c>
      <c r="AB527" s="23">
        <f t="shared" si="26"/>
        <v>1.0653935183654539E-2</v>
      </c>
      <c r="AC527" s="47">
        <f t="shared" si="24"/>
        <v>30.985925925931951</v>
      </c>
      <c r="AD527" s="47" t="s">
        <v>1428</v>
      </c>
    </row>
    <row r="528" spans="1:30" x14ac:dyDescent="0.2">
      <c r="A528" s="2" t="s">
        <v>199</v>
      </c>
      <c r="B528" s="3" t="s">
        <v>22</v>
      </c>
      <c r="C528" s="4">
        <v>41443.633194444446</v>
      </c>
      <c r="D528" s="86" t="s">
        <v>1460</v>
      </c>
      <c r="E528" s="67">
        <v>41443</v>
      </c>
      <c r="F528" s="69">
        <v>0.63263888888888886</v>
      </c>
      <c r="G528" s="70" t="s">
        <v>1413</v>
      </c>
      <c r="H528" s="3" t="s">
        <v>200</v>
      </c>
      <c r="I528" s="3" t="s">
        <v>57</v>
      </c>
      <c r="J528" s="3" t="s">
        <v>25</v>
      </c>
      <c r="K528" s="3" t="s">
        <v>50</v>
      </c>
      <c r="L528" s="3" t="s">
        <v>27</v>
      </c>
      <c r="M528" s="3" t="s">
        <v>27</v>
      </c>
      <c r="N528" s="3" t="s">
        <v>27</v>
      </c>
      <c r="O528" s="3" t="s">
        <v>27</v>
      </c>
      <c r="P528" s="3" t="s">
        <v>27</v>
      </c>
      <c r="Q528" s="3" t="s">
        <v>27</v>
      </c>
      <c r="R528" s="3" t="s">
        <v>201</v>
      </c>
      <c r="S528" s="3" t="s">
        <v>27</v>
      </c>
      <c r="T528" s="3" t="s">
        <v>29</v>
      </c>
      <c r="U528" s="3" t="s">
        <v>30</v>
      </c>
      <c r="V528" s="4">
        <v>41480.488969907405</v>
      </c>
      <c r="W528" s="3" t="s">
        <v>59</v>
      </c>
      <c r="X528" s="3" t="s">
        <v>27</v>
      </c>
      <c r="Y528" s="3" t="s">
        <v>191</v>
      </c>
      <c r="Z528" s="3" t="s">
        <v>1390</v>
      </c>
      <c r="AA528" s="3">
        <f t="shared" si="25"/>
        <v>0.13871527778246673</v>
      </c>
      <c r="AB528" s="23">
        <f t="shared" si="26"/>
        <v>6.9357638891233364E-2</v>
      </c>
      <c r="AC528" s="47">
        <f t="shared" si="24"/>
        <v>36.855775462958263</v>
      </c>
      <c r="AD528" s="47" t="s">
        <v>1428</v>
      </c>
    </row>
    <row r="529" spans="1:30" x14ac:dyDescent="0.2">
      <c r="A529" s="2" t="s">
        <v>197</v>
      </c>
      <c r="B529" s="3" t="s">
        <v>22</v>
      </c>
      <c r="C529" s="4">
        <v>41443.647094907406</v>
      </c>
      <c r="D529" s="86" t="s">
        <v>1460</v>
      </c>
      <c r="E529" s="67">
        <v>41443</v>
      </c>
      <c r="F529" s="69">
        <v>0.64652777777777781</v>
      </c>
      <c r="G529" s="70" t="s">
        <v>1413</v>
      </c>
      <c r="H529" s="3" t="s">
        <v>198</v>
      </c>
      <c r="I529" s="3" t="s">
        <v>57</v>
      </c>
      <c r="J529" s="3" t="s">
        <v>25</v>
      </c>
      <c r="K529" s="3" t="s">
        <v>26</v>
      </c>
      <c r="L529" s="3" t="s">
        <v>27</v>
      </c>
      <c r="M529" s="3" t="s">
        <v>27</v>
      </c>
      <c r="N529" s="3" t="s">
        <v>27</v>
      </c>
      <c r="O529" s="3" t="s">
        <v>27</v>
      </c>
      <c r="P529" s="3" t="s">
        <v>27</v>
      </c>
      <c r="Q529" s="3" t="s">
        <v>27</v>
      </c>
      <c r="R529" s="3" t="s">
        <v>27</v>
      </c>
      <c r="S529" s="3" t="s">
        <v>27</v>
      </c>
      <c r="T529" s="3" t="s">
        <v>29</v>
      </c>
      <c r="U529" s="3" t="s">
        <v>30</v>
      </c>
      <c r="V529" s="4">
        <v>41480.55369212963</v>
      </c>
      <c r="W529" s="3" t="s">
        <v>59</v>
      </c>
      <c r="X529" s="3" t="s">
        <v>27</v>
      </c>
      <c r="Y529" s="3" t="s">
        <v>64</v>
      </c>
      <c r="Z529" s="3" t="s">
        <v>1387</v>
      </c>
      <c r="AA529" s="3">
        <f t="shared" si="25"/>
        <v>1.3900462960009463E-2</v>
      </c>
      <c r="AB529" s="23">
        <f t="shared" si="26"/>
        <v>6.9502314800047316E-3</v>
      </c>
      <c r="AC529" s="47">
        <f t="shared" si="24"/>
        <v>36.906597222223354</v>
      </c>
      <c r="AD529" s="47" t="s">
        <v>1428</v>
      </c>
    </row>
    <row r="530" spans="1:30" x14ac:dyDescent="0.2">
      <c r="A530" s="2" t="s">
        <v>195</v>
      </c>
      <c r="B530" s="3" t="s">
        <v>52</v>
      </c>
      <c r="C530" s="4">
        <v>41443.692094907405</v>
      </c>
      <c r="D530" s="86" t="s">
        <v>1460</v>
      </c>
      <c r="E530" s="67">
        <v>41443</v>
      </c>
      <c r="F530" s="69">
        <v>0.69166666666666676</v>
      </c>
      <c r="G530" s="70" t="s">
        <v>1413</v>
      </c>
      <c r="H530" s="3" t="s">
        <v>196</v>
      </c>
      <c r="I530" s="3" t="s">
        <v>57</v>
      </c>
      <c r="J530" s="3" t="s">
        <v>25</v>
      </c>
      <c r="K530" s="3" t="s">
        <v>26</v>
      </c>
      <c r="L530" s="3" t="s">
        <v>27</v>
      </c>
      <c r="M530" s="3" t="s">
        <v>27</v>
      </c>
      <c r="N530" s="3" t="s">
        <v>27</v>
      </c>
      <c r="O530" s="3" t="s">
        <v>27</v>
      </c>
      <c r="P530" s="3" t="s">
        <v>27</v>
      </c>
      <c r="Q530" s="3" t="s">
        <v>27</v>
      </c>
      <c r="R530" s="3" t="s">
        <v>27</v>
      </c>
      <c r="S530" s="3" t="s">
        <v>27</v>
      </c>
      <c r="T530" s="3" t="s">
        <v>29</v>
      </c>
      <c r="U530" s="3" t="s">
        <v>30</v>
      </c>
      <c r="V530" s="4">
        <v>41452.569907407407</v>
      </c>
      <c r="W530" s="3" t="s">
        <v>59</v>
      </c>
      <c r="X530" s="3" t="s">
        <v>27</v>
      </c>
      <c r="Y530" s="3" t="s">
        <v>112</v>
      </c>
      <c r="Z530" s="3" t="s">
        <v>1389</v>
      </c>
      <c r="AA530" s="3">
        <f t="shared" si="25"/>
        <v>4.499999999825377E-2</v>
      </c>
      <c r="AB530" s="23">
        <f t="shared" si="26"/>
        <v>2.2499999999126885E-2</v>
      </c>
      <c r="AC530" s="47">
        <f t="shared" si="24"/>
        <v>8.8778125000026193</v>
      </c>
      <c r="AD530" s="47" t="s">
        <v>1426</v>
      </c>
    </row>
    <row r="531" spans="1:30" x14ac:dyDescent="0.2">
      <c r="A531" s="2" t="s">
        <v>192</v>
      </c>
      <c r="B531" s="3" t="s">
        <v>22</v>
      </c>
      <c r="C531" s="4">
        <v>41444.360798611109</v>
      </c>
      <c r="D531" s="86" t="s">
        <v>1461</v>
      </c>
      <c r="E531" s="67">
        <v>41444</v>
      </c>
      <c r="F531" s="69">
        <v>0.36041666666666666</v>
      </c>
      <c r="G531" s="70" t="s">
        <v>1412</v>
      </c>
      <c r="H531" s="3" t="s">
        <v>193</v>
      </c>
      <c r="I531" s="3" t="s">
        <v>38</v>
      </c>
      <c r="J531" s="3" t="s">
        <v>25</v>
      </c>
      <c r="K531" s="3" t="s">
        <v>39</v>
      </c>
      <c r="L531" s="3" t="s">
        <v>27</v>
      </c>
      <c r="M531" s="3" t="s">
        <v>27</v>
      </c>
      <c r="N531" s="3" t="s">
        <v>27</v>
      </c>
      <c r="O531" s="3" t="s">
        <v>27</v>
      </c>
      <c r="P531" s="3" t="s">
        <v>27</v>
      </c>
      <c r="Q531" s="3" t="s">
        <v>27</v>
      </c>
      <c r="R531" s="3" t="s">
        <v>27</v>
      </c>
      <c r="S531" s="3" t="s">
        <v>27</v>
      </c>
      <c r="T531" s="3" t="s">
        <v>29</v>
      </c>
      <c r="U531" s="3" t="s">
        <v>47</v>
      </c>
      <c r="V531" s="4">
        <v>41445.437442129631</v>
      </c>
      <c r="W531" s="3" t="s">
        <v>40</v>
      </c>
      <c r="X531" s="3" t="s">
        <v>27</v>
      </c>
      <c r="Y531" s="3" t="s">
        <v>194</v>
      </c>
      <c r="Z531" s="3" t="s">
        <v>1388</v>
      </c>
      <c r="AA531" s="3">
        <f t="shared" si="25"/>
        <v>0.66870370370452292</v>
      </c>
      <c r="AB531" s="23">
        <f t="shared" si="26"/>
        <v>0.33435185185226146</v>
      </c>
      <c r="AC531" s="47">
        <f t="shared" si="24"/>
        <v>1.0766435185214505</v>
      </c>
      <c r="AD531" s="47" t="s">
        <v>1421</v>
      </c>
    </row>
    <row r="532" spans="1:30" x14ac:dyDescent="0.2">
      <c r="A532" s="2" t="s">
        <v>189</v>
      </c>
      <c r="B532" s="3" t="s">
        <v>22</v>
      </c>
      <c r="C532" s="4">
        <v>41444.392777777779</v>
      </c>
      <c r="D532" s="86" t="s">
        <v>1461</v>
      </c>
      <c r="E532" s="67">
        <v>41444</v>
      </c>
      <c r="F532" s="69">
        <v>0.3923611111111111</v>
      </c>
      <c r="G532" s="70" t="s">
        <v>1413</v>
      </c>
      <c r="H532" s="3" t="s">
        <v>190</v>
      </c>
      <c r="I532" s="3" t="s">
        <v>38</v>
      </c>
      <c r="J532" s="3" t="s">
        <v>25</v>
      </c>
      <c r="K532" s="3" t="s">
        <v>26</v>
      </c>
      <c r="L532" s="3" t="s">
        <v>27</v>
      </c>
      <c r="M532" s="3" t="s">
        <v>27</v>
      </c>
      <c r="N532" s="3" t="s">
        <v>27</v>
      </c>
      <c r="O532" s="3" t="s">
        <v>27</v>
      </c>
      <c r="P532" s="3" t="s">
        <v>27</v>
      </c>
      <c r="Q532" s="3" t="s">
        <v>27</v>
      </c>
      <c r="R532" s="3" t="s">
        <v>27</v>
      </c>
      <c r="S532" s="3" t="s">
        <v>27</v>
      </c>
      <c r="T532" s="3" t="s">
        <v>29</v>
      </c>
      <c r="U532" s="3" t="s">
        <v>47</v>
      </c>
      <c r="V532" s="4">
        <v>41474.465844907405</v>
      </c>
      <c r="W532" s="3" t="s">
        <v>40</v>
      </c>
      <c r="X532" s="3" t="s">
        <v>27</v>
      </c>
      <c r="Y532" s="3" t="s">
        <v>191</v>
      </c>
      <c r="Z532" s="3" t="s">
        <v>1390</v>
      </c>
      <c r="AA532" s="3">
        <f t="shared" si="25"/>
        <v>3.1979166669771075E-2</v>
      </c>
      <c r="AB532" s="23">
        <f t="shared" si="26"/>
        <v>1.5989583334885538E-2</v>
      </c>
      <c r="AC532" s="47">
        <f t="shared" si="24"/>
        <v>30.073067129625997</v>
      </c>
      <c r="AD532" s="47" t="s">
        <v>1428</v>
      </c>
    </row>
    <row r="533" spans="1:30" x14ac:dyDescent="0.2">
      <c r="A533" s="2" t="s">
        <v>186</v>
      </c>
      <c r="B533" s="3" t="s">
        <v>22</v>
      </c>
      <c r="C533" s="4">
        <v>41444.521504629629</v>
      </c>
      <c r="D533" s="86" t="s">
        <v>1461</v>
      </c>
      <c r="E533" s="67">
        <v>41444</v>
      </c>
      <c r="F533" s="69">
        <v>0.52083333333333337</v>
      </c>
      <c r="G533" s="70" t="s">
        <v>1413</v>
      </c>
      <c r="H533" s="3" t="s">
        <v>187</v>
      </c>
      <c r="I533" s="3" t="s">
        <v>69</v>
      </c>
      <c r="J533" s="3" t="s">
        <v>25</v>
      </c>
      <c r="K533" s="3" t="s">
        <v>26</v>
      </c>
      <c r="L533" s="3" t="s">
        <v>27</v>
      </c>
      <c r="M533" s="3" t="s">
        <v>27</v>
      </c>
      <c r="N533" s="3" t="s">
        <v>27</v>
      </c>
      <c r="O533" s="3" t="s">
        <v>27</v>
      </c>
      <c r="P533" s="3" t="s">
        <v>27</v>
      </c>
      <c r="Q533" s="3" t="s">
        <v>27</v>
      </c>
      <c r="R533" s="3" t="s">
        <v>27</v>
      </c>
      <c r="S533" s="3" t="s">
        <v>27</v>
      </c>
      <c r="T533" s="3" t="s">
        <v>29</v>
      </c>
      <c r="U533" s="3" t="s">
        <v>30</v>
      </c>
      <c r="V533" s="4">
        <v>41457.851504629631</v>
      </c>
      <c r="W533" s="3" t="s">
        <v>27</v>
      </c>
      <c r="X533" s="3" t="s">
        <v>27</v>
      </c>
      <c r="Y533" s="3" t="s">
        <v>188</v>
      </c>
      <c r="Z533" s="3" t="s">
        <v>1388</v>
      </c>
      <c r="AA533" s="3">
        <f t="shared" si="25"/>
        <v>0.12872685184993315</v>
      </c>
      <c r="AB533" s="23">
        <f t="shared" si="26"/>
        <v>6.4363425924966577E-2</v>
      </c>
      <c r="AC533" s="47">
        <f t="shared" si="24"/>
        <v>13.330000000001746</v>
      </c>
      <c r="AD533" s="47" t="s">
        <v>1427</v>
      </c>
    </row>
    <row r="534" spans="1:30" x14ac:dyDescent="0.2">
      <c r="A534" s="2" t="s">
        <v>183</v>
      </c>
      <c r="B534" s="3" t="s">
        <v>22</v>
      </c>
      <c r="C534" s="4">
        <v>41444.551087962966</v>
      </c>
      <c r="D534" s="86" t="s">
        <v>1461</v>
      </c>
      <c r="E534" s="67">
        <v>41444</v>
      </c>
      <c r="F534" s="69">
        <v>0.55069444444444449</v>
      </c>
      <c r="G534" s="70" t="s">
        <v>1413</v>
      </c>
      <c r="H534" s="3" t="s">
        <v>184</v>
      </c>
      <c r="I534" s="3" t="s">
        <v>69</v>
      </c>
      <c r="J534" s="3" t="s">
        <v>25</v>
      </c>
      <c r="K534" s="3" t="s">
        <v>26</v>
      </c>
      <c r="L534" s="3" t="s">
        <v>27</v>
      </c>
      <c r="M534" s="3" t="s">
        <v>27</v>
      </c>
      <c r="N534" s="3" t="s">
        <v>27</v>
      </c>
      <c r="O534" s="3" t="s">
        <v>27</v>
      </c>
      <c r="P534" s="3" t="s">
        <v>27</v>
      </c>
      <c r="Q534" s="3" t="s">
        <v>27</v>
      </c>
      <c r="R534" s="3" t="s">
        <v>27</v>
      </c>
      <c r="S534" s="3" t="s">
        <v>27</v>
      </c>
      <c r="T534" s="3" t="s">
        <v>29</v>
      </c>
      <c r="U534" s="3" t="s">
        <v>30</v>
      </c>
      <c r="V534" s="4">
        <v>41481.576805555553</v>
      </c>
      <c r="W534" s="3" t="s">
        <v>27</v>
      </c>
      <c r="X534" s="3" t="s">
        <v>27</v>
      </c>
      <c r="Y534" s="3" t="s">
        <v>185</v>
      </c>
      <c r="Z534" s="3" t="s">
        <v>1388</v>
      </c>
      <c r="AA534" s="3">
        <f t="shared" si="25"/>
        <v>2.9583333336631767E-2</v>
      </c>
      <c r="AB534" s="23">
        <f t="shared" si="26"/>
        <v>1.4791666668315884E-2</v>
      </c>
      <c r="AC534" s="47">
        <f t="shared" si="24"/>
        <v>37.025717592587171</v>
      </c>
      <c r="AD534" s="47" t="s">
        <v>1428</v>
      </c>
    </row>
    <row r="535" spans="1:30" x14ac:dyDescent="0.2">
      <c r="A535" s="2" t="s">
        <v>179</v>
      </c>
      <c r="B535" s="3" t="s">
        <v>22</v>
      </c>
      <c r="C535" s="4">
        <v>41445.506493055553</v>
      </c>
      <c r="D535" s="86" t="s">
        <v>1458</v>
      </c>
      <c r="E535" s="67">
        <v>41445</v>
      </c>
      <c r="F535" s="69">
        <v>0.50624999999999998</v>
      </c>
      <c r="G535" s="70" t="s">
        <v>1413</v>
      </c>
      <c r="H535" s="3" t="s">
        <v>180</v>
      </c>
      <c r="I535" s="3" t="s">
        <v>38</v>
      </c>
      <c r="J535" s="3" t="s">
        <v>25</v>
      </c>
      <c r="K535" s="3" t="s">
        <v>39</v>
      </c>
      <c r="L535" s="3" t="s">
        <v>27</v>
      </c>
      <c r="M535" s="3" t="s">
        <v>181</v>
      </c>
      <c r="N535" s="4">
        <v>41471.599340277775</v>
      </c>
      <c r="O535" s="3" t="s">
        <v>27</v>
      </c>
      <c r="P535" s="3" t="s">
        <v>27</v>
      </c>
      <c r="Q535" s="3" t="s">
        <v>27</v>
      </c>
      <c r="R535" s="3" t="s">
        <v>27</v>
      </c>
      <c r="S535" s="4">
        <v>41472.598333333335</v>
      </c>
      <c r="T535" s="3" t="s">
        <v>29</v>
      </c>
      <c r="U535" s="3" t="s">
        <v>30</v>
      </c>
      <c r="V535" s="4">
        <v>41480.485150462962</v>
      </c>
      <c r="W535" s="3" t="s">
        <v>40</v>
      </c>
      <c r="X535" s="3" t="s">
        <v>27</v>
      </c>
      <c r="Y535" s="3" t="s">
        <v>182</v>
      </c>
      <c r="Z535" s="3" t="s">
        <v>1388</v>
      </c>
      <c r="AA535" s="3">
        <f t="shared" si="25"/>
        <v>0.95540509258717066</v>
      </c>
      <c r="AB535" s="23">
        <f t="shared" si="26"/>
        <v>0.47770254629358533</v>
      </c>
      <c r="AC535" s="47">
        <f t="shared" si="24"/>
        <v>34.978657407409628</v>
      </c>
      <c r="AD535" s="47" t="s">
        <v>1428</v>
      </c>
    </row>
    <row r="536" spans="1:30" x14ac:dyDescent="0.2">
      <c r="A536" s="2" t="s">
        <v>176</v>
      </c>
      <c r="B536" s="3" t="s">
        <v>22</v>
      </c>
      <c r="C536" s="4">
        <v>41445.705254629633</v>
      </c>
      <c r="D536" s="86" t="s">
        <v>1458</v>
      </c>
      <c r="E536" s="67">
        <v>41445</v>
      </c>
      <c r="F536" s="69">
        <v>0.70486111111111116</v>
      </c>
      <c r="G536" s="70" t="s">
        <v>1413</v>
      </c>
      <c r="H536" s="3" t="s">
        <v>177</v>
      </c>
      <c r="I536" s="3" t="s">
        <v>57</v>
      </c>
      <c r="J536" s="3" t="s">
        <v>25</v>
      </c>
      <c r="K536" s="3" t="s">
        <v>26</v>
      </c>
      <c r="L536" s="3" t="s">
        <v>27</v>
      </c>
      <c r="M536" s="3" t="s">
        <v>27</v>
      </c>
      <c r="N536" s="3" t="s">
        <v>27</v>
      </c>
      <c r="O536" s="3" t="s">
        <v>27</v>
      </c>
      <c r="P536" s="3" t="s">
        <v>27</v>
      </c>
      <c r="Q536" s="3" t="s">
        <v>27</v>
      </c>
      <c r="R536" s="3" t="s">
        <v>27</v>
      </c>
      <c r="S536" s="3" t="s">
        <v>27</v>
      </c>
      <c r="T536" s="3" t="s">
        <v>29</v>
      </c>
      <c r="U536" s="3" t="s">
        <v>30</v>
      </c>
      <c r="V536" s="4">
        <v>41449.539571759262</v>
      </c>
      <c r="W536" s="3" t="s">
        <v>59</v>
      </c>
      <c r="X536" s="3" t="s">
        <v>27</v>
      </c>
      <c r="Y536" s="3" t="s">
        <v>178</v>
      </c>
      <c r="Z536" s="3" t="s">
        <v>1387</v>
      </c>
      <c r="AA536" s="3">
        <f t="shared" si="25"/>
        <v>0.19876157407998107</v>
      </c>
      <c r="AB536" s="23">
        <f t="shared" si="26"/>
        <v>9.9380787039990537E-2</v>
      </c>
      <c r="AC536" s="47">
        <f t="shared" si="24"/>
        <v>3.8343171296291985</v>
      </c>
      <c r="AD536" s="47" t="s">
        <v>1423</v>
      </c>
    </row>
    <row r="537" spans="1:30" x14ac:dyDescent="0.2">
      <c r="A537" s="2" t="s">
        <v>173</v>
      </c>
      <c r="B537" s="3" t="s">
        <v>52</v>
      </c>
      <c r="C537" s="4">
        <v>41445.724618055552</v>
      </c>
      <c r="D537" s="86" t="s">
        <v>1458</v>
      </c>
      <c r="E537" s="67">
        <v>41445</v>
      </c>
      <c r="F537" s="69">
        <v>0.72430555555555554</v>
      </c>
      <c r="G537" s="70" t="s">
        <v>1413</v>
      </c>
      <c r="H537" s="3" t="s">
        <v>174</v>
      </c>
      <c r="I537" s="3" t="s">
        <v>57</v>
      </c>
      <c r="J537" s="3" t="s">
        <v>25</v>
      </c>
      <c r="K537" s="3" t="s">
        <v>26</v>
      </c>
      <c r="L537" s="3" t="s">
        <v>27</v>
      </c>
      <c r="M537" s="3" t="s">
        <v>27</v>
      </c>
      <c r="N537" s="3" t="s">
        <v>27</v>
      </c>
      <c r="O537" s="3" t="s">
        <v>27</v>
      </c>
      <c r="P537" s="3" t="s">
        <v>27</v>
      </c>
      <c r="Q537" s="3" t="s">
        <v>27</v>
      </c>
      <c r="R537" s="3" t="s">
        <v>27</v>
      </c>
      <c r="S537" s="3" t="s">
        <v>27</v>
      </c>
      <c r="T537" s="3" t="s">
        <v>29</v>
      </c>
      <c r="U537" s="3" t="s">
        <v>30</v>
      </c>
      <c r="V537" s="4">
        <v>41464.571493055555</v>
      </c>
      <c r="W537" s="3" t="s">
        <v>59</v>
      </c>
      <c r="X537" s="3" t="s">
        <v>27</v>
      </c>
      <c r="Y537" s="3" t="s">
        <v>175</v>
      </c>
      <c r="Z537" s="3" t="s">
        <v>1394</v>
      </c>
      <c r="AA537" s="3">
        <f t="shared" si="25"/>
        <v>1.936342591943685E-2</v>
      </c>
      <c r="AB537" s="23">
        <f t="shared" si="26"/>
        <v>9.6817129597184248E-3</v>
      </c>
      <c r="AC537" s="47">
        <f t="shared" si="24"/>
        <v>18.84687500000291</v>
      </c>
      <c r="AD537" s="47" t="s">
        <v>1427</v>
      </c>
    </row>
    <row r="538" spans="1:30" x14ac:dyDescent="0.2">
      <c r="A538" s="2" t="s">
        <v>171</v>
      </c>
      <c r="B538" s="3" t="s">
        <v>22</v>
      </c>
      <c r="C538" s="4">
        <v>41446.467835648145</v>
      </c>
      <c r="D538" s="86" t="s">
        <v>1462</v>
      </c>
      <c r="E538" s="67">
        <v>41446</v>
      </c>
      <c r="F538" s="69">
        <v>0.46736111111111112</v>
      </c>
      <c r="G538" s="70" t="s">
        <v>1413</v>
      </c>
      <c r="H538" s="3" t="s">
        <v>172</v>
      </c>
      <c r="I538" s="3" t="s">
        <v>57</v>
      </c>
      <c r="J538" s="3" t="s">
        <v>25</v>
      </c>
      <c r="K538" s="3" t="s">
        <v>26</v>
      </c>
      <c r="L538" s="3" t="s">
        <v>27</v>
      </c>
      <c r="M538" s="3" t="s">
        <v>111</v>
      </c>
      <c r="N538" s="3" t="s">
        <v>27</v>
      </c>
      <c r="O538" s="3" t="s">
        <v>27</v>
      </c>
      <c r="P538" s="3" t="s">
        <v>27</v>
      </c>
      <c r="Q538" s="3" t="s">
        <v>27</v>
      </c>
      <c r="R538" s="3" t="s">
        <v>27</v>
      </c>
      <c r="S538" s="3" t="s">
        <v>27</v>
      </c>
      <c r="T538" s="3" t="s">
        <v>29</v>
      </c>
      <c r="U538" s="3" t="s">
        <v>30</v>
      </c>
      <c r="V538" s="4">
        <v>41481.574583333335</v>
      </c>
      <c r="W538" s="3" t="s">
        <v>59</v>
      </c>
      <c r="X538" s="3" t="s">
        <v>27</v>
      </c>
      <c r="Y538" s="3" t="s">
        <v>112</v>
      </c>
      <c r="Z538" s="3" t="s">
        <v>1389</v>
      </c>
      <c r="AA538" s="3">
        <f t="shared" si="25"/>
        <v>0.74321759259328246</v>
      </c>
      <c r="AB538" s="23">
        <f t="shared" si="26"/>
        <v>0.37160879629664123</v>
      </c>
      <c r="AC538" s="47">
        <f t="shared" si="24"/>
        <v>35.106747685189475</v>
      </c>
      <c r="AD538" s="47" t="s">
        <v>1428</v>
      </c>
    </row>
    <row r="539" spans="1:30" x14ac:dyDescent="0.2">
      <c r="A539" s="2" t="s">
        <v>168</v>
      </c>
      <c r="B539" s="3" t="s">
        <v>52</v>
      </c>
      <c r="C539" s="4">
        <v>41446.476180555554</v>
      </c>
      <c r="D539" s="86" t="s">
        <v>1462</v>
      </c>
      <c r="E539" s="67">
        <v>41446</v>
      </c>
      <c r="F539" s="69">
        <v>0.47569444444444442</v>
      </c>
      <c r="G539" s="70" t="s">
        <v>1413</v>
      </c>
      <c r="H539" s="3" t="s">
        <v>169</v>
      </c>
      <c r="I539" s="3" t="s">
        <v>57</v>
      </c>
      <c r="J539" s="3" t="s">
        <v>25</v>
      </c>
      <c r="K539" s="3" t="s">
        <v>26</v>
      </c>
      <c r="L539" s="3" t="s">
        <v>27</v>
      </c>
      <c r="M539" s="3" t="s">
        <v>170</v>
      </c>
      <c r="N539" s="3" t="s">
        <v>27</v>
      </c>
      <c r="O539" s="3" t="s">
        <v>27</v>
      </c>
      <c r="P539" s="3" t="s">
        <v>27</v>
      </c>
      <c r="Q539" s="3" t="s">
        <v>27</v>
      </c>
      <c r="R539" s="3" t="s">
        <v>27</v>
      </c>
      <c r="S539" s="3" t="s">
        <v>27</v>
      </c>
      <c r="T539" s="3" t="s">
        <v>29</v>
      </c>
      <c r="U539" s="3" t="s">
        <v>30</v>
      </c>
      <c r="V539" s="4">
        <v>41474.691574074073</v>
      </c>
      <c r="W539" s="3" t="s">
        <v>59</v>
      </c>
      <c r="X539" s="3" t="s">
        <v>27</v>
      </c>
      <c r="Y539" s="3" t="s">
        <v>64</v>
      </c>
      <c r="Z539" s="3" t="s">
        <v>1387</v>
      </c>
      <c r="AA539" s="3">
        <f t="shared" si="25"/>
        <v>8.3449074081727304E-3</v>
      </c>
      <c r="AB539" s="23">
        <f t="shared" si="26"/>
        <v>4.1724537040863652E-3</v>
      </c>
      <c r="AC539" s="47">
        <f t="shared" si="24"/>
        <v>28.215393518519704</v>
      </c>
      <c r="AD539" s="47" t="s">
        <v>1427</v>
      </c>
    </row>
    <row r="540" spans="1:30" x14ac:dyDescent="0.2">
      <c r="A540" s="2" t="s">
        <v>165</v>
      </c>
      <c r="B540" s="3" t="s">
        <v>22</v>
      </c>
      <c r="C540" s="4">
        <v>41446.642812500002</v>
      </c>
      <c r="D540" s="86" t="s">
        <v>1462</v>
      </c>
      <c r="E540" s="67">
        <v>41446</v>
      </c>
      <c r="F540" s="69">
        <v>0.64236111111111105</v>
      </c>
      <c r="G540" s="70" t="s">
        <v>1413</v>
      </c>
      <c r="H540" s="3" t="s">
        <v>166</v>
      </c>
      <c r="I540" s="3" t="s">
        <v>38</v>
      </c>
      <c r="J540" s="3" t="s">
        <v>25</v>
      </c>
      <c r="K540" s="3" t="s">
        <v>26</v>
      </c>
      <c r="L540" s="3" t="s">
        <v>27</v>
      </c>
      <c r="M540" s="3" t="s">
        <v>27</v>
      </c>
      <c r="N540" s="4">
        <v>41449.476666666669</v>
      </c>
      <c r="O540" s="3" t="s">
        <v>27</v>
      </c>
      <c r="P540" s="3" t="s">
        <v>27</v>
      </c>
      <c r="Q540" s="3" t="s">
        <v>27</v>
      </c>
      <c r="R540" s="3" t="s">
        <v>27</v>
      </c>
      <c r="S540" s="3" t="s">
        <v>27</v>
      </c>
      <c r="T540" s="3" t="s">
        <v>29</v>
      </c>
      <c r="U540" s="3" t="s">
        <v>30</v>
      </c>
      <c r="V540" s="4">
        <v>41453.001921296294</v>
      </c>
      <c r="W540" s="3" t="s">
        <v>40</v>
      </c>
      <c r="X540" s="3" t="s">
        <v>27</v>
      </c>
      <c r="Y540" s="3" t="s">
        <v>167</v>
      </c>
      <c r="Z540" s="3" t="s">
        <v>1402</v>
      </c>
      <c r="AA540" s="3">
        <f t="shared" si="25"/>
        <v>0.16663194444845431</v>
      </c>
      <c r="AB540" s="23">
        <f t="shared" si="26"/>
        <v>8.3315972224227153E-2</v>
      </c>
      <c r="AC540" s="47">
        <f t="shared" si="24"/>
        <v>6.3591087962922757</v>
      </c>
      <c r="AD540" s="47" t="s">
        <v>1426</v>
      </c>
    </row>
    <row r="541" spans="1:30" x14ac:dyDescent="0.2">
      <c r="A541" s="2" t="s">
        <v>162</v>
      </c>
      <c r="B541" s="3" t="s">
        <v>22</v>
      </c>
      <c r="C541" s="4">
        <v>41446.788622685184</v>
      </c>
      <c r="D541" s="86" t="s">
        <v>1462</v>
      </c>
      <c r="E541" s="67">
        <v>41446</v>
      </c>
      <c r="F541" s="69">
        <v>0.78819444444444453</v>
      </c>
      <c r="G541" s="70" t="s">
        <v>1414</v>
      </c>
      <c r="H541" s="3" t="s">
        <v>163</v>
      </c>
      <c r="I541" s="3" t="s">
        <v>38</v>
      </c>
      <c r="J541" s="3" t="s">
        <v>25</v>
      </c>
      <c r="K541" s="3" t="s">
        <v>39</v>
      </c>
      <c r="L541" s="3" t="s">
        <v>27</v>
      </c>
      <c r="M541" s="3" t="s">
        <v>27</v>
      </c>
      <c r="N541" s="3" t="s">
        <v>27</v>
      </c>
      <c r="O541" s="3" t="s">
        <v>27</v>
      </c>
      <c r="P541" s="3" t="s">
        <v>27</v>
      </c>
      <c r="Q541" s="3" t="s">
        <v>27</v>
      </c>
      <c r="R541" s="3" t="s">
        <v>27</v>
      </c>
      <c r="S541" s="3" t="s">
        <v>27</v>
      </c>
      <c r="T541" s="3" t="s">
        <v>29</v>
      </c>
      <c r="U541" s="3" t="s">
        <v>30</v>
      </c>
      <c r="V541" s="4">
        <v>41449.441030092596</v>
      </c>
      <c r="W541" s="3" t="s">
        <v>40</v>
      </c>
      <c r="X541" s="3" t="s">
        <v>27</v>
      </c>
      <c r="Y541" s="3" t="s">
        <v>164</v>
      </c>
      <c r="Z541" s="3" t="s">
        <v>1406</v>
      </c>
      <c r="AA541" s="3">
        <f t="shared" si="25"/>
        <v>0.14581018518219935</v>
      </c>
      <c r="AB541" s="23">
        <f t="shared" si="26"/>
        <v>7.2905092591099674E-2</v>
      </c>
      <c r="AC541" s="47">
        <f t="shared" si="24"/>
        <v>2.6524074074113742</v>
      </c>
      <c r="AD541" s="47" t="s">
        <v>1422</v>
      </c>
    </row>
    <row r="542" spans="1:30" x14ac:dyDescent="0.2">
      <c r="A542" s="2" t="s">
        <v>158</v>
      </c>
      <c r="B542" s="3" t="s">
        <v>22</v>
      </c>
      <c r="C542" s="4">
        <v>41447.063148148147</v>
      </c>
      <c r="D542" s="86" t="s">
        <v>1464</v>
      </c>
      <c r="E542" s="67">
        <v>41447</v>
      </c>
      <c r="F542" s="69">
        <v>6.25E-2</v>
      </c>
      <c r="G542" s="70" t="s">
        <v>1412</v>
      </c>
      <c r="H542" s="3" t="s">
        <v>159</v>
      </c>
      <c r="I542" s="3" t="s">
        <v>160</v>
      </c>
      <c r="J542" s="3" t="s">
        <v>25</v>
      </c>
      <c r="K542" s="3" t="s">
        <v>50</v>
      </c>
      <c r="L542" s="3" t="s">
        <v>27</v>
      </c>
      <c r="M542" s="3" t="s">
        <v>27</v>
      </c>
      <c r="N542" s="3" t="s">
        <v>27</v>
      </c>
      <c r="O542" s="3" t="s">
        <v>27</v>
      </c>
      <c r="P542" s="3" t="s">
        <v>27</v>
      </c>
      <c r="Q542" s="3" t="s">
        <v>27</v>
      </c>
      <c r="R542" s="3" t="s">
        <v>27</v>
      </c>
      <c r="S542" s="3" t="s">
        <v>27</v>
      </c>
      <c r="T542" s="3" t="s">
        <v>29</v>
      </c>
      <c r="U542" s="3" t="s">
        <v>30</v>
      </c>
      <c r="V542" s="4">
        <v>41447.306157407409</v>
      </c>
      <c r="W542" s="3" t="s">
        <v>27</v>
      </c>
      <c r="X542" s="3" t="s">
        <v>27</v>
      </c>
      <c r="Y542" s="3" t="s">
        <v>161</v>
      </c>
      <c r="Z542" s="3" t="s">
        <v>1407</v>
      </c>
      <c r="AA542" s="3">
        <f t="shared" si="25"/>
        <v>0.27452546296262881</v>
      </c>
      <c r="AB542" s="23">
        <f t="shared" si="26"/>
        <v>0.1372627314813144</v>
      </c>
      <c r="AC542" s="47">
        <f t="shared" si="24"/>
        <v>0.24300925926218042</v>
      </c>
      <c r="AD542" s="47" t="s">
        <v>1420</v>
      </c>
    </row>
    <row r="543" spans="1:30" x14ac:dyDescent="0.2">
      <c r="A543" s="2" t="s">
        <v>155</v>
      </c>
      <c r="B543" s="3" t="s">
        <v>22</v>
      </c>
      <c r="C543" s="4">
        <v>41449.412893518522</v>
      </c>
      <c r="D543" s="86" t="s">
        <v>1459</v>
      </c>
      <c r="E543" s="67">
        <v>41449</v>
      </c>
      <c r="F543" s="69">
        <v>0.41250000000000003</v>
      </c>
      <c r="G543" s="70" t="s">
        <v>1413</v>
      </c>
      <c r="H543" s="3" t="s">
        <v>156</v>
      </c>
      <c r="I543" s="3" t="s">
        <v>38</v>
      </c>
      <c r="J543" s="3" t="s">
        <v>25</v>
      </c>
      <c r="K543" s="3" t="s">
        <v>26</v>
      </c>
      <c r="L543" s="3" t="s">
        <v>27</v>
      </c>
      <c r="M543" s="3" t="s">
        <v>70</v>
      </c>
      <c r="N543" s="3" t="s">
        <v>27</v>
      </c>
      <c r="O543" s="3" t="s">
        <v>27</v>
      </c>
      <c r="P543" s="3" t="s">
        <v>27</v>
      </c>
      <c r="Q543" s="3" t="s">
        <v>27</v>
      </c>
      <c r="R543" s="3" t="s">
        <v>27</v>
      </c>
      <c r="S543" s="3" t="s">
        <v>27</v>
      </c>
      <c r="T543" s="3" t="s">
        <v>29</v>
      </c>
      <c r="U543" s="3" t="s">
        <v>47</v>
      </c>
      <c r="V543" s="4">
        <v>41480.494120370371</v>
      </c>
      <c r="W543" s="3" t="s">
        <v>40</v>
      </c>
      <c r="X543" s="3" t="s">
        <v>27</v>
      </c>
      <c r="Y543" s="3" t="s">
        <v>157</v>
      </c>
      <c r="Z543" s="3" t="s">
        <v>1386</v>
      </c>
      <c r="AA543" s="3">
        <f t="shared" si="25"/>
        <v>2.3497453703748761</v>
      </c>
      <c r="AB543" s="23">
        <f t="shared" si="26"/>
        <v>1.174872685187438</v>
      </c>
      <c r="AC543" s="47">
        <f t="shared" si="24"/>
        <v>31.081226851849351</v>
      </c>
      <c r="AD543" s="47" t="s">
        <v>1428</v>
      </c>
    </row>
    <row r="544" spans="1:30" x14ac:dyDescent="0.2">
      <c r="A544" s="2" t="s">
        <v>152</v>
      </c>
      <c r="B544" s="3" t="s">
        <v>22</v>
      </c>
      <c r="C544" s="4">
        <v>41450.489652777775</v>
      </c>
      <c r="D544" s="86" t="s">
        <v>1460</v>
      </c>
      <c r="E544" s="67">
        <v>41450</v>
      </c>
      <c r="F544" s="69">
        <v>0.48958333333333331</v>
      </c>
      <c r="G544" s="70" t="s">
        <v>1413</v>
      </c>
      <c r="H544" s="3" t="s">
        <v>153</v>
      </c>
      <c r="I544" s="3" t="s">
        <v>107</v>
      </c>
      <c r="J544" s="3" t="s">
        <v>25</v>
      </c>
      <c r="K544" s="3" t="s">
        <v>26</v>
      </c>
      <c r="L544" s="3" t="s">
        <v>27</v>
      </c>
      <c r="M544" s="3" t="s">
        <v>27</v>
      </c>
      <c r="N544" s="3" t="s">
        <v>27</v>
      </c>
      <c r="O544" s="3" t="s">
        <v>27</v>
      </c>
      <c r="P544" s="3" t="s">
        <v>27</v>
      </c>
      <c r="Q544" s="3" t="s">
        <v>27</v>
      </c>
      <c r="R544" s="3" t="s">
        <v>27</v>
      </c>
      <c r="S544" s="3" t="s">
        <v>27</v>
      </c>
      <c r="T544" s="3" t="s">
        <v>29</v>
      </c>
      <c r="U544" s="3" t="s">
        <v>30</v>
      </c>
      <c r="V544" s="4">
        <v>41480.494571759256</v>
      </c>
      <c r="W544" s="3" t="s">
        <v>40</v>
      </c>
      <c r="X544" s="3" t="s">
        <v>27</v>
      </c>
      <c r="Y544" s="3" t="s">
        <v>154</v>
      </c>
      <c r="Z544" s="3" t="s">
        <v>1391</v>
      </c>
      <c r="AA544" s="3">
        <f t="shared" si="25"/>
        <v>1.0767592592528672</v>
      </c>
      <c r="AB544" s="23">
        <f t="shared" si="26"/>
        <v>0.5383796296264336</v>
      </c>
      <c r="AC544" s="47">
        <f t="shared" si="24"/>
        <v>30.004918981481751</v>
      </c>
      <c r="AD544" s="47" t="s">
        <v>1427</v>
      </c>
    </row>
    <row r="545" spans="1:30" x14ac:dyDescent="0.2">
      <c r="A545" s="2" t="s">
        <v>150</v>
      </c>
      <c r="B545" s="3" t="s">
        <v>22</v>
      </c>
      <c r="C545" s="4">
        <v>41450.886666666665</v>
      </c>
      <c r="D545" s="86" t="s">
        <v>1460</v>
      </c>
      <c r="E545" s="67">
        <v>41450</v>
      </c>
      <c r="F545" s="69">
        <v>0.88611111111111107</v>
      </c>
      <c r="G545" s="70" t="s">
        <v>1414</v>
      </c>
      <c r="H545" s="3" t="s">
        <v>151</v>
      </c>
      <c r="I545" s="3" t="s">
        <v>57</v>
      </c>
      <c r="J545" s="3" t="s">
        <v>25</v>
      </c>
      <c r="K545" s="3" t="s">
        <v>26</v>
      </c>
      <c r="L545" s="3" t="s">
        <v>27</v>
      </c>
      <c r="M545" s="3" t="s">
        <v>27</v>
      </c>
      <c r="N545" s="3" t="s">
        <v>27</v>
      </c>
      <c r="O545" s="3" t="s">
        <v>27</v>
      </c>
      <c r="P545" s="3" t="s">
        <v>27</v>
      </c>
      <c r="Q545" s="3" t="s">
        <v>27</v>
      </c>
      <c r="R545" s="3" t="s">
        <v>27</v>
      </c>
      <c r="S545" s="3" t="s">
        <v>27</v>
      </c>
      <c r="T545" s="3" t="s">
        <v>29</v>
      </c>
      <c r="U545" s="3" t="s">
        <v>30</v>
      </c>
      <c r="V545" s="4">
        <v>41451.400173611109</v>
      </c>
      <c r="W545" s="3" t="s">
        <v>59</v>
      </c>
      <c r="X545" s="3" t="s">
        <v>27</v>
      </c>
      <c r="Y545" s="3" t="s">
        <v>35</v>
      </c>
      <c r="Z545" s="3" t="s">
        <v>1399</v>
      </c>
      <c r="AA545" s="3">
        <f t="shared" si="25"/>
        <v>0.39701388889079681</v>
      </c>
      <c r="AB545" s="23">
        <f t="shared" si="26"/>
        <v>0.1985069444453984</v>
      </c>
      <c r="AC545" s="47">
        <f t="shared" si="24"/>
        <v>0.51350694444408873</v>
      </c>
      <c r="AD545" s="47" t="s">
        <v>1420</v>
      </c>
    </row>
    <row r="546" spans="1:30" x14ac:dyDescent="0.2">
      <c r="A546" s="2" t="s">
        <v>148</v>
      </c>
      <c r="B546" s="3" t="s">
        <v>22</v>
      </c>
      <c r="C546" s="4">
        <v>41451.335277777776</v>
      </c>
      <c r="D546" s="86" t="s">
        <v>1461</v>
      </c>
      <c r="E546" s="67">
        <v>41451</v>
      </c>
      <c r="F546" s="69">
        <v>0.3347222222222222</v>
      </c>
      <c r="G546" s="70" t="s">
        <v>1412</v>
      </c>
      <c r="H546" s="3" t="s">
        <v>149</v>
      </c>
      <c r="I546" s="3" t="s">
        <v>69</v>
      </c>
      <c r="J546" s="3" t="s">
        <v>25</v>
      </c>
      <c r="K546" s="3" t="s">
        <v>50</v>
      </c>
      <c r="L546" s="3" t="s">
        <v>27</v>
      </c>
      <c r="M546" s="3" t="s">
        <v>27</v>
      </c>
      <c r="N546" s="3" t="s">
        <v>27</v>
      </c>
      <c r="O546" s="3" t="s">
        <v>27</v>
      </c>
      <c r="P546" s="3" t="s">
        <v>27</v>
      </c>
      <c r="Q546" s="3" t="s">
        <v>27</v>
      </c>
      <c r="R546" s="3" t="s">
        <v>27</v>
      </c>
      <c r="S546" s="3" t="s">
        <v>27</v>
      </c>
      <c r="T546" s="3" t="s">
        <v>29</v>
      </c>
      <c r="U546" s="3" t="s">
        <v>30</v>
      </c>
      <c r="V546" s="4">
        <v>41451.443842592591</v>
      </c>
      <c r="W546" s="3" t="s">
        <v>27</v>
      </c>
      <c r="X546" s="3" t="s">
        <v>27</v>
      </c>
      <c r="Y546" s="3" t="s">
        <v>102</v>
      </c>
      <c r="Z546" s="3" t="s">
        <v>1387</v>
      </c>
      <c r="AA546" s="3">
        <f t="shared" si="25"/>
        <v>0.44861111111094942</v>
      </c>
      <c r="AB546" s="23">
        <f t="shared" si="26"/>
        <v>0.22430555555547471</v>
      </c>
      <c r="AC546" s="47">
        <f t="shared" si="24"/>
        <v>0.10856481481459923</v>
      </c>
      <c r="AD546" s="47" t="s">
        <v>1420</v>
      </c>
    </row>
    <row r="547" spans="1:30" x14ac:dyDescent="0.2">
      <c r="A547" s="2" t="s">
        <v>146</v>
      </c>
      <c r="B547" s="3" t="s">
        <v>22</v>
      </c>
      <c r="C547" s="4">
        <v>41451.470104166663</v>
      </c>
      <c r="D547" s="86" t="s">
        <v>1461</v>
      </c>
      <c r="E547" s="67">
        <v>41451</v>
      </c>
      <c r="F547" s="69">
        <v>0.4694444444444445</v>
      </c>
      <c r="G547" s="70" t="s">
        <v>1413</v>
      </c>
      <c r="H547" s="3" t="s">
        <v>147</v>
      </c>
      <c r="I547" s="3" t="s">
        <v>69</v>
      </c>
      <c r="J547" s="3" t="s">
        <v>25</v>
      </c>
      <c r="K547" s="3" t="s">
        <v>39</v>
      </c>
      <c r="L547" s="3" t="s">
        <v>27</v>
      </c>
      <c r="M547" s="3" t="s">
        <v>27</v>
      </c>
      <c r="N547" s="3" t="s">
        <v>27</v>
      </c>
      <c r="O547" s="3" t="s">
        <v>27</v>
      </c>
      <c r="P547" s="3" t="s">
        <v>27</v>
      </c>
      <c r="Q547" s="3" t="s">
        <v>27</v>
      </c>
      <c r="R547" s="3" t="s">
        <v>27</v>
      </c>
      <c r="S547" s="3" t="s">
        <v>27</v>
      </c>
      <c r="T547" s="3" t="s">
        <v>29</v>
      </c>
      <c r="U547" s="3" t="s">
        <v>30</v>
      </c>
      <c r="V547" s="4">
        <v>41454.78125</v>
      </c>
      <c r="W547" s="3" t="s">
        <v>27</v>
      </c>
      <c r="X547" s="3" t="s">
        <v>27</v>
      </c>
      <c r="Y547" s="3" t="s">
        <v>102</v>
      </c>
      <c r="Z547" s="3" t="s">
        <v>1387</v>
      </c>
      <c r="AA547" s="3">
        <f t="shared" si="25"/>
        <v>0.13482638888672227</v>
      </c>
      <c r="AB547" s="23">
        <f t="shared" si="26"/>
        <v>6.7413194443361135E-2</v>
      </c>
      <c r="AC547" s="47">
        <f t="shared" si="24"/>
        <v>3.3111458333369228</v>
      </c>
      <c r="AD547" s="47" t="s">
        <v>1423</v>
      </c>
    </row>
    <row r="548" spans="1:30" x14ac:dyDescent="0.2">
      <c r="A548" s="2" t="s">
        <v>144</v>
      </c>
      <c r="B548" s="3" t="s">
        <v>22</v>
      </c>
      <c r="C548" s="4">
        <v>41452.335127314815</v>
      </c>
      <c r="D548" s="86" t="s">
        <v>1458</v>
      </c>
      <c r="E548" s="67">
        <v>41452</v>
      </c>
      <c r="F548" s="69">
        <v>0.3347222222222222</v>
      </c>
      <c r="G548" s="70" t="s">
        <v>1412</v>
      </c>
      <c r="H548" s="3" t="s">
        <v>145</v>
      </c>
      <c r="I548" s="3" t="s">
        <v>69</v>
      </c>
      <c r="J548" s="3" t="s">
        <v>25</v>
      </c>
      <c r="K548" s="3" t="s">
        <v>39</v>
      </c>
      <c r="L548" s="3" t="s">
        <v>27</v>
      </c>
      <c r="M548" s="3" t="s">
        <v>27</v>
      </c>
      <c r="N548" s="4">
        <v>41452.434317129628</v>
      </c>
      <c r="O548" s="3" t="s">
        <v>27</v>
      </c>
      <c r="P548" s="3" t="s">
        <v>27</v>
      </c>
      <c r="Q548" s="3" t="s">
        <v>27</v>
      </c>
      <c r="R548" s="3" t="s">
        <v>27</v>
      </c>
      <c r="S548" s="4">
        <v>41453.433877314812</v>
      </c>
      <c r="T548" s="3" t="s">
        <v>29</v>
      </c>
      <c r="U548" s="3" t="s">
        <v>30</v>
      </c>
      <c r="V548" s="4">
        <v>41465.659351851849</v>
      </c>
      <c r="W548" s="3" t="s">
        <v>27</v>
      </c>
      <c r="X548" s="3" t="s">
        <v>27</v>
      </c>
      <c r="Y548" s="3" t="s">
        <v>102</v>
      </c>
      <c r="Z548" s="3" t="s">
        <v>1387</v>
      </c>
      <c r="AA548" s="3">
        <f t="shared" si="25"/>
        <v>0.86502314815152204</v>
      </c>
      <c r="AB548" s="23">
        <f t="shared" si="26"/>
        <v>0.43251157407576102</v>
      </c>
      <c r="AC548" s="47">
        <f t="shared" si="24"/>
        <v>13.324224537034752</v>
      </c>
      <c r="AD548" s="47" t="s">
        <v>1427</v>
      </c>
    </row>
    <row r="549" spans="1:30" x14ac:dyDescent="0.2">
      <c r="A549" s="2" t="s">
        <v>142</v>
      </c>
      <c r="B549" s="3" t="s">
        <v>22</v>
      </c>
      <c r="C549" s="4">
        <v>41452.483020833337</v>
      </c>
      <c r="D549" s="86" t="s">
        <v>1458</v>
      </c>
      <c r="E549" s="67">
        <v>41452</v>
      </c>
      <c r="F549" s="69">
        <v>0.4826388888888889</v>
      </c>
      <c r="G549" s="70" t="s">
        <v>1413</v>
      </c>
      <c r="H549" s="3" t="s">
        <v>143</v>
      </c>
      <c r="I549" s="3" t="s">
        <v>38</v>
      </c>
      <c r="J549" s="3" t="s">
        <v>25</v>
      </c>
      <c r="K549" s="3" t="s">
        <v>50</v>
      </c>
      <c r="L549" s="3" t="s">
        <v>27</v>
      </c>
      <c r="M549" s="3" t="s">
        <v>27</v>
      </c>
      <c r="N549" s="3" t="s">
        <v>27</v>
      </c>
      <c r="O549" s="3" t="s">
        <v>27</v>
      </c>
      <c r="P549" s="3" t="s">
        <v>27</v>
      </c>
      <c r="Q549" s="3" t="s">
        <v>27</v>
      </c>
      <c r="R549" s="3" t="s">
        <v>27</v>
      </c>
      <c r="S549" s="3" t="s">
        <v>27</v>
      </c>
      <c r="T549" s="3" t="s">
        <v>29</v>
      </c>
      <c r="U549" s="3" t="s">
        <v>47</v>
      </c>
      <c r="V549" s="4">
        <v>41453.457349537035</v>
      </c>
      <c r="W549" s="3" t="s">
        <v>40</v>
      </c>
      <c r="X549" s="3" t="s">
        <v>27</v>
      </c>
      <c r="Y549" s="3" t="s">
        <v>78</v>
      </c>
      <c r="Z549" s="3" t="s">
        <v>1398</v>
      </c>
      <c r="AA549" s="3">
        <f t="shared" si="25"/>
        <v>0.14789351852232357</v>
      </c>
      <c r="AB549" s="23">
        <f t="shared" si="26"/>
        <v>7.3946759261161787E-2</v>
      </c>
      <c r="AC549" s="47">
        <f t="shared" si="24"/>
        <v>0.97432870369812008</v>
      </c>
      <c r="AD549" s="47" t="s">
        <v>1420</v>
      </c>
    </row>
    <row r="550" spans="1:30" x14ac:dyDescent="0.2">
      <c r="A550" s="2" t="s">
        <v>140</v>
      </c>
      <c r="B550" s="3" t="s">
        <v>22</v>
      </c>
      <c r="C550" s="4">
        <v>41452.483831018515</v>
      </c>
      <c r="D550" s="86" t="s">
        <v>1458</v>
      </c>
      <c r="E550" s="67">
        <v>41452</v>
      </c>
      <c r="F550" s="69">
        <v>0.48333333333333334</v>
      </c>
      <c r="G550" s="70" t="s">
        <v>1413</v>
      </c>
      <c r="H550" s="3" t="s">
        <v>141</v>
      </c>
      <c r="I550" s="3" t="s">
        <v>69</v>
      </c>
      <c r="J550" s="3" t="s">
        <v>25</v>
      </c>
      <c r="K550" s="3" t="s">
        <v>26</v>
      </c>
      <c r="L550" s="3" t="s">
        <v>27</v>
      </c>
      <c r="M550" s="3" t="s">
        <v>27</v>
      </c>
      <c r="N550" s="3" t="s">
        <v>27</v>
      </c>
      <c r="O550" s="3" t="s">
        <v>27</v>
      </c>
      <c r="P550" s="3" t="s">
        <v>27</v>
      </c>
      <c r="Q550" s="3" t="s">
        <v>27</v>
      </c>
      <c r="R550" s="3" t="s">
        <v>27</v>
      </c>
      <c r="S550" s="3" t="s">
        <v>27</v>
      </c>
      <c r="T550" s="3" t="s">
        <v>29</v>
      </c>
      <c r="U550" s="3" t="s">
        <v>30</v>
      </c>
      <c r="V550" s="4">
        <v>41452.819872685184</v>
      </c>
      <c r="W550" s="3" t="s">
        <v>27</v>
      </c>
      <c r="X550" s="3" t="s">
        <v>27</v>
      </c>
      <c r="Y550" s="3" t="s">
        <v>71</v>
      </c>
      <c r="Z550" s="3" t="s">
        <v>1387</v>
      </c>
      <c r="AA550" s="3">
        <f t="shared" si="25"/>
        <v>8.101851781248115E-4</v>
      </c>
      <c r="AB550" s="23">
        <f t="shared" si="26"/>
        <v>4.0509258906240575E-4</v>
      </c>
      <c r="AC550" s="47">
        <f t="shared" si="24"/>
        <v>0.336041666669189</v>
      </c>
      <c r="AD550" s="47" t="s">
        <v>1420</v>
      </c>
    </row>
    <row r="551" spans="1:30" x14ac:dyDescent="0.2">
      <c r="A551" s="2" t="s">
        <v>137</v>
      </c>
      <c r="B551" s="3" t="s">
        <v>22</v>
      </c>
      <c r="C551" s="4">
        <v>41452.611018518517</v>
      </c>
      <c r="D551" s="86" t="s">
        <v>1458</v>
      </c>
      <c r="E551" s="67">
        <v>41452</v>
      </c>
      <c r="F551" s="69">
        <v>0.61041666666666672</v>
      </c>
      <c r="G551" s="70" t="s">
        <v>1413</v>
      </c>
      <c r="H551" s="3" t="s">
        <v>138</v>
      </c>
      <c r="I551" s="3" t="s">
        <v>69</v>
      </c>
      <c r="J551" s="3" t="s">
        <v>25</v>
      </c>
      <c r="K551" s="3" t="s">
        <v>26</v>
      </c>
      <c r="L551" s="3" t="s">
        <v>27</v>
      </c>
      <c r="M551" s="3" t="s">
        <v>70</v>
      </c>
      <c r="N551" s="4">
        <v>41478.798333333332</v>
      </c>
      <c r="O551" s="3" t="s">
        <v>27</v>
      </c>
      <c r="P551" s="3" t="s">
        <v>27</v>
      </c>
      <c r="Q551" s="3" t="s">
        <v>27</v>
      </c>
      <c r="R551" s="3" t="s">
        <v>27</v>
      </c>
      <c r="S551" s="3" t="s">
        <v>27</v>
      </c>
      <c r="T551" s="3" t="s">
        <v>29</v>
      </c>
      <c r="U551" s="3" t="s">
        <v>30</v>
      </c>
      <c r="V551" s="4">
        <v>41481.561192129629</v>
      </c>
      <c r="W551" s="3" t="s">
        <v>27</v>
      </c>
      <c r="X551" s="3" t="s">
        <v>27</v>
      </c>
      <c r="Y551" s="3" t="s">
        <v>139</v>
      </c>
      <c r="Z551" s="3" t="s">
        <v>1388</v>
      </c>
      <c r="AA551" s="3">
        <f t="shared" si="25"/>
        <v>0.12718750000203727</v>
      </c>
      <c r="AB551" s="23">
        <f t="shared" si="26"/>
        <v>6.3593750001018634E-2</v>
      </c>
      <c r="AC551" s="47">
        <f t="shared" si="24"/>
        <v>28.950173611112405</v>
      </c>
      <c r="AD551" s="47" t="s">
        <v>1427</v>
      </c>
    </row>
    <row r="552" spans="1:30" x14ac:dyDescent="0.2">
      <c r="A552" s="2" t="s">
        <v>134</v>
      </c>
      <c r="B552" s="3" t="s">
        <v>22</v>
      </c>
      <c r="C552" s="4">
        <v>41453.400335648148</v>
      </c>
      <c r="D552" s="86" t="s">
        <v>1462</v>
      </c>
      <c r="E552" s="67">
        <v>41453</v>
      </c>
      <c r="F552" s="69">
        <v>0.39999999999999997</v>
      </c>
      <c r="G552" s="70" t="s">
        <v>1413</v>
      </c>
      <c r="H552" s="3" t="s">
        <v>135</v>
      </c>
      <c r="I552" s="3" t="s">
        <v>107</v>
      </c>
      <c r="J552" s="3" t="s">
        <v>25</v>
      </c>
      <c r="K552" s="3" t="s">
        <v>39</v>
      </c>
      <c r="L552" s="3" t="s">
        <v>27</v>
      </c>
      <c r="M552" s="3" t="s">
        <v>27</v>
      </c>
      <c r="N552" s="4">
        <v>41453.453425925924</v>
      </c>
      <c r="O552" s="3" t="s">
        <v>27</v>
      </c>
      <c r="P552" s="3" t="s">
        <v>27</v>
      </c>
      <c r="Q552" s="3" t="s">
        <v>27</v>
      </c>
      <c r="R552" s="3" t="s">
        <v>27</v>
      </c>
      <c r="S552" s="3" t="s">
        <v>27</v>
      </c>
      <c r="T552" s="3" t="s">
        <v>29</v>
      </c>
      <c r="U552" s="3" t="s">
        <v>30</v>
      </c>
      <c r="V552" s="4">
        <v>41456.30673611111</v>
      </c>
      <c r="W552" s="3" t="s">
        <v>27</v>
      </c>
      <c r="X552" s="3" t="s">
        <v>27</v>
      </c>
      <c r="Y552" s="3" t="s">
        <v>136</v>
      </c>
      <c r="Z552" s="3" t="s">
        <v>1387</v>
      </c>
      <c r="AA552" s="3">
        <f t="shared" si="25"/>
        <v>0.78931712963094469</v>
      </c>
      <c r="AB552" s="23">
        <f t="shared" si="26"/>
        <v>0.39465856481547235</v>
      </c>
      <c r="AC552" s="47">
        <f t="shared" si="24"/>
        <v>2.9064004629617557</v>
      </c>
      <c r="AD552" s="47" t="s">
        <v>1422</v>
      </c>
    </row>
    <row r="553" spans="1:30" x14ac:dyDescent="0.2">
      <c r="A553" s="2" t="s">
        <v>132</v>
      </c>
      <c r="B553" s="3" t="s">
        <v>22</v>
      </c>
      <c r="C553" s="4">
        <v>41453.569027777776</v>
      </c>
      <c r="D553" s="86" t="s">
        <v>1462</v>
      </c>
      <c r="E553" s="67">
        <v>41453</v>
      </c>
      <c r="F553" s="69">
        <v>0.56874999999999998</v>
      </c>
      <c r="G553" s="70" t="s">
        <v>1413</v>
      </c>
      <c r="H553" s="3" t="s">
        <v>133</v>
      </c>
      <c r="I553" s="3" t="s">
        <v>69</v>
      </c>
      <c r="J553" s="3" t="s">
        <v>25</v>
      </c>
      <c r="K553" s="3" t="s">
        <v>50</v>
      </c>
      <c r="L553" s="3" t="s">
        <v>27</v>
      </c>
      <c r="M553" s="3" t="s">
        <v>70</v>
      </c>
      <c r="N553" s="4">
        <v>41453.77820601852</v>
      </c>
      <c r="O553" s="3" t="s">
        <v>27</v>
      </c>
      <c r="P553" s="3" t="s">
        <v>27</v>
      </c>
      <c r="Q553" s="3" t="s">
        <v>27</v>
      </c>
      <c r="R553" s="3" t="s">
        <v>27</v>
      </c>
      <c r="S553" s="4">
        <v>41457.778148148151</v>
      </c>
      <c r="T553" s="3" t="s">
        <v>29</v>
      </c>
      <c r="U553" s="3" t="s">
        <v>30</v>
      </c>
      <c r="V553" s="4">
        <v>41481.607858796298</v>
      </c>
      <c r="W553" s="3" t="s">
        <v>27</v>
      </c>
      <c r="X553" s="3" t="s">
        <v>27</v>
      </c>
      <c r="Y553" s="3" t="s">
        <v>31</v>
      </c>
      <c r="Z553" s="3" t="s">
        <v>1394</v>
      </c>
      <c r="AA553" s="3">
        <f t="shared" si="25"/>
        <v>0.16869212962774327</v>
      </c>
      <c r="AB553" s="23">
        <f t="shared" si="26"/>
        <v>8.4346064813871635E-2</v>
      </c>
      <c r="AC553" s="47">
        <f t="shared" si="24"/>
        <v>28.038831018522615</v>
      </c>
      <c r="AD553" s="47" t="s">
        <v>1427</v>
      </c>
    </row>
    <row r="554" spans="1:30" x14ac:dyDescent="0.2">
      <c r="A554" s="2" t="s">
        <v>130</v>
      </c>
      <c r="B554" s="3" t="s">
        <v>22</v>
      </c>
      <c r="C554" s="4">
        <v>41454.695752314816</v>
      </c>
      <c r="D554" s="86" t="s">
        <v>1464</v>
      </c>
      <c r="E554" s="67">
        <v>41454</v>
      </c>
      <c r="F554" s="69">
        <v>0.69513888888888886</v>
      </c>
      <c r="G554" s="70" t="s">
        <v>1413</v>
      </c>
      <c r="H554" s="3" t="s">
        <v>131</v>
      </c>
      <c r="I554" s="3" t="s">
        <v>69</v>
      </c>
      <c r="J554" s="3" t="s">
        <v>25</v>
      </c>
      <c r="K554" s="3" t="s">
        <v>39</v>
      </c>
      <c r="L554" s="3" t="s">
        <v>27</v>
      </c>
      <c r="M554" s="3" t="s">
        <v>27</v>
      </c>
      <c r="N554" s="3" t="s">
        <v>27</v>
      </c>
      <c r="O554" s="3" t="s">
        <v>27</v>
      </c>
      <c r="P554" s="3" t="s">
        <v>27</v>
      </c>
      <c r="Q554" s="3" t="s">
        <v>27</v>
      </c>
      <c r="R554" s="3" t="s">
        <v>27</v>
      </c>
      <c r="S554" s="3" t="s">
        <v>27</v>
      </c>
      <c r="T554" s="3" t="s">
        <v>29</v>
      </c>
      <c r="U554" s="3" t="s">
        <v>30</v>
      </c>
      <c r="V554" s="4">
        <v>41454.779456018521</v>
      </c>
      <c r="W554" s="3" t="s">
        <v>27</v>
      </c>
      <c r="X554" s="3" t="s">
        <v>27</v>
      </c>
      <c r="Y554" s="3" t="s">
        <v>71</v>
      </c>
      <c r="Z554" s="3" t="s">
        <v>1387</v>
      </c>
      <c r="AA554" s="3">
        <f t="shared" si="25"/>
        <v>1.1267245370399905</v>
      </c>
      <c r="AB554" s="23">
        <f t="shared" si="26"/>
        <v>0.56336226851999527</v>
      </c>
      <c r="AC554" s="47">
        <f t="shared" si="24"/>
        <v>8.3703703705396038E-2</v>
      </c>
      <c r="AD554" s="47" t="s">
        <v>1420</v>
      </c>
    </row>
    <row r="555" spans="1:30" x14ac:dyDescent="0.2">
      <c r="A555" s="2" t="s">
        <v>127</v>
      </c>
      <c r="B555" s="3" t="s">
        <v>22</v>
      </c>
      <c r="C555" s="4">
        <v>41455.410173611112</v>
      </c>
      <c r="D555" s="86" t="s">
        <v>1463</v>
      </c>
      <c r="E555" s="67">
        <v>41455</v>
      </c>
      <c r="F555" s="69">
        <v>0.40972222222222227</v>
      </c>
      <c r="G555" s="70" t="s">
        <v>1413</v>
      </c>
      <c r="H555" s="3" t="s">
        <v>128</v>
      </c>
      <c r="I555" s="3" t="s">
        <v>107</v>
      </c>
      <c r="J555" s="3" t="s">
        <v>25</v>
      </c>
      <c r="K555" s="3" t="s">
        <v>50</v>
      </c>
      <c r="L555" s="3" t="s">
        <v>27</v>
      </c>
      <c r="M555" s="3" t="s">
        <v>96</v>
      </c>
      <c r="N555" s="3" t="s">
        <v>27</v>
      </c>
      <c r="O555" s="3" t="s">
        <v>27</v>
      </c>
      <c r="P555" s="3" t="s">
        <v>27</v>
      </c>
      <c r="Q555" s="3" t="s">
        <v>27</v>
      </c>
      <c r="R555" s="3" t="s">
        <v>27</v>
      </c>
      <c r="S555" s="3" t="s">
        <v>27</v>
      </c>
      <c r="T555" s="3" t="s">
        <v>29</v>
      </c>
      <c r="U555" s="3" t="s">
        <v>30</v>
      </c>
      <c r="V555" s="4">
        <v>41457.450023148151</v>
      </c>
      <c r="W555" s="3" t="s">
        <v>27</v>
      </c>
      <c r="X555" s="3" t="s">
        <v>27</v>
      </c>
      <c r="Y555" s="3" t="s">
        <v>129</v>
      </c>
      <c r="Z555" s="3" t="s">
        <v>1407</v>
      </c>
      <c r="AA555" s="3">
        <f t="shared" si="25"/>
        <v>0.71442129629576812</v>
      </c>
      <c r="AB555" s="23">
        <f t="shared" si="26"/>
        <v>0.35721064814788406</v>
      </c>
      <c r="AC555" s="47">
        <f t="shared" si="24"/>
        <v>2.0398495370391174</v>
      </c>
      <c r="AD555" s="47" t="s">
        <v>1422</v>
      </c>
    </row>
    <row r="556" spans="1:30" x14ac:dyDescent="0.2">
      <c r="A556" s="2" t="s">
        <v>124</v>
      </c>
      <c r="B556" s="3" t="s">
        <v>22</v>
      </c>
      <c r="C556" s="4">
        <v>41456.239050925928</v>
      </c>
      <c r="D556" s="86" t="s">
        <v>1459</v>
      </c>
      <c r="E556" s="67">
        <v>41456</v>
      </c>
      <c r="F556" s="69">
        <v>0.2388888888888889</v>
      </c>
      <c r="G556" s="70" t="s">
        <v>1412</v>
      </c>
      <c r="H556" s="3" t="s">
        <v>125</v>
      </c>
      <c r="I556" s="3" t="s">
        <v>38</v>
      </c>
      <c r="J556" s="3" t="s">
        <v>25</v>
      </c>
      <c r="K556" s="3" t="s">
        <v>39</v>
      </c>
      <c r="L556" s="3" t="s">
        <v>27</v>
      </c>
      <c r="M556" s="3" t="s">
        <v>81</v>
      </c>
      <c r="N556" s="3" t="s">
        <v>27</v>
      </c>
      <c r="O556" s="3" t="s">
        <v>27</v>
      </c>
      <c r="P556" s="3" t="s">
        <v>27</v>
      </c>
      <c r="Q556" s="3" t="s">
        <v>27</v>
      </c>
      <c r="R556" s="3" t="s">
        <v>27</v>
      </c>
      <c r="S556" s="3" t="s">
        <v>27</v>
      </c>
      <c r="T556" s="3" t="s">
        <v>29</v>
      </c>
      <c r="U556" s="3" t="s">
        <v>30</v>
      </c>
      <c r="V556" s="4">
        <v>41456.604664351849</v>
      </c>
      <c r="W556" s="3" t="s">
        <v>40</v>
      </c>
      <c r="X556" s="3" t="s">
        <v>27</v>
      </c>
      <c r="Y556" s="3" t="s">
        <v>126</v>
      </c>
      <c r="Z556" s="3" t="s">
        <v>1402</v>
      </c>
      <c r="AA556" s="3">
        <f t="shared" si="25"/>
        <v>0.82887731481605442</v>
      </c>
      <c r="AB556" s="23">
        <f t="shared" si="26"/>
        <v>0.41443865740802721</v>
      </c>
      <c r="AC556" s="47">
        <f t="shared" si="24"/>
        <v>0.36561342592176516</v>
      </c>
      <c r="AD556" s="47" t="s">
        <v>1420</v>
      </c>
    </row>
    <row r="557" spans="1:30" x14ac:dyDescent="0.2">
      <c r="A557" s="2" t="s">
        <v>121</v>
      </c>
      <c r="B557" s="3" t="s">
        <v>22</v>
      </c>
      <c r="C557" s="4">
        <v>41456.608101851853</v>
      </c>
      <c r="D557" s="86" t="s">
        <v>1459</v>
      </c>
      <c r="E557" s="67">
        <v>41456</v>
      </c>
      <c r="F557" s="69">
        <v>0.60763888888888895</v>
      </c>
      <c r="G557" s="70" t="s">
        <v>1413</v>
      </c>
      <c r="H557" s="3" t="s">
        <v>122</v>
      </c>
      <c r="I557" s="3" t="s">
        <v>38</v>
      </c>
      <c r="J557" s="3" t="s">
        <v>25</v>
      </c>
      <c r="K557" s="3" t="s">
        <v>26</v>
      </c>
      <c r="L557" s="3" t="s">
        <v>27</v>
      </c>
      <c r="M557" s="3" t="s">
        <v>27</v>
      </c>
      <c r="N557" s="4">
        <v>41456.836840277778</v>
      </c>
      <c r="O557" s="3" t="s">
        <v>27</v>
      </c>
      <c r="P557" s="3" t="s">
        <v>27</v>
      </c>
      <c r="Q557" s="3" t="s">
        <v>27</v>
      </c>
      <c r="R557" s="3" t="s">
        <v>27</v>
      </c>
      <c r="S557" s="3" t="s">
        <v>27</v>
      </c>
      <c r="T557" s="3" t="s">
        <v>29</v>
      </c>
      <c r="U557" s="3" t="s">
        <v>47</v>
      </c>
      <c r="V557" s="4">
        <v>41458.668275462966</v>
      </c>
      <c r="W557" s="3" t="s">
        <v>40</v>
      </c>
      <c r="X557" s="3" t="s">
        <v>27</v>
      </c>
      <c r="Y557" s="3" t="s">
        <v>123</v>
      </c>
      <c r="Z557" s="3" t="s">
        <v>1388</v>
      </c>
      <c r="AA557" s="3">
        <f t="shared" si="25"/>
        <v>0.36905092592496658</v>
      </c>
      <c r="AB557" s="23">
        <f t="shared" si="26"/>
        <v>0.18452546296248329</v>
      </c>
      <c r="AC557" s="47">
        <f t="shared" si="24"/>
        <v>2.0601736111129867</v>
      </c>
      <c r="AD557" s="47" t="s">
        <v>1422</v>
      </c>
    </row>
    <row r="558" spans="1:30" x14ac:dyDescent="0.2">
      <c r="A558" s="2" t="s">
        <v>119</v>
      </c>
      <c r="B558" s="3" t="s">
        <v>22</v>
      </c>
      <c r="C558" s="4">
        <v>41456.619664351849</v>
      </c>
      <c r="D558" s="86" t="s">
        <v>1459</v>
      </c>
      <c r="E558" s="67">
        <v>41456</v>
      </c>
      <c r="F558" s="69">
        <v>0.61944444444444446</v>
      </c>
      <c r="G558" s="70" t="s">
        <v>1413</v>
      </c>
      <c r="H558" s="3" t="s">
        <v>120</v>
      </c>
      <c r="I558" s="3" t="s">
        <v>38</v>
      </c>
      <c r="J558" s="3" t="s">
        <v>25</v>
      </c>
      <c r="K558" s="3" t="s">
        <v>50</v>
      </c>
      <c r="L558" s="3" t="s">
        <v>27</v>
      </c>
      <c r="M558" s="3" t="s">
        <v>70</v>
      </c>
      <c r="N558" s="4">
        <v>41466.457546296297</v>
      </c>
      <c r="O558" s="3" t="s">
        <v>27</v>
      </c>
      <c r="P558" s="3" t="s">
        <v>27</v>
      </c>
      <c r="Q558" s="3" t="s">
        <v>27</v>
      </c>
      <c r="R558" s="3" t="s">
        <v>27</v>
      </c>
      <c r="S558" s="3" t="s">
        <v>27</v>
      </c>
      <c r="T558" s="3" t="s">
        <v>29</v>
      </c>
      <c r="U558" s="3" t="s">
        <v>47</v>
      </c>
      <c r="V558" s="4">
        <v>41466.685844907406</v>
      </c>
      <c r="W558" s="3" t="s">
        <v>40</v>
      </c>
      <c r="X558" s="3" t="s">
        <v>27</v>
      </c>
      <c r="Y558" s="3" t="s">
        <v>64</v>
      </c>
      <c r="Z558" s="3" t="s">
        <v>1387</v>
      </c>
      <c r="AA558" s="3">
        <f t="shared" si="25"/>
        <v>1.1562499996216502E-2</v>
      </c>
      <c r="AB558" s="23">
        <f t="shared" si="26"/>
        <v>5.781249998108251E-3</v>
      </c>
      <c r="AC558" s="47">
        <f t="shared" si="24"/>
        <v>10.066180555557366</v>
      </c>
      <c r="AD558" s="47" t="s">
        <v>1427</v>
      </c>
    </row>
    <row r="559" spans="1:30" x14ac:dyDescent="0.2">
      <c r="A559" s="2" t="s">
        <v>117</v>
      </c>
      <c r="B559" s="3" t="s">
        <v>22</v>
      </c>
      <c r="C559" s="4">
        <v>41457.783784722225</v>
      </c>
      <c r="D559" s="86" t="s">
        <v>1460</v>
      </c>
      <c r="E559" s="67">
        <v>41457</v>
      </c>
      <c r="F559" s="69">
        <v>0.78333333333333333</v>
      </c>
      <c r="G559" s="70" t="s">
        <v>1414</v>
      </c>
      <c r="H559" s="3" t="s">
        <v>118</v>
      </c>
      <c r="I559" s="3" t="s">
        <v>57</v>
      </c>
      <c r="J559" s="3" t="s">
        <v>25</v>
      </c>
      <c r="K559" s="3" t="s">
        <v>26</v>
      </c>
      <c r="L559" s="3" t="s">
        <v>27</v>
      </c>
      <c r="M559" s="3" t="s">
        <v>27</v>
      </c>
      <c r="N559" s="4">
        <v>41470.691145833334</v>
      </c>
      <c r="O559" s="3" t="s">
        <v>27</v>
      </c>
      <c r="P559" s="3" t="s">
        <v>27</v>
      </c>
      <c r="Q559" s="3" t="s">
        <v>27</v>
      </c>
      <c r="R559" s="3" t="s">
        <v>27</v>
      </c>
      <c r="S559" s="3" t="s">
        <v>27</v>
      </c>
      <c r="T559" s="3" t="s">
        <v>29</v>
      </c>
      <c r="U559" s="3" t="s">
        <v>30</v>
      </c>
      <c r="V559" s="4">
        <v>41474.563032407408</v>
      </c>
      <c r="W559" s="3" t="s">
        <v>59</v>
      </c>
      <c r="X559" s="3" t="s">
        <v>27</v>
      </c>
      <c r="Y559" s="3" t="s">
        <v>78</v>
      </c>
      <c r="Z559" s="3" t="s">
        <v>1398</v>
      </c>
      <c r="AA559" s="3">
        <f t="shared" si="25"/>
        <v>1.1641203703766223</v>
      </c>
      <c r="AB559" s="23">
        <f t="shared" si="26"/>
        <v>0.58206018518831115</v>
      </c>
      <c r="AC559" s="47">
        <f t="shared" si="24"/>
        <v>16.779247685182781</v>
      </c>
      <c r="AD559" s="47" t="s">
        <v>1427</v>
      </c>
    </row>
    <row r="560" spans="1:30" x14ac:dyDescent="0.2">
      <c r="A560" s="2" t="s">
        <v>115</v>
      </c>
      <c r="B560" s="3" t="s">
        <v>22</v>
      </c>
      <c r="C560" s="4">
        <v>41458.444351851853</v>
      </c>
      <c r="D560" s="86" t="s">
        <v>1461</v>
      </c>
      <c r="E560" s="67">
        <v>41458</v>
      </c>
      <c r="F560" s="69">
        <v>0.44375000000000003</v>
      </c>
      <c r="G560" s="70" t="s">
        <v>1413</v>
      </c>
      <c r="H560" s="3" t="s">
        <v>116</v>
      </c>
      <c r="I560" s="3" t="s">
        <v>38</v>
      </c>
      <c r="J560" s="3" t="s">
        <v>25</v>
      </c>
      <c r="K560" s="3" t="s">
        <v>26</v>
      </c>
      <c r="L560" s="3" t="s">
        <v>27</v>
      </c>
      <c r="M560" s="3" t="s">
        <v>28</v>
      </c>
      <c r="N560" s="3" t="s">
        <v>27</v>
      </c>
      <c r="O560" s="3" t="s">
        <v>27</v>
      </c>
      <c r="P560" s="3" t="s">
        <v>27</v>
      </c>
      <c r="Q560" s="3" t="s">
        <v>27</v>
      </c>
      <c r="R560" s="3" t="s">
        <v>27</v>
      </c>
      <c r="S560" s="3" t="s">
        <v>27</v>
      </c>
      <c r="T560" s="3" t="s">
        <v>29</v>
      </c>
      <c r="U560" s="3" t="s">
        <v>30</v>
      </c>
      <c r="V560" s="4">
        <v>41472.596747685187</v>
      </c>
      <c r="W560" s="3" t="s">
        <v>40</v>
      </c>
      <c r="X560" s="3" t="s">
        <v>27</v>
      </c>
      <c r="Y560" s="3" t="s">
        <v>93</v>
      </c>
      <c r="Z560" s="3" t="s">
        <v>1386</v>
      </c>
      <c r="AA560" s="3">
        <f t="shared" si="25"/>
        <v>0.66056712962745223</v>
      </c>
      <c r="AB560" s="23">
        <f t="shared" si="26"/>
        <v>0.33028356481372612</v>
      </c>
      <c r="AC560" s="47">
        <f t="shared" si="24"/>
        <v>14.152395833334594</v>
      </c>
      <c r="AD560" s="47" t="s">
        <v>1427</v>
      </c>
    </row>
    <row r="561" spans="1:30" x14ac:dyDescent="0.2">
      <c r="A561" s="2" t="s">
        <v>113</v>
      </c>
      <c r="B561" s="3" t="s">
        <v>52</v>
      </c>
      <c r="C561" s="4">
        <v>41458.544236111113</v>
      </c>
      <c r="D561" s="86" t="s">
        <v>1461</v>
      </c>
      <c r="E561" s="67">
        <v>41458</v>
      </c>
      <c r="F561" s="69">
        <v>0.54375000000000007</v>
      </c>
      <c r="G561" s="70" t="s">
        <v>1413</v>
      </c>
      <c r="H561" s="3" t="s">
        <v>114</v>
      </c>
      <c r="I561" s="3" t="s">
        <v>69</v>
      </c>
      <c r="J561" s="3" t="s">
        <v>25</v>
      </c>
      <c r="K561" s="3" t="s">
        <v>50</v>
      </c>
      <c r="L561" s="3" t="s">
        <v>27</v>
      </c>
      <c r="M561" s="3" t="s">
        <v>70</v>
      </c>
      <c r="N561" s="3" t="s">
        <v>27</v>
      </c>
      <c r="O561" s="3" t="s">
        <v>27</v>
      </c>
      <c r="P561" s="3" t="s">
        <v>27</v>
      </c>
      <c r="Q561" s="3" t="s">
        <v>27</v>
      </c>
      <c r="R561" s="3" t="s">
        <v>27</v>
      </c>
      <c r="S561" s="3" t="s">
        <v>27</v>
      </c>
      <c r="T561" s="3" t="s">
        <v>29</v>
      </c>
      <c r="U561" s="3" t="s">
        <v>30</v>
      </c>
      <c r="V561" s="4">
        <v>41480.499618055554</v>
      </c>
      <c r="W561" s="3" t="s">
        <v>27</v>
      </c>
      <c r="X561" s="3" t="s">
        <v>27</v>
      </c>
      <c r="Y561" s="3" t="s">
        <v>71</v>
      </c>
      <c r="Z561" s="3" t="s">
        <v>1387</v>
      </c>
      <c r="AA561" s="3">
        <f t="shared" si="25"/>
        <v>9.9884259259852115E-2</v>
      </c>
      <c r="AB561" s="23">
        <f t="shared" si="26"/>
        <v>4.9942129629926058E-2</v>
      </c>
      <c r="AC561" s="47">
        <f t="shared" si="24"/>
        <v>21.955381944440887</v>
      </c>
      <c r="AD561" s="47" t="s">
        <v>1427</v>
      </c>
    </row>
    <row r="562" spans="1:30" x14ac:dyDescent="0.2">
      <c r="A562" s="2" t="s">
        <v>109</v>
      </c>
      <c r="B562" s="3" t="s">
        <v>22</v>
      </c>
      <c r="C562" s="4">
        <v>41464.933888888889</v>
      </c>
      <c r="D562" s="86" t="s">
        <v>1460</v>
      </c>
      <c r="E562" s="67">
        <v>41464</v>
      </c>
      <c r="F562" s="69">
        <v>0.93333333333333324</v>
      </c>
      <c r="G562" s="70" t="s">
        <v>1414</v>
      </c>
      <c r="H562" s="3" t="s">
        <v>110</v>
      </c>
      <c r="I562" s="3" t="s">
        <v>57</v>
      </c>
      <c r="J562" s="3" t="s">
        <v>25</v>
      </c>
      <c r="K562" s="3" t="s">
        <v>26</v>
      </c>
      <c r="L562" s="3" t="s">
        <v>27</v>
      </c>
      <c r="M562" s="3" t="s">
        <v>111</v>
      </c>
      <c r="N562" s="3" t="s">
        <v>27</v>
      </c>
      <c r="O562" s="3" t="s">
        <v>27</v>
      </c>
      <c r="P562" s="3" t="s">
        <v>27</v>
      </c>
      <c r="Q562" s="3" t="s">
        <v>27</v>
      </c>
      <c r="R562" s="3" t="s">
        <v>27</v>
      </c>
      <c r="S562" s="3" t="s">
        <v>27</v>
      </c>
      <c r="T562" s="3" t="s">
        <v>29</v>
      </c>
      <c r="U562" s="3" t="s">
        <v>30</v>
      </c>
      <c r="V562" s="4">
        <v>41481.555150462962</v>
      </c>
      <c r="W562" s="3" t="s">
        <v>59</v>
      </c>
      <c r="X562" s="3" t="s">
        <v>27</v>
      </c>
      <c r="Y562" s="3" t="s">
        <v>112</v>
      </c>
      <c r="Z562" s="3" t="s">
        <v>1389</v>
      </c>
      <c r="AA562" s="3">
        <f t="shared" si="25"/>
        <v>6.3896527777760639</v>
      </c>
      <c r="AB562" s="23">
        <f t="shared" si="26"/>
        <v>3.1948263888880319</v>
      </c>
      <c r="AC562" s="47">
        <f t="shared" si="24"/>
        <v>16.621261574073287</v>
      </c>
      <c r="AD562" s="47" t="s">
        <v>1427</v>
      </c>
    </row>
    <row r="563" spans="1:30" x14ac:dyDescent="0.2">
      <c r="A563" s="2" t="s">
        <v>105</v>
      </c>
      <c r="B563" s="3" t="s">
        <v>22</v>
      </c>
      <c r="C563" s="4">
        <v>41464.948101851849</v>
      </c>
      <c r="D563" s="86" t="s">
        <v>1460</v>
      </c>
      <c r="E563" s="67">
        <v>41464</v>
      </c>
      <c r="F563" s="69">
        <v>0.94791666666666663</v>
      </c>
      <c r="G563" s="70" t="s">
        <v>1414</v>
      </c>
      <c r="H563" s="3" t="s">
        <v>106</v>
      </c>
      <c r="I563" s="3" t="s">
        <v>107</v>
      </c>
      <c r="J563" s="3" t="s">
        <v>25</v>
      </c>
      <c r="K563" s="3" t="s">
        <v>50</v>
      </c>
      <c r="L563" s="3" t="s">
        <v>27</v>
      </c>
      <c r="M563" s="3" t="s">
        <v>70</v>
      </c>
      <c r="N563" s="3" t="s">
        <v>27</v>
      </c>
      <c r="O563" s="3" t="s">
        <v>27</v>
      </c>
      <c r="P563" s="3" t="s">
        <v>27</v>
      </c>
      <c r="Q563" s="3" t="s">
        <v>27</v>
      </c>
      <c r="R563" s="3" t="s">
        <v>27</v>
      </c>
      <c r="S563" s="3" t="s">
        <v>27</v>
      </c>
      <c r="T563" s="3" t="s">
        <v>29</v>
      </c>
      <c r="U563" s="3" t="s">
        <v>30</v>
      </c>
      <c r="V563" s="4">
        <v>41466.504618055558</v>
      </c>
      <c r="W563" s="3" t="s">
        <v>27</v>
      </c>
      <c r="X563" s="3" t="s">
        <v>27</v>
      </c>
      <c r="Y563" s="3" t="s">
        <v>108</v>
      </c>
      <c r="Z563" s="3" t="s">
        <v>1394</v>
      </c>
      <c r="AA563" s="3">
        <f t="shared" si="25"/>
        <v>1.4212962960300501E-2</v>
      </c>
      <c r="AB563" s="23">
        <f t="shared" si="26"/>
        <v>7.1064814801502507E-3</v>
      </c>
      <c r="AC563" s="47">
        <f t="shared" si="24"/>
        <v>1.5565162037091795</v>
      </c>
      <c r="AD563" s="47" t="s">
        <v>1421</v>
      </c>
    </row>
    <row r="564" spans="1:30" x14ac:dyDescent="0.2">
      <c r="A564" s="2" t="s">
        <v>103</v>
      </c>
      <c r="B564" s="3" t="s">
        <v>52</v>
      </c>
      <c r="C564" s="4">
        <v>41465.689131944448</v>
      </c>
      <c r="D564" s="86" t="s">
        <v>1461</v>
      </c>
      <c r="E564" s="67">
        <v>41465</v>
      </c>
      <c r="F564" s="69">
        <v>0.68888888888888899</v>
      </c>
      <c r="G564" s="70" t="s">
        <v>1413</v>
      </c>
      <c r="H564" s="3" t="s">
        <v>104</v>
      </c>
      <c r="I564" s="3" t="s">
        <v>69</v>
      </c>
      <c r="J564" s="3" t="s">
        <v>25</v>
      </c>
      <c r="K564" s="3" t="s">
        <v>39</v>
      </c>
      <c r="L564" s="3" t="s">
        <v>27</v>
      </c>
      <c r="M564" s="3" t="s">
        <v>27</v>
      </c>
      <c r="N564" s="3" t="s">
        <v>27</v>
      </c>
      <c r="O564" s="3" t="s">
        <v>27</v>
      </c>
      <c r="P564" s="3" t="s">
        <v>27</v>
      </c>
      <c r="Q564" s="3" t="s">
        <v>27</v>
      </c>
      <c r="R564" s="3" t="s">
        <v>27</v>
      </c>
      <c r="S564" s="3" t="s">
        <v>27</v>
      </c>
      <c r="T564" s="3" t="s">
        <v>29</v>
      </c>
      <c r="U564" s="3" t="s">
        <v>30</v>
      </c>
      <c r="V564" s="4">
        <v>41466.468958333331</v>
      </c>
      <c r="W564" s="3" t="s">
        <v>27</v>
      </c>
      <c r="X564" s="3" t="s">
        <v>27</v>
      </c>
      <c r="Y564" s="3" t="s">
        <v>102</v>
      </c>
      <c r="Z564" s="3" t="s">
        <v>1387</v>
      </c>
      <c r="AA564" s="3">
        <f t="shared" si="25"/>
        <v>0.74103009259852115</v>
      </c>
      <c r="AB564" s="23">
        <f t="shared" si="26"/>
        <v>0.37051504629926058</v>
      </c>
      <c r="AC564" s="47">
        <f t="shared" si="24"/>
        <v>0.77982638888352085</v>
      </c>
      <c r="AD564" s="47" t="s">
        <v>1420</v>
      </c>
    </row>
    <row r="565" spans="1:30" x14ac:dyDescent="0.2">
      <c r="A565" s="2" t="s">
        <v>100</v>
      </c>
      <c r="B565" s="3" t="s">
        <v>22</v>
      </c>
      <c r="C565" s="4">
        <v>41467.402326388888</v>
      </c>
      <c r="D565" s="86" t="s">
        <v>1462</v>
      </c>
      <c r="E565" s="67">
        <v>41467</v>
      </c>
      <c r="F565" s="69">
        <v>0.40208333333333335</v>
      </c>
      <c r="G565" s="70" t="s">
        <v>1413</v>
      </c>
      <c r="H565" s="3" t="s">
        <v>101</v>
      </c>
      <c r="I565" s="3" t="s">
        <v>69</v>
      </c>
      <c r="J565" s="3" t="s">
        <v>25</v>
      </c>
      <c r="K565" s="3" t="s">
        <v>39</v>
      </c>
      <c r="L565" s="3" t="s">
        <v>27</v>
      </c>
      <c r="M565" s="3" t="s">
        <v>27</v>
      </c>
      <c r="N565" s="3" t="s">
        <v>27</v>
      </c>
      <c r="O565" s="3" t="s">
        <v>27</v>
      </c>
      <c r="P565" s="3" t="s">
        <v>27</v>
      </c>
      <c r="Q565" s="3" t="s">
        <v>27</v>
      </c>
      <c r="R565" s="3" t="s">
        <v>27</v>
      </c>
      <c r="S565" s="3" t="s">
        <v>27</v>
      </c>
      <c r="T565" s="3" t="s">
        <v>29</v>
      </c>
      <c r="U565" s="3" t="s">
        <v>30</v>
      </c>
      <c r="V565" s="4">
        <v>41471.712048611109</v>
      </c>
      <c r="W565" s="3" t="s">
        <v>27</v>
      </c>
      <c r="X565" s="3" t="s">
        <v>27</v>
      </c>
      <c r="Y565" s="3" t="s">
        <v>102</v>
      </c>
      <c r="Z565" s="3" t="s">
        <v>1387</v>
      </c>
      <c r="AA565" s="3">
        <f t="shared" si="25"/>
        <v>1.7131944444408873</v>
      </c>
      <c r="AB565" s="23">
        <f t="shared" si="26"/>
        <v>0.85659722222044365</v>
      </c>
      <c r="AC565" s="47">
        <f t="shared" si="24"/>
        <v>4.3097222222204437</v>
      </c>
      <c r="AD565" s="47" t="s">
        <v>1424</v>
      </c>
    </row>
    <row r="566" spans="1:30" x14ac:dyDescent="0.2">
      <c r="A566" s="2" t="s">
        <v>97</v>
      </c>
      <c r="B566" s="3" t="s">
        <v>22</v>
      </c>
      <c r="C566" s="4">
        <v>41467.521226851852</v>
      </c>
      <c r="D566" s="86" t="s">
        <v>1462</v>
      </c>
      <c r="E566" s="67">
        <v>41467</v>
      </c>
      <c r="F566" s="69">
        <v>0.52083333333333337</v>
      </c>
      <c r="G566" s="70" t="s">
        <v>1413</v>
      </c>
      <c r="H566" s="3" t="s">
        <v>98</v>
      </c>
      <c r="I566" s="3" t="s">
        <v>69</v>
      </c>
      <c r="J566" s="3" t="s">
        <v>25</v>
      </c>
      <c r="K566" s="3" t="s">
        <v>50</v>
      </c>
      <c r="L566" s="3" t="s">
        <v>27</v>
      </c>
      <c r="M566" s="3" t="s">
        <v>70</v>
      </c>
      <c r="N566" s="4">
        <v>41472.868668981479</v>
      </c>
      <c r="O566" s="3" t="s">
        <v>27</v>
      </c>
      <c r="P566" s="3" t="s">
        <v>27</v>
      </c>
      <c r="Q566" s="3" t="s">
        <v>27</v>
      </c>
      <c r="R566" s="3" t="s">
        <v>27</v>
      </c>
      <c r="S566" s="3" t="s">
        <v>27</v>
      </c>
      <c r="T566" s="3" t="s">
        <v>29</v>
      </c>
      <c r="U566" s="3" t="s">
        <v>30</v>
      </c>
      <c r="V566" s="4">
        <v>41478.615671296298</v>
      </c>
      <c r="W566" s="3" t="s">
        <v>27</v>
      </c>
      <c r="X566" s="3" t="s">
        <v>27</v>
      </c>
      <c r="Y566" s="3" t="s">
        <v>99</v>
      </c>
      <c r="Z566" s="3" t="s">
        <v>1388</v>
      </c>
      <c r="AA566" s="3">
        <f t="shared" si="25"/>
        <v>0.11890046296321088</v>
      </c>
      <c r="AB566" s="23">
        <f t="shared" si="26"/>
        <v>5.9450231481605442E-2</v>
      </c>
      <c r="AC566" s="47">
        <f t="shared" si="24"/>
        <v>11.094444444446708</v>
      </c>
      <c r="AD566" s="47" t="s">
        <v>1427</v>
      </c>
    </row>
    <row r="567" spans="1:30" x14ac:dyDescent="0.2">
      <c r="A567" s="2" t="s">
        <v>94</v>
      </c>
      <c r="B567" s="3" t="s">
        <v>22</v>
      </c>
      <c r="C567" s="4">
        <v>41467.756620370368</v>
      </c>
      <c r="D567" s="86" t="s">
        <v>1462</v>
      </c>
      <c r="E567" s="67">
        <v>41467</v>
      </c>
      <c r="F567" s="69">
        <v>0.75624999999999998</v>
      </c>
      <c r="G567" s="70" t="s">
        <v>1414</v>
      </c>
      <c r="H567" s="3" t="s">
        <v>95</v>
      </c>
      <c r="I567" s="3" t="s">
        <v>38</v>
      </c>
      <c r="J567" s="3" t="s">
        <v>25</v>
      </c>
      <c r="K567" s="3" t="s">
        <v>26</v>
      </c>
      <c r="L567" s="3" t="s">
        <v>27</v>
      </c>
      <c r="M567" s="3" t="s">
        <v>96</v>
      </c>
      <c r="N567" s="4">
        <v>41478.83452546296</v>
      </c>
      <c r="O567" s="3" t="s">
        <v>27</v>
      </c>
      <c r="P567" s="3" t="s">
        <v>27</v>
      </c>
      <c r="Q567" s="3" t="s">
        <v>27</v>
      </c>
      <c r="R567" s="3" t="s">
        <v>27</v>
      </c>
      <c r="S567" s="3" t="s">
        <v>27</v>
      </c>
      <c r="T567" s="3" t="s">
        <v>29</v>
      </c>
      <c r="U567" s="3" t="s">
        <v>47</v>
      </c>
      <c r="V567" s="4">
        <v>41484.601111111115</v>
      </c>
      <c r="W567" s="3" t="s">
        <v>40</v>
      </c>
      <c r="X567" s="3" t="s">
        <v>27</v>
      </c>
      <c r="Y567" s="3" t="s">
        <v>35</v>
      </c>
      <c r="Z567" s="3" t="s">
        <v>1399</v>
      </c>
      <c r="AA567" s="3">
        <f t="shared" si="25"/>
        <v>0.23539351851650281</v>
      </c>
      <c r="AB567" s="23">
        <f t="shared" si="26"/>
        <v>0.1176967592582514</v>
      </c>
      <c r="AC567" s="47">
        <f t="shared" si="24"/>
        <v>16.844490740746551</v>
      </c>
      <c r="AD567" s="47" t="s">
        <v>1427</v>
      </c>
    </row>
    <row r="568" spans="1:30" x14ac:dyDescent="0.2">
      <c r="A568" s="2" t="s">
        <v>90</v>
      </c>
      <c r="B568" s="3" t="s">
        <v>22</v>
      </c>
      <c r="C568" s="4">
        <v>41470.276296296295</v>
      </c>
      <c r="D568" s="86" t="s">
        <v>1459</v>
      </c>
      <c r="E568" s="67">
        <v>41470</v>
      </c>
      <c r="F568" s="69">
        <v>0.27569444444444446</v>
      </c>
      <c r="G568" s="70" t="s">
        <v>1412</v>
      </c>
      <c r="H568" s="3" t="s">
        <v>91</v>
      </c>
      <c r="I568" s="3" t="s">
        <v>38</v>
      </c>
      <c r="J568" s="3" t="s">
        <v>25</v>
      </c>
      <c r="K568" s="3" t="s">
        <v>50</v>
      </c>
      <c r="L568" s="3" t="s">
        <v>27</v>
      </c>
      <c r="M568" s="3" t="s">
        <v>92</v>
      </c>
      <c r="N568" s="3" t="s">
        <v>27</v>
      </c>
      <c r="O568" s="3" t="s">
        <v>27</v>
      </c>
      <c r="P568" s="3" t="s">
        <v>27</v>
      </c>
      <c r="Q568" s="3" t="s">
        <v>27</v>
      </c>
      <c r="R568" s="3" t="s">
        <v>77</v>
      </c>
      <c r="S568" s="3" t="s">
        <v>27</v>
      </c>
      <c r="T568" s="3" t="s">
        <v>29</v>
      </c>
      <c r="U568" s="3" t="s">
        <v>30</v>
      </c>
      <c r="V568" s="4">
        <v>41474.480810185189</v>
      </c>
      <c r="W568" s="3" t="s">
        <v>40</v>
      </c>
      <c r="X568" s="3" t="s">
        <v>27</v>
      </c>
      <c r="Y568" s="3" t="s">
        <v>93</v>
      </c>
      <c r="Z568" s="3" t="s">
        <v>1386</v>
      </c>
      <c r="AA568" s="3">
        <f t="shared" si="25"/>
        <v>2.5196759259270038</v>
      </c>
      <c r="AB568" s="23">
        <f t="shared" si="26"/>
        <v>1.2598379629635019</v>
      </c>
      <c r="AC568" s="47">
        <f t="shared" si="24"/>
        <v>4.2045138888934162</v>
      </c>
      <c r="AD568" s="47" t="s">
        <v>1424</v>
      </c>
    </row>
    <row r="569" spans="1:30" x14ac:dyDescent="0.2">
      <c r="A569" s="2" t="s">
        <v>86</v>
      </c>
      <c r="B569" s="3" t="s">
        <v>52</v>
      </c>
      <c r="C569" s="4">
        <v>41470.416770833333</v>
      </c>
      <c r="D569" s="86" t="s">
        <v>1459</v>
      </c>
      <c r="E569" s="67">
        <v>41470</v>
      </c>
      <c r="F569" s="69">
        <v>0.41666666666666669</v>
      </c>
      <c r="G569" s="70" t="s">
        <v>1413</v>
      </c>
      <c r="H569" s="3" t="s">
        <v>87</v>
      </c>
      <c r="I569" s="3" t="s">
        <v>57</v>
      </c>
      <c r="J569" s="3" t="s">
        <v>25</v>
      </c>
      <c r="K569" s="3" t="s">
        <v>26</v>
      </c>
      <c r="L569" s="3" t="s">
        <v>27</v>
      </c>
      <c r="M569" s="3" t="s">
        <v>88</v>
      </c>
      <c r="N569" s="3" t="s">
        <v>27</v>
      </c>
      <c r="O569" s="3" t="s">
        <v>27</v>
      </c>
      <c r="P569" s="3" t="s">
        <v>27</v>
      </c>
      <c r="Q569" s="3" t="s">
        <v>27</v>
      </c>
      <c r="R569" s="3" t="s">
        <v>27</v>
      </c>
      <c r="S569" s="3" t="s">
        <v>27</v>
      </c>
      <c r="T569" s="3" t="s">
        <v>29</v>
      </c>
      <c r="U569" s="3" t="s">
        <v>30</v>
      </c>
      <c r="V569" s="4">
        <v>41478.670081018521</v>
      </c>
      <c r="W569" s="3" t="s">
        <v>59</v>
      </c>
      <c r="X569" s="3" t="s">
        <v>27</v>
      </c>
      <c r="Y569" s="3" t="s">
        <v>89</v>
      </c>
      <c r="Z569" s="3" t="s">
        <v>1398</v>
      </c>
      <c r="AA569" s="3">
        <f t="shared" si="25"/>
        <v>0.14047453703824431</v>
      </c>
      <c r="AB569" s="23">
        <f t="shared" si="26"/>
        <v>7.0237268519122154E-2</v>
      </c>
      <c r="AC569" s="47">
        <f t="shared" si="24"/>
        <v>8.2533101851877291</v>
      </c>
      <c r="AD569" s="47" t="s">
        <v>1426</v>
      </c>
    </row>
    <row r="570" spans="1:30" x14ac:dyDescent="0.2">
      <c r="A570" s="2" t="s">
        <v>83</v>
      </c>
      <c r="B570" s="3" t="s">
        <v>52</v>
      </c>
      <c r="C570" s="4">
        <v>41470.423819444448</v>
      </c>
      <c r="D570" s="86" t="s">
        <v>1459</v>
      </c>
      <c r="E570" s="67">
        <v>41470</v>
      </c>
      <c r="F570" s="69">
        <v>0.4236111111111111</v>
      </c>
      <c r="G570" s="70" t="s">
        <v>1413</v>
      </c>
      <c r="H570" s="3" t="s">
        <v>84</v>
      </c>
      <c r="I570" s="3" t="s">
        <v>38</v>
      </c>
      <c r="J570" s="3" t="s">
        <v>25</v>
      </c>
      <c r="K570" s="3" t="s">
        <v>26</v>
      </c>
      <c r="L570" s="3" t="s">
        <v>27</v>
      </c>
      <c r="M570" s="3" t="s">
        <v>85</v>
      </c>
      <c r="N570" s="3" t="s">
        <v>27</v>
      </c>
      <c r="O570" s="3" t="s">
        <v>27</v>
      </c>
      <c r="P570" s="3" t="s">
        <v>27</v>
      </c>
      <c r="Q570" s="3" t="s">
        <v>27</v>
      </c>
      <c r="R570" s="3" t="s">
        <v>27</v>
      </c>
      <c r="S570" s="3" t="s">
        <v>27</v>
      </c>
      <c r="T570" s="3" t="s">
        <v>29</v>
      </c>
      <c r="U570" s="3" t="s">
        <v>30</v>
      </c>
      <c r="V570" s="4">
        <v>41477.378518518519</v>
      </c>
      <c r="W570" s="3" t="s">
        <v>40</v>
      </c>
      <c r="X570" s="3" t="s">
        <v>27</v>
      </c>
      <c r="Y570" s="3" t="s">
        <v>31</v>
      </c>
      <c r="Z570" s="3" t="s">
        <v>1394</v>
      </c>
      <c r="AA570" s="3">
        <f t="shared" si="25"/>
        <v>7.0486111144418828E-3</v>
      </c>
      <c r="AB570" s="23">
        <f t="shared" si="26"/>
        <v>3.5243055572209414E-3</v>
      </c>
      <c r="AC570" s="47">
        <f t="shared" si="24"/>
        <v>6.9546990740709589</v>
      </c>
      <c r="AD570" s="47" t="s">
        <v>1426</v>
      </c>
    </row>
    <row r="571" spans="1:30" x14ac:dyDescent="0.2">
      <c r="A571" s="2" t="s">
        <v>79</v>
      </c>
      <c r="B571" s="3" t="s">
        <v>22</v>
      </c>
      <c r="C571" s="4">
        <v>41470.466469907406</v>
      </c>
      <c r="D571" s="86" t="s">
        <v>1459</v>
      </c>
      <c r="E571" s="67">
        <v>41470</v>
      </c>
      <c r="F571" s="69">
        <v>0.46597222222222223</v>
      </c>
      <c r="G571" s="70" t="s">
        <v>1413</v>
      </c>
      <c r="H571" s="3" t="s">
        <v>80</v>
      </c>
      <c r="I571" s="3" t="s">
        <v>38</v>
      </c>
      <c r="J571" s="3" t="s">
        <v>25</v>
      </c>
      <c r="K571" s="3" t="s">
        <v>39</v>
      </c>
      <c r="L571" s="3" t="s">
        <v>27</v>
      </c>
      <c r="M571" s="3" t="s">
        <v>81</v>
      </c>
      <c r="N571" s="4">
        <v>41472.791770833333</v>
      </c>
      <c r="O571" s="3" t="s">
        <v>27</v>
      </c>
      <c r="P571" s="3" t="s">
        <v>27</v>
      </c>
      <c r="Q571" s="3" t="s">
        <v>27</v>
      </c>
      <c r="R571" s="3" t="s">
        <v>27</v>
      </c>
      <c r="S571" s="4">
        <v>41473.79146990741</v>
      </c>
      <c r="T571" s="3" t="s">
        <v>29</v>
      </c>
      <c r="U571" s="3" t="s">
        <v>47</v>
      </c>
      <c r="V571" s="4">
        <v>41478.614745370367</v>
      </c>
      <c r="W571" s="3" t="s">
        <v>40</v>
      </c>
      <c r="X571" s="3" t="s">
        <v>27</v>
      </c>
      <c r="Y571" s="3" t="s">
        <v>82</v>
      </c>
      <c r="Z571" s="3" t="s">
        <v>1387</v>
      </c>
      <c r="AA571" s="3">
        <f t="shared" si="25"/>
        <v>4.2650462957681157E-2</v>
      </c>
      <c r="AB571" s="23">
        <f t="shared" si="26"/>
        <v>2.1325231478840578E-2</v>
      </c>
      <c r="AC571" s="47">
        <f t="shared" si="24"/>
        <v>8.1482754629614647</v>
      </c>
      <c r="AD571" s="47" t="s">
        <v>1426</v>
      </c>
    </row>
    <row r="572" spans="1:30" x14ac:dyDescent="0.2">
      <c r="A572" s="2" t="s">
        <v>75</v>
      </c>
      <c r="B572" s="3" t="s">
        <v>22</v>
      </c>
      <c r="C572" s="4">
        <v>41470.659444444442</v>
      </c>
      <c r="D572" s="86" t="s">
        <v>1459</v>
      </c>
      <c r="E572" s="67">
        <v>41470</v>
      </c>
      <c r="F572" s="69">
        <v>0.65902777777777777</v>
      </c>
      <c r="G572" s="70" t="s">
        <v>1413</v>
      </c>
      <c r="H572" s="3" t="s">
        <v>76</v>
      </c>
      <c r="I572" s="3" t="s">
        <v>38</v>
      </c>
      <c r="J572" s="3" t="s">
        <v>25</v>
      </c>
      <c r="K572" s="3" t="s">
        <v>26</v>
      </c>
      <c r="L572" s="3" t="s">
        <v>27</v>
      </c>
      <c r="M572" s="3" t="s">
        <v>27</v>
      </c>
      <c r="N572" s="3" t="s">
        <v>27</v>
      </c>
      <c r="O572" s="3" t="s">
        <v>27</v>
      </c>
      <c r="P572" s="3" t="s">
        <v>27</v>
      </c>
      <c r="Q572" s="3" t="s">
        <v>27</v>
      </c>
      <c r="R572" s="3" t="s">
        <v>77</v>
      </c>
      <c r="S572" s="3" t="s">
        <v>27</v>
      </c>
      <c r="T572" s="3" t="s">
        <v>29</v>
      </c>
      <c r="U572" s="3" t="s">
        <v>30</v>
      </c>
      <c r="V572" s="4">
        <v>41474.472743055558</v>
      </c>
      <c r="W572" s="3" t="s">
        <v>40</v>
      </c>
      <c r="X572" s="3" t="s">
        <v>27</v>
      </c>
      <c r="Y572" s="3" t="s">
        <v>78</v>
      </c>
      <c r="Z572" s="3" t="s">
        <v>1398</v>
      </c>
      <c r="AA572" s="3">
        <f t="shared" si="25"/>
        <v>0.19297453703620704</v>
      </c>
      <c r="AB572" s="23">
        <f t="shared" si="26"/>
        <v>9.6487268518103519E-2</v>
      </c>
      <c r="AC572" s="47">
        <f t="shared" si="24"/>
        <v>3.8132986111158971</v>
      </c>
      <c r="AD572" s="47" t="s">
        <v>1423</v>
      </c>
    </row>
    <row r="573" spans="1:30" x14ac:dyDescent="0.2">
      <c r="A573" s="2" t="s">
        <v>72</v>
      </c>
      <c r="B573" s="3" t="s">
        <v>22</v>
      </c>
      <c r="C573" s="4">
        <v>41471.407777777778</v>
      </c>
      <c r="D573" s="86" t="s">
        <v>1460</v>
      </c>
      <c r="E573" s="67">
        <v>41471</v>
      </c>
      <c r="F573" s="69">
        <v>0.40763888888888888</v>
      </c>
      <c r="G573" s="70" t="s">
        <v>1413</v>
      </c>
      <c r="H573" s="3" t="s">
        <v>73</v>
      </c>
      <c r="I573" s="3" t="s">
        <v>57</v>
      </c>
      <c r="J573" s="3" t="s">
        <v>25</v>
      </c>
      <c r="K573" s="3" t="s">
        <v>39</v>
      </c>
      <c r="L573" s="3" t="s">
        <v>27</v>
      </c>
      <c r="M573" s="3" t="s">
        <v>74</v>
      </c>
      <c r="N573" s="3" t="s">
        <v>27</v>
      </c>
      <c r="O573" s="3" t="s">
        <v>27</v>
      </c>
      <c r="P573" s="3" t="s">
        <v>27</v>
      </c>
      <c r="Q573" s="3" t="s">
        <v>27</v>
      </c>
      <c r="R573" s="3" t="s">
        <v>27</v>
      </c>
      <c r="S573" s="3" t="s">
        <v>27</v>
      </c>
      <c r="T573" s="3" t="s">
        <v>29</v>
      </c>
      <c r="U573" s="3" t="s">
        <v>30</v>
      </c>
      <c r="V573" s="4">
        <v>41474.690891203703</v>
      </c>
      <c r="W573" s="3" t="s">
        <v>59</v>
      </c>
      <c r="X573" s="3" t="s">
        <v>27</v>
      </c>
      <c r="Y573" s="3" t="s">
        <v>60</v>
      </c>
      <c r="Z573" s="3" t="s">
        <v>1389</v>
      </c>
      <c r="AA573" s="3">
        <f t="shared" si="25"/>
        <v>0.74833333333663177</v>
      </c>
      <c r="AB573" s="23">
        <f t="shared" si="26"/>
        <v>0.37416666666831588</v>
      </c>
      <c r="AC573" s="47">
        <f t="shared" si="24"/>
        <v>3.2831134259249666</v>
      </c>
      <c r="AD573" s="47" t="s">
        <v>1423</v>
      </c>
    </row>
    <row r="574" spans="1:30" x14ac:dyDescent="0.2">
      <c r="A574" s="2" t="s">
        <v>67</v>
      </c>
      <c r="B574" s="3" t="s">
        <v>22</v>
      </c>
      <c r="C574" s="4">
        <v>41471.554930555554</v>
      </c>
      <c r="D574" s="86" t="s">
        <v>1460</v>
      </c>
      <c r="E574" s="67">
        <v>41471</v>
      </c>
      <c r="F574" s="69">
        <v>0.55486111111111114</v>
      </c>
      <c r="G574" s="70" t="s">
        <v>1413</v>
      </c>
      <c r="H574" s="3" t="s">
        <v>68</v>
      </c>
      <c r="I574" s="3" t="s">
        <v>69</v>
      </c>
      <c r="J574" s="3" t="s">
        <v>25</v>
      </c>
      <c r="K574" s="3" t="s">
        <v>26</v>
      </c>
      <c r="L574" s="3" t="s">
        <v>27</v>
      </c>
      <c r="M574" s="3" t="s">
        <v>70</v>
      </c>
      <c r="N574" s="4">
        <v>41478.838900462964</v>
      </c>
      <c r="O574" s="3" t="s">
        <v>27</v>
      </c>
      <c r="P574" s="3"/>
      <c r="Q574" s="3" t="s">
        <v>27</v>
      </c>
      <c r="R574" s="3" t="s">
        <v>27</v>
      </c>
      <c r="S574" s="3" t="s">
        <v>27</v>
      </c>
      <c r="T574" s="3" t="s">
        <v>29</v>
      </c>
      <c r="U574" s="3" t="s">
        <v>30</v>
      </c>
      <c r="V574" s="4">
        <v>41480.503553240742</v>
      </c>
      <c r="W574" s="3" t="s">
        <v>40</v>
      </c>
      <c r="X574" s="3" t="s">
        <v>27</v>
      </c>
      <c r="Y574" s="3" t="s">
        <v>71</v>
      </c>
      <c r="Z574" s="3" t="s">
        <v>1387</v>
      </c>
      <c r="AA574" s="3">
        <f t="shared" si="25"/>
        <v>0.14715277777577285</v>
      </c>
      <c r="AB574" s="23">
        <f t="shared" si="26"/>
        <v>7.3576388887886424E-2</v>
      </c>
      <c r="AC574" s="47">
        <f t="shared" si="24"/>
        <v>8.9486226851877291</v>
      </c>
      <c r="AD574" s="47" t="s">
        <v>1426</v>
      </c>
    </row>
    <row r="575" spans="1:30" x14ac:dyDescent="0.2">
      <c r="A575" s="2" t="s">
        <v>65</v>
      </c>
      <c r="B575" s="3" t="s">
        <v>22</v>
      </c>
      <c r="C575" s="4">
        <v>41472.264467592591</v>
      </c>
      <c r="D575" s="86" t="s">
        <v>1461</v>
      </c>
      <c r="E575" s="67">
        <v>41472</v>
      </c>
      <c r="F575" s="69">
        <v>0.2638888888888889</v>
      </c>
      <c r="G575" s="70" t="s">
        <v>1412</v>
      </c>
      <c r="H575" s="3" t="s">
        <v>66</v>
      </c>
      <c r="I575" s="3" t="s">
        <v>38</v>
      </c>
      <c r="J575" s="3" t="s">
        <v>25</v>
      </c>
      <c r="K575" s="3" t="s">
        <v>39</v>
      </c>
      <c r="L575" s="3" t="s">
        <v>27</v>
      </c>
      <c r="M575" s="3" t="s">
        <v>27</v>
      </c>
      <c r="N575" s="3" t="s">
        <v>27</v>
      </c>
      <c r="O575" s="3" t="s">
        <v>27</v>
      </c>
      <c r="P575" s="3" t="s">
        <v>27</v>
      </c>
      <c r="Q575" s="3" t="s">
        <v>27</v>
      </c>
      <c r="R575" s="3" t="s">
        <v>27</v>
      </c>
      <c r="S575" s="3" t="s">
        <v>27</v>
      </c>
      <c r="T575" s="3" t="s">
        <v>29</v>
      </c>
      <c r="U575" s="3" t="s">
        <v>30</v>
      </c>
      <c r="V575" s="4">
        <v>41473.58016203704</v>
      </c>
      <c r="W575" s="3" t="s">
        <v>40</v>
      </c>
      <c r="X575" s="3" t="s">
        <v>27</v>
      </c>
      <c r="Y575" s="3" t="s">
        <v>35</v>
      </c>
      <c r="Z575" s="3" t="s">
        <v>1399</v>
      </c>
      <c r="AA575" s="3">
        <f t="shared" si="25"/>
        <v>0.70953703703708015</v>
      </c>
      <c r="AB575" s="23">
        <f t="shared" si="26"/>
        <v>0.35476851851854008</v>
      </c>
      <c r="AC575" s="47">
        <f t="shared" si="24"/>
        <v>1.3156944444490364</v>
      </c>
      <c r="AD575" s="47" t="s">
        <v>1421</v>
      </c>
    </row>
    <row r="576" spans="1:30" x14ac:dyDescent="0.2">
      <c r="A576" s="2" t="s">
        <v>61</v>
      </c>
      <c r="B576" s="3" t="s">
        <v>22</v>
      </c>
      <c r="C576" s="4">
        <v>41474.454618055555</v>
      </c>
      <c r="D576" s="86" t="s">
        <v>1462</v>
      </c>
      <c r="E576" s="67">
        <v>41474</v>
      </c>
      <c r="F576" s="69">
        <v>0.45416666666666666</v>
      </c>
      <c r="G576" s="70" t="s">
        <v>1413</v>
      </c>
      <c r="H576" s="3" t="s">
        <v>62</v>
      </c>
      <c r="I576" s="3" t="s">
        <v>38</v>
      </c>
      <c r="J576" s="3" t="s">
        <v>25</v>
      </c>
      <c r="K576" s="3" t="s">
        <v>26</v>
      </c>
      <c r="L576" s="3" t="s">
        <v>27</v>
      </c>
      <c r="M576" s="3" t="s">
        <v>63</v>
      </c>
      <c r="N576" s="4">
        <v>41488.676307870373</v>
      </c>
      <c r="O576" s="3" t="s">
        <v>27</v>
      </c>
      <c r="P576" s="3" t="s">
        <v>27</v>
      </c>
      <c r="Q576" s="3" t="s">
        <v>27</v>
      </c>
      <c r="R576" s="3" t="s">
        <v>27</v>
      </c>
      <c r="S576" s="3" t="s">
        <v>27</v>
      </c>
      <c r="T576" s="3" t="s">
        <v>29</v>
      </c>
      <c r="U576" s="3" t="s">
        <v>30</v>
      </c>
      <c r="V576" s="4">
        <v>41488.718032407407</v>
      </c>
      <c r="W576" s="3" t="s">
        <v>40</v>
      </c>
      <c r="X576" s="3" t="s">
        <v>27</v>
      </c>
      <c r="Y576" s="3" t="s">
        <v>64</v>
      </c>
      <c r="Z576" s="3" t="s">
        <v>1387</v>
      </c>
      <c r="AA576" s="3">
        <f t="shared" si="25"/>
        <v>2.190150462964084</v>
      </c>
      <c r="AB576" s="23">
        <f t="shared" si="26"/>
        <v>1.095075231482042</v>
      </c>
      <c r="AC576" s="47">
        <f t="shared" si="24"/>
        <v>14.263414351851679</v>
      </c>
      <c r="AD576" s="47" t="s">
        <v>1427</v>
      </c>
    </row>
    <row r="577" spans="1:30" x14ac:dyDescent="0.2">
      <c r="A577" s="2" t="s">
        <v>55</v>
      </c>
      <c r="B577" s="3" t="s">
        <v>22</v>
      </c>
      <c r="C577" s="4">
        <v>41478.490520833337</v>
      </c>
      <c r="D577" s="86" t="s">
        <v>1460</v>
      </c>
      <c r="E577" s="67">
        <v>41478</v>
      </c>
      <c r="F577" s="69">
        <v>0.49027777777777781</v>
      </c>
      <c r="G577" s="70" t="s">
        <v>1413</v>
      </c>
      <c r="H577" s="3" t="s">
        <v>56</v>
      </c>
      <c r="I577" s="3" t="s">
        <v>57</v>
      </c>
      <c r="J577" s="3" t="s">
        <v>25</v>
      </c>
      <c r="K577" s="3" t="s">
        <v>26</v>
      </c>
      <c r="L577" s="3" t="s">
        <v>27</v>
      </c>
      <c r="M577" s="3" t="s">
        <v>58</v>
      </c>
      <c r="N577" s="3" t="s">
        <v>27</v>
      </c>
      <c r="O577" s="3" t="s">
        <v>27</v>
      </c>
      <c r="P577" s="3" t="s">
        <v>27</v>
      </c>
      <c r="Q577" s="3" t="s">
        <v>27</v>
      </c>
      <c r="R577" s="3" t="s">
        <v>27</v>
      </c>
      <c r="S577" s="3" t="s">
        <v>27</v>
      </c>
      <c r="T577" s="3" t="s">
        <v>29</v>
      </c>
      <c r="U577" s="3" t="s">
        <v>30</v>
      </c>
      <c r="V577" s="4">
        <v>41486.575740740744</v>
      </c>
      <c r="W577" s="3" t="s">
        <v>59</v>
      </c>
      <c r="X577" s="3" t="s">
        <v>27</v>
      </c>
      <c r="Y577" s="3" t="s">
        <v>60</v>
      </c>
      <c r="Z577" s="3" t="s">
        <v>1389</v>
      </c>
      <c r="AA577" s="3">
        <f t="shared" si="25"/>
        <v>4.0359027777813026</v>
      </c>
      <c r="AB577" s="23">
        <f t="shared" si="26"/>
        <v>2.0179513888906513</v>
      </c>
      <c r="AC577" s="47">
        <f t="shared" si="24"/>
        <v>8.0852199074070086</v>
      </c>
      <c r="AD577" s="47" t="s">
        <v>1426</v>
      </c>
    </row>
    <row r="578" spans="1:30" x14ac:dyDescent="0.2">
      <c r="A578" s="2" t="s">
        <v>51</v>
      </c>
      <c r="B578" s="3" t="s">
        <v>52</v>
      </c>
      <c r="C578" s="4">
        <v>41478.804131944446</v>
      </c>
      <c r="D578" s="86" t="s">
        <v>1460</v>
      </c>
      <c r="E578" s="67">
        <v>41478</v>
      </c>
      <c r="F578" s="69">
        <v>0.80347222222222225</v>
      </c>
      <c r="G578" s="70" t="s">
        <v>1414</v>
      </c>
      <c r="H578" s="3" t="s">
        <v>53</v>
      </c>
      <c r="I578" s="3" t="s">
        <v>34</v>
      </c>
      <c r="J578" s="3" t="s">
        <v>25</v>
      </c>
      <c r="K578" s="3" t="s">
        <v>26</v>
      </c>
      <c r="L578" s="3" t="s">
        <v>27</v>
      </c>
      <c r="M578" s="3" t="s">
        <v>54</v>
      </c>
      <c r="N578" s="3" t="s">
        <v>27</v>
      </c>
      <c r="O578" s="3" t="s">
        <v>27</v>
      </c>
      <c r="P578" s="3" t="s">
        <v>27</v>
      </c>
      <c r="Q578" s="3" t="s">
        <v>27</v>
      </c>
      <c r="R578" s="3" t="s">
        <v>27</v>
      </c>
      <c r="S578" s="3" t="s">
        <v>27</v>
      </c>
      <c r="T578" s="3" t="s">
        <v>29</v>
      </c>
      <c r="U578" s="3" t="s">
        <v>30</v>
      </c>
      <c r="V578" s="4">
        <v>41481.570081018515</v>
      </c>
      <c r="W578" s="3" t="s">
        <v>27</v>
      </c>
      <c r="X578" s="3" t="s">
        <v>27</v>
      </c>
      <c r="Y578" s="3" t="s">
        <v>41</v>
      </c>
      <c r="Z578" s="3" t="s">
        <v>1386</v>
      </c>
      <c r="AA578" s="3">
        <f t="shared" si="25"/>
        <v>0.31361111110891216</v>
      </c>
      <c r="AB578" s="23">
        <f t="shared" si="26"/>
        <v>0.15680555555445608</v>
      </c>
      <c r="AC578" s="47">
        <f t="shared" ref="AC578:AC584" si="27">V578-C578</f>
        <v>2.7659490740697947</v>
      </c>
      <c r="AD578" s="47" t="s">
        <v>1422</v>
      </c>
    </row>
    <row r="579" spans="1:30" x14ac:dyDescent="0.2">
      <c r="A579" s="2" t="s">
        <v>48</v>
      </c>
      <c r="B579" s="3" t="s">
        <v>22</v>
      </c>
      <c r="C579" s="4">
        <v>41481.414664351854</v>
      </c>
      <c r="D579" s="86" t="s">
        <v>1462</v>
      </c>
      <c r="E579" s="67">
        <v>41481</v>
      </c>
      <c r="F579" s="69">
        <v>0.4145833333333333</v>
      </c>
      <c r="G579" s="70" t="s">
        <v>1413</v>
      </c>
      <c r="H579" s="3" t="s">
        <v>49</v>
      </c>
      <c r="I579" s="3" t="s">
        <v>38</v>
      </c>
      <c r="J579" s="3" t="s">
        <v>25</v>
      </c>
      <c r="K579" s="3" t="s">
        <v>50</v>
      </c>
      <c r="L579" s="3" t="s">
        <v>27</v>
      </c>
      <c r="M579" s="3" t="s">
        <v>27</v>
      </c>
      <c r="N579" s="3" t="s">
        <v>27</v>
      </c>
      <c r="O579" s="3" t="s">
        <v>27</v>
      </c>
      <c r="P579" s="3" t="s">
        <v>27</v>
      </c>
      <c r="Q579" s="3" t="s">
        <v>27</v>
      </c>
      <c r="R579" s="3" t="s">
        <v>27</v>
      </c>
      <c r="S579" s="3" t="s">
        <v>27</v>
      </c>
      <c r="T579" s="3" t="s">
        <v>29</v>
      </c>
      <c r="U579" s="3" t="s">
        <v>30</v>
      </c>
      <c r="V579" s="4">
        <v>41481.627442129633</v>
      </c>
      <c r="W579" s="3" t="s">
        <v>40</v>
      </c>
      <c r="X579" s="3" t="s">
        <v>27</v>
      </c>
      <c r="Y579" s="3" t="s">
        <v>35</v>
      </c>
      <c r="Z579" s="3" t="s">
        <v>1399</v>
      </c>
      <c r="AA579" s="3">
        <f t="shared" ref="AA579:AA584" si="28">C579-C578</f>
        <v>2.6105324074087548</v>
      </c>
      <c r="AB579" s="23">
        <f t="shared" ref="AB579:AB584" si="29">AA579/2</f>
        <v>1.3052662037043774</v>
      </c>
      <c r="AC579" s="47">
        <f t="shared" si="27"/>
        <v>0.21277777777868323</v>
      </c>
      <c r="AD579" s="47" t="s">
        <v>1420</v>
      </c>
    </row>
    <row r="580" spans="1:30" x14ac:dyDescent="0.2">
      <c r="A580" s="2" t="s">
        <v>45</v>
      </c>
      <c r="B580" s="3" t="s">
        <v>22</v>
      </c>
      <c r="C580" s="4">
        <v>41482.388402777775</v>
      </c>
      <c r="D580" s="86" t="s">
        <v>1464</v>
      </c>
      <c r="E580" s="67">
        <v>41482</v>
      </c>
      <c r="F580" s="69">
        <v>0.38819444444444445</v>
      </c>
      <c r="G580" s="70" t="s">
        <v>1413</v>
      </c>
      <c r="H580" s="3" t="s">
        <v>46</v>
      </c>
      <c r="I580" s="3" t="s">
        <v>38</v>
      </c>
      <c r="J580" s="3" t="s">
        <v>25</v>
      </c>
      <c r="K580" s="3" t="s">
        <v>39</v>
      </c>
      <c r="L580" s="3" t="s">
        <v>27</v>
      </c>
      <c r="M580" s="3" t="s">
        <v>27</v>
      </c>
      <c r="N580" s="3" t="s">
        <v>27</v>
      </c>
      <c r="O580" s="3" t="s">
        <v>27</v>
      </c>
      <c r="P580" s="3" t="s">
        <v>27</v>
      </c>
      <c r="Q580" s="3" t="s">
        <v>27</v>
      </c>
      <c r="R580" s="3" t="s">
        <v>27</v>
      </c>
      <c r="S580" s="3" t="s">
        <v>27</v>
      </c>
      <c r="T580" s="3" t="s">
        <v>29</v>
      </c>
      <c r="U580" s="3" t="s">
        <v>47</v>
      </c>
      <c r="V580" s="4">
        <v>41482.492951388886</v>
      </c>
      <c r="W580" s="3" t="s">
        <v>40</v>
      </c>
      <c r="X580" s="3" t="s">
        <v>27</v>
      </c>
      <c r="Y580" s="3" t="s">
        <v>31</v>
      </c>
      <c r="Z580" s="3" t="s">
        <v>1394</v>
      </c>
      <c r="AA580" s="3">
        <f t="shared" si="28"/>
        <v>0.973738425920601</v>
      </c>
      <c r="AB580" s="23">
        <f t="shared" si="29"/>
        <v>0.4868692129603005</v>
      </c>
      <c r="AC580" s="47">
        <f t="shared" si="27"/>
        <v>0.10454861111065838</v>
      </c>
      <c r="AD580" s="47" t="s">
        <v>1420</v>
      </c>
    </row>
    <row r="581" spans="1:30" x14ac:dyDescent="0.2">
      <c r="A581" s="2" t="s">
        <v>42</v>
      </c>
      <c r="B581" s="3" t="s">
        <v>22</v>
      </c>
      <c r="C581" s="4">
        <v>41484.394907407404</v>
      </c>
      <c r="D581" s="86" t="s">
        <v>1459</v>
      </c>
      <c r="E581" s="67">
        <v>41484</v>
      </c>
      <c r="F581" s="69">
        <v>0.39444444444444443</v>
      </c>
      <c r="G581" s="70" t="s">
        <v>1413</v>
      </c>
      <c r="H581" s="3" t="s">
        <v>43</v>
      </c>
      <c r="I581" s="3" t="s">
        <v>38</v>
      </c>
      <c r="J581" s="3" t="s">
        <v>25</v>
      </c>
      <c r="K581" s="3" t="s">
        <v>26</v>
      </c>
      <c r="L581" s="3" t="s">
        <v>27</v>
      </c>
      <c r="M581" s="3" t="s">
        <v>27</v>
      </c>
      <c r="N581" s="3" t="s">
        <v>27</v>
      </c>
      <c r="O581" s="3" t="s">
        <v>27</v>
      </c>
      <c r="P581" s="3" t="s">
        <v>27</v>
      </c>
      <c r="Q581" s="3" t="s">
        <v>27</v>
      </c>
      <c r="R581" s="3" t="s">
        <v>27</v>
      </c>
      <c r="S581" s="3" t="s">
        <v>27</v>
      </c>
      <c r="T581" s="3" t="s">
        <v>29</v>
      </c>
      <c r="U581" s="3" t="s">
        <v>30</v>
      </c>
      <c r="V581" s="4">
        <v>41484.446932870371</v>
      </c>
      <c r="W581" s="3" t="s">
        <v>40</v>
      </c>
      <c r="X581" s="3" t="s">
        <v>27</v>
      </c>
      <c r="Y581" s="3" t="s">
        <v>44</v>
      </c>
      <c r="Z581" s="3" t="s">
        <v>1403</v>
      </c>
      <c r="AA581" s="3">
        <f t="shared" si="28"/>
        <v>2.0065046296294895</v>
      </c>
      <c r="AB581" s="23">
        <f t="shared" si="29"/>
        <v>1.0032523148147448</v>
      </c>
      <c r="AC581" s="47">
        <f t="shared" si="27"/>
        <v>5.2025462966412306E-2</v>
      </c>
      <c r="AD581" s="47" t="s">
        <v>1420</v>
      </c>
    </row>
    <row r="582" spans="1:30" x14ac:dyDescent="0.2">
      <c r="A582" s="2" t="s">
        <v>36</v>
      </c>
      <c r="B582" s="3" t="s">
        <v>22</v>
      </c>
      <c r="C582" s="4">
        <v>41484.56287037037</v>
      </c>
      <c r="D582" s="86" t="s">
        <v>1459</v>
      </c>
      <c r="E582" s="67">
        <v>41484</v>
      </c>
      <c r="F582" s="69">
        <v>0.5625</v>
      </c>
      <c r="G582" s="70" t="s">
        <v>1413</v>
      </c>
      <c r="H582" s="3" t="s">
        <v>37</v>
      </c>
      <c r="I582" s="3" t="s">
        <v>38</v>
      </c>
      <c r="J582" s="3" t="s">
        <v>25</v>
      </c>
      <c r="K582" s="3" t="s">
        <v>39</v>
      </c>
      <c r="L582" s="3" t="s">
        <v>27</v>
      </c>
      <c r="M582" s="3" t="s">
        <v>27</v>
      </c>
      <c r="N582" s="3" t="s">
        <v>27</v>
      </c>
      <c r="O582" s="3" t="s">
        <v>27</v>
      </c>
      <c r="P582" s="3" t="s">
        <v>27</v>
      </c>
      <c r="Q582" s="3" t="s">
        <v>27</v>
      </c>
      <c r="R582" s="3" t="s">
        <v>27</v>
      </c>
      <c r="S582" s="3" t="s">
        <v>27</v>
      </c>
      <c r="T582" s="3" t="s">
        <v>29</v>
      </c>
      <c r="U582" s="3" t="s">
        <v>30</v>
      </c>
      <c r="V582" s="4">
        <v>41484.857881944445</v>
      </c>
      <c r="W582" s="3" t="s">
        <v>40</v>
      </c>
      <c r="X582" s="3" t="s">
        <v>27</v>
      </c>
      <c r="Y582" s="3" t="s">
        <v>41</v>
      </c>
      <c r="Z582" s="3" t="s">
        <v>1386</v>
      </c>
      <c r="AA582" s="3">
        <f t="shared" si="28"/>
        <v>0.16796296296524815</v>
      </c>
      <c r="AB582" s="23">
        <f t="shared" si="29"/>
        <v>8.3981481482624076E-2</v>
      </c>
      <c r="AC582" s="47">
        <f t="shared" si="27"/>
        <v>0.29501157407503342</v>
      </c>
      <c r="AD582" s="47" t="s">
        <v>1420</v>
      </c>
    </row>
    <row r="583" spans="1:30" x14ac:dyDescent="0.2">
      <c r="A583" s="2" t="s">
        <v>32</v>
      </c>
      <c r="B583" s="3" t="s">
        <v>22</v>
      </c>
      <c r="C583" s="4">
        <v>41486.648587962962</v>
      </c>
      <c r="D583" s="86" t="s">
        <v>1461</v>
      </c>
      <c r="E583" s="67">
        <v>41486</v>
      </c>
      <c r="F583" s="69">
        <v>0.6479166666666667</v>
      </c>
      <c r="G583" s="70" t="s">
        <v>1413</v>
      </c>
      <c r="H583" s="3" t="s">
        <v>33</v>
      </c>
      <c r="I583" s="3" t="s">
        <v>34</v>
      </c>
      <c r="J583" s="3" t="s">
        <v>25</v>
      </c>
      <c r="K583" s="3" t="s">
        <v>26</v>
      </c>
      <c r="L583" s="3" t="s">
        <v>27</v>
      </c>
      <c r="M583" s="3" t="s">
        <v>27</v>
      </c>
      <c r="N583" s="3" t="s">
        <v>27</v>
      </c>
      <c r="O583" s="3" t="s">
        <v>27</v>
      </c>
      <c r="P583" s="3" t="s">
        <v>27</v>
      </c>
      <c r="Q583" s="3" t="s">
        <v>27</v>
      </c>
      <c r="R583" s="3" t="s">
        <v>27</v>
      </c>
      <c r="S583" s="3" t="s">
        <v>27</v>
      </c>
      <c r="T583" s="3" t="s">
        <v>29</v>
      </c>
      <c r="U583" s="3" t="s">
        <v>30</v>
      </c>
      <c r="V583" s="4">
        <v>41486.731215277781</v>
      </c>
      <c r="W583" s="3" t="s">
        <v>27</v>
      </c>
      <c r="X583" s="3" t="s">
        <v>27</v>
      </c>
      <c r="Y583" s="3" t="s">
        <v>35</v>
      </c>
      <c r="Z583" s="3" t="s">
        <v>1399</v>
      </c>
      <c r="AA583" s="3">
        <f t="shared" si="28"/>
        <v>2.0857175925921183</v>
      </c>
      <c r="AB583" s="23">
        <f t="shared" si="29"/>
        <v>1.0428587962960592</v>
      </c>
      <c r="AC583" s="47">
        <f t="shared" si="27"/>
        <v>8.2627314819546882E-2</v>
      </c>
      <c r="AD583" s="47" t="s">
        <v>1420</v>
      </c>
    </row>
    <row r="584" spans="1:30" x14ac:dyDescent="0.2">
      <c r="A584" s="2" t="s">
        <v>21</v>
      </c>
      <c r="B584" s="3" t="s">
        <v>22</v>
      </c>
      <c r="C584" s="4">
        <v>41489.282916666663</v>
      </c>
      <c r="D584" s="86" t="s">
        <v>1464</v>
      </c>
      <c r="E584" s="67">
        <v>41489</v>
      </c>
      <c r="F584" s="69">
        <v>0.28263888888888888</v>
      </c>
      <c r="G584" s="70" t="s">
        <v>1412</v>
      </c>
      <c r="H584" s="3" t="s">
        <v>23</v>
      </c>
      <c r="I584" s="3" t="s">
        <v>24</v>
      </c>
      <c r="J584" s="3" t="s">
        <v>25</v>
      </c>
      <c r="K584" s="3" t="s">
        <v>26</v>
      </c>
      <c r="L584" s="3" t="s">
        <v>27</v>
      </c>
      <c r="M584" s="3" t="s">
        <v>28</v>
      </c>
      <c r="N584" s="3" t="s">
        <v>27</v>
      </c>
      <c r="O584" s="3" t="s">
        <v>27</v>
      </c>
      <c r="P584" s="3" t="s">
        <v>27</v>
      </c>
      <c r="Q584" s="3" t="s">
        <v>27</v>
      </c>
      <c r="R584" s="3" t="s">
        <v>27</v>
      </c>
      <c r="S584" s="3" t="s">
        <v>27</v>
      </c>
      <c r="T584" s="3" t="s">
        <v>29</v>
      </c>
      <c r="U584" s="3" t="s">
        <v>30</v>
      </c>
      <c r="V584" s="4">
        <v>41489.385000000002</v>
      </c>
      <c r="W584" s="3" t="s">
        <v>27</v>
      </c>
      <c r="X584" s="3" t="s">
        <v>27</v>
      </c>
      <c r="Y584" s="3" t="s">
        <v>31</v>
      </c>
      <c r="Z584" s="3" t="s">
        <v>1394</v>
      </c>
      <c r="AA584" s="3">
        <f t="shared" si="28"/>
        <v>2.6343287037016125</v>
      </c>
      <c r="AB584" s="23">
        <f t="shared" si="29"/>
        <v>1.3171643518508063</v>
      </c>
      <c r="AC584" s="47">
        <f t="shared" si="27"/>
        <v>0.10208333333866904</v>
      </c>
      <c r="AD584" s="47" t="s">
        <v>1420</v>
      </c>
    </row>
  </sheetData>
  <autoFilter ref="A1:AF584"/>
  <sortState ref="A2:AC584">
    <sortCondition ref="C2:C584"/>
  </sortState>
  <hyperlinks>
    <hyperlink ref="A584" r:id="rId1" display="https://www.gsiclientiq.com/CAisd/pdmweb.exe?OP=SEARCH+FACTORY=cr+SKIPLIST=1+QBE.EQ.id=427519"/>
    <hyperlink ref="A583" r:id="rId2" display="https://www.gsiclientiq.com/CAisd/pdmweb.exe?OP=SEARCH+FACTORY=cr+SKIPLIST=1+QBE.EQ.id=427366"/>
    <hyperlink ref="A582" r:id="rId3" display="https://www.gsiclientiq.com/CAisd/pdmweb.exe?OP=SEARCH+FACTORY=cr+SKIPLIST=1+QBE.EQ.id=427155"/>
    <hyperlink ref="A581" r:id="rId4" display="https://www.gsiclientiq.com/CAisd/pdmweb.exe?OP=SEARCH+FACTORY=cr+SKIPLIST=1+QBE.EQ.id=427120"/>
    <hyperlink ref="A580" r:id="rId5" display="https://www.gsiclientiq.com/CAisd/pdmweb.exe?OP=SEARCH+FACTORY=cr+SKIPLIST=1+QBE.EQ.id=427062"/>
    <hyperlink ref="A579" r:id="rId6" display="https://www.gsiclientiq.com/CAisd/pdmweb.exe?OP=SEARCH+FACTORY=cr+SKIPLIST=1+QBE.EQ.id=427004"/>
    <hyperlink ref="A578" r:id="rId7" display="https://www.gsiclientiq.com/CAisd/pdmweb.exe?OP=SEARCH+FACTORY=cr+SKIPLIST=1+QBE.EQ.id=426785"/>
    <hyperlink ref="A577" r:id="rId8" display="https://www.gsiclientiq.com/CAisd/pdmweb.exe?OP=SEARCH+FACTORY=cr+SKIPLIST=1+QBE.EQ.id=426711"/>
    <hyperlink ref="A576" r:id="rId9" display="https://www.gsiclientiq.com/CAisd/pdmweb.exe?OP=SEARCH+FACTORY=cr+SKIPLIST=1+QBE.EQ.id=426504"/>
    <hyperlink ref="A575" r:id="rId10" display="https://www.gsiclientiq.com/CAisd/pdmweb.exe?OP=SEARCH+FACTORY=cr+SKIPLIST=1+QBE.EQ.id=426343"/>
    <hyperlink ref="A574" r:id="rId11" display="https://www.gsiclientiq.com/CAisd/pdmweb.exe?OP=SEARCH+FACTORY=cr+SKIPLIST=1+QBE.EQ.id=426285"/>
    <hyperlink ref="A573" r:id="rId12" display="https://www.gsiclientiq.com/CAisd/pdmweb.exe?OP=SEARCH+FACTORY=cr+SKIPLIST=1+QBE.EQ.id=426266"/>
    <hyperlink ref="A572" r:id="rId13" display="https://www.gsiclientiq.com/CAisd/pdmweb.exe?OP=SEARCH+FACTORY=cr+SKIPLIST=1+QBE.EQ.id=426247"/>
    <hyperlink ref="A571" r:id="rId14" display="https://www.gsiclientiq.com/CAisd/pdmweb.exe?OP=SEARCH+FACTORY=cr+SKIPLIST=1+QBE.EQ.id=426211"/>
    <hyperlink ref="A570" r:id="rId15" display="https://www.gsiclientiq.com/CAisd/pdmweb.exe?OP=SEARCH+FACTORY=cr+SKIPLIST=1+QBE.EQ.id=426201"/>
    <hyperlink ref="A569" r:id="rId16" display="https://www.gsiclientiq.com/CAisd/pdmweb.exe?OP=SEARCH+FACTORY=cr+SKIPLIST=1+QBE.EQ.id=426199"/>
    <hyperlink ref="A568" r:id="rId17" display="https://www.gsiclientiq.com/CAisd/pdmweb.exe?OP=SEARCH+FACTORY=cr+SKIPLIST=1+QBE.EQ.id=426183"/>
    <hyperlink ref="A567" r:id="rId18" display="https://www.gsiclientiq.com/CAisd/pdmweb.exe?OP=SEARCH+FACTORY=cr+SKIPLIST=1+QBE.EQ.id=426157"/>
    <hyperlink ref="A566" r:id="rId19" display="https://www.gsiclientiq.com/CAisd/pdmweb.exe?OP=SEARCH+FACTORY=cr+SKIPLIST=1+QBE.EQ.id=426134"/>
    <hyperlink ref="A565" r:id="rId20" display="https://www.gsiclientiq.com/CAisd/pdmweb.exe?OP=SEARCH+FACTORY=cr+SKIPLIST=1+QBE.EQ.id=426116"/>
    <hyperlink ref="A564" r:id="rId21" display="https://www.gsiclientiq.com/CAisd/pdmweb.exe?OP=SEARCH+FACTORY=cr+SKIPLIST=1+QBE.EQ.id=425997"/>
    <hyperlink ref="A563" r:id="rId22" display="https://www.gsiclientiq.com/CAisd/pdmweb.exe?OP=SEARCH+FACTORY=cr+SKIPLIST=1+QBE.EQ.id=425924"/>
    <hyperlink ref="A562" r:id="rId23" display="https://www.gsiclientiq.com/CAisd/pdmweb.exe?OP=SEARCH+FACTORY=cr+SKIPLIST=1+QBE.EQ.id=425923"/>
    <hyperlink ref="A561" r:id="rId24" display="https://www.gsiclientiq.com/CAisd/pdmweb.exe?OP=SEARCH+FACTORY=cr+SKIPLIST=1+QBE.EQ.id=425612"/>
    <hyperlink ref="A560" r:id="rId25" display="https://www.gsiclientiq.com/CAisd/pdmweb.exe?OP=SEARCH+FACTORY=cr+SKIPLIST=1+QBE.EQ.id=425584"/>
    <hyperlink ref="A559" r:id="rId26" display="https://www.gsiclientiq.com/CAisd/pdmweb.exe?OP=SEARCH+FACTORY=cr+SKIPLIST=1+QBE.EQ.id=425555"/>
    <hyperlink ref="A558" r:id="rId27" display="https://www.gsiclientiq.com/CAisd/pdmweb.exe?OP=SEARCH+FACTORY=cr+SKIPLIST=1+QBE.EQ.id=425462"/>
    <hyperlink ref="A557" r:id="rId28" display="https://www.gsiclientiq.com/CAisd/pdmweb.exe?OP=SEARCH+FACTORY=cr+SKIPLIST=1+QBE.EQ.id=425461"/>
    <hyperlink ref="A556" r:id="rId29" display="https://www.gsiclientiq.com/CAisd/pdmweb.exe?OP=SEARCH+FACTORY=cr+SKIPLIST=1+QBE.EQ.id=425429"/>
    <hyperlink ref="A555" r:id="rId30" display="https://www.gsiclientiq.com/CAisd/pdmweb.exe?OP=SEARCH+FACTORY=cr+SKIPLIST=1+QBE.EQ.id=425416"/>
    <hyperlink ref="A554" r:id="rId31" display="https://www.gsiclientiq.com/CAisd/pdmweb.exe?OP=SEARCH+FACTORY=cr+SKIPLIST=1+QBE.EQ.id=425410"/>
    <hyperlink ref="A553" r:id="rId32" display="https://www.gsiclientiq.com/CAisd/pdmweb.exe?OP=SEARCH+FACTORY=cr+SKIPLIST=1+QBE.EQ.id=425379"/>
    <hyperlink ref="A552" r:id="rId33" display="https://www.gsiclientiq.com/CAisd/pdmweb.exe?OP=SEARCH+FACTORY=cr+SKIPLIST=1+QBE.EQ.id=425363"/>
    <hyperlink ref="A551" r:id="rId34" display="https://www.gsiclientiq.com/CAisd/pdmweb.exe?OP=SEARCH+FACTORY=cr+SKIPLIST=1+QBE.EQ.id=425325"/>
    <hyperlink ref="A550" r:id="rId35" display="https://www.gsiclientiq.com/CAisd/pdmweb.exe?OP=SEARCH+FACTORY=cr+SKIPLIST=1+QBE.EQ.id=425308"/>
    <hyperlink ref="A549" r:id="rId36" display="https://www.gsiclientiq.com/CAisd/pdmweb.exe?OP=SEARCH+FACTORY=cr+SKIPLIST=1+QBE.EQ.id=425307"/>
    <hyperlink ref="A548" r:id="rId37" display="https://www.gsiclientiq.com/CAisd/pdmweb.exe?OP=SEARCH+FACTORY=cr+SKIPLIST=1+QBE.EQ.id=425289"/>
    <hyperlink ref="A547" r:id="rId38" display="https://www.gsiclientiq.com/CAisd/pdmweb.exe?OP=SEARCH+FACTORY=cr+SKIPLIST=1+QBE.EQ.id=425232"/>
    <hyperlink ref="A546" r:id="rId39" display="https://www.gsiclientiq.com/CAisd/pdmweb.exe?OP=SEARCH+FACTORY=cr+SKIPLIST=1+QBE.EQ.id=425197"/>
    <hyperlink ref="A545" r:id="rId40" display="https://www.gsiclientiq.com/CAisd/pdmweb.exe?OP=SEARCH+FACTORY=cr+SKIPLIST=1+QBE.EQ.id=425190"/>
    <hyperlink ref="A544" r:id="rId41" display="https://www.gsiclientiq.com/CAisd/pdmweb.exe?OP=SEARCH+FACTORY=cr+SKIPLIST=1+QBE.EQ.id=425149"/>
    <hyperlink ref="A543" r:id="rId42" display="https://www.gsiclientiq.com/CAisd/pdmweb.exe?OP=SEARCH+FACTORY=cr+SKIPLIST=1+QBE.EQ.id=425039"/>
    <hyperlink ref="A542" r:id="rId43" display="https://www.gsiclientiq.com/CAisd/pdmweb.exe?OP=SEARCH+FACTORY=cr+SKIPLIST=1+QBE.EQ.id=425006"/>
    <hyperlink ref="A541" r:id="rId44" display="https://www.gsiclientiq.com/CAisd/pdmweb.exe?OP=SEARCH+FACTORY=cr+SKIPLIST=1+QBE.EQ.id=425004"/>
    <hyperlink ref="A540" r:id="rId45" display="https://www.gsiclientiq.com/CAisd/pdmweb.exe?OP=SEARCH+FACTORY=cr+SKIPLIST=1+QBE.EQ.id=424987"/>
    <hyperlink ref="A539" r:id="rId46" display="https://www.gsiclientiq.com/CAisd/pdmweb.exe?OP=SEARCH+FACTORY=cr+SKIPLIST=1+QBE.EQ.id=424978"/>
    <hyperlink ref="A538" r:id="rId47" display="https://www.gsiclientiq.com/CAisd/pdmweb.exe?OP=SEARCH+FACTORY=cr+SKIPLIST=1+QBE.EQ.id=424975"/>
    <hyperlink ref="A537" r:id="rId48" display="https://www.gsiclientiq.com/CAisd/pdmweb.exe?OP=SEARCH+FACTORY=cr+SKIPLIST=1+QBE.EQ.id=424946"/>
    <hyperlink ref="A536" r:id="rId49" display="https://www.gsiclientiq.com/CAisd/pdmweb.exe?OP=SEARCH+FACTORY=cr+SKIPLIST=1+QBE.EQ.id=424943"/>
    <hyperlink ref="A535" r:id="rId50" display="https://www.gsiclientiq.com/CAisd/pdmweb.exe?OP=SEARCH+FACTORY=cr+SKIPLIST=1+QBE.EQ.id=424919"/>
    <hyperlink ref="A534" r:id="rId51" display="https://www.gsiclientiq.com/CAisd/pdmweb.exe?OP=SEARCH+FACTORY=cr+SKIPLIST=1+QBE.EQ.id=424849"/>
    <hyperlink ref="A533" r:id="rId52" display="https://www.gsiclientiq.com/CAisd/pdmweb.exe?OP=SEARCH+FACTORY=cr+SKIPLIST=1+QBE.EQ.id=424843"/>
    <hyperlink ref="A532" r:id="rId53" display="https://www.gsiclientiq.com/CAisd/pdmweb.exe?OP=SEARCH+FACTORY=cr+SKIPLIST=1+QBE.EQ.id=424816"/>
    <hyperlink ref="A531" r:id="rId54" display="https://www.gsiclientiq.com/CAisd/pdmweb.exe?OP=SEARCH+FACTORY=cr+SKIPLIST=1+QBE.EQ.id=424811"/>
    <hyperlink ref="A530" r:id="rId55" display="https://www.gsiclientiq.com/CAisd/pdmweb.exe?OP=SEARCH+FACTORY=cr+SKIPLIST=1+QBE.EQ.id=424782"/>
    <hyperlink ref="A529" r:id="rId56" display="https://www.gsiclientiq.com/CAisd/pdmweb.exe?OP=SEARCH+FACTORY=cr+SKIPLIST=1+QBE.EQ.id=424777"/>
    <hyperlink ref="A528" r:id="rId57" display="https://www.gsiclientiq.com/CAisd/pdmweb.exe?OP=SEARCH+FACTORY=cr+SKIPLIST=1+QBE.EQ.id=424776"/>
    <hyperlink ref="A527" r:id="rId58" display="https://www.gsiclientiq.com/CAisd/pdmweb.exe?OP=SEARCH+FACTORY=cr+SKIPLIST=1+QBE.EQ.id=424751"/>
    <hyperlink ref="A526" r:id="rId59" display="https://www.gsiclientiq.com/CAisd/pdmweb.exe?OP=SEARCH+FACTORY=cr+SKIPLIST=1+QBE.EQ.id=424747"/>
    <hyperlink ref="A525" r:id="rId60" display="https://www.gsiclientiq.com/CAisd/pdmweb.exe?OP=SEARCH+FACTORY=cr+SKIPLIST=1+QBE.EQ.id=424730"/>
    <hyperlink ref="A524" r:id="rId61" display="https://www.gsiclientiq.com/CAisd/pdmweb.exe?OP=SEARCH+FACTORY=cr+SKIPLIST=1+QBE.EQ.id=424706"/>
    <hyperlink ref="A523" r:id="rId62" display="https://www.gsiclientiq.com/CAisd/pdmweb.exe?OP=SEARCH+FACTORY=cr+SKIPLIST=1+QBE.EQ.id=424696"/>
    <hyperlink ref="A522" r:id="rId63" display="https://www.gsiclientiq.com/CAisd/pdmweb.exe?OP=SEARCH+FACTORY=cr+SKIPLIST=1+QBE.EQ.id=424650"/>
    <hyperlink ref="A521" r:id="rId64" display="https://www.gsiclientiq.com/CAisd/pdmweb.exe?OP=SEARCH+FACTORY=cr+SKIPLIST=1+QBE.EQ.id=424621"/>
    <hyperlink ref="A520" r:id="rId65" display="https://www.gsiclientiq.com/CAisd/pdmweb.exe?OP=SEARCH+FACTORY=cr+SKIPLIST=1+QBE.EQ.id=424607"/>
    <hyperlink ref="A519" r:id="rId66" display="https://www.gsiclientiq.com/CAisd/pdmweb.exe?OP=SEARCH+FACTORY=cr+SKIPLIST=1+QBE.EQ.id=424595"/>
    <hyperlink ref="A518" r:id="rId67" display="https://www.gsiclientiq.com/CAisd/pdmweb.exe?OP=SEARCH+FACTORY=cr+SKIPLIST=1+QBE.EQ.id=424588"/>
    <hyperlink ref="A517" r:id="rId68" display="https://www.gsiclientiq.com/CAisd/pdmweb.exe?OP=SEARCH+FACTORY=cr+SKIPLIST=1+QBE.EQ.id=424551"/>
    <hyperlink ref="A516" r:id="rId69" display="https://www.gsiclientiq.com/CAisd/pdmweb.exe?OP=SEARCH+FACTORY=cr+SKIPLIST=1+QBE.EQ.id=424546"/>
    <hyperlink ref="A515" r:id="rId70" display="https://www.gsiclientiq.com/CAisd/pdmweb.exe?OP=SEARCH+FACTORY=cr+SKIPLIST=1+QBE.EQ.id=424541"/>
    <hyperlink ref="A514" r:id="rId71" display="https://www.gsiclientiq.com/CAisd/pdmweb.exe?OP=SEARCH+FACTORY=cr+SKIPLIST=1+QBE.EQ.id=424503"/>
    <hyperlink ref="A513" r:id="rId72" display="https://www.gsiclientiq.com/CAisd/pdmweb.exe?OP=SEARCH+FACTORY=cr+SKIPLIST=1+QBE.EQ.id=424484"/>
    <hyperlink ref="A512" r:id="rId73" display="https://www.gsiclientiq.com/CAisd/pdmweb.exe?OP=SEARCH+FACTORY=cr+SKIPLIST=1+QBE.EQ.id=424464"/>
    <hyperlink ref="A511" r:id="rId74" display="https://www.gsiclientiq.com/CAisd/pdmweb.exe?OP=SEARCH+FACTORY=cr+SKIPLIST=1+QBE.EQ.id=424444"/>
    <hyperlink ref="A510" r:id="rId75" display="https://www.gsiclientiq.com/CAisd/pdmweb.exe?OP=SEARCH+FACTORY=cr+SKIPLIST=1+QBE.EQ.id=424417"/>
    <hyperlink ref="A509" r:id="rId76" display="https://www.gsiclientiq.com/CAisd/pdmweb.exe?OP=SEARCH+FACTORY=cr+SKIPLIST=1+QBE.EQ.id=424412"/>
    <hyperlink ref="A508" r:id="rId77" display="https://www.gsiclientiq.com/CAisd/pdmweb.exe?OP=SEARCH+FACTORY=cr+SKIPLIST=1+QBE.EQ.id=424396"/>
    <hyperlink ref="A507" r:id="rId78" display="https://www.gsiclientiq.com/CAisd/pdmweb.exe?OP=SEARCH+FACTORY=cr+SKIPLIST=1+QBE.EQ.id=424388"/>
    <hyperlink ref="A506" r:id="rId79" display="https://www.gsiclientiq.com/CAisd/pdmweb.exe?OP=SEARCH+FACTORY=cr+SKIPLIST=1+QBE.EQ.id=424366"/>
    <hyperlink ref="A505" r:id="rId80" display="https://www.gsiclientiq.com/CAisd/pdmweb.exe?OP=SEARCH+FACTORY=cr+SKIPLIST=1+QBE.EQ.id=424333"/>
    <hyperlink ref="A504" r:id="rId81" display="https://www.gsiclientiq.com/CAisd/pdmweb.exe?OP=SEARCH+FACTORY=cr+SKIPLIST=1+QBE.EQ.id=424332"/>
    <hyperlink ref="A503" r:id="rId82" display="https://www.gsiclientiq.com/CAisd/pdmweb.exe?OP=SEARCH+FACTORY=cr+SKIPLIST=1+QBE.EQ.id=424331"/>
    <hyperlink ref="A502" r:id="rId83" display="https://www.gsiclientiq.com/CAisd/pdmweb.exe?OP=SEARCH+FACTORY=cr+SKIPLIST=1+QBE.EQ.id=424330"/>
    <hyperlink ref="A501" r:id="rId84" display="https://www.gsiclientiq.com/CAisd/pdmweb.exe?OP=SEARCH+FACTORY=cr+SKIPLIST=1+QBE.EQ.id=424329"/>
    <hyperlink ref="A500" r:id="rId85" display="https://www.gsiclientiq.com/CAisd/pdmweb.exe?OP=SEARCH+FACTORY=cr+SKIPLIST=1+QBE.EQ.id=424327"/>
    <hyperlink ref="A499" r:id="rId86" display="https://www.gsiclientiq.com/CAisd/pdmweb.exe?OP=SEARCH+FACTORY=cr+SKIPLIST=1+QBE.EQ.id=424326"/>
    <hyperlink ref="A498" r:id="rId87" display="https://www.gsiclientiq.com/CAisd/pdmweb.exe?OP=SEARCH+FACTORY=cr+SKIPLIST=1+QBE.EQ.id=424325"/>
    <hyperlink ref="A497" r:id="rId88" display="https://www.gsiclientiq.com/CAisd/pdmweb.exe?OP=SEARCH+FACTORY=cr+SKIPLIST=1+QBE.EQ.id=424308"/>
    <hyperlink ref="A496" r:id="rId89" display="https://www.gsiclientiq.com/CAisd/pdmweb.exe?OP=SEARCH+FACTORY=cr+SKIPLIST=1+QBE.EQ.id=424272"/>
    <hyperlink ref="A495" r:id="rId90" display="https://www.gsiclientiq.com/CAisd/pdmweb.exe?OP=SEARCH+FACTORY=cr+SKIPLIST=1+QBE.EQ.id=424250"/>
    <hyperlink ref="A494" r:id="rId91" display="https://www.gsiclientiq.com/CAisd/pdmweb.exe?OP=SEARCH+FACTORY=cr+SKIPLIST=1+QBE.EQ.id=424245"/>
    <hyperlink ref="A493" r:id="rId92" display="https://www.gsiclientiq.com/CAisd/pdmweb.exe?OP=SEARCH+FACTORY=cr+SKIPLIST=1+QBE.EQ.id=424183"/>
    <hyperlink ref="A492" r:id="rId93" display="https://www.gsiclientiq.com/CAisd/pdmweb.exe?OP=SEARCH+FACTORY=cr+SKIPLIST=1+QBE.EQ.id=424182"/>
    <hyperlink ref="A491" r:id="rId94" display="https://www.gsiclientiq.com/CAisd/pdmweb.exe?OP=SEARCH+FACTORY=cr+SKIPLIST=1+QBE.EQ.id=424178"/>
    <hyperlink ref="A490" r:id="rId95" display="https://www.gsiclientiq.com/CAisd/pdmweb.exe?OP=SEARCH+FACTORY=cr+SKIPLIST=1+QBE.EQ.id=424176"/>
    <hyperlink ref="A489" r:id="rId96" display="https://www.gsiclientiq.com/CAisd/pdmweb.exe?OP=SEARCH+FACTORY=cr+SKIPLIST=1+QBE.EQ.id=424116"/>
    <hyperlink ref="A488" r:id="rId97" display="https://www.gsiclientiq.com/CAisd/pdmweb.exe?OP=SEARCH+FACTORY=cr+SKIPLIST=1+QBE.EQ.id=424093"/>
    <hyperlink ref="A487" r:id="rId98" display="https://www.gsiclientiq.com/CAisd/pdmweb.exe?OP=SEARCH+FACTORY=cr+SKIPLIST=1+QBE.EQ.id=424090"/>
    <hyperlink ref="A486" r:id="rId99" display="https://www.gsiclientiq.com/CAisd/pdmweb.exe?OP=SEARCH+FACTORY=cr+SKIPLIST=1+QBE.EQ.id=424070"/>
    <hyperlink ref="A485" r:id="rId100" display="https://www.gsiclientiq.com/CAisd/pdmweb.exe?OP=SEARCH+FACTORY=cr+SKIPLIST=1+QBE.EQ.id=424046"/>
    <hyperlink ref="A484" r:id="rId101" display="https://www.gsiclientiq.com/CAisd/pdmweb.exe?OP=SEARCH+FACTORY=cr+SKIPLIST=1+QBE.EQ.id=424041"/>
    <hyperlink ref="A483" r:id="rId102" display="https://www.gsiclientiq.com/CAisd/pdmweb.exe?OP=SEARCH+FACTORY=cr+SKIPLIST=1+QBE.EQ.id=424018"/>
    <hyperlink ref="A482" r:id="rId103" display="https://www.gsiclientiq.com/CAisd/pdmweb.exe?OP=SEARCH+FACTORY=cr+SKIPLIST=1+QBE.EQ.id=424008"/>
    <hyperlink ref="A481" r:id="rId104" display="https://www.gsiclientiq.com/CAisd/pdmweb.exe?OP=SEARCH+FACTORY=cr+SKIPLIST=1+QBE.EQ.id=423982"/>
    <hyperlink ref="A480" r:id="rId105" display="https://www.gsiclientiq.com/CAisd/pdmweb.exe?OP=SEARCH+FACTORY=cr+SKIPLIST=1+QBE.EQ.id=423918"/>
    <hyperlink ref="A479" r:id="rId106" display="https://www.gsiclientiq.com/CAisd/pdmweb.exe?OP=SEARCH+FACTORY=cr+SKIPLIST=1+QBE.EQ.id=423906"/>
    <hyperlink ref="A478" r:id="rId107" display="https://www.gsiclientiq.com/CAisd/pdmweb.exe?OP=SEARCH+FACTORY=cr+SKIPLIST=1+QBE.EQ.id=423896"/>
    <hyperlink ref="A477" r:id="rId108" display="https://www.gsiclientiq.com/CAisd/pdmweb.exe?OP=SEARCH+FACTORY=cr+SKIPLIST=1+QBE.EQ.id=423889"/>
    <hyperlink ref="A476" r:id="rId109" display="https://www.gsiclientiq.com/CAisd/pdmweb.exe?OP=SEARCH+FACTORY=cr+SKIPLIST=1+QBE.EQ.id=423882"/>
    <hyperlink ref="A475" r:id="rId110" display="https://www.gsiclientiq.com/CAisd/pdmweb.exe?OP=SEARCH+FACTORY=cr+SKIPLIST=1+QBE.EQ.id=423835"/>
    <hyperlink ref="A474" r:id="rId111" display="https://www.gsiclientiq.com/CAisd/pdmweb.exe?OP=SEARCH+FACTORY=cr+SKIPLIST=1+QBE.EQ.id=423777"/>
    <hyperlink ref="A473" r:id="rId112" display="https://www.gsiclientiq.com/CAisd/pdmweb.exe?OP=SEARCH+FACTORY=cr+SKIPLIST=1+QBE.EQ.id=423771"/>
    <hyperlink ref="A472" r:id="rId113" display="https://www.gsiclientiq.com/CAisd/pdmweb.exe?OP=SEARCH+FACTORY=cr+SKIPLIST=1+QBE.EQ.id=423753"/>
    <hyperlink ref="A471" r:id="rId114" display="https://www.gsiclientiq.com/CAisd/pdmweb.exe?OP=SEARCH+FACTORY=cr+SKIPLIST=1+QBE.EQ.id=423745"/>
    <hyperlink ref="A470" r:id="rId115" display="https://www.gsiclientiq.com/CAisd/pdmweb.exe?OP=SEARCH+FACTORY=cr+SKIPLIST=1+QBE.EQ.id=423694"/>
    <hyperlink ref="A469" r:id="rId116" display="https://www.gsiclientiq.com/CAisd/pdmweb.exe?OP=SEARCH+FACTORY=cr+SKIPLIST=1+QBE.EQ.id=423691"/>
    <hyperlink ref="A468" r:id="rId117" display="https://www.gsiclientiq.com/CAisd/pdmweb.exe?OP=SEARCH+FACTORY=cr+SKIPLIST=1+QBE.EQ.id=423688"/>
    <hyperlink ref="A467" r:id="rId118" display="https://www.gsiclientiq.com/CAisd/pdmweb.exe?OP=SEARCH+FACTORY=cr+SKIPLIST=1+QBE.EQ.id=423653"/>
    <hyperlink ref="A466" r:id="rId119" display="https://www.gsiclientiq.com/CAisd/pdmweb.exe?OP=SEARCH+FACTORY=cr+SKIPLIST=1+QBE.EQ.id=423584"/>
    <hyperlink ref="A465" r:id="rId120" display="https://www.gsiclientiq.com/CAisd/pdmweb.exe?OP=SEARCH+FACTORY=cr+SKIPLIST=1+QBE.EQ.id=423576"/>
    <hyperlink ref="A464" r:id="rId121" display="https://www.gsiclientiq.com/CAisd/pdmweb.exe?OP=SEARCH+FACTORY=cr+SKIPLIST=1+QBE.EQ.id=423553"/>
    <hyperlink ref="A463" r:id="rId122" display="https://www.gsiclientiq.com/CAisd/pdmweb.exe?OP=SEARCH+FACTORY=cr+SKIPLIST=1+QBE.EQ.id=423530"/>
    <hyperlink ref="A462" r:id="rId123" display="https://www.gsiclientiq.com/CAisd/pdmweb.exe?OP=SEARCH+FACTORY=cr+SKIPLIST=1+QBE.EQ.id=423528"/>
    <hyperlink ref="A461" r:id="rId124" display="https://www.gsiclientiq.com/CAisd/pdmweb.exe?OP=SEARCH+FACTORY=cr+SKIPLIST=1+QBE.EQ.id=423511"/>
    <hyperlink ref="A460" r:id="rId125" display="https://www.gsiclientiq.com/CAisd/pdmweb.exe?OP=SEARCH+FACTORY=cr+SKIPLIST=1+QBE.EQ.id=423429"/>
    <hyperlink ref="A459" r:id="rId126" display="https://www.gsiclientiq.com/CAisd/pdmweb.exe?OP=SEARCH+FACTORY=cr+SKIPLIST=1+QBE.EQ.id=423426"/>
    <hyperlink ref="A458" r:id="rId127" display="https://www.gsiclientiq.com/CAisd/pdmweb.exe?OP=SEARCH+FACTORY=cr+SKIPLIST=1+QBE.EQ.id=423425"/>
    <hyperlink ref="A457" r:id="rId128" display="https://www.gsiclientiq.com/CAisd/pdmweb.exe?OP=SEARCH+FACTORY=cr+SKIPLIST=1+QBE.EQ.id=423416"/>
    <hyperlink ref="A456" r:id="rId129" display="https://www.gsiclientiq.com/CAisd/pdmweb.exe?OP=SEARCH+FACTORY=cr+SKIPLIST=1+QBE.EQ.id=423394"/>
    <hyperlink ref="A455" r:id="rId130" display="https://www.gsiclientiq.com/CAisd/pdmweb.exe?OP=SEARCH+FACTORY=cr+SKIPLIST=1+QBE.EQ.id=423384"/>
    <hyperlink ref="A454" r:id="rId131" display="https://www.gsiclientiq.com/CAisd/pdmweb.exe?OP=SEARCH+FACTORY=cr+SKIPLIST=1+QBE.EQ.id=423370"/>
    <hyperlink ref="A453" r:id="rId132" display="https://www.gsiclientiq.com/CAisd/pdmweb.exe?OP=SEARCH+FACTORY=cr+SKIPLIST=1+QBE.EQ.id=423366"/>
    <hyperlink ref="A452" r:id="rId133" display="https://www.gsiclientiq.com/CAisd/pdmweb.exe?OP=SEARCH+FACTORY=cr+SKIPLIST=1+QBE.EQ.id=423361"/>
    <hyperlink ref="A451" r:id="rId134" display="https://www.gsiclientiq.com/CAisd/pdmweb.exe?OP=SEARCH+FACTORY=cr+SKIPLIST=1+QBE.EQ.id=423359"/>
    <hyperlink ref="A450" r:id="rId135" display="https://www.gsiclientiq.com/CAisd/pdmweb.exe?OP=SEARCH+FACTORY=cr+SKIPLIST=1+QBE.EQ.id=423355"/>
    <hyperlink ref="A449" r:id="rId136" display="https://www.gsiclientiq.com/CAisd/pdmweb.exe?OP=SEARCH+FACTORY=cr+SKIPLIST=1+QBE.EQ.id=423341"/>
    <hyperlink ref="A448" r:id="rId137" display="https://www.gsiclientiq.com/CAisd/pdmweb.exe?OP=SEARCH+FACTORY=cr+SKIPLIST=1+QBE.EQ.id=423315"/>
    <hyperlink ref="A447" r:id="rId138" display="https://www.gsiclientiq.com/CAisd/pdmweb.exe?OP=SEARCH+FACTORY=cr+SKIPLIST=1+QBE.EQ.id=423312"/>
    <hyperlink ref="A446" r:id="rId139" display="https://www.gsiclientiq.com/CAisd/pdmweb.exe?OP=SEARCH+FACTORY=cr+SKIPLIST=1+QBE.EQ.id=423302"/>
    <hyperlink ref="A445" r:id="rId140" display="https://www.gsiclientiq.com/CAisd/pdmweb.exe?OP=SEARCH+FACTORY=cr+SKIPLIST=1+QBE.EQ.id=423278"/>
    <hyperlink ref="A444" r:id="rId141" display="https://www.gsiclientiq.com/CAisd/pdmweb.exe?OP=SEARCH+FACTORY=cr+SKIPLIST=1+QBE.EQ.id=423247"/>
    <hyperlink ref="A443" r:id="rId142" display="https://www.gsiclientiq.com/CAisd/pdmweb.exe?OP=SEARCH+FACTORY=cr+SKIPLIST=1+QBE.EQ.id=423246"/>
    <hyperlink ref="A442" r:id="rId143" display="https://www.gsiclientiq.com/CAisd/pdmweb.exe?OP=SEARCH+FACTORY=cr+SKIPLIST=1+QBE.EQ.id=423240"/>
    <hyperlink ref="A441" r:id="rId144" display="https://www.gsiclientiq.com/CAisd/pdmweb.exe?OP=SEARCH+FACTORY=cr+SKIPLIST=1+QBE.EQ.id=423214"/>
    <hyperlink ref="A440" r:id="rId145" display="https://www.gsiclientiq.com/CAisd/pdmweb.exe?OP=SEARCH+FACTORY=cr+SKIPLIST=1+QBE.EQ.id=423213"/>
    <hyperlink ref="A439" r:id="rId146" display="https://www.gsiclientiq.com/CAisd/pdmweb.exe?OP=SEARCH+FACTORY=cr+SKIPLIST=1+QBE.EQ.id=423211"/>
    <hyperlink ref="A438" r:id="rId147" display="https://www.gsiclientiq.com/CAisd/pdmweb.exe?OP=SEARCH+FACTORY=cr+SKIPLIST=1+QBE.EQ.id=423207"/>
    <hyperlink ref="A437" r:id="rId148" display="https://www.gsiclientiq.com/CAisd/pdmweb.exe?OP=SEARCH+FACTORY=cr+SKIPLIST=1+QBE.EQ.id=423194"/>
    <hyperlink ref="A436" r:id="rId149" display="https://www.gsiclientiq.com/CAisd/pdmweb.exe?OP=SEARCH+FACTORY=cr+SKIPLIST=1+QBE.EQ.id=423175"/>
    <hyperlink ref="A435" r:id="rId150" display="https://www.gsiclientiq.com/CAisd/pdmweb.exe?OP=SEARCH+FACTORY=cr+SKIPLIST=1+QBE.EQ.id=423168"/>
    <hyperlink ref="A434" r:id="rId151" display="https://www.gsiclientiq.com/CAisd/pdmweb.exe?OP=SEARCH+FACTORY=cr+SKIPLIST=1+QBE.EQ.id=423162"/>
    <hyperlink ref="A433" r:id="rId152" display="https://www.gsiclientiq.com/CAisd/pdmweb.exe?OP=SEARCH+FACTORY=cr+SKIPLIST=1+QBE.EQ.id=423150"/>
    <hyperlink ref="A432" r:id="rId153" display="https://www.gsiclientiq.com/CAisd/pdmweb.exe?OP=SEARCH+FACTORY=cr+SKIPLIST=1+QBE.EQ.id=423128"/>
    <hyperlink ref="A431" r:id="rId154" display="https://www.gsiclientiq.com/CAisd/pdmweb.exe?OP=SEARCH+FACTORY=cr+SKIPLIST=1+QBE.EQ.id=423117"/>
    <hyperlink ref="A430" r:id="rId155" display="https://www.gsiclientiq.com/CAisd/pdmweb.exe?OP=SEARCH+FACTORY=cr+SKIPLIST=1+QBE.EQ.id=423112"/>
    <hyperlink ref="A429" r:id="rId156" display="https://www.gsiclientiq.com/CAisd/pdmweb.exe?OP=SEARCH+FACTORY=cr+SKIPLIST=1+QBE.EQ.id=423105"/>
    <hyperlink ref="A428" r:id="rId157" display="https://www.gsiclientiq.com/CAisd/pdmweb.exe?OP=SEARCH+FACTORY=cr+SKIPLIST=1+QBE.EQ.id=423095"/>
    <hyperlink ref="A427" r:id="rId158" display="https://www.gsiclientiq.com/CAisd/pdmweb.exe?OP=SEARCH+FACTORY=cr+SKIPLIST=1+QBE.EQ.id=423089"/>
    <hyperlink ref="A426" r:id="rId159" display="https://www.gsiclientiq.com/CAisd/pdmweb.exe?OP=SEARCH+FACTORY=cr+SKIPLIST=1+QBE.EQ.id=423088"/>
    <hyperlink ref="A425" r:id="rId160" display="https://www.gsiclientiq.com/CAisd/pdmweb.exe?OP=SEARCH+FACTORY=cr+SKIPLIST=1+QBE.EQ.id=423070"/>
    <hyperlink ref="A424" r:id="rId161" display="https://www.gsiclientiq.com/CAisd/pdmweb.exe?OP=SEARCH+FACTORY=cr+SKIPLIST=1+QBE.EQ.id=423067"/>
    <hyperlink ref="A423" r:id="rId162" display="https://www.gsiclientiq.com/CAisd/pdmweb.exe?OP=SEARCH+FACTORY=cr+SKIPLIST=1+QBE.EQ.id=423051"/>
    <hyperlink ref="A422" r:id="rId163" display="https://www.gsiclientiq.com/CAisd/pdmweb.exe?OP=SEARCH+FACTORY=cr+SKIPLIST=1+QBE.EQ.id=423036"/>
    <hyperlink ref="A421" r:id="rId164" display="https://www.gsiclientiq.com/CAisd/pdmweb.exe?OP=SEARCH+FACTORY=cr+SKIPLIST=1+QBE.EQ.id=423017"/>
    <hyperlink ref="A420" r:id="rId165" display="https://www.gsiclientiq.com/CAisd/pdmweb.exe?OP=SEARCH+FACTORY=cr+SKIPLIST=1+QBE.EQ.id=422997"/>
    <hyperlink ref="A419" r:id="rId166" display="https://www.gsiclientiq.com/CAisd/pdmweb.exe?OP=SEARCH+FACTORY=cr+SKIPLIST=1+QBE.EQ.id=422991"/>
    <hyperlink ref="A418" r:id="rId167" display="https://www.gsiclientiq.com/CAisd/pdmweb.exe?OP=SEARCH+FACTORY=cr+SKIPLIST=1+QBE.EQ.id=422990"/>
    <hyperlink ref="A417" r:id="rId168" display="https://www.gsiclientiq.com/CAisd/pdmweb.exe?OP=SEARCH+FACTORY=cr+SKIPLIST=1+QBE.EQ.id=422985"/>
    <hyperlink ref="A416" r:id="rId169" display="https://www.gsiclientiq.com/CAisd/pdmweb.exe?OP=SEARCH+FACTORY=cr+SKIPLIST=1+QBE.EQ.id=422967"/>
    <hyperlink ref="A415" r:id="rId170" display="https://www.gsiclientiq.com/CAisd/pdmweb.exe?OP=SEARCH+FACTORY=cr+SKIPLIST=1+QBE.EQ.id=422947"/>
    <hyperlink ref="A414" r:id="rId171" display="https://www.gsiclientiq.com/CAisd/pdmweb.exe?OP=SEARCH+FACTORY=cr+SKIPLIST=1+QBE.EQ.id=422928"/>
    <hyperlink ref="A413" r:id="rId172" display="https://www.gsiclientiq.com/CAisd/pdmweb.exe?OP=SEARCH+FACTORY=cr+SKIPLIST=1+QBE.EQ.id=422917"/>
    <hyperlink ref="A412" r:id="rId173" display="https://www.gsiclientiq.com/CAisd/pdmweb.exe?OP=SEARCH+FACTORY=cr+SKIPLIST=1+QBE.EQ.id=422892"/>
    <hyperlink ref="A411" r:id="rId174" display="https://www.gsiclientiq.com/CAisd/pdmweb.exe?OP=SEARCH+FACTORY=cr+SKIPLIST=1+QBE.EQ.id=422883"/>
    <hyperlink ref="A410" r:id="rId175" display="https://www.gsiclientiq.com/CAisd/pdmweb.exe?OP=SEARCH+FACTORY=cr+SKIPLIST=1+QBE.EQ.id=422847"/>
    <hyperlink ref="A409" r:id="rId176" display="https://www.gsiclientiq.com/CAisd/pdmweb.exe?OP=SEARCH+FACTORY=cr+SKIPLIST=1+QBE.EQ.id=422842"/>
    <hyperlink ref="A408" r:id="rId177" display="https://www.gsiclientiq.com/CAisd/pdmweb.exe?OP=SEARCH+FACTORY=cr+SKIPLIST=1+QBE.EQ.id=422814"/>
    <hyperlink ref="A407" r:id="rId178" display="https://www.gsiclientiq.com/CAisd/pdmweb.exe?OP=SEARCH+FACTORY=cr+SKIPLIST=1+QBE.EQ.id=422811"/>
    <hyperlink ref="A406" r:id="rId179" display="https://www.gsiclientiq.com/CAisd/pdmweb.exe?OP=SEARCH+FACTORY=cr+SKIPLIST=1+QBE.EQ.id=422809"/>
    <hyperlink ref="A405" r:id="rId180" display="https://www.gsiclientiq.com/CAisd/pdmweb.exe?OP=SEARCH+FACTORY=cr+SKIPLIST=1+QBE.EQ.id=422806"/>
    <hyperlink ref="A404" r:id="rId181" display="https://www.gsiclientiq.com/CAisd/pdmweb.exe?OP=SEARCH+FACTORY=cr+SKIPLIST=1+QBE.EQ.id=422803"/>
    <hyperlink ref="A403" r:id="rId182" display="https://www.gsiclientiq.com/CAisd/pdmweb.exe?OP=SEARCH+FACTORY=cr+SKIPLIST=1+QBE.EQ.id=422759"/>
    <hyperlink ref="A402" r:id="rId183" display="https://www.gsiclientiq.com/CAisd/pdmweb.exe?OP=SEARCH+FACTORY=cr+SKIPLIST=1+QBE.EQ.id=422757"/>
    <hyperlink ref="A401" r:id="rId184" display="https://www.gsiclientiq.com/CAisd/pdmweb.exe?OP=SEARCH+FACTORY=cr+SKIPLIST=1+QBE.EQ.id=422747"/>
    <hyperlink ref="A400" r:id="rId185" display="https://www.gsiclientiq.com/CAisd/pdmweb.exe?OP=SEARCH+FACTORY=cr+SKIPLIST=1+QBE.EQ.id=422746"/>
    <hyperlink ref="A399" r:id="rId186" display="https://www.gsiclientiq.com/CAisd/pdmweb.exe?OP=SEARCH+FACTORY=cr+SKIPLIST=1+QBE.EQ.id=422743"/>
    <hyperlink ref="A398" r:id="rId187" display="https://www.gsiclientiq.com/CAisd/pdmweb.exe?OP=SEARCH+FACTORY=cr+SKIPLIST=1+QBE.EQ.id=422728"/>
    <hyperlink ref="A397" r:id="rId188" display="https://www.gsiclientiq.com/CAisd/pdmweb.exe?OP=SEARCH+FACTORY=cr+SKIPLIST=1+QBE.EQ.id=422727"/>
    <hyperlink ref="A396" r:id="rId189" display="https://www.gsiclientiq.com/CAisd/pdmweb.exe?OP=SEARCH+FACTORY=cr+SKIPLIST=1+QBE.EQ.id=422715"/>
    <hyperlink ref="A395" r:id="rId190" display="https://www.gsiclientiq.com/CAisd/pdmweb.exe?OP=SEARCH+FACTORY=cr+SKIPLIST=1+QBE.EQ.id=422714"/>
    <hyperlink ref="A394" r:id="rId191" display="https://www.gsiclientiq.com/CAisd/pdmweb.exe?OP=SEARCH+FACTORY=cr+SKIPLIST=1+QBE.EQ.id=422713"/>
    <hyperlink ref="A393" r:id="rId192" display="https://www.gsiclientiq.com/CAisd/pdmweb.exe?OP=SEARCH+FACTORY=cr+SKIPLIST=1+QBE.EQ.id=422710"/>
    <hyperlink ref="A392" r:id="rId193" display="https://www.gsiclientiq.com/CAisd/pdmweb.exe?OP=SEARCH+FACTORY=cr+SKIPLIST=1+QBE.EQ.id=422705"/>
    <hyperlink ref="A391" r:id="rId194" display="https://www.gsiclientiq.com/CAisd/pdmweb.exe?OP=SEARCH+FACTORY=cr+SKIPLIST=1+QBE.EQ.id=422694"/>
    <hyperlink ref="A390" r:id="rId195" display="https://www.gsiclientiq.com/CAisd/pdmweb.exe?OP=SEARCH+FACTORY=cr+SKIPLIST=1+QBE.EQ.id=422685"/>
    <hyperlink ref="A389" r:id="rId196" display="https://www.gsiclientiq.com/CAisd/pdmweb.exe?OP=SEARCH+FACTORY=cr+SKIPLIST=1+QBE.EQ.id=422679"/>
    <hyperlink ref="A388" r:id="rId197" display="https://www.gsiclientiq.com/CAisd/pdmweb.exe?OP=SEARCH+FACTORY=cr+SKIPLIST=1+QBE.EQ.id=422678"/>
    <hyperlink ref="A387" r:id="rId198" display="https://www.gsiclientiq.com/CAisd/pdmweb.exe?OP=SEARCH+FACTORY=cr+SKIPLIST=1+QBE.EQ.id=422642"/>
    <hyperlink ref="A386" r:id="rId199" display="https://www.gsiclientiq.com/CAisd/pdmweb.exe?OP=SEARCH+FACTORY=cr+SKIPLIST=1+QBE.EQ.id=422641"/>
    <hyperlink ref="A385" r:id="rId200" display="https://www.gsiclientiq.com/CAisd/pdmweb.exe?OP=SEARCH+FACTORY=cr+SKIPLIST=1+QBE.EQ.id=422635"/>
    <hyperlink ref="A384" r:id="rId201" display="https://www.gsiclientiq.com/CAisd/pdmweb.exe?OP=SEARCH+FACTORY=cr+SKIPLIST=1+QBE.EQ.id=422633"/>
    <hyperlink ref="A383" r:id="rId202" display="https://www.gsiclientiq.com/CAisd/pdmweb.exe?OP=SEARCH+FACTORY=cr+SKIPLIST=1+QBE.EQ.id=422632"/>
    <hyperlink ref="A382" r:id="rId203" display="https://www.gsiclientiq.com/CAisd/pdmweb.exe?OP=SEARCH+FACTORY=cr+SKIPLIST=1+QBE.EQ.id=422618"/>
    <hyperlink ref="A381" r:id="rId204" display="https://www.gsiclientiq.com/CAisd/pdmweb.exe?OP=SEARCH+FACTORY=cr+SKIPLIST=1+QBE.EQ.id=422615"/>
    <hyperlink ref="A380" r:id="rId205" display="https://www.gsiclientiq.com/CAisd/pdmweb.exe?OP=SEARCH+FACTORY=cr+SKIPLIST=1+QBE.EQ.id=422610"/>
    <hyperlink ref="A379" r:id="rId206" display="https://www.gsiclientiq.com/CAisd/pdmweb.exe?OP=SEARCH+FACTORY=cr+SKIPLIST=1+QBE.EQ.id=422602"/>
    <hyperlink ref="A378" r:id="rId207" display="https://www.gsiclientiq.com/CAisd/pdmweb.exe?OP=SEARCH+FACTORY=cr+SKIPLIST=1+QBE.EQ.id=422600"/>
    <hyperlink ref="A377" r:id="rId208" display="https://www.gsiclientiq.com/CAisd/pdmweb.exe?OP=SEARCH+FACTORY=cr+SKIPLIST=1+QBE.EQ.id=422597"/>
    <hyperlink ref="A376" r:id="rId209" display="https://www.gsiclientiq.com/CAisd/pdmweb.exe?OP=SEARCH+FACTORY=cr+SKIPLIST=1+QBE.EQ.id=422585"/>
    <hyperlink ref="A375" r:id="rId210" display="https://www.gsiclientiq.com/CAisd/pdmweb.exe?OP=SEARCH+FACTORY=cr+SKIPLIST=1+QBE.EQ.id=422572"/>
    <hyperlink ref="A374" r:id="rId211" display="https://www.gsiclientiq.com/CAisd/pdmweb.exe?OP=SEARCH+FACTORY=cr+SKIPLIST=1+QBE.EQ.id=422558"/>
    <hyperlink ref="A373" r:id="rId212" display="https://www.gsiclientiq.com/CAisd/pdmweb.exe?OP=SEARCH+FACTORY=cr+SKIPLIST=1+QBE.EQ.id=422547"/>
    <hyperlink ref="A372" r:id="rId213" display="https://www.gsiclientiq.com/CAisd/pdmweb.exe?OP=SEARCH+FACTORY=cr+SKIPLIST=1+QBE.EQ.id=422546"/>
    <hyperlink ref="A371" r:id="rId214" display="https://www.gsiclientiq.com/CAisd/pdmweb.exe?OP=SEARCH+FACTORY=cr+SKIPLIST=1+QBE.EQ.id=422540"/>
    <hyperlink ref="A370" r:id="rId215" display="https://www.gsiclientiq.com/CAisd/pdmweb.exe?OP=SEARCH+FACTORY=cr+SKIPLIST=1+QBE.EQ.id=422528"/>
    <hyperlink ref="A369" r:id="rId216" display="https://www.gsiclientiq.com/CAisd/pdmweb.exe?OP=SEARCH+FACTORY=cr+SKIPLIST=1+QBE.EQ.id=422504"/>
    <hyperlink ref="A368" r:id="rId217" display="https://www.gsiclientiq.com/CAisd/pdmweb.exe?OP=SEARCH+FACTORY=cr+SKIPLIST=1+QBE.EQ.id=422503"/>
    <hyperlink ref="A367" r:id="rId218" display="https://www.gsiclientiq.com/CAisd/pdmweb.exe?OP=SEARCH+FACTORY=cr+SKIPLIST=1+QBE.EQ.id=422499"/>
    <hyperlink ref="A366" r:id="rId219" display="https://www.gsiclientiq.com/CAisd/pdmweb.exe?OP=SEARCH+FACTORY=cr+SKIPLIST=1+QBE.EQ.id=422488"/>
    <hyperlink ref="A365" r:id="rId220" display="https://www.gsiclientiq.com/CAisd/pdmweb.exe?OP=SEARCH+FACTORY=cr+SKIPLIST=1+QBE.EQ.id=422487"/>
    <hyperlink ref="A364" r:id="rId221" display="https://www.gsiclientiq.com/CAisd/pdmweb.exe?OP=SEARCH+FACTORY=cr+SKIPLIST=1+QBE.EQ.id=422481"/>
    <hyperlink ref="A363" r:id="rId222" display="https://www.gsiclientiq.com/CAisd/pdmweb.exe?OP=SEARCH+FACTORY=cr+SKIPLIST=1+QBE.EQ.id=422480"/>
    <hyperlink ref="A362" r:id="rId223" display="https://www.gsiclientiq.com/CAisd/pdmweb.exe?OP=SEARCH+FACTORY=cr+SKIPLIST=1+QBE.EQ.id=422479"/>
    <hyperlink ref="A361" r:id="rId224" display="https://www.gsiclientiq.com/CAisd/pdmweb.exe?OP=SEARCH+FACTORY=cr+SKIPLIST=1+QBE.EQ.id=422474"/>
    <hyperlink ref="A360" r:id="rId225" display="https://www.gsiclientiq.com/CAisd/pdmweb.exe?OP=SEARCH+FACTORY=cr+SKIPLIST=1+QBE.EQ.id=422473"/>
    <hyperlink ref="A359" r:id="rId226" display="https://www.gsiclientiq.com/CAisd/pdmweb.exe?OP=SEARCH+FACTORY=cr+SKIPLIST=1+QBE.EQ.id=422472"/>
    <hyperlink ref="A358" r:id="rId227" display="https://www.gsiclientiq.com/CAisd/pdmweb.exe?OP=SEARCH+FACTORY=cr+SKIPLIST=1+QBE.EQ.id=422471"/>
    <hyperlink ref="A357" r:id="rId228" display="https://www.gsiclientiq.com/CAisd/pdmweb.exe?OP=SEARCH+FACTORY=cr+SKIPLIST=1+QBE.EQ.id=422467"/>
    <hyperlink ref="A356" r:id="rId229" display="https://www.gsiclientiq.com/CAisd/pdmweb.exe?OP=SEARCH+FACTORY=cr+SKIPLIST=1+QBE.EQ.id=422452"/>
    <hyperlink ref="A355" r:id="rId230" display="https://www.gsiclientiq.com/CAisd/pdmweb.exe?OP=SEARCH+FACTORY=cr+SKIPLIST=1+QBE.EQ.id=422434"/>
    <hyperlink ref="A354" r:id="rId231" display="https://www.gsiclientiq.com/CAisd/pdmweb.exe?OP=SEARCH+FACTORY=cr+SKIPLIST=1+QBE.EQ.id=422431"/>
    <hyperlink ref="A353" r:id="rId232" display="https://www.gsiclientiq.com/CAisd/pdmweb.exe?OP=SEARCH+FACTORY=cr+SKIPLIST=1+QBE.EQ.id=422428"/>
    <hyperlink ref="A352" r:id="rId233" display="https://www.gsiclientiq.com/CAisd/pdmweb.exe?OP=SEARCH+FACTORY=cr+SKIPLIST=1+QBE.EQ.id=422425"/>
    <hyperlink ref="A351" r:id="rId234" display="https://www.gsiclientiq.com/CAisd/pdmweb.exe?OP=SEARCH+FACTORY=cr+SKIPLIST=1+QBE.EQ.id=422422"/>
    <hyperlink ref="A350" r:id="rId235" display="https://www.gsiclientiq.com/CAisd/pdmweb.exe?OP=SEARCH+FACTORY=cr+SKIPLIST=1+QBE.EQ.id=422421"/>
    <hyperlink ref="A349" r:id="rId236" display="https://www.gsiclientiq.com/CAisd/pdmweb.exe?OP=SEARCH+FACTORY=cr+SKIPLIST=1+QBE.EQ.id=422410"/>
    <hyperlink ref="A348" r:id="rId237" display="https://www.gsiclientiq.com/CAisd/pdmweb.exe?OP=SEARCH+FACTORY=cr+SKIPLIST=1+QBE.EQ.id=422398"/>
    <hyperlink ref="A347" r:id="rId238" display="https://www.gsiclientiq.com/CAisd/pdmweb.exe?OP=SEARCH+FACTORY=cr+SKIPLIST=1+QBE.EQ.id=422397"/>
    <hyperlink ref="A346" r:id="rId239" display="https://www.gsiclientiq.com/CAisd/pdmweb.exe?OP=SEARCH+FACTORY=cr+SKIPLIST=1+QBE.EQ.id=422394"/>
    <hyperlink ref="A345" r:id="rId240" display="https://www.gsiclientiq.com/CAisd/pdmweb.exe?OP=SEARCH+FACTORY=cr+SKIPLIST=1+QBE.EQ.id=422393"/>
    <hyperlink ref="A344" r:id="rId241" display="https://www.gsiclientiq.com/CAisd/pdmweb.exe?OP=SEARCH+FACTORY=cr+SKIPLIST=1+QBE.EQ.id=422382"/>
    <hyperlink ref="A343" r:id="rId242" display="https://www.gsiclientiq.com/CAisd/pdmweb.exe?OP=SEARCH+FACTORY=cr+SKIPLIST=1+QBE.EQ.id=422380"/>
    <hyperlink ref="A342" r:id="rId243" display="https://www.gsiclientiq.com/CAisd/pdmweb.exe?OP=SEARCH+FACTORY=cr+SKIPLIST=1+QBE.EQ.id=422376"/>
    <hyperlink ref="A341" r:id="rId244" display="https://www.gsiclientiq.com/CAisd/pdmweb.exe?OP=SEARCH+FACTORY=cr+SKIPLIST=1+QBE.EQ.id=422374"/>
    <hyperlink ref="A340" r:id="rId245" display="https://www.gsiclientiq.com/CAisd/pdmweb.exe?OP=SEARCH+FACTORY=cr+SKIPLIST=1+QBE.EQ.id=422372"/>
    <hyperlink ref="A339" r:id="rId246" display="https://www.gsiclientiq.com/CAisd/pdmweb.exe?OP=SEARCH+FACTORY=cr+SKIPLIST=1+QBE.EQ.id=422370"/>
    <hyperlink ref="A338" r:id="rId247" display="https://www.gsiclientiq.com/CAisd/pdmweb.exe?OP=SEARCH+FACTORY=cr+SKIPLIST=1+QBE.EQ.id=422361"/>
    <hyperlink ref="A337" r:id="rId248" display="https://www.gsiclientiq.com/CAisd/pdmweb.exe?OP=SEARCH+FACTORY=cr+SKIPLIST=1+QBE.EQ.id=422349"/>
    <hyperlink ref="A336" r:id="rId249" display="https://www.gsiclientiq.com/CAisd/pdmweb.exe?OP=SEARCH+FACTORY=cr+SKIPLIST=1+QBE.EQ.id=422348"/>
    <hyperlink ref="A335" r:id="rId250" display="https://www.gsiclientiq.com/CAisd/pdmweb.exe?OP=SEARCH+FACTORY=cr+SKIPLIST=1+QBE.EQ.id=422346"/>
    <hyperlink ref="A334" r:id="rId251" display="https://www.gsiclientiq.com/CAisd/pdmweb.exe?OP=SEARCH+FACTORY=cr+SKIPLIST=1+QBE.EQ.id=422343"/>
    <hyperlink ref="A333" r:id="rId252" display="https://www.gsiclientiq.com/CAisd/pdmweb.exe?OP=SEARCH+FACTORY=cr+SKIPLIST=1+QBE.EQ.id=422342"/>
    <hyperlink ref="A332" r:id="rId253" display="https://www.gsiclientiq.com/CAisd/pdmweb.exe?OP=SEARCH+FACTORY=cr+SKIPLIST=1+QBE.EQ.id=422340"/>
    <hyperlink ref="A331" r:id="rId254" display="https://www.gsiclientiq.com/CAisd/pdmweb.exe?OP=SEARCH+FACTORY=cr+SKIPLIST=1+QBE.EQ.id=422336"/>
    <hyperlink ref="A330" r:id="rId255" display="https://www.gsiclientiq.com/CAisd/pdmweb.exe?OP=SEARCH+FACTORY=cr+SKIPLIST=1+QBE.EQ.id=422334"/>
    <hyperlink ref="A329" r:id="rId256" display="https://www.gsiclientiq.com/CAisd/pdmweb.exe?OP=SEARCH+FACTORY=cr+SKIPLIST=1+QBE.EQ.id=422332"/>
    <hyperlink ref="A328" r:id="rId257" display="https://www.gsiclientiq.com/CAisd/pdmweb.exe?OP=SEARCH+FACTORY=cr+SKIPLIST=1+QBE.EQ.id=422331"/>
    <hyperlink ref="A327" r:id="rId258" display="https://www.gsiclientiq.com/CAisd/pdmweb.exe?OP=SEARCH+FACTORY=cr+SKIPLIST=1+QBE.EQ.id=422329"/>
    <hyperlink ref="A326" r:id="rId259" display="https://www.gsiclientiq.com/CAisd/pdmweb.exe?OP=SEARCH+FACTORY=cr+SKIPLIST=1+QBE.EQ.id=422328"/>
    <hyperlink ref="A325" r:id="rId260" display="https://www.gsiclientiq.com/CAisd/pdmweb.exe?OP=SEARCH+FACTORY=cr+SKIPLIST=1+QBE.EQ.id=422327"/>
    <hyperlink ref="A324" r:id="rId261" display="https://www.gsiclientiq.com/CAisd/pdmweb.exe?OP=SEARCH+FACTORY=cr+SKIPLIST=1+QBE.EQ.id=422326"/>
    <hyperlink ref="A323" r:id="rId262" display="https://www.gsiclientiq.com/CAisd/pdmweb.exe?OP=SEARCH+FACTORY=cr+SKIPLIST=1+QBE.EQ.id=422316"/>
    <hyperlink ref="A322" r:id="rId263" display="https://www.gsiclientiq.com/CAisd/pdmweb.exe?OP=SEARCH+FACTORY=cr+SKIPLIST=1+QBE.EQ.id=422311"/>
    <hyperlink ref="A321" r:id="rId264" display="https://www.gsiclientiq.com/CAisd/pdmweb.exe?OP=SEARCH+FACTORY=cr+SKIPLIST=1+QBE.EQ.id=422307"/>
    <hyperlink ref="A320" r:id="rId265" display="https://www.gsiclientiq.com/CAisd/pdmweb.exe?OP=SEARCH+FACTORY=cr+SKIPLIST=1+QBE.EQ.id=422292"/>
    <hyperlink ref="A319" r:id="rId266" display="https://www.gsiclientiq.com/CAisd/pdmweb.exe?OP=SEARCH+FACTORY=cr+SKIPLIST=1+QBE.EQ.id=422289"/>
    <hyperlink ref="A318" r:id="rId267" display="https://www.gsiclientiq.com/CAisd/pdmweb.exe?OP=SEARCH+FACTORY=cr+SKIPLIST=1+QBE.EQ.id=422281"/>
    <hyperlink ref="A317" r:id="rId268" display="https://www.gsiclientiq.com/CAisd/pdmweb.exe?OP=SEARCH+FACTORY=cr+SKIPLIST=1+QBE.EQ.id=422279"/>
    <hyperlink ref="A316" r:id="rId269" display="https://www.gsiclientiq.com/CAisd/pdmweb.exe?OP=SEARCH+FACTORY=cr+SKIPLIST=1+QBE.EQ.id=422278"/>
    <hyperlink ref="A315" r:id="rId270" display="https://www.gsiclientiq.com/CAisd/pdmweb.exe?OP=SEARCH+FACTORY=cr+SKIPLIST=1+QBE.EQ.id=422275"/>
    <hyperlink ref="A314" r:id="rId271" display="https://www.gsiclientiq.com/CAisd/pdmweb.exe?OP=SEARCH+FACTORY=cr+SKIPLIST=1+QBE.EQ.id=422265"/>
    <hyperlink ref="A313" r:id="rId272" display="https://www.gsiclientiq.com/CAisd/pdmweb.exe?OP=SEARCH+FACTORY=cr+SKIPLIST=1+QBE.EQ.id=422264"/>
    <hyperlink ref="A312" r:id="rId273" display="https://www.gsiclientiq.com/CAisd/pdmweb.exe?OP=SEARCH+FACTORY=cr+SKIPLIST=1+QBE.EQ.id=422262"/>
    <hyperlink ref="A311" r:id="rId274" display="https://www.gsiclientiq.com/CAisd/pdmweb.exe?OP=SEARCH+FACTORY=cr+SKIPLIST=1+QBE.EQ.id=422260"/>
    <hyperlink ref="A310" r:id="rId275" display="https://www.gsiclientiq.com/CAisd/pdmweb.exe?OP=SEARCH+FACTORY=cr+SKIPLIST=1+QBE.EQ.id=422258"/>
    <hyperlink ref="A309" r:id="rId276" display="https://www.gsiclientiq.com/CAisd/pdmweb.exe?OP=SEARCH+FACTORY=cr+SKIPLIST=1+QBE.EQ.id=422254"/>
    <hyperlink ref="A308" r:id="rId277" display="https://www.gsiclientiq.com/CAisd/pdmweb.exe?OP=SEARCH+FACTORY=cr+SKIPLIST=1+QBE.EQ.id=422247"/>
    <hyperlink ref="A307" r:id="rId278" display="https://www.gsiclientiq.com/CAisd/pdmweb.exe?OP=SEARCH+FACTORY=cr+SKIPLIST=1+QBE.EQ.id=422245"/>
    <hyperlink ref="A306" r:id="rId279" display="https://www.gsiclientiq.com/CAisd/pdmweb.exe?OP=SEARCH+FACTORY=cr+SKIPLIST=1+QBE.EQ.id=422244"/>
    <hyperlink ref="A305" r:id="rId280" display="https://www.gsiclientiq.com/CAisd/pdmweb.exe?OP=SEARCH+FACTORY=cr+SKIPLIST=1+QBE.EQ.id=422239"/>
    <hyperlink ref="A304" r:id="rId281" display="https://www.gsiclientiq.com/CAisd/pdmweb.exe?OP=SEARCH+FACTORY=cr+SKIPLIST=1+QBE.EQ.id=422234"/>
    <hyperlink ref="A303" r:id="rId282" display="https://www.gsiclientiq.com/CAisd/pdmweb.exe?OP=SEARCH+FACTORY=cr+SKIPLIST=1+QBE.EQ.id=422230"/>
    <hyperlink ref="A302" r:id="rId283" display="https://www.gsiclientiq.com/CAisd/pdmweb.exe?OP=SEARCH+FACTORY=cr+SKIPLIST=1+QBE.EQ.id=422217"/>
    <hyperlink ref="A301" r:id="rId284" display="https://www.gsiclientiq.com/CAisd/pdmweb.exe?OP=SEARCH+FACTORY=cr+SKIPLIST=1+QBE.EQ.id=422216"/>
    <hyperlink ref="A300" r:id="rId285" display="https://www.gsiclientiq.com/CAisd/pdmweb.exe?OP=SEARCH+FACTORY=cr+SKIPLIST=1+QBE.EQ.id=422215"/>
    <hyperlink ref="A299" r:id="rId286" display="https://www.gsiclientiq.com/CAisd/pdmweb.exe?OP=SEARCH+FACTORY=cr+SKIPLIST=1+QBE.EQ.id=422214"/>
    <hyperlink ref="A298" r:id="rId287" display="https://www.gsiclientiq.com/CAisd/pdmweb.exe?OP=SEARCH+FACTORY=cr+SKIPLIST=1+QBE.EQ.id=422205"/>
    <hyperlink ref="A297" r:id="rId288" display="https://www.gsiclientiq.com/CAisd/pdmweb.exe?OP=SEARCH+FACTORY=cr+SKIPLIST=1+QBE.EQ.id=422198"/>
    <hyperlink ref="A296" r:id="rId289" display="https://www.gsiclientiq.com/CAisd/pdmweb.exe?OP=SEARCH+FACTORY=cr+SKIPLIST=1+QBE.EQ.id=422196"/>
    <hyperlink ref="A295" r:id="rId290" display="https://www.gsiclientiq.com/CAisd/pdmweb.exe?OP=SEARCH+FACTORY=cr+SKIPLIST=1+QBE.EQ.id=422195"/>
    <hyperlink ref="A294" r:id="rId291" display="https://www.gsiclientiq.com/CAisd/pdmweb.exe?OP=SEARCH+FACTORY=cr+SKIPLIST=1+QBE.EQ.id=422190"/>
    <hyperlink ref="A293" r:id="rId292" display="https://www.gsiclientiq.com/CAisd/pdmweb.exe?OP=SEARCH+FACTORY=cr+SKIPLIST=1+QBE.EQ.id=422188"/>
    <hyperlink ref="A292" r:id="rId293" display="https://www.gsiclientiq.com/CAisd/pdmweb.exe?OP=SEARCH+FACTORY=cr+SKIPLIST=1+QBE.EQ.id=422187"/>
    <hyperlink ref="A291" r:id="rId294" display="https://www.gsiclientiq.com/CAisd/pdmweb.exe?OP=SEARCH+FACTORY=cr+SKIPLIST=1+QBE.EQ.id=422180"/>
    <hyperlink ref="A290" r:id="rId295" display="https://www.gsiclientiq.com/CAisd/pdmweb.exe?OP=SEARCH+FACTORY=cr+SKIPLIST=1+QBE.EQ.id=422179"/>
    <hyperlink ref="A289" r:id="rId296" display="https://www.gsiclientiq.com/CAisd/pdmweb.exe?OP=SEARCH+FACTORY=cr+SKIPLIST=1+QBE.EQ.id=422178"/>
    <hyperlink ref="A288" r:id="rId297" display="https://www.gsiclientiq.com/CAisd/pdmweb.exe?OP=SEARCH+FACTORY=cr+SKIPLIST=1+QBE.EQ.id=422175"/>
    <hyperlink ref="A287" r:id="rId298" display="https://www.gsiclientiq.com/CAisd/pdmweb.exe?OP=SEARCH+FACTORY=cr+SKIPLIST=1+QBE.EQ.id=422172"/>
    <hyperlink ref="A286" r:id="rId299" display="https://www.gsiclientiq.com/CAisd/pdmweb.exe?OP=SEARCH+FACTORY=cr+SKIPLIST=1+QBE.EQ.id=422171"/>
    <hyperlink ref="A285" r:id="rId300" display="https://www.gsiclientiq.com/CAisd/pdmweb.exe?OP=SEARCH+FACTORY=cr+SKIPLIST=1+QBE.EQ.id=422170"/>
    <hyperlink ref="A284" r:id="rId301" display="https://www.gsiclientiq.com/CAisd/pdmweb.exe?OP=SEARCH+FACTORY=cr+SKIPLIST=1+QBE.EQ.id=422168"/>
    <hyperlink ref="A283" r:id="rId302" display="https://www.gsiclientiq.com/CAisd/pdmweb.exe?OP=SEARCH+FACTORY=cr+SKIPLIST=1+QBE.EQ.id=422160"/>
    <hyperlink ref="A282" r:id="rId303" display="https://www.gsiclientiq.com/CAisd/pdmweb.exe?OP=SEARCH+FACTORY=cr+SKIPLIST=1+QBE.EQ.id=422158"/>
    <hyperlink ref="A281" r:id="rId304" display="https://www.gsiclientiq.com/CAisd/pdmweb.exe?OP=SEARCH+FACTORY=cr+SKIPLIST=1+QBE.EQ.id=422155"/>
    <hyperlink ref="A280" r:id="rId305" display="https://www.gsiclientiq.com/CAisd/pdmweb.exe?OP=SEARCH+FACTORY=cr+SKIPLIST=1+QBE.EQ.id=422152"/>
    <hyperlink ref="A279" r:id="rId306" display="https://www.gsiclientiq.com/CAisd/pdmweb.exe?OP=SEARCH+FACTORY=cr+SKIPLIST=1+QBE.EQ.id=422145"/>
    <hyperlink ref="A278" r:id="rId307" display="https://www.gsiclientiq.com/CAisd/pdmweb.exe?OP=SEARCH+FACTORY=cr+SKIPLIST=1+QBE.EQ.id=422141"/>
    <hyperlink ref="A277" r:id="rId308" display="https://www.gsiclientiq.com/CAisd/pdmweb.exe?OP=SEARCH+FACTORY=cr+SKIPLIST=1+QBE.EQ.id=422134"/>
    <hyperlink ref="A276" r:id="rId309" display="https://www.gsiclientiq.com/CAisd/pdmweb.exe?OP=SEARCH+FACTORY=cr+SKIPLIST=1+QBE.EQ.id=422120"/>
    <hyperlink ref="A275" r:id="rId310" display="https://www.gsiclientiq.com/CAisd/pdmweb.exe?OP=SEARCH+FACTORY=cr+SKIPLIST=1+QBE.EQ.id=422092"/>
    <hyperlink ref="A274" r:id="rId311" display="https://www.gsiclientiq.com/CAisd/pdmweb.exe?OP=SEARCH+FACTORY=cr+SKIPLIST=1+QBE.EQ.id=422081"/>
    <hyperlink ref="A273" r:id="rId312" display="https://www.gsiclientiq.com/CAisd/pdmweb.exe?OP=SEARCH+FACTORY=cr+SKIPLIST=1+QBE.EQ.id=422078"/>
    <hyperlink ref="A272" r:id="rId313" display="https://www.gsiclientiq.com/CAisd/pdmweb.exe?OP=SEARCH+FACTORY=cr+SKIPLIST=1+QBE.EQ.id=422071"/>
    <hyperlink ref="A271" r:id="rId314" display="https://www.gsiclientiq.com/CAisd/pdmweb.exe?OP=SEARCH+FACTORY=cr+SKIPLIST=1+QBE.EQ.id=422070"/>
    <hyperlink ref="A270" r:id="rId315" display="https://www.gsiclientiq.com/CAisd/pdmweb.exe?OP=SEARCH+FACTORY=cr+SKIPLIST=1+QBE.EQ.id=422060"/>
    <hyperlink ref="A269" r:id="rId316" display="https://www.gsiclientiq.com/CAisd/pdmweb.exe?OP=SEARCH+FACTORY=cr+SKIPLIST=1+QBE.EQ.id=422052"/>
    <hyperlink ref="A268" r:id="rId317" display="https://www.gsiclientiq.com/CAisd/pdmweb.exe?OP=SEARCH+FACTORY=cr+SKIPLIST=1+QBE.EQ.id=422044"/>
    <hyperlink ref="A267" r:id="rId318" display="https://www.gsiclientiq.com/CAisd/pdmweb.exe?OP=SEARCH+FACTORY=cr+SKIPLIST=1+QBE.EQ.id=422043"/>
    <hyperlink ref="A266" r:id="rId319" display="https://www.gsiclientiq.com/CAisd/pdmweb.exe?OP=SEARCH+FACTORY=cr+SKIPLIST=1+QBE.EQ.id=422040"/>
    <hyperlink ref="A265" r:id="rId320" display="https://www.gsiclientiq.com/CAisd/pdmweb.exe?OP=SEARCH+FACTORY=cr+SKIPLIST=1+QBE.EQ.id=422039"/>
    <hyperlink ref="A264" r:id="rId321" display="https://www.gsiclientiq.com/CAisd/pdmweb.exe?OP=SEARCH+FACTORY=cr+SKIPLIST=1+QBE.EQ.id=422036"/>
    <hyperlink ref="A263" r:id="rId322" display="https://www.gsiclientiq.com/CAisd/pdmweb.exe?OP=SEARCH+FACTORY=cr+SKIPLIST=1+QBE.EQ.id=422035"/>
    <hyperlink ref="A262" r:id="rId323" display="https://www.gsiclientiq.com/CAisd/pdmweb.exe?OP=SEARCH+FACTORY=cr+SKIPLIST=1+QBE.EQ.id=422034"/>
    <hyperlink ref="A261" r:id="rId324" display="https://www.gsiclientiq.com/CAisd/pdmweb.exe?OP=SEARCH+FACTORY=cr+SKIPLIST=1+QBE.EQ.id=422023"/>
    <hyperlink ref="A260" r:id="rId325" display="https://www.gsiclientiq.com/CAisd/pdmweb.exe?OP=SEARCH+FACTORY=cr+SKIPLIST=1+QBE.EQ.id=422021"/>
    <hyperlink ref="A259" r:id="rId326" display="https://www.gsiclientiq.com/CAisd/pdmweb.exe?OP=SEARCH+FACTORY=cr+SKIPLIST=1+QBE.EQ.id=422016"/>
    <hyperlink ref="A258" r:id="rId327" display="https://www.gsiclientiq.com/CAisd/pdmweb.exe?OP=SEARCH+FACTORY=cr+SKIPLIST=1+QBE.EQ.id=422015"/>
    <hyperlink ref="A257" r:id="rId328" display="https://www.gsiclientiq.com/CAisd/pdmweb.exe?OP=SEARCH+FACTORY=cr+SKIPLIST=1+QBE.EQ.id=421992"/>
    <hyperlink ref="A256" r:id="rId329" display="https://www.gsiclientiq.com/CAisd/pdmweb.exe?OP=SEARCH+FACTORY=cr+SKIPLIST=1+QBE.EQ.id=421986"/>
    <hyperlink ref="A255" r:id="rId330" display="https://www.gsiclientiq.com/CAisd/pdmweb.exe?OP=SEARCH+FACTORY=cr+SKIPLIST=1+QBE.EQ.id=421983"/>
    <hyperlink ref="A254" r:id="rId331" display="https://www.gsiclientiq.com/CAisd/pdmweb.exe?OP=SEARCH+FACTORY=cr+SKIPLIST=1+QBE.EQ.id=421982"/>
    <hyperlink ref="A253" r:id="rId332" display="https://www.gsiclientiq.com/CAisd/pdmweb.exe?OP=SEARCH+FACTORY=cr+SKIPLIST=1+QBE.EQ.id=421981"/>
    <hyperlink ref="A252" r:id="rId333" display="https://www.gsiclientiq.com/CAisd/pdmweb.exe?OP=SEARCH+FACTORY=cr+SKIPLIST=1+QBE.EQ.id=421977"/>
    <hyperlink ref="A251" r:id="rId334" display="https://www.gsiclientiq.com/CAisd/pdmweb.exe?OP=SEARCH+FACTORY=cr+SKIPLIST=1+QBE.EQ.id=421976"/>
    <hyperlink ref="A250" r:id="rId335" display="https://www.gsiclientiq.com/CAisd/pdmweb.exe?OP=SEARCH+FACTORY=cr+SKIPLIST=1+QBE.EQ.id=421975"/>
    <hyperlink ref="A249" r:id="rId336" display="https://www.gsiclientiq.com/CAisd/pdmweb.exe?OP=SEARCH+FACTORY=cr+SKIPLIST=1+QBE.EQ.id=421973"/>
    <hyperlink ref="A248" r:id="rId337" display="https://www.gsiclientiq.com/CAisd/pdmweb.exe?OP=SEARCH+FACTORY=cr+SKIPLIST=1+QBE.EQ.id=421960"/>
    <hyperlink ref="A247" r:id="rId338" display="https://www.gsiclientiq.com/CAisd/pdmweb.exe?OP=SEARCH+FACTORY=cr+SKIPLIST=1+QBE.EQ.id=421956"/>
    <hyperlink ref="A246" r:id="rId339" display="https://www.gsiclientiq.com/CAisd/pdmweb.exe?OP=SEARCH+FACTORY=cr+SKIPLIST=1+QBE.EQ.id=421949"/>
    <hyperlink ref="A245" r:id="rId340" display="https://www.gsiclientiq.com/CAisd/pdmweb.exe?OP=SEARCH+FACTORY=cr+SKIPLIST=1+QBE.EQ.id=421946"/>
    <hyperlink ref="A244" r:id="rId341" display="https://www.gsiclientiq.com/CAisd/pdmweb.exe?OP=SEARCH+FACTORY=cr+SKIPLIST=1+QBE.EQ.id=421943"/>
    <hyperlink ref="A243" r:id="rId342" display="https://www.gsiclientiq.com/CAisd/pdmweb.exe?OP=SEARCH+FACTORY=cr+SKIPLIST=1+QBE.EQ.id=421941"/>
    <hyperlink ref="A242" r:id="rId343" display="https://www.gsiclientiq.com/CAisd/pdmweb.exe?OP=SEARCH+FACTORY=cr+SKIPLIST=1+QBE.EQ.id=421928"/>
    <hyperlink ref="A241" r:id="rId344" display="https://www.gsiclientiq.com/CAisd/pdmweb.exe?OP=SEARCH+FACTORY=cr+SKIPLIST=1+QBE.EQ.id=421926"/>
    <hyperlink ref="A240" r:id="rId345" display="https://www.gsiclientiq.com/CAisd/pdmweb.exe?OP=SEARCH+FACTORY=cr+SKIPLIST=1+QBE.EQ.id=421925"/>
    <hyperlink ref="A239" r:id="rId346" display="https://www.gsiclientiq.com/CAisd/pdmweb.exe?OP=SEARCH+FACTORY=cr+SKIPLIST=1+QBE.EQ.id=421922"/>
    <hyperlink ref="A238" r:id="rId347" display="https://www.gsiclientiq.com/CAisd/pdmweb.exe?OP=SEARCH+FACTORY=cr+SKIPLIST=1+QBE.EQ.id=421921"/>
    <hyperlink ref="A237" r:id="rId348" display="https://www.gsiclientiq.com/CAisd/pdmweb.exe?OP=SEARCH+FACTORY=cr+SKIPLIST=1+QBE.EQ.id=421918"/>
    <hyperlink ref="A236" r:id="rId349" display="https://www.gsiclientiq.com/CAisd/pdmweb.exe?OP=SEARCH+FACTORY=cr+SKIPLIST=1+QBE.EQ.id=421915"/>
    <hyperlink ref="A235" r:id="rId350" display="https://www.gsiclientiq.com/CAisd/pdmweb.exe?OP=SEARCH+FACTORY=cr+SKIPLIST=1+QBE.EQ.id=421914"/>
    <hyperlink ref="A234" r:id="rId351" display="https://www.gsiclientiq.com/CAisd/pdmweb.exe?OP=SEARCH+FACTORY=cr+SKIPLIST=1+QBE.EQ.id=421903"/>
    <hyperlink ref="A233" r:id="rId352" display="https://www.gsiclientiq.com/CAisd/pdmweb.exe?OP=SEARCH+FACTORY=cr+SKIPLIST=1+QBE.EQ.id=421896"/>
    <hyperlink ref="A232" r:id="rId353" display="https://www.gsiclientiq.com/CAisd/pdmweb.exe?OP=SEARCH+FACTORY=cr+SKIPLIST=1+QBE.EQ.id=421893"/>
    <hyperlink ref="A231" r:id="rId354" display="https://www.gsiclientiq.com/CAisd/pdmweb.exe?OP=SEARCH+FACTORY=cr+SKIPLIST=1+QBE.EQ.id=421891"/>
    <hyperlink ref="A230" r:id="rId355" display="https://www.gsiclientiq.com/CAisd/pdmweb.exe?OP=SEARCH+FACTORY=cr+SKIPLIST=1+QBE.EQ.id=421890"/>
    <hyperlink ref="A229" r:id="rId356" display="https://www.gsiclientiq.com/CAisd/pdmweb.exe?OP=SEARCH+FACTORY=cr+SKIPLIST=1+QBE.EQ.id=421886"/>
    <hyperlink ref="A228" r:id="rId357" display="https://www.gsiclientiq.com/CAisd/pdmweb.exe?OP=SEARCH+FACTORY=cr+SKIPLIST=1+QBE.EQ.id=421885"/>
    <hyperlink ref="A227" r:id="rId358" display="https://www.gsiclientiq.com/CAisd/pdmweb.exe?OP=SEARCH+FACTORY=cr+SKIPLIST=1+QBE.EQ.id=421882"/>
    <hyperlink ref="A226" r:id="rId359" display="https://www.gsiclientiq.com/CAisd/pdmweb.exe?OP=SEARCH+FACTORY=cr+SKIPLIST=1+QBE.EQ.id=421881"/>
    <hyperlink ref="A225" r:id="rId360" display="https://www.gsiclientiq.com/CAisd/pdmweb.exe?OP=SEARCH+FACTORY=cr+SKIPLIST=1+QBE.EQ.id=421880"/>
    <hyperlink ref="A224" r:id="rId361" display="https://www.gsiclientiq.com/CAisd/pdmweb.exe?OP=SEARCH+FACTORY=cr+SKIPLIST=1+QBE.EQ.id=421879"/>
    <hyperlink ref="A223" r:id="rId362" display="https://www.gsiclientiq.com/CAisd/pdmweb.exe?OP=SEARCH+FACTORY=cr+SKIPLIST=1+QBE.EQ.id=421874"/>
    <hyperlink ref="A222" r:id="rId363" display="https://www.gsiclientiq.com/CAisd/pdmweb.exe?OP=SEARCH+FACTORY=cr+SKIPLIST=1+QBE.EQ.id=421867"/>
    <hyperlink ref="A221" r:id="rId364" display="https://www.gsiclientiq.com/CAisd/pdmweb.exe?OP=SEARCH+FACTORY=cr+SKIPLIST=1+QBE.EQ.id=421862"/>
    <hyperlink ref="A220" r:id="rId365" display="https://www.gsiclientiq.com/CAisd/pdmweb.exe?OP=SEARCH+FACTORY=cr+SKIPLIST=1+QBE.EQ.id=421858"/>
    <hyperlink ref="A219" r:id="rId366" display="https://www.gsiclientiq.com/CAisd/pdmweb.exe?OP=SEARCH+FACTORY=cr+SKIPLIST=1+QBE.EQ.id=421838"/>
    <hyperlink ref="A218" r:id="rId367" display="https://www.gsiclientiq.com/CAisd/pdmweb.exe?OP=SEARCH+FACTORY=cr+SKIPLIST=1+QBE.EQ.id=421833"/>
    <hyperlink ref="A217" r:id="rId368" display="https://www.gsiclientiq.com/CAisd/pdmweb.exe?OP=SEARCH+FACTORY=cr+SKIPLIST=1+QBE.EQ.id=421827"/>
    <hyperlink ref="A216" r:id="rId369" display="https://www.gsiclientiq.com/CAisd/pdmweb.exe?OP=SEARCH+FACTORY=cr+SKIPLIST=1+QBE.EQ.id=421805"/>
    <hyperlink ref="A215" r:id="rId370" display="https://www.gsiclientiq.com/CAisd/pdmweb.exe?OP=SEARCH+FACTORY=cr+SKIPLIST=1+QBE.EQ.id=421804"/>
    <hyperlink ref="A214" r:id="rId371" display="https://www.gsiclientiq.com/CAisd/pdmweb.exe?OP=SEARCH+FACTORY=cr+SKIPLIST=1+QBE.EQ.id=421802"/>
    <hyperlink ref="A213" r:id="rId372" display="https://www.gsiclientiq.com/CAisd/pdmweb.exe?OP=SEARCH+FACTORY=cr+SKIPLIST=1+QBE.EQ.id=421799"/>
    <hyperlink ref="A212" r:id="rId373" display="https://www.gsiclientiq.com/CAisd/pdmweb.exe?OP=SEARCH+FACTORY=cr+SKIPLIST=1+QBE.EQ.id=421798"/>
    <hyperlink ref="A211" r:id="rId374" display="https://www.gsiclientiq.com/CAisd/pdmweb.exe?OP=SEARCH+FACTORY=cr+SKIPLIST=1+QBE.EQ.id=421792"/>
    <hyperlink ref="A210" r:id="rId375" display="https://www.gsiclientiq.com/CAisd/pdmweb.exe?OP=SEARCH+FACTORY=cr+SKIPLIST=1+QBE.EQ.id=421779"/>
    <hyperlink ref="A209" r:id="rId376" display="https://www.gsiclientiq.com/CAisd/pdmweb.exe?OP=SEARCH+FACTORY=cr+SKIPLIST=1+QBE.EQ.id=421774"/>
    <hyperlink ref="A208" r:id="rId377" display="https://www.gsiclientiq.com/CAisd/pdmweb.exe?OP=SEARCH+FACTORY=cr+SKIPLIST=1+QBE.EQ.id=421766"/>
    <hyperlink ref="A207" r:id="rId378" display="https://www.gsiclientiq.com/CAisd/pdmweb.exe?OP=SEARCH+FACTORY=cr+SKIPLIST=1+QBE.EQ.id=421765"/>
    <hyperlink ref="A206" r:id="rId379" display="https://www.gsiclientiq.com/CAisd/pdmweb.exe?OP=SEARCH+FACTORY=cr+SKIPLIST=1+QBE.EQ.id=421764"/>
    <hyperlink ref="A205" r:id="rId380" display="https://www.gsiclientiq.com/CAisd/pdmweb.exe?OP=SEARCH+FACTORY=cr+SKIPLIST=1+QBE.EQ.id=421763"/>
    <hyperlink ref="A204" r:id="rId381" display="https://www.gsiclientiq.com/CAisd/pdmweb.exe?OP=SEARCH+FACTORY=cr+SKIPLIST=1+QBE.EQ.id=421761"/>
    <hyperlink ref="A203" r:id="rId382" display="https://www.gsiclientiq.com/CAisd/pdmweb.exe?OP=SEARCH+FACTORY=cr+SKIPLIST=1+QBE.EQ.id=421760"/>
    <hyperlink ref="A202" r:id="rId383" display="https://www.gsiclientiq.com/CAisd/pdmweb.exe?OP=SEARCH+FACTORY=cr+SKIPLIST=1+QBE.EQ.id=421759"/>
    <hyperlink ref="A201" r:id="rId384" display="https://www.gsiclientiq.com/CAisd/pdmweb.exe?OP=SEARCH+FACTORY=cr+SKIPLIST=1+QBE.EQ.id=421758"/>
    <hyperlink ref="A200" r:id="rId385" display="https://www.gsiclientiq.com/CAisd/pdmweb.exe?OP=SEARCH+FACTORY=cr+SKIPLIST=1+QBE.EQ.id=421756"/>
    <hyperlink ref="A199" r:id="rId386" display="https://www.gsiclientiq.com/CAisd/pdmweb.exe?OP=SEARCH+FACTORY=cr+SKIPLIST=1+QBE.EQ.id=421753"/>
    <hyperlink ref="A198" r:id="rId387" display="https://www.gsiclientiq.com/CAisd/pdmweb.exe?OP=SEARCH+FACTORY=cr+SKIPLIST=1+QBE.EQ.id=421752"/>
    <hyperlink ref="A197" r:id="rId388" display="https://www.gsiclientiq.com/CAisd/pdmweb.exe?OP=SEARCH+FACTORY=cr+SKIPLIST=1+QBE.EQ.id=421750"/>
    <hyperlink ref="A196" r:id="rId389" display="https://www.gsiclientiq.com/CAisd/pdmweb.exe?OP=SEARCH+FACTORY=cr+SKIPLIST=1+QBE.EQ.id=421742"/>
    <hyperlink ref="A195" r:id="rId390" display="https://www.gsiclientiq.com/CAisd/pdmweb.exe?OP=SEARCH+FACTORY=cr+SKIPLIST=1+QBE.EQ.id=421739"/>
    <hyperlink ref="A194" r:id="rId391" display="https://www.gsiclientiq.com/CAisd/pdmweb.exe?OP=SEARCH+FACTORY=cr+SKIPLIST=1+QBE.EQ.id=421737"/>
    <hyperlink ref="A193" r:id="rId392" display="https://www.gsiclientiq.com/CAisd/pdmweb.exe?OP=SEARCH+FACTORY=cr+SKIPLIST=1+QBE.EQ.id=421736"/>
    <hyperlink ref="A192" r:id="rId393" display="https://www.gsiclientiq.com/CAisd/pdmweb.exe?OP=SEARCH+FACTORY=cr+SKIPLIST=1+QBE.EQ.id=421734"/>
    <hyperlink ref="A191" r:id="rId394" display="https://www.gsiclientiq.com/CAisd/pdmweb.exe?OP=SEARCH+FACTORY=cr+SKIPLIST=1+QBE.EQ.id=421712"/>
    <hyperlink ref="A190" r:id="rId395" display="https://www.gsiclientiq.com/CAisd/pdmweb.exe?OP=SEARCH+FACTORY=cr+SKIPLIST=1+QBE.EQ.id=421701"/>
    <hyperlink ref="A189" r:id="rId396" display="https://www.gsiclientiq.com/CAisd/pdmweb.exe?OP=SEARCH+FACTORY=cr+SKIPLIST=1+QBE.EQ.id=421690"/>
    <hyperlink ref="A188" r:id="rId397" display="https://www.gsiclientiq.com/CAisd/pdmweb.exe?OP=SEARCH+FACTORY=cr+SKIPLIST=1+QBE.EQ.id=421689"/>
    <hyperlink ref="A187" r:id="rId398" display="https://www.gsiclientiq.com/CAisd/pdmweb.exe?OP=SEARCH+FACTORY=cr+SKIPLIST=1+QBE.EQ.id=421686"/>
    <hyperlink ref="A186" r:id="rId399" display="https://www.gsiclientiq.com/CAisd/pdmweb.exe?OP=SEARCH+FACTORY=cr+SKIPLIST=1+QBE.EQ.id=421679"/>
    <hyperlink ref="A185" r:id="rId400" display="https://www.gsiclientiq.com/CAisd/pdmweb.exe?OP=SEARCH+FACTORY=cr+SKIPLIST=1+QBE.EQ.id=421678"/>
    <hyperlink ref="A184" r:id="rId401" display="https://www.gsiclientiq.com/CAisd/pdmweb.exe?OP=SEARCH+FACTORY=cr+SKIPLIST=1+QBE.EQ.id=421677"/>
    <hyperlink ref="A183" r:id="rId402" display="https://www.gsiclientiq.com/CAisd/pdmweb.exe?OP=SEARCH+FACTORY=cr+SKIPLIST=1+QBE.EQ.id=421676"/>
    <hyperlink ref="A182" r:id="rId403" display="https://www.gsiclientiq.com/CAisd/pdmweb.exe?OP=SEARCH+FACTORY=cr+SKIPLIST=1+QBE.EQ.id=421674"/>
    <hyperlink ref="A181" r:id="rId404" display="https://www.gsiclientiq.com/CAisd/pdmweb.exe?OP=SEARCH+FACTORY=cr+SKIPLIST=1+QBE.EQ.id=421673"/>
    <hyperlink ref="A180" r:id="rId405" display="https://www.gsiclientiq.com/CAisd/pdmweb.exe?OP=SEARCH+FACTORY=cr+SKIPLIST=1+QBE.EQ.id=421672"/>
    <hyperlink ref="A179" r:id="rId406" display="https://www.gsiclientiq.com/CAisd/pdmweb.exe?OP=SEARCH+FACTORY=cr+SKIPLIST=1+QBE.EQ.id=421671"/>
    <hyperlink ref="A178" r:id="rId407" display="https://www.gsiclientiq.com/CAisd/pdmweb.exe?OP=SEARCH+FACTORY=cr+SKIPLIST=1+QBE.EQ.id=421670"/>
    <hyperlink ref="A177" r:id="rId408" display="https://www.gsiclientiq.com/CAisd/pdmweb.exe?OP=SEARCH+FACTORY=cr+SKIPLIST=1+QBE.EQ.id=421669"/>
    <hyperlink ref="A176" r:id="rId409" display="https://www.gsiclientiq.com/CAisd/pdmweb.exe?OP=SEARCH+FACTORY=cr+SKIPLIST=1+QBE.EQ.id=421655"/>
    <hyperlink ref="A175" r:id="rId410" display="https://www.gsiclientiq.com/CAisd/pdmweb.exe?OP=SEARCH+FACTORY=cr+SKIPLIST=1+QBE.EQ.id=421654"/>
    <hyperlink ref="A174" r:id="rId411" display="https://www.gsiclientiq.com/CAisd/pdmweb.exe?OP=SEARCH+FACTORY=cr+SKIPLIST=1+QBE.EQ.id=421638"/>
    <hyperlink ref="A173" r:id="rId412" display="https://www.gsiclientiq.com/CAisd/pdmweb.exe?OP=SEARCH+FACTORY=cr+SKIPLIST=1+QBE.EQ.id=421637"/>
    <hyperlink ref="A172" r:id="rId413" display="https://www.gsiclientiq.com/CAisd/pdmweb.exe?OP=SEARCH+FACTORY=cr+SKIPLIST=1+QBE.EQ.id=421632"/>
    <hyperlink ref="A171" r:id="rId414" display="https://www.gsiclientiq.com/CAisd/pdmweb.exe?OP=SEARCH+FACTORY=cr+SKIPLIST=1+QBE.EQ.id=421626"/>
    <hyperlink ref="A170" r:id="rId415" display="https://www.gsiclientiq.com/CAisd/pdmweb.exe?OP=SEARCH+FACTORY=cr+SKIPLIST=1+QBE.EQ.id=421625"/>
    <hyperlink ref="A169" r:id="rId416" display="https://www.gsiclientiq.com/CAisd/pdmweb.exe?OP=SEARCH+FACTORY=cr+SKIPLIST=1+QBE.EQ.id=421618"/>
    <hyperlink ref="A168" r:id="rId417" display="https://www.gsiclientiq.com/CAisd/pdmweb.exe?OP=SEARCH+FACTORY=cr+SKIPLIST=1+QBE.EQ.id=421605"/>
    <hyperlink ref="A167" r:id="rId418" display="https://www.gsiclientiq.com/CAisd/pdmweb.exe?OP=SEARCH+FACTORY=cr+SKIPLIST=1+QBE.EQ.id=421602"/>
    <hyperlink ref="A166" r:id="rId419" display="https://www.gsiclientiq.com/CAisd/pdmweb.exe?OP=SEARCH+FACTORY=cr+SKIPLIST=1+QBE.EQ.id=421601"/>
    <hyperlink ref="A165" r:id="rId420" display="https://www.gsiclientiq.com/CAisd/pdmweb.exe?OP=SEARCH+FACTORY=cr+SKIPLIST=1+QBE.EQ.id=421600"/>
    <hyperlink ref="A164" r:id="rId421" display="https://www.gsiclientiq.com/CAisd/pdmweb.exe?OP=SEARCH+FACTORY=cr+SKIPLIST=1+QBE.EQ.id=421598"/>
    <hyperlink ref="A163" r:id="rId422" display="https://www.gsiclientiq.com/CAisd/pdmweb.exe?OP=SEARCH+FACTORY=cr+SKIPLIST=1+QBE.EQ.id=421559"/>
    <hyperlink ref="A162" r:id="rId423" display="https://www.gsiclientiq.com/CAisd/pdmweb.exe?OP=SEARCH+FACTORY=cr+SKIPLIST=1+QBE.EQ.id=421558"/>
    <hyperlink ref="A161" r:id="rId424" display="https://www.gsiclientiq.com/CAisd/pdmweb.exe?OP=SEARCH+FACTORY=cr+SKIPLIST=1+QBE.EQ.id=421543"/>
    <hyperlink ref="A160" r:id="rId425" display="https://www.gsiclientiq.com/CAisd/pdmweb.exe?OP=SEARCH+FACTORY=cr+SKIPLIST=1+QBE.EQ.id=421539"/>
    <hyperlink ref="A159" r:id="rId426" display="https://www.gsiclientiq.com/CAisd/pdmweb.exe?OP=SEARCH+FACTORY=cr+SKIPLIST=1+QBE.EQ.id=421537"/>
    <hyperlink ref="A158" r:id="rId427" display="https://www.gsiclientiq.com/CAisd/pdmweb.exe?OP=SEARCH+FACTORY=cr+SKIPLIST=1+QBE.EQ.id=421523"/>
    <hyperlink ref="A157" r:id="rId428" display="https://www.gsiclientiq.com/CAisd/pdmweb.exe?OP=SEARCH+FACTORY=cr+SKIPLIST=1+QBE.EQ.id=421519"/>
    <hyperlink ref="A156" r:id="rId429" display="https://www.gsiclientiq.com/CAisd/pdmweb.exe?OP=SEARCH+FACTORY=cr+SKIPLIST=1+QBE.EQ.id=421518"/>
    <hyperlink ref="A155" r:id="rId430" display="https://www.gsiclientiq.com/CAisd/pdmweb.exe?OP=SEARCH+FACTORY=cr+SKIPLIST=1+QBE.EQ.id=421510"/>
    <hyperlink ref="A154" r:id="rId431" display="https://www.gsiclientiq.com/CAisd/pdmweb.exe?OP=SEARCH+FACTORY=cr+SKIPLIST=1+QBE.EQ.id=421496"/>
    <hyperlink ref="A153" r:id="rId432" display="https://www.gsiclientiq.com/CAisd/pdmweb.exe?OP=SEARCH+FACTORY=cr+SKIPLIST=1+QBE.EQ.id=421474"/>
    <hyperlink ref="A152" r:id="rId433" display="https://www.gsiclientiq.com/CAisd/pdmweb.exe?OP=SEARCH+FACTORY=cr+SKIPLIST=1+QBE.EQ.id=421473"/>
    <hyperlink ref="A151" r:id="rId434" display="https://www.gsiclientiq.com/CAisd/pdmweb.exe?OP=SEARCH+FACTORY=cr+SKIPLIST=1+QBE.EQ.id=421470"/>
    <hyperlink ref="A150" r:id="rId435" display="https://www.gsiclientiq.com/CAisd/pdmweb.exe?OP=SEARCH+FACTORY=cr+SKIPLIST=1+QBE.EQ.id=421469"/>
    <hyperlink ref="A149" r:id="rId436" display="https://www.gsiclientiq.com/CAisd/pdmweb.exe?OP=SEARCH+FACTORY=cr+SKIPLIST=1+QBE.EQ.id=421468"/>
    <hyperlink ref="A148" r:id="rId437" display="https://www.gsiclientiq.com/CAisd/pdmweb.exe?OP=SEARCH+FACTORY=cr+SKIPLIST=1+QBE.EQ.id=421466"/>
    <hyperlink ref="A147" r:id="rId438" display="https://www.gsiclientiq.com/CAisd/pdmweb.exe?OP=SEARCH+FACTORY=cr+SKIPLIST=1+QBE.EQ.id=421465"/>
    <hyperlink ref="A146" r:id="rId439" display="https://www.gsiclientiq.com/CAisd/pdmweb.exe?OP=SEARCH+FACTORY=cr+SKIPLIST=1+QBE.EQ.id=421462"/>
    <hyperlink ref="A145" r:id="rId440" display="https://www.gsiclientiq.com/CAisd/pdmweb.exe?OP=SEARCH+FACTORY=cr+SKIPLIST=1+QBE.EQ.id=421461"/>
    <hyperlink ref="A144" r:id="rId441" display="https://www.gsiclientiq.com/CAisd/pdmweb.exe?OP=SEARCH+FACTORY=cr+SKIPLIST=1+QBE.EQ.id=421459"/>
    <hyperlink ref="A143" r:id="rId442" display="https://www.gsiclientiq.com/CAisd/pdmweb.exe?OP=SEARCH+FACTORY=cr+SKIPLIST=1+QBE.EQ.id=421458"/>
    <hyperlink ref="A142" r:id="rId443" display="https://www.gsiclientiq.com/CAisd/pdmweb.exe?OP=SEARCH+FACTORY=cr+SKIPLIST=1+QBE.EQ.id=421457"/>
    <hyperlink ref="A141" r:id="rId444" display="https://www.gsiclientiq.com/CAisd/pdmweb.exe?OP=SEARCH+FACTORY=cr+SKIPLIST=1+QBE.EQ.id=421456"/>
    <hyperlink ref="A140" r:id="rId445" display="https://www.gsiclientiq.com/CAisd/pdmweb.exe?OP=SEARCH+FACTORY=cr+SKIPLIST=1+QBE.EQ.id=421454"/>
    <hyperlink ref="A139" r:id="rId446" display="https://www.gsiclientiq.com/CAisd/pdmweb.exe?OP=SEARCH+FACTORY=cr+SKIPLIST=1+QBE.EQ.id=421448"/>
    <hyperlink ref="A138" r:id="rId447" display="https://www.gsiclientiq.com/CAisd/pdmweb.exe?OP=SEARCH+FACTORY=cr+SKIPLIST=1+QBE.EQ.id=421446"/>
    <hyperlink ref="A137" r:id="rId448" display="https://www.gsiclientiq.com/CAisd/pdmweb.exe?OP=SEARCH+FACTORY=cr+SKIPLIST=1+QBE.EQ.id=421433"/>
    <hyperlink ref="A136" r:id="rId449" display="https://www.gsiclientiq.com/CAisd/pdmweb.exe?OP=SEARCH+FACTORY=cr+SKIPLIST=1+QBE.EQ.id=421432"/>
    <hyperlink ref="A135" r:id="rId450" display="https://www.gsiclientiq.com/CAisd/pdmweb.exe?OP=SEARCH+FACTORY=cr+SKIPLIST=1+QBE.EQ.id=421426"/>
    <hyperlink ref="A134" r:id="rId451" display="https://www.gsiclientiq.com/CAisd/pdmweb.exe?OP=SEARCH+FACTORY=cr+SKIPLIST=1+QBE.EQ.id=421419"/>
    <hyperlink ref="A133" r:id="rId452" display="https://www.gsiclientiq.com/CAisd/pdmweb.exe?OP=SEARCH+FACTORY=cr+SKIPLIST=1+QBE.EQ.id=421407"/>
    <hyperlink ref="A132" r:id="rId453" display="https://www.gsiclientiq.com/CAisd/pdmweb.exe?OP=SEARCH+FACTORY=cr+SKIPLIST=1+QBE.EQ.id=421378"/>
    <hyperlink ref="A131" r:id="rId454" display="https://www.gsiclientiq.com/CAisd/pdmweb.exe?OP=SEARCH+FACTORY=cr+SKIPLIST=1+QBE.EQ.id=421374"/>
    <hyperlink ref="A130" r:id="rId455" display="https://www.gsiclientiq.com/CAisd/pdmweb.exe?OP=SEARCH+FACTORY=cr+SKIPLIST=1+QBE.EQ.id=421372"/>
    <hyperlink ref="A129" r:id="rId456" display="https://www.gsiclientiq.com/CAisd/pdmweb.exe?OP=SEARCH+FACTORY=cr+SKIPLIST=1+QBE.EQ.id=421358"/>
    <hyperlink ref="A128" r:id="rId457" display="https://www.gsiclientiq.com/CAisd/pdmweb.exe?OP=SEARCH+FACTORY=cr+SKIPLIST=1+QBE.EQ.id=421357"/>
    <hyperlink ref="A127" r:id="rId458" display="https://www.gsiclientiq.com/CAisd/pdmweb.exe?OP=SEARCH+FACTORY=cr+SKIPLIST=1+QBE.EQ.id=421356"/>
    <hyperlink ref="A126" r:id="rId459" display="https://www.gsiclientiq.com/CAisd/pdmweb.exe?OP=SEARCH+FACTORY=cr+SKIPLIST=1+QBE.EQ.id=421354"/>
    <hyperlink ref="A125" r:id="rId460" display="https://www.gsiclientiq.com/CAisd/pdmweb.exe?OP=SEARCH+FACTORY=cr+SKIPLIST=1+QBE.EQ.id=421353"/>
    <hyperlink ref="A124" r:id="rId461" display="https://www.gsiclientiq.com/CAisd/pdmweb.exe?OP=SEARCH+FACTORY=cr+SKIPLIST=1+QBE.EQ.id=421345"/>
    <hyperlink ref="A123" r:id="rId462" display="https://www.gsiclientiq.com/CAisd/pdmweb.exe?OP=SEARCH+FACTORY=cr+SKIPLIST=1+QBE.EQ.id=421344"/>
    <hyperlink ref="A122" r:id="rId463" display="https://www.gsiclientiq.com/CAisd/pdmweb.exe?OP=SEARCH+FACTORY=cr+SKIPLIST=1+QBE.EQ.id=421343"/>
    <hyperlink ref="A121" r:id="rId464" display="https://www.gsiclientiq.com/CAisd/pdmweb.exe?OP=SEARCH+FACTORY=cr+SKIPLIST=1+QBE.EQ.id=421333"/>
    <hyperlink ref="A120" r:id="rId465" display="https://www.gsiclientiq.com/CAisd/pdmweb.exe?OP=SEARCH+FACTORY=cr+SKIPLIST=1+QBE.EQ.id=421330"/>
    <hyperlink ref="A119" r:id="rId466" display="https://www.gsiclientiq.com/CAisd/pdmweb.exe?OP=SEARCH+FACTORY=cr+SKIPLIST=1+QBE.EQ.id=421325"/>
    <hyperlink ref="A118" r:id="rId467" display="https://www.gsiclientiq.com/CAisd/pdmweb.exe?OP=SEARCH+FACTORY=cr+SKIPLIST=1+QBE.EQ.id=421322"/>
    <hyperlink ref="A117" r:id="rId468" display="https://www.gsiclientiq.com/CAisd/pdmweb.exe?OP=SEARCH+FACTORY=cr+SKIPLIST=1+QBE.EQ.id=421320"/>
    <hyperlink ref="A116" r:id="rId469" display="https://www.gsiclientiq.com/CAisd/pdmweb.exe?OP=SEARCH+FACTORY=cr+SKIPLIST=1+QBE.EQ.id=421319"/>
    <hyperlink ref="A115" r:id="rId470" display="https://www.gsiclientiq.com/CAisd/pdmweb.exe?OP=SEARCH+FACTORY=cr+SKIPLIST=1+QBE.EQ.id=421316"/>
    <hyperlink ref="A114" r:id="rId471" display="https://www.gsiclientiq.com/CAisd/pdmweb.exe?OP=SEARCH+FACTORY=cr+SKIPLIST=1+QBE.EQ.id=421298"/>
    <hyperlink ref="A113" r:id="rId472" display="https://www.gsiclientiq.com/CAisd/pdmweb.exe?OP=SEARCH+FACTORY=cr+SKIPLIST=1+QBE.EQ.id=421294"/>
    <hyperlink ref="A112" r:id="rId473" display="https://www.gsiclientiq.com/CAisd/pdmweb.exe?OP=SEARCH+FACTORY=cr+SKIPLIST=1+QBE.EQ.id=421290"/>
    <hyperlink ref="A111" r:id="rId474" display="https://www.gsiclientiq.com/CAisd/pdmweb.exe?OP=SEARCH+FACTORY=cr+SKIPLIST=1+QBE.EQ.id=421288"/>
    <hyperlink ref="A110" r:id="rId475" display="https://www.gsiclientiq.com/CAisd/pdmweb.exe?OP=SEARCH+FACTORY=cr+SKIPLIST=1+QBE.EQ.id=421287"/>
    <hyperlink ref="A109" r:id="rId476" display="https://www.gsiclientiq.com/CAisd/pdmweb.exe?OP=SEARCH+FACTORY=cr+SKIPLIST=1+QBE.EQ.id=421285"/>
    <hyperlink ref="A108" r:id="rId477" display="https://www.gsiclientiq.com/CAisd/pdmweb.exe?OP=SEARCH+FACTORY=cr+SKIPLIST=1+QBE.EQ.id=421283"/>
    <hyperlink ref="A107" r:id="rId478" display="https://www.gsiclientiq.com/CAisd/pdmweb.exe?OP=SEARCH+FACTORY=cr+SKIPLIST=1+QBE.EQ.id=421281"/>
    <hyperlink ref="A106" r:id="rId479" display="https://www.gsiclientiq.com/CAisd/pdmweb.exe?OP=SEARCH+FACTORY=cr+SKIPLIST=1+QBE.EQ.id=421280"/>
    <hyperlink ref="A105" r:id="rId480" display="https://www.gsiclientiq.com/CAisd/pdmweb.exe?OP=SEARCH+FACTORY=cr+SKIPLIST=1+QBE.EQ.id=421275"/>
    <hyperlink ref="A104" r:id="rId481" display="https://www.gsiclientiq.com/CAisd/pdmweb.exe?OP=SEARCH+FACTORY=cr+SKIPLIST=1+QBE.EQ.id=421262"/>
    <hyperlink ref="A103" r:id="rId482" display="https://www.gsiclientiq.com/CAisd/pdmweb.exe?OP=SEARCH+FACTORY=cr+SKIPLIST=1+QBE.EQ.id=421240"/>
    <hyperlink ref="A102" r:id="rId483" display="https://www.gsiclientiq.com/CAisd/pdmweb.exe?OP=SEARCH+FACTORY=cr+SKIPLIST=1+QBE.EQ.id=421239"/>
    <hyperlink ref="A101" r:id="rId484" display="https://www.gsiclientiq.com/CAisd/pdmweb.exe?OP=SEARCH+FACTORY=cr+SKIPLIST=1+QBE.EQ.id=421238"/>
    <hyperlink ref="A100" r:id="rId485" display="https://www.gsiclientiq.com/CAisd/pdmweb.exe?OP=SEARCH+FACTORY=cr+SKIPLIST=1+QBE.EQ.id=421230"/>
    <hyperlink ref="A99" r:id="rId486" display="https://www.gsiclientiq.com/CAisd/pdmweb.exe?OP=SEARCH+FACTORY=cr+SKIPLIST=1+QBE.EQ.id=421228"/>
    <hyperlink ref="A98" r:id="rId487" display="https://www.gsiclientiq.com/CAisd/pdmweb.exe?OP=SEARCH+FACTORY=cr+SKIPLIST=1+QBE.EQ.id=421223"/>
    <hyperlink ref="A97" r:id="rId488" display="https://www.gsiclientiq.com/CAisd/pdmweb.exe?OP=SEARCH+FACTORY=cr+SKIPLIST=1+QBE.EQ.id=421220"/>
    <hyperlink ref="A96" r:id="rId489" display="https://www.gsiclientiq.com/CAisd/pdmweb.exe?OP=SEARCH+FACTORY=cr+SKIPLIST=1+QBE.EQ.id=421215"/>
    <hyperlink ref="A95" r:id="rId490" display="https://www.gsiclientiq.com/CAisd/pdmweb.exe?OP=SEARCH+FACTORY=cr+SKIPLIST=1+QBE.EQ.id=421200"/>
    <hyperlink ref="A94" r:id="rId491" display="https://www.gsiclientiq.com/CAisd/pdmweb.exe?OP=SEARCH+FACTORY=cr+SKIPLIST=1+QBE.EQ.id=421193"/>
    <hyperlink ref="A93" r:id="rId492" display="https://www.gsiclientiq.com/CAisd/pdmweb.exe?OP=SEARCH+FACTORY=cr+SKIPLIST=1+QBE.EQ.id=421192"/>
    <hyperlink ref="A92" r:id="rId493" display="https://www.gsiclientiq.com/CAisd/pdmweb.exe?OP=SEARCH+FACTORY=cr+SKIPLIST=1+QBE.EQ.id=421190"/>
    <hyperlink ref="A91" r:id="rId494" display="https://www.gsiclientiq.com/CAisd/pdmweb.exe?OP=SEARCH+FACTORY=cr+SKIPLIST=1+QBE.EQ.id=421180"/>
    <hyperlink ref="A90" r:id="rId495" display="https://www.gsiclientiq.com/CAisd/pdmweb.exe?OP=SEARCH+FACTORY=cr+SKIPLIST=1+QBE.EQ.id=421163"/>
    <hyperlink ref="A89" r:id="rId496" display="https://www.gsiclientiq.com/CAisd/pdmweb.exe?OP=SEARCH+FACTORY=cr+SKIPLIST=1+QBE.EQ.id=421161"/>
    <hyperlink ref="A88" r:id="rId497" display="https://www.gsiclientiq.com/CAisd/pdmweb.exe?OP=SEARCH+FACTORY=cr+SKIPLIST=1+QBE.EQ.id=421149"/>
    <hyperlink ref="A87" r:id="rId498" display="https://www.gsiclientiq.com/CAisd/pdmweb.exe?OP=SEARCH+FACTORY=cr+SKIPLIST=1+QBE.EQ.id=421137"/>
    <hyperlink ref="A86" r:id="rId499" display="https://www.gsiclientiq.com/CAisd/pdmweb.exe?OP=SEARCH+FACTORY=cr+SKIPLIST=1+QBE.EQ.id=421123"/>
    <hyperlink ref="A85" r:id="rId500" display="https://www.gsiclientiq.com/CAisd/pdmweb.exe?OP=SEARCH+FACTORY=cr+SKIPLIST=1+QBE.EQ.id=421122"/>
    <hyperlink ref="A84" r:id="rId501" display="https://www.gsiclientiq.com/CAisd/pdmweb.exe?OP=SEARCH+FACTORY=cr+SKIPLIST=1+QBE.EQ.id=421101"/>
    <hyperlink ref="A83" r:id="rId502" display="https://www.gsiclientiq.com/CAisd/pdmweb.exe?OP=SEARCH+FACTORY=cr+SKIPLIST=1+QBE.EQ.id=421100"/>
    <hyperlink ref="A82" r:id="rId503" display="https://www.gsiclientiq.com/CAisd/pdmweb.exe?OP=SEARCH+FACTORY=cr+SKIPLIST=1+QBE.EQ.id=421098"/>
    <hyperlink ref="A81" r:id="rId504" display="https://www.gsiclientiq.com/CAisd/pdmweb.exe?OP=SEARCH+FACTORY=cr+SKIPLIST=1+QBE.EQ.id=421091"/>
    <hyperlink ref="A80" r:id="rId505" display="https://www.gsiclientiq.com/CAisd/pdmweb.exe?OP=SEARCH+FACTORY=cr+SKIPLIST=1+QBE.EQ.id=421078"/>
    <hyperlink ref="A79" r:id="rId506" display="https://www.gsiclientiq.com/CAisd/pdmweb.exe?OP=SEARCH+FACTORY=cr+SKIPLIST=1+QBE.EQ.id=421074"/>
    <hyperlink ref="A78" r:id="rId507" display="https://www.gsiclientiq.com/CAisd/pdmweb.exe?OP=SEARCH+FACTORY=cr+SKIPLIST=1+QBE.EQ.id=421058"/>
    <hyperlink ref="A77" r:id="rId508" display="https://www.gsiclientiq.com/CAisd/pdmweb.exe?OP=SEARCH+FACTORY=cr+SKIPLIST=1+QBE.EQ.id=421057"/>
    <hyperlink ref="A76" r:id="rId509" display="https://www.gsiclientiq.com/CAisd/pdmweb.exe?OP=SEARCH+FACTORY=cr+SKIPLIST=1+QBE.EQ.id=421045"/>
    <hyperlink ref="A75" r:id="rId510" display="https://www.gsiclientiq.com/CAisd/pdmweb.exe?OP=SEARCH+FACTORY=cr+SKIPLIST=1+QBE.EQ.id=421040"/>
    <hyperlink ref="A74" r:id="rId511" display="https://www.gsiclientiq.com/CAisd/pdmweb.exe?OP=SEARCH+FACTORY=cr+SKIPLIST=1+QBE.EQ.id=421009"/>
    <hyperlink ref="A73" r:id="rId512" display="https://www.gsiclientiq.com/CAisd/pdmweb.exe?OP=SEARCH+FACTORY=cr+SKIPLIST=1+QBE.EQ.id=420994"/>
    <hyperlink ref="A72" r:id="rId513" display="https://www.gsiclientiq.com/CAisd/pdmweb.exe?OP=SEARCH+FACTORY=cr+SKIPLIST=1+QBE.EQ.id=420987"/>
    <hyperlink ref="A71" r:id="rId514" display="https://www.gsiclientiq.com/CAisd/pdmweb.exe?OP=SEARCH+FACTORY=cr+SKIPLIST=1+QBE.EQ.id=420976"/>
    <hyperlink ref="A70" r:id="rId515" display="https://www.gsiclientiq.com/CAisd/pdmweb.exe?OP=SEARCH+FACTORY=cr+SKIPLIST=1+QBE.EQ.id=420974"/>
    <hyperlink ref="A69" r:id="rId516" display="https://www.gsiclientiq.com/CAisd/pdmweb.exe?OP=SEARCH+FACTORY=cr+SKIPLIST=1+QBE.EQ.id=420973"/>
    <hyperlink ref="A68" r:id="rId517" display="https://www.gsiclientiq.com/CAisd/pdmweb.exe?OP=SEARCH+FACTORY=cr+SKIPLIST=1+QBE.EQ.id=420970"/>
    <hyperlink ref="A67" r:id="rId518" display="https://www.gsiclientiq.com/CAisd/pdmweb.exe?OP=SEARCH+FACTORY=cr+SKIPLIST=1+QBE.EQ.id=420969"/>
    <hyperlink ref="A66" r:id="rId519" display="https://www.gsiclientiq.com/CAisd/pdmweb.exe?OP=SEARCH+FACTORY=cr+SKIPLIST=1+QBE.EQ.id=420968"/>
    <hyperlink ref="A65" r:id="rId520" display="https://www.gsiclientiq.com/CAisd/pdmweb.exe?OP=SEARCH+FACTORY=cr+SKIPLIST=1+QBE.EQ.id=420967"/>
    <hyperlink ref="A64" r:id="rId521" display="https://www.gsiclientiq.com/CAisd/pdmweb.exe?OP=SEARCH+FACTORY=cr+SKIPLIST=1+QBE.EQ.id=420964"/>
    <hyperlink ref="A63" r:id="rId522" display="https://www.gsiclientiq.com/CAisd/pdmweb.exe?OP=SEARCH+FACTORY=cr+SKIPLIST=1+QBE.EQ.id=420924"/>
    <hyperlink ref="A62" r:id="rId523" display="https://www.gsiclientiq.com/CAisd/pdmweb.exe?OP=SEARCH+FACTORY=cr+SKIPLIST=1+QBE.EQ.id=420922"/>
    <hyperlink ref="A61" r:id="rId524" display="https://www.gsiclientiq.com/CAisd/pdmweb.exe?OP=SEARCH+FACTORY=cr+SKIPLIST=1+QBE.EQ.id=420920"/>
    <hyperlink ref="A60" r:id="rId525" display="https://www.gsiclientiq.com/CAisd/pdmweb.exe?OP=SEARCH+FACTORY=cr+SKIPLIST=1+QBE.EQ.id=420919"/>
    <hyperlink ref="A59" r:id="rId526" display="https://www.gsiclientiq.com/CAisd/pdmweb.exe?OP=SEARCH+FACTORY=cr+SKIPLIST=1+QBE.EQ.id=420894"/>
    <hyperlink ref="A58" r:id="rId527" display="https://www.gsiclientiq.com/CAisd/pdmweb.exe?OP=SEARCH+FACTORY=cr+SKIPLIST=1+QBE.EQ.id=420888"/>
    <hyperlink ref="A57" r:id="rId528" display="https://www.gsiclientiq.com/CAisd/pdmweb.exe?OP=SEARCH+FACTORY=cr+SKIPLIST=1+QBE.EQ.id=420870"/>
    <hyperlink ref="A56" r:id="rId529" display="https://www.gsiclientiq.com/CAisd/pdmweb.exe?OP=SEARCH+FACTORY=cr+SKIPLIST=1+QBE.EQ.id=420868"/>
    <hyperlink ref="A55" r:id="rId530" display="https://www.gsiclientiq.com/CAisd/pdmweb.exe?OP=SEARCH+FACTORY=cr+SKIPLIST=1+QBE.EQ.id=420858"/>
    <hyperlink ref="A54" r:id="rId531" display="https://www.gsiclientiq.com/CAisd/pdmweb.exe?OP=SEARCH+FACTORY=cr+SKIPLIST=1+QBE.EQ.id=420820"/>
    <hyperlink ref="A53" r:id="rId532" display="https://www.gsiclientiq.com/CAisd/pdmweb.exe?OP=SEARCH+FACTORY=cr+SKIPLIST=1+QBE.EQ.id=420804"/>
    <hyperlink ref="A52" r:id="rId533" display="https://www.gsiclientiq.com/CAisd/pdmweb.exe?OP=SEARCH+FACTORY=cr+SKIPLIST=1+QBE.EQ.id=420799"/>
    <hyperlink ref="A51" r:id="rId534" display="https://www.gsiclientiq.com/CAisd/pdmweb.exe?OP=SEARCH+FACTORY=cr+SKIPLIST=1+QBE.EQ.id=420797"/>
    <hyperlink ref="A50" r:id="rId535" display="https://www.gsiclientiq.com/CAisd/pdmweb.exe?OP=SEARCH+FACTORY=cr+SKIPLIST=1+QBE.EQ.id=420735"/>
    <hyperlink ref="A49" r:id="rId536" display="https://www.gsiclientiq.com/CAisd/pdmweb.exe?OP=SEARCH+FACTORY=cr+SKIPLIST=1+QBE.EQ.id=420554"/>
    <hyperlink ref="A48" r:id="rId537" display="https://www.gsiclientiq.com/CAisd/pdmweb.exe?OP=SEARCH+FACTORY=cr+SKIPLIST=1+QBE.EQ.id=420535"/>
    <hyperlink ref="A47" r:id="rId538" display="https://www.gsiclientiq.com/CAisd/pdmweb.exe?OP=SEARCH+FACTORY=cr+SKIPLIST=1+QBE.EQ.id=420523"/>
    <hyperlink ref="A46" r:id="rId539" display="https://www.gsiclientiq.com/CAisd/pdmweb.exe?OP=SEARCH+FACTORY=cr+SKIPLIST=1+QBE.EQ.id=420487"/>
    <hyperlink ref="A45" r:id="rId540" display="https://www.gsiclientiq.com/CAisd/pdmweb.exe?OP=SEARCH+FACTORY=cr+SKIPLIST=1+QBE.EQ.id=420460"/>
    <hyperlink ref="A44" r:id="rId541" display="https://www.gsiclientiq.com/CAisd/pdmweb.exe?OP=SEARCH+FACTORY=cr+SKIPLIST=1+QBE.EQ.id=420449"/>
    <hyperlink ref="A43" r:id="rId542" display="https://www.gsiclientiq.com/CAisd/pdmweb.exe?OP=SEARCH+FACTORY=cr+SKIPLIST=1+QBE.EQ.id=420413"/>
    <hyperlink ref="A42" r:id="rId543" display="https://www.gsiclientiq.com/CAisd/pdmweb.exe?OP=SEARCH+FACTORY=cr+SKIPLIST=1+QBE.EQ.id=420412"/>
    <hyperlink ref="A41" r:id="rId544" display="https://www.gsiclientiq.com/CAisd/pdmweb.exe?OP=SEARCH+FACTORY=cr+SKIPLIST=1+QBE.EQ.id=420391"/>
    <hyperlink ref="A40" r:id="rId545" display="https://www.gsiclientiq.com/CAisd/pdmweb.exe?OP=SEARCH+FACTORY=cr+SKIPLIST=1+QBE.EQ.id=420390"/>
    <hyperlink ref="A39" r:id="rId546" display="https://www.gsiclientiq.com/CAisd/pdmweb.exe?OP=SEARCH+FACTORY=cr+SKIPLIST=1+QBE.EQ.id=420386"/>
    <hyperlink ref="A38" r:id="rId547" display="https://www.gsiclientiq.com/CAisd/pdmweb.exe?OP=SEARCH+FACTORY=cr+SKIPLIST=1+QBE.EQ.id=420383"/>
    <hyperlink ref="A37" r:id="rId548" display="https://www.gsiclientiq.com/CAisd/pdmweb.exe?OP=SEARCH+FACTORY=cr+SKIPLIST=1+QBE.EQ.id=420382"/>
    <hyperlink ref="A36" r:id="rId549" display="https://www.gsiclientiq.com/CAisd/pdmweb.exe?OP=SEARCH+FACTORY=cr+SKIPLIST=1+QBE.EQ.id=420379"/>
    <hyperlink ref="A35" r:id="rId550" display="https://www.gsiclientiq.com/CAisd/pdmweb.exe?OP=SEARCH+FACTORY=cr+SKIPLIST=1+QBE.EQ.id=420375"/>
    <hyperlink ref="A34" r:id="rId551" display="https://www.gsiclientiq.com/CAisd/pdmweb.exe?OP=SEARCH+FACTORY=cr+SKIPLIST=1+QBE.EQ.id=420372"/>
    <hyperlink ref="A33" r:id="rId552" display="https://www.gsiclientiq.com/CAisd/pdmweb.exe?OP=SEARCH+FACTORY=cr+SKIPLIST=1+QBE.EQ.id=420346"/>
    <hyperlink ref="A32" r:id="rId553" display="https://www.gsiclientiq.com/CAisd/pdmweb.exe?OP=SEARCH+FACTORY=cr+SKIPLIST=1+QBE.EQ.id=420345"/>
    <hyperlink ref="A31" r:id="rId554" display="https://www.gsiclientiq.com/CAisd/pdmweb.exe?OP=SEARCH+FACTORY=cr+SKIPLIST=1+QBE.EQ.id=420335"/>
    <hyperlink ref="A30" r:id="rId555" display="https://www.gsiclientiq.com/CAisd/pdmweb.exe?OP=SEARCH+FACTORY=cr+SKIPLIST=1+QBE.EQ.id=420334"/>
    <hyperlink ref="A29" r:id="rId556" display="https://www.gsiclientiq.com/CAisd/pdmweb.exe?OP=SEARCH+FACTORY=cr+SKIPLIST=1+QBE.EQ.id=420333"/>
    <hyperlink ref="A28" r:id="rId557" display="https://www.gsiclientiq.com/CAisd/pdmweb.exe?OP=SEARCH+FACTORY=cr+SKIPLIST=1+QBE.EQ.id=420332"/>
    <hyperlink ref="A27" r:id="rId558" display="https://www.gsiclientiq.com/CAisd/pdmweb.exe?OP=SEARCH+FACTORY=cr+SKIPLIST=1+QBE.EQ.id=420331"/>
    <hyperlink ref="A26" r:id="rId559" display="https://www.gsiclientiq.com/CAisd/pdmweb.exe?OP=SEARCH+FACTORY=cr+SKIPLIST=1+QBE.EQ.id=420330"/>
    <hyperlink ref="A25" r:id="rId560" display="https://www.gsiclientiq.com/CAisd/pdmweb.exe?OP=SEARCH+FACTORY=cr+SKIPLIST=1+QBE.EQ.id=420329"/>
    <hyperlink ref="A24" r:id="rId561" display="https://www.gsiclientiq.com/CAisd/pdmweb.exe?OP=SEARCH+FACTORY=cr+SKIPLIST=1+QBE.EQ.id=420326"/>
    <hyperlink ref="A23" r:id="rId562" display="https://www.gsiclientiq.com/CAisd/pdmweb.exe?OP=SEARCH+FACTORY=cr+SKIPLIST=1+QBE.EQ.id=420325"/>
    <hyperlink ref="A22" r:id="rId563" display="https://www.gsiclientiq.com/CAisd/pdmweb.exe?OP=SEARCH+FACTORY=cr+SKIPLIST=1+QBE.EQ.id=420324"/>
    <hyperlink ref="A21" r:id="rId564" display="https://www.gsiclientiq.com/CAisd/pdmweb.exe?OP=SEARCH+FACTORY=cr+SKIPLIST=1+QBE.EQ.id=420322"/>
    <hyperlink ref="A20" r:id="rId565" display="https://www.gsiclientiq.com/CAisd/pdmweb.exe?OP=SEARCH+FACTORY=cr+SKIPLIST=1+QBE.EQ.id=420321"/>
    <hyperlink ref="A19" r:id="rId566" display="https://www.gsiclientiq.com/CAisd/pdmweb.exe?OP=SEARCH+FACTORY=cr+SKIPLIST=1+QBE.EQ.id=420320"/>
    <hyperlink ref="A18" r:id="rId567" display="https://www.gsiclientiq.com/CAisd/pdmweb.exe?OP=SEARCH+FACTORY=cr+SKIPLIST=1+QBE.EQ.id=420307"/>
    <hyperlink ref="A17" r:id="rId568" display="https://www.gsiclientiq.com/CAisd/pdmweb.exe?OP=SEARCH+FACTORY=cr+SKIPLIST=1+QBE.EQ.id=420306"/>
    <hyperlink ref="A16" r:id="rId569" display="https://www.gsiclientiq.com/CAisd/pdmweb.exe?OP=SEARCH+FACTORY=cr+SKIPLIST=1+QBE.EQ.id=420304"/>
    <hyperlink ref="A15" r:id="rId570" display="https://www.gsiclientiq.com/CAisd/pdmweb.exe?OP=SEARCH+FACTORY=cr+SKIPLIST=1+QBE.EQ.id=420299"/>
    <hyperlink ref="A14" r:id="rId571" display="https://www.gsiclientiq.com/CAisd/pdmweb.exe?OP=SEARCH+FACTORY=cr+SKIPLIST=1+QBE.EQ.id=420298"/>
    <hyperlink ref="A13" r:id="rId572" display="https://www.gsiclientiq.com/CAisd/pdmweb.exe?OP=SEARCH+FACTORY=cr+SKIPLIST=1+QBE.EQ.id=420297"/>
    <hyperlink ref="A12" r:id="rId573" display="https://www.gsiclientiq.com/CAisd/pdmweb.exe?OP=SEARCH+FACTORY=cr+SKIPLIST=1+QBE.EQ.id=420296"/>
    <hyperlink ref="A11" r:id="rId574" display="https://www.gsiclientiq.com/CAisd/pdmweb.exe?OP=SEARCH+FACTORY=cr+SKIPLIST=1+QBE.EQ.id=420287"/>
    <hyperlink ref="A10" r:id="rId575" display="https://www.gsiclientiq.com/CAisd/pdmweb.exe?OP=SEARCH+FACTORY=cr+SKIPLIST=1+QBE.EQ.id=420285"/>
    <hyperlink ref="A9" r:id="rId576" display="https://www.gsiclientiq.com/CAisd/pdmweb.exe?OP=SEARCH+FACTORY=cr+SKIPLIST=1+QBE.EQ.id=420267"/>
    <hyperlink ref="A8" r:id="rId577" display="https://www.gsiclientiq.com/CAisd/pdmweb.exe?OP=SEARCH+FACTORY=cr+SKIPLIST=1+QBE.EQ.id=420262"/>
    <hyperlink ref="A7" r:id="rId578" display="https://www.gsiclientiq.com/CAisd/pdmweb.exe?OP=SEARCH+FACTORY=cr+SKIPLIST=1+QBE.EQ.id=420261"/>
    <hyperlink ref="A6" r:id="rId579" display="https://www.gsiclientiq.com/CAisd/pdmweb.exe?OP=SEARCH+FACTORY=cr+SKIPLIST=1+QBE.EQ.id=420213"/>
    <hyperlink ref="A5" r:id="rId580" display="https://www.gsiclientiq.com/CAisd/pdmweb.exe?OP=SEARCH+FACTORY=cr+SKIPLIST=1+QBE.EQ.id=420212"/>
    <hyperlink ref="A4" r:id="rId581" display="https://www.gsiclientiq.com/CAisd/pdmweb.exe?OP=SEARCH+FACTORY=cr+SKIPLIST=1+QBE.EQ.id=420210"/>
    <hyperlink ref="A3" r:id="rId582" display="https://www.gsiclientiq.com/CAisd/pdmweb.exe?OP=SEARCH+FACTORY=cr+SKIPLIST=1+QBE.EQ.id=419634"/>
    <hyperlink ref="A2" r:id="rId583" display="https://www.gsiclientiq.com/CAisd/pdmweb.exe?OP=SEARCH+FACTORY=cr+SKIPLIST=1+QBE.EQ.id=419463"/>
  </hyperlinks>
  <pageMargins left="0.75" right="0.75" top="1" bottom="1" header="0.5" footer="0.5"/>
  <pageSetup orientation="portrait" r:id="rId584"/>
  <headerFooter>
    <oddHeader>&amp;C&amp;"Bold"&amp;18&amp;A</oddHeader>
    <oddFooter>&amp;C&amp;"Bold"&amp;16&amp;P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3:L235"/>
  <sheetViews>
    <sheetView topLeftCell="A56" zoomScale="110" zoomScaleNormal="110" workbookViewId="0">
      <selection activeCell="E88" sqref="E88"/>
    </sheetView>
  </sheetViews>
  <sheetFormatPr defaultRowHeight="12.75" x14ac:dyDescent="0.2"/>
  <cols>
    <col min="1" max="1" width="14.42578125" style="6" bestFit="1" customWidth="1"/>
    <col min="2" max="2" width="9.140625" style="6"/>
    <col min="3" max="3" width="12.42578125" style="6" bestFit="1" customWidth="1"/>
    <col min="4" max="6" width="9.140625" style="6"/>
    <col min="7" max="7" width="11.7109375" style="6" customWidth="1"/>
    <col min="8" max="16384" width="9.140625" style="6"/>
  </cols>
  <sheetData>
    <row r="33" spans="1:12" ht="13.5" thickBot="1" x14ac:dyDescent="0.25"/>
    <row r="34" spans="1:12" x14ac:dyDescent="0.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1"/>
    </row>
    <row r="35" spans="1:12" x14ac:dyDescent="0.2">
      <c r="A35" s="12"/>
      <c r="B35" s="92" t="s">
        <v>1370</v>
      </c>
      <c r="C35" s="13"/>
      <c r="D35" s="13"/>
      <c r="E35" s="13"/>
      <c r="F35" s="13"/>
      <c r="G35" s="13"/>
      <c r="H35" s="13"/>
      <c r="I35" s="13"/>
      <c r="J35" s="13"/>
      <c r="K35" s="15"/>
    </row>
    <row r="36" spans="1:12" x14ac:dyDescent="0.2">
      <c r="A36" s="12"/>
      <c r="B36" s="13">
        <v>1</v>
      </c>
      <c r="C36" s="14" t="s">
        <v>1352</v>
      </c>
      <c r="D36" s="13"/>
      <c r="E36" s="13"/>
      <c r="F36" s="13"/>
      <c r="G36" s="13"/>
      <c r="H36" s="13"/>
      <c r="I36" s="13"/>
      <c r="J36" s="13"/>
      <c r="K36" s="15"/>
    </row>
    <row r="37" spans="1:12" x14ac:dyDescent="0.2">
      <c r="A37" s="12"/>
      <c r="B37" s="13">
        <v>2</v>
      </c>
      <c r="C37" s="14" t="s">
        <v>1353</v>
      </c>
      <c r="D37" s="13"/>
      <c r="E37" s="13"/>
      <c r="F37" s="13"/>
      <c r="G37" s="13"/>
      <c r="H37" s="13"/>
      <c r="I37" s="13"/>
      <c r="J37" s="13"/>
      <c r="K37" s="15"/>
    </row>
    <row r="38" spans="1:12" x14ac:dyDescent="0.2">
      <c r="A38" s="12"/>
      <c r="B38" s="13">
        <v>3</v>
      </c>
      <c r="C38" s="14" t="s">
        <v>1360</v>
      </c>
      <c r="D38" s="13"/>
      <c r="E38" s="13"/>
      <c r="F38" s="13"/>
      <c r="G38" s="13"/>
      <c r="H38" s="13">
        <f>1</f>
        <v>1</v>
      </c>
      <c r="I38" s="14" t="s">
        <v>1374</v>
      </c>
      <c r="J38" s="13"/>
      <c r="K38" s="15"/>
    </row>
    <row r="39" spans="1:12" x14ac:dyDescent="0.2">
      <c r="A39" s="12"/>
      <c r="B39" s="13">
        <v>4</v>
      </c>
      <c r="C39" s="14" t="s">
        <v>1354</v>
      </c>
      <c r="D39" s="13"/>
      <c r="E39" s="13"/>
      <c r="F39" s="13"/>
      <c r="G39" s="13"/>
      <c r="H39" s="13"/>
      <c r="I39" s="13"/>
      <c r="J39" s="13"/>
      <c r="K39" s="15"/>
    </row>
    <row r="40" spans="1:12" x14ac:dyDescent="0.2">
      <c r="A40" s="12"/>
      <c r="B40" s="13">
        <v>5</v>
      </c>
      <c r="C40" s="14" t="s">
        <v>1355</v>
      </c>
      <c r="D40" s="13"/>
      <c r="E40" s="13"/>
      <c r="F40" s="13"/>
      <c r="G40" s="13">
        <f>583/124</f>
        <v>4.7016129032258061</v>
      </c>
      <c r="H40" s="14" t="s">
        <v>1359</v>
      </c>
      <c r="I40" s="13"/>
      <c r="J40" s="13"/>
      <c r="K40" s="21">
        <f>1/G40</f>
        <v>0.21269296740994856</v>
      </c>
      <c r="L40" s="7" t="s">
        <v>1469</v>
      </c>
    </row>
    <row r="41" spans="1:12" x14ac:dyDescent="0.2">
      <c r="A41" s="12"/>
      <c r="B41" s="13">
        <v>6</v>
      </c>
      <c r="C41" s="14" t="s">
        <v>1365</v>
      </c>
      <c r="D41" s="13"/>
      <c r="E41" s="13"/>
      <c r="F41" s="13"/>
      <c r="G41" s="13">
        <f>'Request List'!AF4</f>
        <v>0.53465265589486022</v>
      </c>
      <c r="H41" s="13"/>
      <c r="I41" s="13"/>
      <c r="J41" s="13"/>
      <c r="K41" s="15"/>
    </row>
    <row r="42" spans="1:12" x14ac:dyDescent="0.2">
      <c r="A42" s="12"/>
      <c r="B42" s="13">
        <v>7</v>
      </c>
      <c r="C42" s="14" t="s">
        <v>1366</v>
      </c>
      <c r="D42" s="13"/>
      <c r="E42" s="13">
        <f>G41/K40</f>
        <v>2.5137298256992215</v>
      </c>
      <c r="F42" s="13"/>
      <c r="G42" s="87" t="s">
        <v>1470</v>
      </c>
      <c r="H42" s="13"/>
      <c r="I42" s="13"/>
      <c r="J42" s="13"/>
      <c r="K42" s="15"/>
    </row>
    <row r="43" spans="1:12" x14ac:dyDescent="0.2">
      <c r="A43" s="12"/>
      <c r="B43" s="13">
        <v>8</v>
      </c>
      <c r="C43" s="14" t="s">
        <v>1367</v>
      </c>
      <c r="D43" s="13"/>
      <c r="E43" s="13"/>
      <c r="F43" s="13">
        <v>0</v>
      </c>
      <c r="G43" s="87" t="s">
        <v>1468</v>
      </c>
      <c r="H43" s="13"/>
      <c r="I43" s="13"/>
      <c r="J43" s="13"/>
      <c r="K43" s="15"/>
    </row>
    <row r="44" spans="1:12" x14ac:dyDescent="0.2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5"/>
    </row>
    <row r="45" spans="1:12" x14ac:dyDescent="0.2">
      <c r="A45" s="12"/>
      <c r="B45" s="14" t="s">
        <v>1357</v>
      </c>
      <c r="C45" s="13"/>
      <c r="D45" s="13"/>
      <c r="E45" s="13"/>
      <c r="F45" s="13"/>
      <c r="G45" s="13"/>
      <c r="H45" s="13"/>
      <c r="I45" s="13"/>
      <c r="J45" s="13"/>
      <c r="K45" s="15"/>
    </row>
    <row r="46" spans="1:12" ht="15" x14ac:dyDescent="0.2">
      <c r="A46" s="12"/>
      <c r="B46" s="16" t="s">
        <v>1356</v>
      </c>
      <c r="C46" s="13"/>
      <c r="D46" s="13"/>
      <c r="E46" s="13"/>
      <c r="F46" s="13"/>
      <c r="G46" s="13"/>
      <c r="H46" s="13"/>
      <c r="I46" s="13"/>
      <c r="J46" s="13"/>
      <c r="K46" s="15"/>
    </row>
    <row r="47" spans="1:12" x14ac:dyDescent="0.2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5"/>
    </row>
    <row r="48" spans="1:12" x14ac:dyDescent="0.2">
      <c r="A48" s="12" t="s">
        <v>1467</v>
      </c>
      <c r="B48" s="13"/>
      <c r="C48" s="93" t="s">
        <v>1466</v>
      </c>
      <c r="D48" s="13"/>
      <c r="E48" s="13"/>
      <c r="F48" s="13">
        <f>H38/( K40*E49)</f>
        <v>0.6716589861751151</v>
      </c>
      <c r="G48" s="13"/>
      <c r="H48" s="13"/>
      <c r="I48" s="13"/>
      <c r="J48" s="13"/>
      <c r="K48" s="15"/>
    </row>
    <row r="49" spans="1:11" x14ac:dyDescent="0.2">
      <c r="A49" s="12"/>
      <c r="B49" s="13"/>
      <c r="C49" s="93" t="s">
        <v>1465</v>
      </c>
      <c r="D49" s="13"/>
      <c r="E49" s="13">
        <v>7</v>
      </c>
      <c r="F49" s="13"/>
      <c r="G49" s="13"/>
      <c r="H49" s="13"/>
      <c r="I49" s="13"/>
      <c r="J49" s="13"/>
      <c r="K49" s="15"/>
    </row>
    <row r="50" spans="1:11" x14ac:dyDescent="0.2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5"/>
    </row>
    <row r="51" spans="1:11" x14ac:dyDescent="0.2">
      <c r="A51" s="12"/>
      <c r="B51" s="17" t="s">
        <v>1368</v>
      </c>
      <c r="C51" s="17"/>
      <c r="D51" s="17">
        <f>(H38/E49)*(F48^(SQRT(2*(E49+1)-1))/(1-F48))*(E42^2+F43^2)/2</f>
        <v>0.29426209414268467</v>
      </c>
      <c r="E51" s="17"/>
      <c r="F51" s="94" t="s">
        <v>1471</v>
      </c>
      <c r="G51" s="13"/>
      <c r="H51" s="13"/>
      <c r="I51" s="13"/>
      <c r="J51" s="13"/>
      <c r="K51" s="15"/>
    </row>
    <row r="52" spans="1:11" x14ac:dyDescent="0.2">
      <c r="A52" s="12"/>
      <c r="B52" s="13"/>
      <c r="C52" s="14" t="s">
        <v>1369</v>
      </c>
      <c r="D52" s="13">
        <f>D51*8</f>
        <v>2.3540967531414774</v>
      </c>
      <c r="E52" s="13"/>
      <c r="F52" s="13"/>
      <c r="G52" s="13"/>
      <c r="H52" s="13"/>
      <c r="I52" s="13"/>
      <c r="J52" s="13"/>
      <c r="K52" s="15"/>
    </row>
    <row r="53" spans="1:11" x14ac:dyDescent="0.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5"/>
    </row>
    <row r="54" spans="1:11" ht="13.5" thickBot="1" x14ac:dyDescent="0.25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5"/>
    </row>
    <row r="55" spans="1:11" ht="13.5" thickBot="1" x14ac:dyDescent="0.25">
      <c r="A55" s="88"/>
      <c r="B55" s="89" t="s">
        <v>1371</v>
      </c>
      <c r="C55" s="90"/>
      <c r="D55" s="90"/>
      <c r="E55" s="90"/>
      <c r="F55" s="90"/>
      <c r="G55" s="90"/>
      <c r="H55" s="90"/>
      <c r="I55" s="90"/>
      <c r="J55" s="90"/>
      <c r="K55" s="91"/>
    </row>
    <row r="56" spans="1:11" x14ac:dyDescent="0.2">
      <c r="A56" s="12"/>
      <c r="B56" s="13">
        <v>2</v>
      </c>
      <c r="C56" s="14" t="s">
        <v>1353</v>
      </c>
      <c r="D56" s="13"/>
      <c r="E56" s="13"/>
      <c r="F56" s="13"/>
      <c r="G56" s="13"/>
      <c r="H56" s="13"/>
      <c r="I56" s="13"/>
      <c r="J56" s="13"/>
      <c r="K56" s="15"/>
    </row>
    <row r="57" spans="1:11" x14ac:dyDescent="0.2">
      <c r="A57" s="12"/>
      <c r="B57" s="13">
        <v>3</v>
      </c>
      <c r="C57" s="14" t="s">
        <v>1360</v>
      </c>
      <c r="D57" s="13"/>
      <c r="E57" s="13"/>
      <c r="F57" s="13"/>
      <c r="G57" s="13"/>
      <c r="H57" s="13">
        <v>1</v>
      </c>
      <c r="I57" s="13"/>
      <c r="J57" s="13"/>
      <c r="K57" s="15"/>
    </row>
    <row r="58" spans="1:11" x14ac:dyDescent="0.2">
      <c r="A58" s="12"/>
      <c r="B58" s="13">
        <v>4</v>
      </c>
      <c r="C58" s="14" t="s">
        <v>1354</v>
      </c>
      <c r="D58" s="13"/>
      <c r="E58" s="13"/>
      <c r="F58" s="13"/>
      <c r="G58" s="13"/>
      <c r="H58" s="13"/>
      <c r="I58" s="13"/>
      <c r="J58" s="13"/>
      <c r="K58" s="15"/>
    </row>
    <row r="59" spans="1:11" x14ac:dyDescent="0.2">
      <c r="A59" s="12"/>
      <c r="B59" s="13">
        <v>5</v>
      </c>
      <c r="C59" s="14" t="s">
        <v>1355</v>
      </c>
      <c r="D59" s="13"/>
      <c r="E59" s="13"/>
      <c r="F59" s="13"/>
      <c r="G59" s="13">
        <f>2*583/124</f>
        <v>9.4032258064516121</v>
      </c>
      <c r="H59" s="14" t="s">
        <v>1372</v>
      </c>
      <c r="I59" s="13"/>
      <c r="J59" s="13"/>
      <c r="K59" s="21">
        <f>1/G59</f>
        <v>0.10634648370497428</v>
      </c>
    </row>
    <row r="60" spans="1:11" x14ac:dyDescent="0.2">
      <c r="A60" s="12"/>
      <c r="B60" s="13">
        <v>6</v>
      </c>
      <c r="C60" s="14" t="s">
        <v>1365</v>
      </c>
      <c r="D60" s="13"/>
      <c r="E60" s="13"/>
      <c r="F60" s="13"/>
      <c r="G60" s="13">
        <f>G41/2</f>
        <v>0.26732632794743011</v>
      </c>
      <c r="H60" s="13"/>
      <c r="I60" s="13"/>
      <c r="J60" s="13"/>
      <c r="K60" s="15"/>
    </row>
    <row r="61" spans="1:11" x14ac:dyDescent="0.2">
      <c r="A61" s="12"/>
      <c r="B61" s="13">
        <v>7</v>
      </c>
      <c r="C61" s="14" t="s">
        <v>1366</v>
      </c>
      <c r="D61" s="13"/>
      <c r="E61" s="13">
        <f>G60/K59</f>
        <v>2.5137298256992215</v>
      </c>
      <c r="F61" s="13"/>
      <c r="G61" s="13"/>
      <c r="H61" s="13"/>
      <c r="I61" s="13"/>
      <c r="J61" s="13"/>
      <c r="K61" s="15"/>
    </row>
    <row r="62" spans="1:11" x14ac:dyDescent="0.2">
      <c r="A62" s="12"/>
      <c r="B62" s="13">
        <v>8</v>
      </c>
      <c r="C62" s="14" t="s">
        <v>1367</v>
      </c>
      <c r="D62" s="13"/>
      <c r="E62" s="13"/>
      <c r="F62" s="13">
        <v>0</v>
      </c>
      <c r="G62" s="13"/>
      <c r="H62" s="13"/>
      <c r="I62" s="13"/>
      <c r="J62" s="13"/>
      <c r="K62" s="15"/>
    </row>
    <row r="63" spans="1:11" x14ac:dyDescent="0.2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5"/>
    </row>
    <row r="64" spans="1:11" x14ac:dyDescent="0.2">
      <c r="A64" s="12"/>
      <c r="B64" s="14" t="s">
        <v>1357</v>
      </c>
      <c r="C64" s="13"/>
      <c r="D64" s="13"/>
      <c r="E64" s="13"/>
      <c r="F64" s="13"/>
      <c r="G64" s="13"/>
      <c r="H64" s="13"/>
      <c r="I64" s="13"/>
      <c r="J64" s="13"/>
      <c r="K64" s="15"/>
    </row>
    <row r="65" spans="1:11" ht="15" x14ac:dyDescent="0.2">
      <c r="A65" s="12"/>
      <c r="B65" s="16" t="s">
        <v>1356</v>
      </c>
      <c r="C65" s="13"/>
      <c r="D65" s="13"/>
      <c r="E65" s="13"/>
      <c r="F65" s="13"/>
      <c r="G65" s="13"/>
      <c r="H65" s="13"/>
      <c r="I65" s="13"/>
      <c r="J65" s="13"/>
      <c r="K65" s="15"/>
    </row>
    <row r="66" spans="1:11" x14ac:dyDescent="0.2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5"/>
    </row>
    <row r="67" spans="1:11" x14ac:dyDescent="0.2">
      <c r="A67" s="12"/>
      <c r="B67" s="13"/>
      <c r="C67" s="14" t="s">
        <v>1358</v>
      </c>
      <c r="D67" s="13"/>
      <c r="E67" s="13"/>
      <c r="F67" s="13">
        <f>H57/( K59*E68)</f>
        <v>0.78360215053763438</v>
      </c>
      <c r="G67" s="13"/>
      <c r="H67" s="13"/>
      <c r="I67" s="13"/>
      <c r="J67" s="13"/>
      <c r="K67" s="15"/>
    </row>
    <row r="68" spans="1:11" x14ac:dyDescent="0.2">
      <c r="A68" s="12"/>
      <c r="B68" s="13"/>
      <c r="C68" s="14" t="s">
        <v>1361</v>
      </c>
      <c r="D68" s="13"/>
      <c r="E68" s="13">
        <v>12</v>
      </c>
      <c r="F68" s="13"/>
      <c r="G68" s="13"/>
      <c r="H68" s="13"/>
      <c r="I68" s="13"/>
      <c r="J68" s="13"/>
      <c r="K68" s="15"/>
    </row>
    <row r="69" spans="1:11" x14ac:dyDescent="0.2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5"/>
    </row>
    <row r="70" spans="1:11" x14ac:dyDescent="0.2">
      <c r="A70" s="12"/>
      <c r="B70" s="17" t="s">
        <v>1368</v>
      </c>
      <c r="C70" s="17"/>
      <c r="D70" s="17">
        <f>(H57/E68)*(F67^(SQRT(2*(E68+1)-1))/(1-F67))*(E61^2+F62^2)/2</f>
        <v>0.3594604470720843</v>
      </c>
      <c r="E70" s="17"/>
      <c r="F70" s="13"/>
      <c r="G70" s="13"/>
      <c r="H70" s="13"/>
      <c r="I70" s="13"/>
      <c r="J70" s="13"/>
      <c r="K70" s="15"/>
    </row>
    <row r="71" spans="1:11" x14ac:dyDescent="0.2">
      <c r="A71" s="12"/>
      <c r="B71" s="13"/>
      <c r="C71" s="14" t="s">
        <v>1369</v>
      </c>
      <c r="D71" s="13">
        <f>D70*8</f>
        <v>2.8756835765766744</v>
      </c>
      <c r="E71" s="13"/>
      <c r="F71" s="13"/>
      <c r="G71" s="13"/>
      <c r="H71" s="13"/>
      <c r="I71" s="13"/>
      <c r="J71" s="13"/>
      <c r="K71" s="15"/>
    </row>
    <row r="72" spans="1:11" ht="13.5" thickBot="1" x14ac:dyDescent="0.25">
      <c r="A72" s="18"/>
      <c r="B72" s="19"/>
      <c r="C72" s="19"/>
      <c r="D72" s="19"/>
      <c r="E72" s="19"/>
      <c r="F72" s="19"/>
      <c r="G72" s="19"/>
      <c r="H72" s="19"/>
      <c r="I72" s="19"/>
      <c r="J72" s="19"/>
      <c r="K72" s="20"/>
    </row>
    <row r="73" spans="1:11" ht="13.5" thickBot="1" x14ac:dyDescent="0.25"/>
    <row r="74" spans="1:11" ht="13.5" thickBot="1" x14ac:dyDescent="0.25">
      <c r="A74" s="88"/>
      <c r="B74" s="89" t="s">
        <v>1472</v>
      </c>
      <c r="C74" s="90"/>
      <c r="D74" s="90"/>
      <c r="E74" s="90"/>
      <c r="F74" s="90"/>
      <c r="G74" s="90"/>
      <c r="H74" s="90"/>
      <c r="I74" s="90"/>
      <c r="J74" s="90"/>
      <c r="K74" s="91"/>
    </row>
    <row r="75" spans="1:11" x14ac:dyDescent="0.2">
      <c r="A75" s="12"/>
      <c r="B75" s="13">
        <v>2</v>
      </c>
      <c r="C75" s="14" t="s">
        <v>1353</v>
      </c>
      <c r="D75" s="13"/>
      <c r="E75" s="13"/>
      <c r="F75" s="13"/>
      <c r="G75" s="13"/>
      <c r="H75" s="13"/>
      <c r="I75" s="13"/>
      <c r="J75" s="13"/>
      <c r="K75" s="15"/>
    </row>
    <row r="76" spans="1:11" x14ac:dyDescent="0.2">
      <c r="A76" s="12"/>
      <c r="B76" s="13">
        <v>3</v>
      </c>
      <c r="C76" s="14" t="s">
        <v>1360</v>
      </c>
      <c r="D76" s="13"/>
      <c r="E76" s="13"/>
      <c r="F76" s="13"/>
      <c r="G76" s="13"/>
      <c r="H76" s="13">
        <v>1</v>
      </c>
      <c r="I76" s="13"/>
      <c r="J76" s="13"/>
      <c r="K76" s="15"/>
    </row>
    <row r="77" spans="1:11" x14ac:dyDescent="0.2">
      <c r="A77" s="12"/>
      <c r="B77" s="13">
        <v>4</v>
      </c>
      <c r="C77" s="14" t="s">
        <v>1354</v>
      </c>
      <c r="D77" s="13"/>
      <c r="E77" s="13"/>
      <c r="F77" s="13"/>
      <c r="G77" s="13"/>
      <c r="H77" s="13"/>
      <c r="I77" s="13"/>
      <c r="J77" s="13"/>
      <c r="K77" s="15"/>
    </row>
    <row r="78" spans="1:11" x14ac:dyDescent="0.2">
      <c r="A78" s="12"/>
      <c r="B78" s="13">
        <v>5</v>
      </c>
      <c r="C78" s="14" t="s">
        <v>1355</v>
      </c>
      <c r="D78" s="13"/>
      <c r="E78" s="13"/>
      <c r="F78" s="13"/>
      <c r="G78" s="13">
        <f>3*583/124</f>
        <v>14.10483870967742</v>
      </c>
      <c r="H78" s="14" t="s">
        <v>1372</v>
      </c>
      <c r="I78" s="13"/>
      <c r="J78" s="13"/>
      <c r="K78" s="21">
        <f>1/G78</f>
        <v>7.0897655803316181E-2</v>
      </c>
    </row>
    <row r="79" spans="1:11" x14ac:dyDescent="0.2">
      <c r="A79" s="12"/>
      <c r="B79" s="13">
        <v>6</v>
      </c>
      <c r="C79" s="14" t="s">
        <v>1365</v>
      </c>
      <c r="D79" s="13"/>
      <c r="E79" s="13"/>
      <c r="F79" s="13"/>
      <c r="G79" s="13">
        <f>G41/3</f>
        <v>0.1782175519649534</v>
      </c>
      <c r="H79" s="13"/>
      <c r="I79" s="13"/>
      <c r="J79" s="13"/>
      <c r="K79" s="15"/>
    </row>
    <row r="80" spans="1:11" x14ac:dyDescent="0.2">
      <c r="A80" s="12"/>
      <c r="B80" s="13">
        <v>7</v>
      </c>
      <c r="C80" s="14" t="s">
        <v>1366</v>
      </c>
      <c r="D80" s="13"/>
      <c r="E80" s="13">
        <f>G79/K78</f>
        <v>2.5137298256992215</v>
      </c>
      <c r="F80" s="13"/>
      <c r="G80" s="13"/>
      <c r="H80" s="13"/>
      <c r="I80" s="13"/>
      <c r="J80" s="13"/>
      <c r="K80" s="15"/>
    </row>
    <row r="81" spans="1:11" x14ac:dyDescent="0.2">
      <c r="A81" s="12"/>
      <c r="B81" s="13">
        <v>8</v>
      </c>
      <c r="C81" s="14" t="s">
        <v>1367</v>
      </c>
      <c r="D81" s="13"/>
      <c r="E81" s="13"/>
      <c r="F81" s="13">
        <v>0</v>
      </c>
      <c r="G81" s="13"/>
      <c r="H81" s="13"/>
      <c r="I81" s="13"/>
      <c r="J81" s="13"/>
      <c r="K81" s="15"/>
    </row>
    <row r="82" spans="1:11" x14ac:dyDescent="0.2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5"/>
    </row>
    <row r="83" spans="1:11" x14ac:dyDescent="0.2">
      <c r="A83" s="12"/>
      <c r="B83" s="14" t="s">
        <v>1357</v>
      </c>
      <c r="C83" s="13"/>
      <c r="D83" s="13"/>
      <c r="E83" s="13"/>
      <c r="F83" s="13"/>
      <c r="G83" s="13"/>
      <c r="H83" s="13"/>
      <c r="I83" s="13"/>
      <c r="J83" s="13"/>
      <c r="K83" s="15"/>
    </row>
    <row r="84" spans="1:11" ht="15" x14ac:dyDescent="0.2">
      <c r="A84" s="12"/>
      <c r="B84" s="16" t="s">
        <v>1356</v>
      </c>
      <c r="C84" s="13"/>
      <c r="D84" s="13"/>
      <c r="E84" s="13"/>
      <c r="F84" s="13"/>
      <c r="G84" s="13"/>
      <c r="H84" s="13"/>
      <c r="I84" s="13"/>
      <c r="J84" s="13"/>
      <c r="K84" s="15"/>
    </row>
    <row r="85" spans="1:11" x14ac:dyDescent="0.2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5"/>
    </row>
    <row r="86" spans="1:11" x14ac:dyDescent="0.2">
      <c r="A86" s="12"/>
      <c r="B86" s="13"/>
      <c r="C86" s="14" t="s">
        <v>1358</v>
      </c>
      <c r="D86" s="13"/>
      <c r="E86" s="13"/>
      <c r="F86" s="13">
        <f>H76/( K78*E87)</f>
        <v>0.82969639468690703</v>
      </c>
      <c r="G86" s="13"/>
      <c r="H86" s="13"/>
      <c r="I86" s="13"/>
      <c r="J86" s="13"/>
      <c r="K86" s="15"/>
    </row>
    <row r="87" spans="1:11" x14ac:dyDescent="0.2">
      <c r="A87" s="12"/>
      <c r="B87" s="13"/>
      <c r="C87" s="14" t="s">
        <v>1361</v>
      </c>
      <c r="D87" s="13"/>
      <c r="E87" s="13">
        <v>17</v>
      </c>
      <c r="F87" s="13"/>
      <c r="G87" s="13"/>
      <c r="H87" s="13"/>
      <c r="I87" s="13"/>
      <c r="J87" s="13"/>
      <c r="K87" s="15"/>
    </row>
    <row r="88" spans="1:11" x14ac:dyDescent="0.2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5"/>
    </row>
    <row r="89" spans="1:11" x14ac:dyDescent="0.2">
      <c r="A89" s="12"/>
      <c r="B89" s="17" t="s">
        <v>1368</v>
      </c>
      <c r="C89" s="17"/>
      <c r="D89" s="17">
        <f>(H76/E87)*(F86^(SQRT(2*(E87+1)-1))/(1-F86))*(E80^2+F81^2)/2</f>
        <v>0.36162127482678463</v>
      </c>
      <c r="E89" s="17"/>
      <c r="F89" s="13"/>
      <c r="G89" s="13"/>
      <c r="H89" s="13"/>
      <c r="I89" s="13"/>
      <c r="J89" s="13"/>
      <c r="K89" s="15"/>
    </row>
    <row r="90" spans="1:11" x14ac:dyDescent="0.2">
      <c r="A90" s="12"/>
      <c r="B90" s="13"/>
      <c r="C90" s="14" t="s">
        <v>1369</v>
      </c>
      <c r="D90" s="13">
        <f>D89*8</f>
        <v>2.8929701986142771</v>
      </c>
      <c r="E90" s="13"/>
      <c r="F90" s="13"/>
      <c r="G90" s="13"/>
      <c r="H90" s="13"/>
      <c r="I90" s="13"/>
      <c r="J90" s="13"/>
      <c r="K90" s="15"/>
    </row>
    <row r="91" spans="1:11" ht="13.5" thickBot="1" x14ac:dyDescent="0.25">
      <c r="A91" s="18"/>
      <c r="B91" s="19"/>
      <c r="C91" s="19"/>
      <c r="D91" s="19"/>
      <c r="E91" s="19"/>
      <c r="F91" s="19"/>
      <c r="G91" s="19"/>
      <c r="H91" s="19"/>
      <c r="I91" s="19"/>
      <c r="J91" s="19"/>
      <c r="K91" s="20"/>
    </row>
    <row r="92" spans="1:11" ht="13.5" thickBot="1" x14ac:dyDescent="0.25"/>
    <row r="93" spans="1:11" ht="13.5" thickBot="1" x14ac:dyDescent="0.25">
      <c r="A93" s="40" t="s">
        <v>1375</v>
      </c>
      <c r="B93" s="41" t="s">
        <v>1376</v>
      </c>
      <c r="C93" s="41" t="s">
        <v>39</v>
      </c>
      <c r="D93" s="42" t="s">
        <v>50</v>
      </c>
    </row>
    <row r="94" spans="1:11" x14ac:dyDescent="0.2">
      <c r="A94" s="25">
        <v>41347.550937499997</v>
      </c>
      <c r="B94" s="26">
        <v>1</v>
      </c>
      <c r="C94" s="26"/>
      <c r="D94" s="27"/>
    </row>
    <row r="95" spans="1:11" x14ac:dyDescent="0.2">
      <c r="A95" s="28">
        <v>41348.550937442131</v>
      </c>
      <c r="B95" s="29">
        <v>0</v>
      </c>
      <c r="C95" s="29"/>
      <c r="D95" s="30"/>
    </row>
    <row r="96" spans="1:11" x14ac:dyDescent="0.2">
      <c r="A96" s="28">
        <v>41349.550937442131</v>
      </c>
      <c r="B96" s="29">
        <v>0</v>
      </c>
      <c r="C96" s="29"/>
      <c r="D96" s="30"/>
    </row>
    <row r="97" spans="1:4" x14ac:dyDescent="0.2">
      <c r="A97" s="28">
        <v>41350.550937442131</v>
      </c>
      <c r="B97" s="29">
        <v>1</v>
      </c>
      <c r="C97" s="29"/>
      <c r="D97" s="30"/>
    </row>
    <row r="98" spans="1:4" x14ac:dyDescent="0.2">
      <c r="A98" s="28">
        <v>41351.550937442131</v>
      </c>
      <c r="B98" s="29">
        <v>0</v>
      </c>
      <c r="C98" s="29"/>
      <c r="D98" s="30"/>
    </row>
    <row r="99" spans="1:4" x14ac:dyDescent="0.2">
      <c r="A99" s="28">
        <v>41352.550937442131</v>
      </c>
      <c r="B99" s="29">
        <v>0</v>
      </c>
      <c r="C99" s="29"/>
      <c r="D99" s="30"/>
    </row>
    <row r="100" spans="1:4" x14ac:dyDescent="0.2">
      <c r="A100" s="28">
        <v>41353.550937442131</v>
      </c>
      <c r="B100" s="29">
        <v>0</v>
      </c>
      <c r="C100" s="29"/>
      <c r="D100" s="30"/>
    </row>
    <row r="101" spans="1:4" x14ac:dyDescent="0.2">
      <c r="A101" s="28">
        <v>41354.550937442131</v>
      </c>
      <c r="B101" s="29">
        <v>0</v>
      </c>
      <c r="C101" s="29"/>
      <c r="D101" s="30"/>
    </row>
    <row r="102" spans="1:4" x14ac:dyDescent="0.2">
      <c r="A102" s="28">
        <v>41355.550937442131</v>
      </c>
      <c r="B102" s="29">
        <v>0</v>
      </c>
      <c r="C102" s="29"/>
      <c r="D102" s="30"/>
    </row>
    <row r="103" spans="1:4" x14ac:dyDescent="0.2">
      <c r="A103" s="28">
        <v>41356.550937442131</v>
      </c>
      <c r="B103" s="29">
        <v>0</v>
      </c>
      <c r="C103" s="29"/>
      <c r="D103" s="30"/>
    </row>
    <row r="104" spans="1:4" x14ac:dyDescent="0.2">
      <c r="A104" s="28">
        <v>41357.550937442131</v>
      </c>
      <c r="B104" s="29">
        <v>0</v>
      </c>
      <c r="C104" s="29"/>
      <c r="D104" s="30"/>
    </row>
    <row r="105" spans="1:4" x14ac:dyDescent="0.2">
      <c r="A105" s="28">
        <v>41358.550937442131</v>
      </c>
      <c r="B105" s="29">
        <v>0</v>
      </c>
      <c r="C105" s="29"/>
      <c r="D105" s="30"/>
    </row>
    <row r="106" spans="1:4" x14ac:dyDescent="0.2">
      <c r="A106" s="28">
        <v>41359.550937442131</v>
      </c>
      <c r="B106" s="29">
        <v>0</v>
      </c>
      <c r="C106" s="29"/>
      <c r="D106" s="30"/>
    </row>
    <row r="107" spans="1:4" x14ac:dyDescent="0.2">
      <c r="A107" s="28">
        <v>41360.550937442131</v>
      </c>
      <c r="B107" s="29">
        <v>0</v>
      </c>
      <c r="C107" s="29"/>
      <c r="D107" s="30"/>
    </row>
    <row r="108" spans="1:4" x14ac:dyDescent="0.2">
      <c r="A108" s="28">
        <v>41361.550937442131</v>
      </c>
      <c r="B108" s="29">
        <v>0</v>
      </c>
      <c r="C108" s="29"/>
      <c r="D108" s="30"/>
    </row>
    <row r="109" spans="1:4" x14ac:dyDescent="0.2">
      <c r="A109" s="28">
        <v>41362.550937442131</v>
      </c>
      <c r="B109" s="29">
        <v>0</v>
      </c>
      <c r="C109" s="29"/>
      <c r="D109" s="30"/>
    </row>
    <row r="110" spans="1:4" x14ac:dyDescent="0.2">
      <c r="A110" s="28">
        <v>41363.550937442131</v>
      </c>
      <c r="B110" s="29">
        <v>0</v>
      </c>
      <c r="C110" s="29"/>
      <c r="D110" s="30"/>
    </row>
    <row r="111" spans="1:4" x14ac:dyDescent="0.2">
      <c r="A111" s="28">
        <v>41364.550937442131</v>
      </c>
      <c r="B111" s="29">
        <v>3</v>
      </c>
      <c r="C111" s="29"/>
      <c r="D111" s="30"/>
    </row>
    <row r="112" spans="1:4" x14ac:dyDescent="0.2">
      <c r="A112" s="28">
        <v>41365.550937442131</v>
      </c>
      <c r="B112" s="29">
        <v>27</v>
      </c>
      <c r="C112" s="29"/>
      <c r="D112" s="30"/>
    </row>
    <row r="113" spans="1:4" x14ac:dyDescent="0.2">
      <c r="A113" s="28">
        <v>41366.550937442131</v>
      </c>
      <c r="B113" s="29">
        <v>10</v>
      </c>
      <c r="C113" s="29"/>
      <c r="D113" s="30"/>
    </row>
    <row r="114" spans="1:4" x14ac:dyDescent="0.2">
      <c r="A114" s="28">
        <v>41367.550937442131</v>
      </c>
      <c r="B114" s="29">
        <v>2</v>
      </c>
      <c r="C114" s="29"/>
      <c r="D114" s="30"/>
    </row>
    <row r="115" spans="1:4" x14ac:dyDescent="0.2">
      <c r="A115" s="28">
        <v>41368.550937442131</v>
      </c>
      <c r="B115" s="29">
        <v>3</v>
      </c>
      <c r="C115" s="29"/>
      <c r="D115" s="30"/>
    </row>
    <row r="116" spans="1:4" x14ac:dyDescent="0.2">
      <c r="A116" s="28">
        <v>41369.550937442131</v>
      </c>
      <c r="B116" s="29">
        <v>0</v>
      </c>
      <c r="C116" s="29"/>
      <c r="D116" s="38">
        <v>1</v>
      </c>
    </row>
    <row r="117" spans="1:4" x14ac:dyDescent="0.2">
      <c r="A117" s="28">
        <v>41370.550937442131</v>
      </c>
      <c r="B117" s="29">
        <v>1</v>
      </c>
      <c r="C117" s="29"/>
      <c r="D117" s="30">
        <v>1</v>
      </c>
    </row>
    <row r="118" spans="1:4" x14ac:dyDescent="0.2">
      <c r="A118" s="28">
        <v>41371.550937442131</v>
      </c>
      <c r="B118" s="29">
        <v>0</v>
      </c>
      <c r="C118" s="29"/>
      <c r="D118" s="30">
        <v>0</v>
      </c>
    </row>
    <row r="119" spans="1:4" x14ac:dyDescent="0.2">
      <c r="A119" s="28">
        <v>41372.550937442131</v>
      </c>
      <c r="B119" s="29">
        <v>0</v>
      </c>
      <c r="C119" s="29"/>
      <c r="D119" s="30">
        <v>0</v>
      </c>
    </row>
    <row r="120" spans="1:4" x14ac:dyDescent="0.2">
      <c r="A120" s="28">
        <v>41373.550937442131</v>
      </c>
      <c r="B120" s="29">
        <v>1</v>
      </c>
      <c r="C120" s="29"/>
      <c r="D120" s="30">
        <v>0</v>
      </c>
    </row>
    <row r="121" spans="1:4" x14ac:dyDescent="0.2">
      <c r="A121" s="28">
        <v>41374.550937442131</v>
      </c>
      <c r="B121" s="29">
        <v>4</v>
      </c>
      <c r="C121" s="29"/>
      <c r="D121" s="30">
        <v>1</v>
      </c>
    </row>
    <row r="122" spans="1:4" x14ac:dyDescent="0.2">
      <c r="A122" s="28">
        <v>41375.550937442131</v>
      </c>
      <c r="B122" s="29">
        <v>7</v>
      </c>
      <c r="C122" s="29"/>
      <c r="D122" s="30">
        <v>1</v>
      </c>
    </row>
    <row r="123" spans="1:4" x14ac:dyDescent="0.2">
      <c r="A123" s="28">
        <v>41376.550937442131</v>
      </c>
      <c r="B123" s="29">
        <v>2</v>
      </c>
      <c r="C123" s="37">
        <v>3</v>
      </c>
      <c r="D123" s="30">
        <v>0</v>
      </c>
    </row>
    <row r="124" spans="1:4" x14ac:dyDescent="0.2">
      <c r="A124" s="28">
        <v>41377.550937442131</v>
      </c>
      <c r="B124" s="29">
        <v>0</v>
      </c>
      <c r="C124" s="29">
        <v>0</v>
      </c>
      <c r="D124" s="30">
        <v>0</v>
      </c>
    </row>
    <row r="125" spans="1:4" x14ac:dyDescent="0.2">
      <c r="A125" s="28">
        <v>41378.550937442131</v>
      </c>
      <c r="B125" s="29">
        <v>10</v>
      </c>
      <c r="C125" s="39">
        <v>1</v>
      </c>
      <c r="D125" s="30">
        <v>0</v>
      </c>
    </row>
    <row r="126" spans="1:4" x14ac:dyDescent="0.2">
      <c r="A126" s="28">
        <v>41379.550937442131</v>
      </c>
      <c r="B126" s="29">
        <v>5</v>
      </c>
      <c r="C126" s="29">
        <v>0</v>
      </c>
      <c r="D126" s="30">
        <v>0</v>
      </c>
    </row>
    <row r="127" spans="1:4" x14ac:dyDescent="0.2">
      <c r="A127" s="28">
        <v>41380.550937442131</v>
      </c>
      <c r="B127" s="29">
        <v>6</v>
      </c>
      <c r="C127" s="29">
        <v>0</v>
      </c>
      <c r="D127" s="30">
        <v>3</v>
      </c>
    </row>
    <row r="128" spans="1:4" x14ac:dyDescent="0.2">
      <c r="A128" s="28">
        <v>41381.550937442131</v>
      </c>
      <c r="B128" s="29">
        <v>6</v>
      </c>
      <c r="C128" s="29">
        <v>0</v>
      </c>
      <c r="D128" s="30">
        <v>0</v>
      </c>
    </row>
    <row r="129" spans="1:4" x14ac:dyDescent="0.2">
      <c r="A129" s="28">
        <v>41382.550937442131</v>
      </c>
      <c r="B129" s="29">
        <v>13</v>
      </c>
      <c r="C129" s="29">
        <v>1</v>
      </c>
      <c r="D129" s="30">
        <v>1</v>
      </c>
    </row>
    <row r="130" spans="1:4" x14ac:dyDescent="0.2">
      <c r="A130" s="28">
        <v>41383.550937442131</v>
      </c>
      <c r="B130" s="29">
        <v>0</v>
      </c>
      <c r="C130" s="29">
        <v>0</v>
      </c>
      <c r="D130" s="30">
        <v>0</v>
      </c>
    </row>
    <row r="131" spans="1:4" x14ac:dyDescent="0.2">
      <c r="A131" s="28">
        <v>41384.550937442131</v>
      </c>
      <c r="B131" s="29">
        <v>1</v>
      </c>
      <c r="C131" s="29">
        <v>0</v>
      </c>
      <c r="D131" s="30">
        <v>0</v>
      </c>
    </row>
    <row r="132" spans="1:4" x14ac:dyDescent="0.2">
      <c r="A132" s="28">
        <v>41385.550937442131</v>
      </c>
      <c r="B132" s="29">
        <v>17</v>
      </c>
      <c r="C132" s="29">
        <v>0</v>
      </c>
      <c r="D132" s="30">
        <v>0</v>
      </c>
    </row>
    <row r="133" spans="1:4" x14ac:dyDescent="0.2">
      <c r="A133" s="28">
        <v>41386.550937442131</v>
      </c>
      <c r="B133" s="29">
        <v>11</v>
      </c>
      <c r="C133" s="29">
        <v>0</v>
      </c>
      <c r="D133" s="30">
        <v>1</v>
      </c>
    </row>
    <row r="134" spans="1:4" x14ac:dyDescent="0.2">
      <c r="A134" s="28">
        <v>41387.550937442131</v>
      </c>
      <c r="B134" s="29">
        <v>21</v>
      </c>
      <c r="C134" s="29">
        <v>0</v>
      </c>
      <c r="D134" s="30">
        <v>0</v>
      </c>
    </row>
    <row r="135" spans="1:4" x14ac:dyDescent="0.2">
      <c r="A135" s="28">
        <v>41388.550937442131</v>
      </c>
      <c r="B135" s="29">
        <v>10</v>
      </c>
      <c r="C135" s="29">
        <v>1</v>
      </c>
      <c r="D135" s="30">
        <v>0</v>
      </c>
    </row>
    <row r="136" spans="1:4" x14ac:dyDescent="0.2">
      <c r="A136" s="28">
        <v>41389.550937442131</v>
      </c>
      <c r="B136" s="29">
        <v>11</v>
      </c>
      <c r="C136" s="29">
        <v>0</v>
      </c>
      <c r="D136" s="30">
        <v>0</v>
      </c>
    </row>
    <row r="137" spans="1:4" x14ac:dyDescent="0.2">
      <c r="A137" s="28">
        <v>41390.550937442131</v>
      </c>
      <c r="B137" s="29">
        <v>2</v>
      </c>
      <c r="C137" s="29">
        <v>1</v>
      </c>
      <c r="D137" s="30">
        <v>1</v>
      </c>
    </row>
    <row r="138" spans="1:4" x14ac:dyDescent="0.2">
      <c r="A138" s="28">
        <v>41391.550937442131</v>
      </c>
      <c r="B138" s="29">
        <v>10</v>
      </c>
      <c r="C138" s="29">
        <v>0</v>
      </c>
      <c r="D138" s="30">
        <v>2</v>
      </c>
    </row>
    <row r="139" spans="1:4" x14ac:dyDescent="0.2">
      <c r="A139" s="28">
        <v>41392.550937442131</v>
      </c>
      <c r="B139" s="29">
        <v>11</v>
      </c>
      <c r="C139" s="29">
        <v>1</v>
      </c>
      <c r="D139" s="30">
        <v>0</v>
      </c>
    </row>
    <row r="140" spans="1:4" x14ac:dyDescent="0.2">
      <c r="A140" s="28">
        <v>41393.550937442131</v>
      </c>
      <c r="B140" s="29">
        <v>25</v>
      </c>
      <c r="C140" s="29">
        <v>1</v>
      </c>
      <c r="D140" s="30">
        <v>5</v>
      </c>
    </row>
    <row r="141" spans="1:4" x14ac:dyDescent="0.2">
      <c r="A141" s="28">
        <v>41394.550937442131</v>
      </c>
      <c r="B141" s="29">
        <v>33</v>
      </c>
      <c r="C141" s="29">
        <v>6</v>
      </c>
      <c r="D141" s="30">
        <v>4</v>
      </c>
    </row>
    <row r="142" spans="1:4" x14ac:dyDescent="0.2">
      <c r="A142" s="28">
        <v>41395.550937442131</v>
      </c>
      <c r="B142" s="29">
        <v>20</v>
      </c>
      <c r="C142" s="29">
        <v>2</v>
      </c>
      <c r="D142" s="30">
        <v>5</v>
      </c>
    </row>
    <row r="143" spans="1:4" x14ac:dyDescent="0.2">
      <c r="A143" s="28">
        <v>41396.550937442131</v>
      </c>
      <c r="B143" s="29">
        <v>21</v>
      </c>
      <c r="C143" s="29">
        <v>0</v>
      </c>
      <c r="D143" s="30">
        <v>5</v>
      </c>
    </row>
    <row r="144" spans="1:4" x14ac:dyDescent="0.2">
      <c r="A144" s="28">
        <v>41397.550937442131</v>
      </c>
      <c r="B144" s="29">
        <v>2</v>
      </c>
      <c r="C144" s="29">
        <v>1</v>
      </c>
      <c r="D144" s="30">
        <v>1</v>
      </c>
    </row>
    <row r="145" spans="1:4" x14ac:dyDescent="0.2">
      <c r="A145" s="28">
        <v>41398.550937442131</v>
      </c>
      <c r="B145" s="29">
        <v>4</v>
      </c>
      <c r="C145" s="29">
        <v>1</v>
      </c>
      <c r="D145" s="30">
        <v>1</v>
      </c>
    </row>
    <row r="146" spans="1:4" x14ac:dyDescent="0.2">
      <c r="A146" s="28">
        <v>41399.550937442131</v>
      </c>
      <c r="B146" s="29">
        <v>21</v>
      </c>
      <c r="C146" s="29">
        <v>1</v>
      </c>
      <c r="D146" s="30">
        <v>4</v>
      </c>
    </row>
    <row r="147" spans="1:4" x14ac:dyDescent="0.2">
      <c r="A147" s="28">
        <v>41400.550937442131</v>
      </c>
      <c r="B147" s="29">
        <v>25</v>
      </c>
      <c r="C147" s="29">
        <v>0</v>
      </c>
      <c r="D147" s="30">
        <v>6</v>
      </c>
    </row>
    <row r="148" spans="1:4" x14ac:dyDescent="0.2">
      <c r="A148" s="28">
        <v>41401.550937442131</v>
      </c>
      <c r="B148" s="29">
        <v>16</v>
      </c>
      <c r="C148" s="29">
        <v>1</v>
      </c>
      <c r="D148" s="30">
        <v>1</v>
      </c>
    </row>
    <row r="149" spans="1:4" x14ac:dyDescent="0.2">
      <c r="A149" s="28">
        <v>41402.550937442131</v>
      </c>
      <c r="B149" s="29">
        <v>7</v>
      </c>
      <c r="C149" s="29">
        <v>1</v>
      </c>
      <c r="D149" s="30">
        <v>0</v>
      </c>
    </row>
    <row r="150" spans="1:4" x14ac:dyDescent="0.2">
      <c r="A150" s="28">
        <v>41403.550937442131</v>
      </c>
      <c r="B150" s="29">
        <v>9</v>
      </c>
      <c r="C150" s="29">
        <v>4</v>
      </c>
      <c r="D150" s="30">
        <v>2</v>
      </c>
    </row>
    <row r="151" spans="1:4" x14ac:dyDescent="0.2">
      <c r="A151" s="28">
        <v>41404.550937442131</v>
      </c>
      <c r="B151" s="29">
        <v>4</v>
      </c>
      <c r="C151" s="29">
        <v>0</v>
      </c>
      <c r="D151" s="30">
        <v>0</v>
      </c>
    </row>
    <row r="152" spans="1:4" x14ac:dyDescent="0.2">
      <c r="A152" s="28">
        <v>41405.550937442131</v>
      </c>
      <c r="B152" s="29">
        <v>3</v>
      </c>
      <c r="C152" s="29">
        <v>1</v>
      </c>
      <c r="D152" s="30">
        <v>1</v>
      </c>
    </row>
    <row r="153" spans="1:4" x14ac:dyDescent="0.2">
      <c r="A153" s="28">
        <v>41406.550937442131</v>
      </c>
      <c r="B153" s="29">
        <v>12</v>
      </c>
      <c r="C153" s="29">
        <v>1</v>
      </c>
      <c r="D153" s="30">
        <v>1</v>
      </c>
    </row>
    <row r="154" spans="1:4" x14ac:dyDescent="0.2">
      <c r="A154" s="28">
        <v>41407.550937442131</v>
      </c>
      <c r="B154" s="29">
        <v>11</v>
      </c>
      <c r="C154" s="29">
        <v>1</v>
      </c>
      <c r="D154" s="30">
        <v>2</v>
      </c>
    </row>
    <row r="155" spans="1:4" x14ac:dyDescent="0.2">
      <c r="A155" s="28">
        <v>41408.550937442131</v>
      </c>
      <c r="B155" s="29">
        <v>5</v>
      </c>
      <c r="C155" s="29">
        <v>1</v>
      </c>
      <c r="D155" s="30">
        <v>2</v>
      </c>
    </row>
    <row r="156" spans="1:4" x14ac:dyDescent="0.2">
      <c r="A156" s="28">
        <v>41409.550937442131</v>
      </c>
      <c r="B156" s="29">
        <v>7</v>
      </c>
      <c r="C156" s="29">
        <v>1</v>
      </c>
      <c r="D156" s="30">
        <v>0</v>
      </c>
    </row>
    <row r="157" spans="1:4" x14ac:dyDescent="0.2">
      <c r="A157" s="28">
        <v>41410.550937442131</v>
      </c>
      <c r="B157" s="29">
        <v>5</v>
      </c>
      <c r="C157" s="29">
        <v>1</v>
      </c>
      <c r="D157" s="30">
        <v>0</v>
      </c>
    </row>
    <row r="158" spans="1:4" x14ac:dyDescent="0.2">
      <c r="A158" s="28">
        <v>41411.550937442131</v>
      </c>
      <c r="B158" s="29">
        <v>1</v>
      </c>
      <c r="C158" s="29">
        <v>0</v>
      </c>
      <c r="D158" s="30">
        <v>1</v>
      </c>
    </row>
    <row r="159" spans="1:4" x14ac:dyDescent="0.2">
      <c r="A159" s="28">
        <v>41412.550937442131</v>
      </c>
      <c r="B159" s="29">
        <v>2</v>
      </c>
      <c r="C159" s="29">
        <v>1</v>
      </c>
      <c r="D159" s="30">
        <v>0</v>
      </c>
    </row>
    <row r="160" spans="1:4" x14ac:dyDescent="0.2">
      <c r="A160" s="28">
        <v>41413.550937442131</v>
      </c>
      <c r="B160" s="29">
        <v>6</v>
      </c>
      <c r="C160" s="29">
        <v>1</v>
      </c>
      <c r="D160" s="30">
        <v>1</v>
      </c>
    </row>
    <row r="161" spans="1:4" x14ac:dyDescent="0.2">
      <c r="A161" s="28">
        <v>41414.550937442131</v>
      </c>
      <c r="B161" s="29">
        <v>8</v>
      </c>
      <c r="C161" s="29">
        <v>0</v>
      </c>
      <c r="D161" s="30">
        <v>2</v>
      </c>
    </row>
    <row r="162" spans="1:4" x14ac:dyDescent="0.2">
      <c r="A162" s="28">
        <v>41415.550937442131</v>
      </c>
      <c r="B162" s="29">
        <v>2</v>
      </c>
      <c r="C162" s="29">
        <v>0</v>
      </c>
      <c r="D162" s="30">
        <v>1</v>
      </c>
    </row>
    <row r="163" spans="1:4" x14ac:dyDescent="0.2">
      <c r="A163" s="28">
        <v>41416.550937442131</v>
      </c>
      <c r="B163" s="29">
        <v>10</v>
      </c>
      <c r="C163" s="29">
        <v>1</v>
      </c>
      <c r="D163" s="30">
        <v>3</v>
      </c>
    </row>
    <row r="164" spans="1:4" x14ac:dyDescent="0.2">
      <c r="A164" s="28">
        <v>41417.550937442131</v>
      </c>
      <c r="B164" s="29">
        <v>4</v>
      </c>
      <c r="C164" s="29">
        <v>0</v>
      </c>
      <c r="D164" s="30">
        <v>0</v>
      </c>
    </row>
    <row r="165" spans="1:4" x14ac:dyDescent="0.2">
      <c r="A165" s="28">
        <v>41418.550937442131</v>
      </c>
      <c r="B165" s="29">
        <v>0</v>
      </c>
      <c r="C165" s="29">
        <v>0</v>
      </c>
      <c r="D165" s="30">
        <v>0</v>
      </c>
    </row>
    <row r="166" spans="1:4" x14ac:dyDescent="0.2">
      <c r="A166" s="28">
        <v>41419.550937442131</v>
      </c>
      <c r="B166" s="29">
        <v>0</v>
      </c>
      <c r="C166" s="29">
        <v>0</v>
      </c>
      <c r="D166" s="30">
        <v>0</v>
      </c>
    </row>
    <row r="167" spans="1:4" x14ac:dyDescent="0.2">
      <c r="A167" s="28">
        <v>41420.550937442131</v>
      </c>
      <c r="B167" s="29">
        <v>0</v>
      </c>
      <c r="C167" s="29">
        <v>0</v>
      </c>
      <c r="D167" s="30">
        <v>0</v>
      </c>
    </row>
    <row r="168" spans="1:4" x14ac:dyDescent="0.2">
      <c r="A168" s="28">
        <v>41421.550937442131</v>
      </c>
      <c r="B168" s="29">
        <v>5</v>
      </c>
      <c r="C168" s="29">
        <v>0</v>
      </c>
      <c r="D168" s="30">
        <v>2</v>
      </c>
    </row>
    <row r="169" spans="1:4" x14ac:dyDescent="0.2">
      <c r="A169" s="28">
        <v>41422.550937442131</v>
      </c>
      <c r="B169" s="29">
        <v>1</v>
      </c>
      <c r="C169" s="29">
        <v>1</v>
      </c>
      <c r="D169" s="30">
        <v>0</v>
      </c>
    </row>
    <row r="170" spans="1:4" x14ac:dyDescent="0.2">
      <c r="A170" s="28">
        <v>41423.550937442131</v>
      </c>
      <c r="B170" s="29">
        <v>4</v>
      </c>
      <c r="C170" s="29">
        <v>1</v>
      </c>
      <c r="D170" s="30">
        <v>0</v>
      </c>
    </row>
    <row r="171" spans="1:4" x14ac:dyDescent="0.2">
      <c r="A171" s="28">
        <v>41424.550937442131</v>
      </c>
      <c r="B171" s="29">
        <v>4</v>
      </c>
      <c r="C171" s="29">
        <v>1</v>
      </c>
      <c r="D171" s="30">
        <v>1</v>
      </c>
    </row>
    <row r="172" spans="1:4" x14ac:dyDescent="0.2">
      <c r="A172" s="28">
        <v>41425.550937442131</v>
      </c>
      <c r="B172" s="29">
        <v>0</v>
      </c>
      <c r="C172" s="29">
        <v>0</v>
      </c>
      <c r="D172" s="30">
        <v>0</v>
      </c>
    </row>
    <row r="173" spans="1:4" x14ac:dyDescent="0.2">
      <c r="A173" s="28">
        <v>41426.550937442131</v>
      </c>
      <c r="B173" s="29">
        <v>0</v>
      </c>
      <c r="C173" s="39">
        <v>0</v>
      </c>
      <c r="D173" s="30">
        <v>0</v>
      </c>
    </row>
    <row r="174" spans="1:4" x14ac:dyDescent="0.2">
      <c r="A174" s="28">
        <v>41427.550937442131</v>
      </c>
      <c r="B174" s="29">
        <v>4</v>
      </c>
      <c r="C174" s="29">
        <v>1</v>
      </c>
      <c r="D174" s="30">
        <v>1</v>
      </c>
    </row>
    <row r="175" spans="1:4" x14ac:dyDescent="0.2">
      <c r="A175" s="28">
        <v>41428.550937442131</v>
      </c>
      <c r="B175" s="29">
        <v>2</v>
      </c>
      <c r="C175" s="29">
        <v>0</v>
      </c>
      <c r="D175" s="30">
        <v>0</v>
      </c>
    </row>
    <row r="176" spans="1:4" x14ac:dyDescent="0.2">
      <c r="A176" s="28">
        <v>41429.550937442131</v>
      </c>
      <c r="B176" s="29">
        <v>5</v>
      </c>
      <c r="C176" s="29">
        <v>0</v>
      </c>
      <c r="D176" s="30">
        <v>1</v>
      </c>
    </row>
    <row r="177" spans="1:4" x14ac:dyDescent="0.2">
      <c r="A177" s="28">
        <v>41430.550937442131</v>
      </c>
      <c r="B177" s="29">
        <v>4</v>
      </c>
      <c r="C177" s="29">
        <v>1</v>
      </c>
      <c r="D177" s="30">
        <v>1</v>
      </c>
    </row>
    <row r="178" spans="1:4" x14ac:dyDescent="0.2">
      <c r="A178" s="28">
        <v>41431.550937442131</v>
      </c>
      <c r="B178" s="29">
        <v>4</v>
      </c>
      <c r="C178" s="29">
        <v>0</v>
      </c>
      <c r="D178" s="30">
        <v>2</v>
      </c>
    </row>
    <row r="179" spans="1:4" x14ac:dyDescent="0.2">
      <c r="A179" s="28">
        <v>41432.550937442131</v>
      </c>
      <c r="B179" s="29">
        <v>0</v>
      </c>
      <c r="C179" s="29">
        <v>0</v>
      </c>
      <c r="D179" s="30">
        <v>0</v>
      </c>
    </row>
    <row r="180" spans="1:4" x14ac:dyDescent="0.2">
      <c r="A180" s="28">
        <v>41433.550937442131</v>
      </c>
      <c r="B180" s="29">
        <v>0</v>
      </c>
      <c r="C180" s="29">
        <v>0</v>
      </c>
      <c r="D180" s="30">
        <v>0</v>
      </c>
    </row>
    <row r="181" spans="1:4" x14ac:dyDescent="0.2">
      <c r="A181" s="28">
        <v>41434.550937442131</v>
      </c>
      <c r="B181" s="29">
        <v>12</v>
      </c>
      <c r="C181" s="29">
        <v>2</v>
      </c>
      <c r="D181" s="30">
        <v>0</v>
      </c>
    </row>
    <row r="182" spans="1:4" x14ac:dyDescent="0.2">
      <c r="A182" s="28">
        <v>41435.550937442131</v>
      </c>
      <c r="B182" s="29">
        <v>5</v>
      </c>
      <c r="C182" s="29">
        <v>1</v>
      </c>
      <c r="D182" s="30">
        <v>2</v>
      </c>
    </row>
    <row r="183" spans="1:4" x14ac:dyDescent="0.2">
      <c r="A183" s="28">
        <v>41436.550937442131</v>
      </c>
      <c r="B183" s="29">
        <v>3</v>
      </c>
      <c r="C183" s="29">
        <v>0</v>
      </c>
      <c r="D183" s="30">
        <v>2</v>
      </c>
    </row>
    <row r="184" spans="1:4" x14ac:dyDescent="0.2">
      <c r="A184" s="28">
        <v>41437.550937442131</v>
      </c>
      <c r="B184" s="29">
        <v>4</v>
      </c>
      <c r="C184" s="29">
        <v>2</v>
      </c>
      <c r="D184" s="30">
        <v>0</v>
      </c>
    </row>
    <row r="185" spans="1:4" x14ac:dyDescent="0.2">
      <c r="A185" s="28">
        <v>41438.550937442131</v>
      </c>
      <c r="B185" s="29">
        <v>4</v>
      </c>
      <c r="C185" s="29">
        <v>0</v>
      </c>
      <c r="D185" s="30">
        <v>1</v>
      </c>
    </row>
    <row r="186" spans="1:4" x14ac:dyDescent="0.2">
      <c r="A186" s="28">
        <v>41439.550937442131</v>
      </c>
      <c r="B186" s="29">
        <v>0</v>
      </c>
      <c r="C186" s="29">
        <v>0</v>
      </c>
      <c r="D186" s="30">
        <v>0</v>
      </c>
    </row>
    <row r="187" spans="1:4" x14ac:dyDescent="0.2">
      <c r="A187" s="28">
        <v>41440.550937442131</v>
      </c>
      <c r="B187" s="29">
        <v>1</v>
      </c>
      <c r="C187" s="29">
        <v>0</v>
      </c>
      <c r="D187" s="30">
        <v>0</v>
      </c>
    </row>
    <row r="188" spans="1:4" x14ac:dyDescent="0.2">
      <c r="A188" s="28">
        <v>41441.550937442131</v>
      </c>
      <c r="B188" s="29">
        <v>2</v>
      </c>
      <c r="C188" s="29">
        <v>0</v>
      </c>
      <c r="D188" s="30">
        <v>0</v>
      </c>
    </row>
    <row r="189" spans="1:4" x14ac:dyDescent="0.2">
      <c r="A189" s="28">
        <v>41442.550937442131</v>
      </c>
      <c r="B189" s="29">
        <v>6</v>
      </c>
      <c r="C189" s="29">
        <v>1</v>
      </c>
      <c r="D189" s="30">
        <v>2</v>
      </c>
    </row>
    <row r="190" spans="1:4" x14ac:dyDescent="0.2">
      <c r="A190" s="28">
        <v>41443.550937442131</v>
      </c>
      <c r="B190" s="29">
        <v>4</v>
      </c>
      <c r="C190" s="29">
        <v>1</v>
      </c>
      <c r="D190" s="30">
        <v>0</v>
      </c>
    </row>
    <row r="191" spans="1:4" x14ac:dyDescent="0.2">
      <c r="A191" s="28">
        <v>41444.550937442131</v>
      </c>
      <c r="B191" s="29">
        <v>3</v>
      </c>
      <c r="C191" s="29">
        <v>1</v>
      </c>
      <c r="D191" s="30">
        <v>0</v>
      </c>
    </row>
    <row r="192" spans="1:4" x14ac:dyDescent="0.2">
      <c r="A192" s="28">
        <v>41445.550937442131</v>
      </c>
      <c r="B192" s="29">
        <v>4</v>
      </c>
      <c r="C192" s="29">
        <v>1</v>
      </c>
      <c r="D192" s="30">
        <v>0</v>
      </c>
    </row>
    <row r="193" spans="1:4" x14ac:dyDescent="0.2">
      <c r="A193" s="28">
        <v>41446.550937442131</v>
      </c>
      <c r="B193" s="29">
        <v>1</v>
      </c>
      <c r="C193" s="29">
        <v>0</v>
      </c>
      <c r="D193" s="30">
        <v>1</v>
      </c>
    </row>
    <row r="194" spans="1:4" x14ac:dyDescent="0.2">
      <c r="A194" s="28">
        <v>41447.550937442131</v>
      </c>
      <c r="B194" s="29">
        <v>0</v>
      </c>
      <c r="C194" s="29">
        <v>0</v>
      </c>
      <c r="D194" s="30">
        <v>0</v>
      </c>
    </row>
    <row r="195" spans="1:4" x14ac:dyDescent="0.2">
      <c r="A195" s="28">
        <v>41448.550937442131</v>
      </c>
      <c r="B195" s="29">
        <v>1</v>
      </c>
      <c r="C195" s="29">
        <v>0</v>
      </c>
      <c r="D195" s="30">
        <v>0</v>
      </c>
    </row>
    <row r="196" spans="1:4" x14ac:dyDescent="0.2">
      <c r="A196" s="28">
        <v>41449.550937442131</v>
      </c>
      <c r="B196" s="29">
        <v>2</v>
      </c>
      <c r="C196" s="29">
        <v>0</v>
      </c>
      <c r="D196" s="30">
        <v>0</v>
      </c>
    </row>
    <row r="197" spans="1:4" x14ac:dyDescent="0.2">
      <c r="A197" s="28">
        <v>41450.550937442131</v>
      </c>
      <c r="B197" s="29">
        <v>2</v>
      </c>
      <c r="C197" s="29">
        <v>1</v>
      </c>
      <c r="D197" s="30">
        <v>1</v>
      </c>
    </row>
    <row r="198" spans="1:4" x14ac:dyDescent="0.2">
      <c r="A198" s="28">
        <v>41451.550937442131</v>
      </c>
      <c r="B198" s="29">
        <v>4</v>
      </c>
      <c r="C198" s="29">
        <v>1</v>
      </c>
      <c r="D198" s="30">
        <v>1</v>
      </c>
    </row>
    <row r="199" spans="1:4" x14ac:dyDescent="0.2">
      <c r="A199" s="28">
        <v>41452.550937442131</v>
      </c>
      <c r="B199" s="29">
        <v>2</v>
      </c>
      <c r="C199" s="29">
        <v>1</v>
      </c>
      <c r="D199" s="30">
        <v>1</v>
      </c>
    </row>
    <row r="200" spans="1:4" x14ac:dyDescent="0.2">
      <c r="A200" s="28">
        <v>41453.550937442131</v>
      </c>
      <c r="B200" s="29">
        <v>1</v>
      </c>
      <c r="C200" s="29">
        <v>1</v>
      </c>
      <c r="D200" s="30">
        <v>0</v>
      </c>
    </row>
    <row r="201" spans="1:4" x14ac:dyDescent="0.2">
      <c r="A201" s="28">
        <v>41454.550937442131</v>
      </c>
      <c r="B201" s="29">
        <v>1</v>
      </c>
      <c r="C201" s="29">
        <v>0</v>
      </c>
      <c r="D201" s="30">
        <v>1</v>
      </c>
    </row>
    <row r="202" spans="1:4" x14ac:dyDescent="0.2">
      <c r="A202" s="28">
        <v>41455.550937442131</v>
      </c>
      <c r="B202" s="29">
        <v>3</v>
      </c>
      <c r="C202" s="29">
        <v>1</v>
      </c>
      <c r="D202" s="30">
        <v>1</v>
      </c>
    </row>
    <row r="203" spans="1:4" x14ac:dyDescent="0.2">
      <c r="A203" s="28">
        <v>41456.550937442131</v>
      </c>
      <c r="B203" s="29">
        <v>1</v>
      </c>
      <c r="C203" s="29">
        <v>0</v>
      </c>
      <c r="D203" s="30">
        <v>0</v>
      </c>
    </row>
    <row r="204" spans="1:4" x14ac:dyDescent="0.2">
      <c r="A204" s="28">
        <v>41457.550937442131</v>
      </c>
      <c r="B204" s="29">
        <v>2</v>
      </c>
      <c r="C204" s="29">
        <v>0</v>
      </c>
      <c r="D204" s="30">
        <v>1</v>
      </c>
    </row>
    <row r="205" spans="1:4" x14ac:dyDescent="0.2">
      <c r="A205" s="28">
        <v>41458.550937442131</v>
      </c>
      <c r="B205" s="29">
        <v>0</v>
      </c>
      <c r="C205" s="29">
        <v>0</v>
      </c>
      <c r="D205" s="30">
        <v>0</v>
      </c>
    </row>
    <row r="206" spans="1:4" x14ac:dyDescent="0.2">
      <c r="A206" s="28">
        <v>41459.550937442131</v>
      </c>
      <c r="B206" s="29">
        <v>0</v>
      </c>
      <c r="C206" s="29">
        <v>0</v>
      </c>
      <c r="D206" s="30">
        <v>0</v>
      </c>
    </row>
    <row r="207" spans="1:4" x14ac:dyDescent="0.2">
      <c r="A207" s="28">
        <v>41460.550937442131</v>
      </c>
      <c r="B207" s="29">
        <v>0</v>
      </c>
      <c r="C207" s="29">
        <v>0</v>
      </c>
      <c r="D207" s="30">
        <v>0</v>
      </c>
    </row>
    <row r="208" spans="1:4" x14ac:dyDescent="0.2">
      <c r="A208" s="28">
        <v>41461.550937442131</v>
      </c>
      <c r="B208" s="29">
        <v>0</v>
      </c>
      <c r="C208" s="29">
        <v>0</v>
      </c>
      <c r="D208" s="30">
        <v>0</v>
      </c>
    </row>
    <row r="209" spans="1:4" x14ac:dyDescent="0.2">
      <c r="A209" s="28">
        <v>41462.550937442131</v>
      </c>
      <c r="B209" s="29">
        <v>0</v>
      </c>
      <c r="C209" s="29">
        <v>0</v>
      </c>
      <c r="D209" s="30">
        <v>0</v>
      </c>
    </row>
    <row r="210" spans="1:4" x14ac:dyDescent="0.2">
      <c r="A210" s="28">
        <v>41463.550937442131</v>
      </c>
      <c r="B210" s="29">
        <v>2</v>
      </c>
      <c r="C210" s="29">
        <v>0</v>
      </c>
      <c r="D210" s="30">
        <v>1</v>
      </c>
    </row>
    <row r="211" spans="1:4" x14ac:dyDescent="0.2">
      <c r="A211" s="28">
        <v>41464.550937442131</v>
      </c>
      <c r="B211" s="29">
        <v>1</v>
      </c>
      <c r="C211" s="29">
        <v>1</v>
      </c>
      <c r="D211" s="30">
        <v>0</v>
      </c>
    </row>
    <row r="212" spans="1:4" x14ac:dyDescent="0.2">
      <c r="A212" s="28">
        <v>41465.550937442131</v>
      </c>
      <c r="B212" s="29">
        <v>0</v>
      </c>
      <c r="C212" s="29">
        <v>0</v>
      </c>
      <c r="D212" s="30">
        <v>0</v>
      </c>
    </row>
    <row r="213" spans="1:4" x14ac:dyDescent="0.2">
      <c r="A213" s="28">
        <v>41466.550937442131</v>
      </c>
      <c r="B213" s="29">
        <v>3</v>
      </c>
      <c r="C213" s="29">
        <v>1</v>
      </c>
      <c r="D213" s="30">
        <v>1</v>
      </c>
    </row>
    <row r="214" spans="1:4" x14ac:dyDescent="0.2">
      <c r="A214" s="28">
        <v>41467.550937442131</v>
      </c>
      <c r="B214" s="29">
        <v>0</v>
      </c>
      <c r="C214" s="29">
        <v>0</v>
      </c>
      <c r="D214" s="30">
        <v>0</v>
      </c>
    </row>
    <row r="215" spans="1:4" x14ac:dyDescent="0.2">
      <c r="A215" s="28">
        <v>41468.550937442131</v>
      </c>
      <c r="B215" s="29">
        <v>0</v>
      </c>
      <c r="C215" s="29">
        <v>0</v>
      </c>
      <c r="D215" s="30">
        <v>0</v>
      </c>
    </row>
    <row r="216" spans="1:4" x14ac:dyDescent="0.2">
      <c r="A216" s="28">
        <v>41469.550937442131</v>
      </c>
      <c r="B216" s="29">
        <v>5</v>
      </c>
      <c r="C216" s="29">
        <v>1</v>
      </c>
      <c r="D216" s="30">
        <v>1</v>
      </c>
    </row>
    <row r="217" spans="1:4" x14ac:dyDescent="0.2">
      <c r="A217" s="28">
        <v>41470.550937442131</v>
      </c>
      <c r="B217" s="29">
        <v>2</v>
      </c>
      <c r="C217" s="29">
        <v>1</v>
      </c>
      <c r="D217" s="30">
        <v>0</v>
      </c>
    </row>
    <row r="218" spans="1:4" x14ac:dyDescent="0.2">
      <c r="A218" s="28">
        <v>41471.550937442131</v>
      </c>
      <c r="B218" s="29">
        <v>1</v>
      </c>
      <c r="C218" s="29">
        <v>1</v>
      </c>
      <c r="D218" s="30">
        <v>0</v>
      </c>
    </row>
    <row r="219" spans="1:4" x14ac:dyDescent="0.2">
      <c r="A219" s="28">
        <v>41472.550937442131</v>
      </c>
      <c r="B219" s="29">
        <v>0</v>
      </c>
      <c r="C219" s="29">
        <v>0</v>
      </c>
      <c r="D219" s="30">
        <v>0</v>
      </c>
    </row>
    <row r="220" spans="1:4" x14ac:dyDescent="0.2">
      <c r="A220" s="28">
        <v>41473.550937442131</v>
      </c>
      <c r="B220" s="29">
        <v>1</v>
      </c>
      <c r="C220" s="29">
        <v>0</v>
      </c>
      <c r="D220" s="30">
        <v>0</v>
      </c>
    </row>
    <row r="221" spans="1:4" x14ac:dyDescent="0.2">
      <c r="A221" s="28">
        <v>41474.550937442131</v>
      </c>
      <c r="B221" s="29">
        <v>0</v>
      </c>
      <c r="C221" s="29">
        <v>0</v>
      </c>
      <c r="D221" s="30">
        <v>0</v>
      </c>
    </row>
    <row r="222" spans="1:4" x14ac:dyDescent="0.2">
      <c r="A222" s="28">
        <v>41475.550937442131</v>
      </c>
      <c r="B222" s="29">
        <v>0</v>
      </c>
      <c r="C222" s="39">
        <v>0</v>
      </c>
      <c r="D222" s="30">
        <v>0</v>
      </c>
    </row>
    <row r="223" spans="1:4" x14ac:dyDescent="0.2">
      <c r="A223" s="28">
        <v>41476.550937442131</v>
      </c>
      <c r="B223" s="29">
        <v>0</v>
      </c>
      <c r="C223" s="29">
        <v>0</v>
      </c>
      <c r="D223" s="30">
        <v>0</v>
      </c>
    </row>
    <row r="224" spans="1:4" x14ac:dyDescent="0.2">
      <c r="A224" s="28">
        <v>41477.550937442131</v>
      </c>
      <c r="B224" s="29">
        <v>2</v>
      </c>
      <c r="C224" s="29">
        <v>0</v>
      </c>
      <c r="D224" s="30">
        <v>0</v>
      </c>
    </row>
    <row r="225" spans="1:4" x14ac:dyDescent="0.2">
      <c r="A225" s="28">
        <v>41478.550937442131</v>
      </c>
      <c r="B225" s="29">
        <v>0</v>
      </c>
      <c r="C225" s="29">
        <v>0</v>
      </c>
      <c r="D225" s="30">
        <v>0</v>
      </c>
    </row>
    <row r="226" spans="1:4" x14ac:dyDescent="0.2">
      <c r="A226" s="28">
        <v>41479.550937442131</v>
      </c>
      <c r="B226" s="29">
        <v>0</v>
      </c>
      <c r="C226" s="29">
        <v>0</v>
      </c>
      <c r="D226" s="30">
        <v>0</v>
      </c>
    </row>
    <row r="227" spans="1:4" x14ac:dyDescent="0.2">
      <c r="A227" s="28">
        <v>41480.550937442131</v>
      </c>
      <c r="B227" s="29">
        <v>1</v>
      </c>
      <c r="C227" s="29">
        <v>0</v>
      </c>
      <c r="D227" s="30">
        <v>1</v>
      </c>
    </row>
    <row r="228" spans="1:4" x14ac:dyDescent="0.2">
      <c r="A228" s="28">
        <v>41481.550937442131</v>
      </c>
      <c r="B228" s="29">
        <v>1</v>
      </c>
      <c r="C228" s="29">
        <v>1</v>
      </c>
      <c r="D228" s="30"/>
    </row>
    <row r="229" spans="1:4" x14ac:dyDescent="0.2">
      <c r="A229" s="28">
        <v>41482.550937442131</v>
      </c>
      <c r="B229" s="29">
        <v>0</v>
      </c>
      <c r="C229" s="29">
        <v>0</v>
      </c>
      <c r="D229" s="30"/>
    </row>
    <row r="230" spans="1:4" x14ac:dyDescent="0.2">
      <c r="A230" s="28">
        <v>41483.550937442131</v>
      </c>
      <c r="B230" s="29">
        <v>2</v>
      </c>
      <c r="C230" s="29">
        <v>1</v>
      </c>
      <c r="D230" s="30"/>
    </row>
    <row r="231" spans="1:4" x14ac:dyDescent="0.2">
      <c r="A231" s="28">
        <v>41484.550937442131</v>
      </c>
      <c r="B231" s="29">
        <v>0</v>
      </c>
      <c r="C231" s="29"/>
      <c r="D231" s="30"/>
    </row>
    <row r="232" spans="1:4" x14ac:dyDescent="0.2">
      <c r="A232" s="28">
        <v>41485.550937442131</v>
      </c>
      <c r="B232" s="29">
        <v>1</v>
      </c>
      <c r="C232" s="29"/>
      <c r="D232" s="30"/>
    </row>
    <row r="233" spans="1:4" x14ac:dyDescent="0.2">
      <c r="A233" s="28">
        <v>41486.550937442131</v>
      </c>
      <c r="B233" s="29">
        <v>0</v>
      </c>
      <c r="C233" s="29"/>
      <c r="D233" s="30"/>
    </row>
    <row r="234" spans="1:4" x14ac:dyDescent="0.2">
      <c r="A234" s="28">
        <v>41487.550937442131</v>
      </c>
      <c r="B234" s="29">
        <v>0</v>
      </c>
      <c r="C234" s="29"/>
      <c r="D234" s="30"/>
    </row>
    <row r="235" spans="1:4" ht="13.5" thickBot="1" x14ac:dyDescent="0.25">
      <c r="A235" s="31">
        <v>41488.550937442131</v>
      </c>
      <c r="B235" s="32">
        <v>1</v>
      </c>
      <c r="C235" s="32"/>
      <c r="D235" s="33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43"/>
  <sheetViews>
    <sheetView workbookViewId="0">
      <selection activeCell="H10" sqref="H10:BD10"/>
    </sheetView>
  </sheetViews>
  <sheetFormatPr defaultRowHeight="12.75" x14ac:dyDescent="0.2"/>
  <cols>
    <col min="1" max="1" width="14.42578125" bestFit="1" customWidth="1"/>
    <col min="5" max="5" width="5.140625" customWidth="1"/>
    <col min="6" max="7" width="2" customWidth="1"/>
    <col min="8" max="8" width="4.7109375" customWidth="1"/>
    <col min="9" max="57" width="2" customWidth="1"/>
  </cols>
  <sheetData>
    <row r="1" spans="1:57" ht="13.5" thickBot="1" x14ac:dyDescent="0.25">
      <c r="A1" s="34" t="s">
        <v>1375</v>
      </c>
      <c r="B1" s="35" t="s">
        <v>1376</v>
      </c>
      <c r="C1" s="35" t="s">
        <v>39</v>
      </c>
      <c r="D1" s="36" t="s">
        <v>50</v>
      </c>
    </row>
    <row r="2" spans="1:57" x14ac:dyDescent="0.2">
      <c r="A2" s="25">
        <v>41347.550937499997</v>
      </c>
      <c r="B2" s="26">
        <v>1</v>
      </c>
      <c r="C2" s="26"/>
      <c r="D2" s="27"/>
    </row>
    <row r="3" spans="1:57" x14ac:dyDescent="0.2">
      <c r="A3" s="28">
        <v>41348.550937442131</v>
      </c>
      <c r="B3" s="29">
        <v>0</v>
      </c>
      <c r="C3" s="29"/>
      <c r="D3" s="30"/>
    </row>
    <row r="4" spans="1:57" x14ac:dyDescent="0.2">
      <c r="A4" s="28">
        <v>41349.550937442131</v>
      </c>
      <c r="B4" s="29">
        <v>0</v>
      </c>
      <c r="C4" s="29"/>
      <c r="D4" s="30"/>
    </row>
    <row r="5" spans="1:57" x14ac:dyDescent="0.2">
      <c r="A5" s="28">
        <v>41350.550937442131</v>
      </c>
      <c r="B5" s="29">
        <v>1</v>
      </c>
      <c r="C5" s="29"/>
      <c r="D5" s="30"/>
    </row>
    <row r="6" spans="1:57" x14ac:dyDescent="0.2">
      <c r="A6" s="28">
        <v>41351.550937442131</v>
      </c>
      <c r="B6" s="29">
        <v>0</v>
      </c>
      <c r="C6" s="29"/>
      <c r="D6" s="30"/>
    </row>
    <row r="7" spans="1:57" x14ac:dyDescent="0.2">
      <c r="A7" s="28">
        <v>41352.550937442131</v>
      </c>
      <c r="B7" s="29">
        <v>0</v>
      </c>
      <c r="C7" s="29"/>
      <c r="D7" s="30"/>
    </row>
    <row r="8" spans="1:57" x14ac:dyDescent="0.2">
      <c r="A8" s="28">
        <v>41353.550937442131</v>
      </c>
      <c r="B8" s="29">
        <v>0</v>
      </c>
      <c r="C8" s="29"/>
      <c r="D8" s="30"/>
    </row>
    <row r="9" spans="1:57" x14ac:dyDescent="0.2">
      <c r="A9" s="28">
        <v>41354.550937442131</v>
      </c>
      <c r="B9" s="29">
        <v>0</v>
      </c>
      <c r="C9" s="29"/>
      <c r="D9" s="30"/>
    </row>
    <row r="10" spans="1:57" x14ac:dyDescent="0.2">
      <c r="A10" s="28">
        <v>41355.550937442131</v>
      </c>
      <c r="B10" s="29">
        <v>0</v>
      </c>
      <c r="C10" s="29"/>
      <c r="D10" s="30"/>
      <c r="H10" t="s">
        <v>1377</v>
      </c>
      <c r="I10">
        <v>0</v>
      </c>
      <c r="J10" s="24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1</v>
      </c>
      <c r="W10">
        <v>0</v>
      </c>
      <c r="X10">
        <v>1</v>
      </c>
      <c r="Y10">
        <v>1</v>
      </c>
      <c r="Z10">
        <v>6</v>
      </c>
      <c r="AA10">
        <v>2</v>
      </c>
      <c r="AB10">
        <v>0</v>
      </c>
      <c r="AC10">
        <v>1</v>
      </c>
      <c r="AD10">
        <v>1</v>
      </c>
      <c r="AE10">
        <v>1</v>
      </c>
      <c r="AF10">
        <v>0</v>
      </c>
      <c r="AG10">
        <v>1</v>
      </c>
      <c r="AH10">
        <v>1</v>
      </c>
      <c r="AI10">
        <v>4</v>
      </c>
      <c r="AJ10">
        <v>0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0</v>
      </c>
      <c r="AR10">
        <v>1</v>
      </c>
      <c r="AS10">
        <v>1</v>
      </c>
      <c r="AT10">
        <v>0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1</v>
      </c>
      <c r="BC10">
        <v>1</v>
      </c>
      <c r="BD10">
        <v>1</v>
      </c>
    </row>
    <row r="11" spans="1:57" x14ac:dyDescent="0.2">
      <c r="A11" s="28">
        <v>41356.550937442131</v>
      </c>
      <c r="B11" s="29">
        <v>0</v>
      </c>
      <c r="C11" s="29"/>
      <c r="D11" s="30"/>
      <c r="H11" t="s">
        <v>1378</v>
      </c>
      <c r="I11">
        <v>0</v>
      </c>
      <c r="J11" s="24">
        <v>0</v>
      </c>
      <c r="K11">
        <v>1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2</v>
      </c>
      <c r="S11">
        <v>1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Z11">
        <v>1</v>
      </c>
      <c r="AA11">
        <v>1</v>
      </c>
      <c r="AB11">
        <v>1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1</v>
      </c>
      <c r="AJ11">
        <v>1</v>
      </c>
      <c r="AK11">
        <v>1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0</v>
      </c>
      <c r="AX11">
        <v>1</v>
      </c>
      <c r="AY11">
        <v>0</v>
      </c>
      <c r="AZ11">
        <v>0</v>
      </c>
      <c r="BA11">
        <v>1</v>
      </c>
      <c r="BB11">
        <v>1</v>
      </c>
      <c r="BC11">
        <v>1</v>
      </c>
      <c r="BD11">
        <v>0</v>
      </c>
      <c r="BE11">
        <v>0</v>
      </c>
    </row>
    <row r="12" spans="1:57" x14ac:dyDescent="0.2">
      <c r="A12" s="28">
        <v>41357.550937442131</v>
      </c>
      <c r="B12" s="29">
        <v>0</v>
      </c>
      <c r="C12" s="29"/>
      <c r="D12" s="30"/>
      <c r="H12" t="s">
        <v>1379</v>
      </c>
      <c r="I12">
        <v>0</v>
      </c>
      <c r="J12" s="24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1</v>
      </c>
    </row>
    <row r="13" spans="1:57" x14ac:dyDescent="0.2">
      <c r="A13" s="28">
        <v>41358.550937442131</v>
      </c>
      <c r="B13" s="29">
        <v>0</v>
      </c>
      <c r="C13" s="29"/>
      <c r="D13" s="30"/>
      <c r="J13" s="24"/>
    </row>
    <row r="14" spans="1:57" x14ac:dyDescent="0.2">
      <c r="A14" s="28">
        <v>41359.550937442131</v>
      </c>
      <c r="B14" s="29">
        <v>0</v>
      </c>
      <c r="C14" s="29"/>
      <c r="D14" s="30"/>
      <c r="J14" s="24"/>
    </row>
    <row r="15" spans="1:57" x14ac:dyDescent="0.2">
      <c r="A15" s="28">
        <v>41360.550937442131</v>
      </c>
      <c r="B15" s="29">
        <v>0</v>
      </c>
      <c r="C15" s="29"/>
      <c r="D15" s="30"/>
      <c r="H15" t="s">
        <v>1380</v>
      </c>
      <c r="I15">
        <v>1</v>
      </c>
      <c r="J15">
        <v>0</v>
      </c>
      <c r="K15">
        <v>0</v>
      </c>
      <c r="L15">
        <v>0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3</v>
      </c>
      <c r="T15">
        <v>0</v>
      </c>
      <c r="U15">
        <v>1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1</v>
      </c>
      <c r="AD15">
        <v>2</v>
      </c>
      <c r="AE15">
        <v>0</v>
      </c>
      <c r="AF15">
        <v>5</v>
      </c>
      <c r="AG15">
        <v>4</v>
      </c>
      <c r="AH15">
        <v>5</v>
      </c>
      <c r="AI15">
        <v>5</v>
      </c>
      <c r="AJ15">
        <v>1</v>
      </c>
      <c r="AK15">
        <v>1</v>
      </c>
      <c r="AL15">
        <v>4</v>
      </c>
      <c r="AM15">
        <v>6</v>
      </c>
      <c r="AN15">
        <v>1</v>
      </c>
      <c r="AO15">
        <v>0</v>
      </c>
      <c r="AP15">
        <v>2</v>
      </c>
      <c r="AQ15">
        <v>0</v>
      </c>
      <c r="AR15">
        <v>1</v>
      </c>
      <c r="AS15">
        <v>1</v>
      </c>
      <c r="AT15">
        <v>2</v>
      </c>
      <c r="AU15">
        <v>2</v>
      </c>
      <c r="AV15">
        <v>0</v>
      </c>
      <c r="AW15">
        <v>0</v>
      </c>
      <c r="AX15">
        <v>1</v>
      </c>
      <c r="AY15">
        <v>0</v>
      </c>
      <c r="AZ15">
        <v>1</v>
      </c>
      <c r="BA15">
        <v>2</v>
      </c>
      <c r="BB15">
        <v>1</v>
      </c>
      <c r="BC15">
        <v>3</v>
      </c>
      <c r="BD15">
        <v>0</v>
      </c>
    </row>
    <row r="16" spans="1:57" x14ac:dyDescent="0.2">
      <c r="A16" s="28">
        <v>41361.550937442131</v>
      </c>
      <c r="B16" s="29">
        <v>0</v>
      </c>
      <c r="C16" s="29"/>
      <c r="D16" s="30"/>
      <c r="H16" t="s">
        <v>1378</v>
      </c>
      <c r="I16">
        <v>0</v>
      </c>
      <c r="J16">
        <v>0</v>
      </c>
      <c r="K16">
        <v>0</v>
      </c>
      <c r="L16">
        <v>2</v>
      </c>
      <c r="M16">
        <v>0</v>
      </c>
      <c r="N16">
        <v>0</v>
      </c>
      <c r="O16">
        <v>1</v>
      </c>
      <c r="P16">
        <v>0</v>
      </c>
      <c r="Q16">
        <v>0</v>
      </c>
      <c r="R16">
        <v>1</v>
      </c>
      <c r="S16">
        <v>0</v>
      </c>
      <c r="T16">
        <v>1</v>
      </c>
      <c r="U16">
        <v>1</v>
      </c>
      <c r="V16">
        <v>2</v>
      </c>
      <c r="W16">
        <v>0</v>
      </c>
      <c r="X16">
        <v>0</v>
      </c>
      <c r="Y16">
        <v>0</v>
      </c>
      <c r="Z16">
        <v>2</v>
      </c>
      <c r="AA16">
        <v>2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2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1</v>
      </c>
      <c r="AP16">
        <v>1</v>
      </c>
      <c r="AQ16">
        <v>1</v>
      </c>
      <c r="AR16">
        <v>0</v>
      </c>
      <c r="AS16">
        <v>1</v>
      </c>
      <c r="AT16">
        <v>1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</v>
      </c>
      <c r="BC16">
        <v>0</v>
      </c>
      <c r="BD16">
        <v>0</v>
      </c>
      <c r="BE16">
        <v>1</v>
      </c>
    </row>
    <row r="17" spans="1:22" x14ac:dyDescent="0.2">
      <c r="A17" s="28">
        <v>41362.550937442131</v>
      </c>
      <c r="B17" s="29">
        <v>0</v>
      </c>
      <c r="C17" s="29"/>
      <c r="D17" s="30"/>
      <c r="H17" t="s">
        <v>1379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</row>
    <row r="18" spans="1:22" x14ac:dyDescent="0.2">
      <c r="A18" s="28">
        <v>41363.550937442131</v>
      </c>
      <c r="B18" s="29">
        <v>0</v>
      </c>
      <c r="C18" s="29"/>
      <c r="D18" s="30"/>
    </row>
    <row r="19" spans="1:22" x14ac:dyDescent="0.2">
      <c r="A19" s="28">
        <v>41364.550937442131</v>
      </c>
      <c r="B19" s="29">
        <v>3</v>
      </c>
      <c r="C19" s="29"/>
      <c r="D19" s="30"/>
    </row>
    <row r="20" spans="1:22" x14ac:dyDescent="0.2">
      <c r="A20" s="28">
        <v>41365.550937442131</v>
      </c>
      <c r="B20" s="29">
        <v>27</v>
      </c>
      <c r="C20" s="29"/>
      <c r="D20" s="30"/>
    </row>
    <row r="21" spans="1:22" x14ac:dyDescent="0.2">
      <c r="A21" s="28">
        <v>41366.550937442131</v>
      </c>
      <c r="B21" s="29">
        <v>10</v>
      </c>
      <c r="C21" s="29"/>
      <c r="D21" s="30"/>
    </row>
    <row r="22" spans="1:22" x14ac:dyDescent="0.2">
      <c r="A22" s="28">
        <v>41367.550937442131</v>
      </c>
      <c r="B22" s="29">
        <v>2</v>
      </c>
      <c r="C22" s="29"/>
      <c r="D22" s="30"/>
    </row>
    <row r="23" spans="1:22" x14ac:dyDescent="0.2">
      <c r="A23" s="28">
        <v>41368.550937442131</v>
      </c>
      <c r="B23" s="29">
        <v>3</v>
      </c>
      <c r="C23" s="29"/>
      <c r="D23" s="30"/>
    </row>
    <row r="24" spans="1:22" x14ac:dyDescent="0.2">
      <c r="A24" s="28">
        <v>41369.550937442131</v>
      </c>
      <c r="B24" s="29">
        <v>0</v>
      </c>
      <c r="C24" s="29"/>
      <c r="D24" s="38">
        <v>1</v>
      </c>
    </row>
    <row r="25" spans="1:22" x14ac:dyDescent="0.2">
      <c r="A25" s="28">
        <v>41370.550937442131</v>
      </c>
      <c r="B25" s="29">
        <v>1</v>
      </c>
      <c r="C25" s="29"/>
      <c r="D25">
        <v>1</v>
      </c>
      <c r="L25" s="24"/>
    </row>
    <row r="26" spans="1:22" x14ac:dyDescent="0.2">
      <c r="A26" s="28">
        <v>41371.550937442131</v>
      </c>
      <c r="B26" s="29">
        <v>0</v>
      </c>
      <c r="C26" s="29"/>
      <c r="D26">
        <v>0</v>
      </c>
      <c r="L26" s="24"/>
    </row>
    <row r="27" spans="1:22" x14ac:dyDescent="0.2">
      <c r="A27" s="28">
        <v>41372.550937442131</v>
      </c>
      <c r="B27" s="29">
        <v>0</v>
      </c>
      <c r="C27" s="29"/>
      <c r="D27">
        <v>0</v>
      </c>
      <c r="L27" s="24"/>
    </row>
    <row r="28" spans="1:22" x14ac:dyDescent="0.2">
      <c r="A28" s="28">
        <v>41373.550937442131</v>
      </c>
      <c r="B28" s="29">
        <v>1</v>
      </c>
      <c r="C28" s="29"/>
      <c r="D28">
        <v>0</v>
      </c>
      <c r="L28" s="24"/>
    </row>
    <row r="29" spans="1:22" x14ac:dyDescent="0.2">
      <c r="A29" s="28">
        <v>41374.550937442131</v>
      </c>
      <c r="B29" s="29">
        <v>4</v>
      </c>
      <c r="C29" s="29"/>
      <c r="D29">
        <v>1</v>
      </c>
      <c r="L29" s="24"/>
    </row>
    <row r="30" spans="1:22" x14ac:dyDescent="0.2">
      <c r="A30" s="28">
        <v>41375.550937442131</v>
      </c>
      <c r="B30" s="29">
        <v>7</v>
      </c>
      <c r="C30" s="29"/>
      <c r="D30">
        <v>1</v>
      </c>
    </row>
    <row r="31" spans="1:22" x14ac:dyDescent="0.2">
      <c r="A31" s="28">
        <v>41376.550937442131</v>
      </c>
      <c r="B31" s="29">
        <v>2</v>
      </c>
      <c r="C31" s="37">
        <v>3</v>
      </c>
      <c r="D31">
        <v>0</v>
      </c>
    </row>
    <row r="32" spans="1:22" x14ac:dyDescent="0.2">
      <c r="A32" s="28">
        <v>41377.550937442131</v>
      </c>
      <c r="B32" s="29">
        <v>0</v>
      </c>
      <c r="C32">
        <v>0</v>
      </c>
      <c r="D32">
        <v>0</v>
      </c>
    </row>
    <row r="33" spans="1:4" x14ac:dyDescent="0.2">
      <c r="A33" s="28">
        <v>41378.550937442131</v>
      </c>
      <c r="B33" s="29">
        <v>10</v>
      </c>
      <c r="C33" s="24">
        <v>1</v>
      </c>
      <c r="D33">
        <v>0</v>
      </c>
    </row>
    <row r="34" spans="1:4" x14ac:dyDescent="0.2">
      <c r="A34" s="28">
        <v>41379.550937442131</v>
      </c>
      <c r="B34" s="29">
        <v>5</v>
      </c>
      <c r="C34">
        <v>0</v>
      </c>
      <c r="D34">
        <v>0</v>
      </c>
    </row>
    <row r="35" spans="1:4" x14ac:dyDescent="0.2">
      <c r="A35" s="28">
        <v>41380.550937442131</v>
      </c>
      <c r="B35" s="29">
        <v>6</v>
      </c>
      <c r="C35">
        <v>0</v>
      </c>
      <c r="D35">
        <v>3</v>
      </c>
    </row>
    <row r="36" spans="1:4" x14ac:dyDescent="0.2">
      <c r="A36" s="28">
        <v>41381.550937442131</v>
      </c>
      <c r="B36" s="29">
        <v>6</v>
      </c>
      <c r="C36">
        <v>0</v>
      </c>
      <c r="D36">
        <v>0</v>
      </c>
    </row>
    <row r="37" spans="1:4" x14ac:dyDescent="0.2">
      <c r="A37" s="28">
        <v>41382.550937442131</v>
      </c>
      <c r="B37" s="29">
        <v>13</v>
      </c>
      <c r="C37">
        <v>1</v>
      </c>
      <c r="D37">
        <v>1</v>
      </c>
    </row>
    <row r="38" spans="1:4" x14ac:dyDescent="0.2">
      <c r="A38" s="28">
        <v>41383.550937442131</v>
      </c>
      <c r="B38" s="29">
        <v>0</v>
      </c>
      <c r="C38">
        <v>0</v>
      </c>
      <c r="D38">
        <v>0</v>
      </c>
    </row>
    <row r="39" spans="1:4" x14ac:dyDescent="0.2">
      <c r="A39" s="28">
        <v>41384.550937442131</v>
      </c>
      <c r="B39" s="29">
        <v>1</v>
      </c>
      <c r="C39">
        <v>0</v>
      </c>
      <c r="D39">
        <v>0</v>
      </c>
    </row>
    <row r="40" spans="1:4" x14ac:dyDescent="0.2">
      <c r="A40" s="28">
        <v>41385.550937442131</v>
      </c>
      <c r="B40" s="29">
        <v>17</v>
      </c>
      <c r="C40">
        <v>0</v>
      </c>
      <c r="D40">
        <v>0</v>
      </c>
    </row>
    <row r="41" spans="1:4" x14ac:dyDescent="0.2">
      <c r="A41" s="28">
        <v>41386.550937442131</v>
      </c>
      <c r="B41" s="29">
        <v>11</v>
      </c>
      <c r="C41">
        <v>0</v>
      </c>
      <c r="D41">
        <v>1</v>
      </c>
    </row>
    <row r="42" spans="1:4" x14ac:dyDescent="0.2">
      <c r="A42" s="28">
        <v>41387.550937442131</v>
      </c>
      <c r="B42" s="29">
        <v>21</v>
      </c>
      <c r="C42">
        <v>0</v>
      </c>
      <c r="D42">
        <v>0</v>
      </c>
    </row>
    <row r="43" spans="1:4" x14ac:dyDescent="0.2">
      <c r="A43" s="28">
        <v>41388.550937442131</v>
      </c>
      <c r="B43" s="29">
        <v>10</v>
      </c>
      <c r="C43">
        <v>1</v>
      </c>
      <c r="D43">
        <v>0</v>
      </c>
    </row>
    <row r="44" spans="1:4" x14ac:dyDescent="0.2">
      <c r="A44" s="28">
        <v>41389.550937442131</v>
      </c>
      <c r="B44" s="29">
        <v>11</v>
      </c>
      <c r="C44">
        <v>0</v>
      </c>
      <c r="D44">
        <v>0</v>
      </c>
    </row>
    <row r="45" spans="1:4" x14ac:dyDescent="0.2">
      <c r="A45" s="28">
        <v>41390.550937442131</v>
      </c>
      <c r="B45" s="29">
        <v>2</v>
      </c>
      <c r="C45">
        <v>1</v>
      </c>
      <c r="D45">
        <v>1</v>
      </c>
    </row>
    <row r="46" spans="1:4" x14ac:dyDescent="0.2">
      <c r="A46" s="28">
        <v>41391.550937442131</v>
      </c>
      <c r="B46" s="29">
        <v>10</v>
      </c>
      <c r="C46">
        <v>0</v>
      </c>
      <c r="D46">
        <v>2</v>
      </c>
    </row>
    <row r="47" spans="1:4" x14ac:dyDescent="0.2">
      <c r="A47" s="28">
        <v>41392.550937442131</v>
      </c>
      <c r="B47" s="29">
        <v>11</v>
      </c>
      <c r="C47">
        <v>1</v>
      </c>
      <c r="D47">
        <v>0</v>
      </c>
    </row>
    <row r="48" spans="1:4" x14ac:dyDescent="0.2">
      <c r="A48" s="28">
        <v>41393.550937442131</v>
      </c>
      <c r="B48" s="29">
        <v>25</v>
      </c>
      <c r="C48">
        <v>1</v>
      </c>
      <c r="D48">
        <v>5</v>
      </c>
    </row>
    <row r="49" spans="1:4" x14ac:dyDescent="0.2">
      <c r="A49" s="28">
        <v>41394.550937442131</v>
      </c>
      <c r="B49" s="29">
        <v>33</v>
      </c>
      <c r="C49">
        <v>6</v>
      </c>
      <c r="D49">
        <v>4</v>
      </c>
    </row>
    <row r="50" spans="1:4" x14ac:dyDescent="0.2">
      <c r="A50" s="28">
        <v>41395.550937442131</v>
      </c>
      <c r="B50" s="29">
        <v>20</v>
      </c>
      <c r="C50">
        <v>2</v>
      </c>
      <c r="D50">
        <v>5</v>
      </c>
    </row>
    <row r="51" spans="1:4" x14ac:dyDescent="0.2">
      <c r="A51" s="28">
        <v>41396.550937442131</v>
      </c>
      <c r="B51" s="29">
        <v>21</v>
      </c>
      <c r="C51">
        <v>0</v>
      </c>
      <c r="D51">
        <v>5</v>
      </c>
    </row>
    <row r="52" spans="1:4" x14ac:dyDescent="0.2">
      <c r="A52" s="28">
        <v>41397.550937442131</v>
      </c>
      <c r="B52" s="29">
        <v>2</v>
      </c>
      <c r="C52">
        <v>1</v>
      </c>
      <c r="D52">
        <v>1</v>
      </c>
    </row>
    <row r="53" spans="1:4" x14ac:dyDescent="0.2">
      <c r="A53" s="28">
        <v>41398.550937442131</v>
      </c>
      <c r="B53" s="29">
        <v>4</v>
      </c>
      <c r="C53">
        <v>1</v>
      </c>
      <c r="D53">
        <v>1</v>
      </c>
    </row>
    <row r="54" spans="1:4" x14ac:dyDescent="0.2">
      <c r="A54" s="28">
        <v>41399.550937442131</v>
      </c>
      <c r="B54" s="29">
        <v>21</v>
      </c>
      <c r="C54">
        <v>1</v>
      </c>
      <c r="D54">
        <v>4</v>
      </c>
    </row>
    <row r="55" spans="1:4" x14ac:dyDescent="0.2">
      <c r="A55" s="28">
        <v>41400.550937442131</v>
      </c>
      <c r="B55" s="29">
        <v>25</v>
      </c>
      <c r="C55">
        <v>0</v>
      </c>
      <c r="D55">
        <v>6</v>
      </c>
    </row>
    <row r="56" spans="1:4" x14ac:dyDescent="0.2">
      <c r="A56" s="28">
        <v>41401.550937442131</v>
      </c>
      <c r="B56" s="29">
        <v>16</v>
      </c>
      <c r="C56">
        <v>1</v>
      </c>
      <c r="D56">
        <v>1</v>
      </c>
    </row>
    <row r="57" spans="1:4" x14ac:dyDescent="0.2">
      <c r="A57" s="28">
        <v>41402.550937442131</v>
      </c>
      <c r="B57" s="29">
        <v>7</v>
      </c>
      <c r="C57">
        <v>1</v>
      </c>
      <c r="D57">
        <v>0</v>
      </c>
    </row>
    <row r="58" spans="1:4" x14ac:dyDescent="0.2">
      <c r="A58" s="28">
        <v>41403.550937442131</v>
      </c>
      <c r="B58" s="29">
        <v>9</v>
      </c>
      <c r="C58">
        <v>4</v>
      </c>
      <c r="D58">
        <v>2</v>
      </c>
    </row>
    <row r="59" spans="1:4" x14ac:dyDescent="0.2">
      <c r="A59" s="28">
        <v>41404.550937442131</v>
      </c>
      <c r="B59" s="29">
        <v>4</v>
      </c>
      <c r="C59">
        <v>0</v>
      </c>
      <c r="D59">
        <v>0</v>
      </c>
    </row>
    <row r="60" spans="1:4" x14ac:dyDescent="0.2">
      <c r="A60" s="28">
        <v>41405.550937442131</v>
      </c>
      <c r="B60" s="29">
        <v>3</v>
      </c>
      <c r="C60">
        <v>1</v>
      </c>
      <c r="D60">
        <v>1</v>
      </c>
    </row>
    <row r="61" spans="1:4" x14ac:dyDescent="0.2">
      <c r="A61" s="28">
        <v>41406.550937442131</v>
      </c>
      <c r="B61" s="29">
        <v>12</v>
      </c>
      <c r="C61">
        <v>1</v>
      </c>
      <c r="D61">
        <v>1</v>
      </c>
    </row>
    <row r="62" spans="1:4" x14ac:dyDescent="0.2">
      <c r="A62" s="28">
        <v>41407.550937442131</v>
      </c>
      <c r="B62" s="29">
        <v>11</v>
      </c>
      <c r="C62">
        <v>1</v>
      </c>
      <c r="D62">
        <v>2</v>
      </c>
    </row>
    <row r="63" spans="1:4" x14ac:dyDescent="0.2">
      <c r="A63" s="28">
        <v>41408.550937442131</v>
      </c>
      <c r="B63" s="29">
        <v>5</v>
      </c>
      <c r="C63">
        <v>1</v>
      </c>
      <c r="D63">
        <v>2</v>
      </c>
    </row>
    <row r="64" spans="1:4" x14ac:dyDescent="0.2">
      <c r="A64" s="28">
        <v>41409.550937442131</v>
      </c>
      <c r="B64" s="29">
        <v>7</v>
      </c>
      <c r="C64">
        <v>1</v>
      </c>
      <c r="D64">
        <v>0</v>
      </c>
    </row>
    <row r="65" spans="1:4" x14ac:dyDescent="0.2">
      <c r="A65" s="28">
        <v>41410.550937442131</v>
      </c>
      <c r="B65" s="29">
        <v>5</v>
      </c>
      <c r="C65">
        <v>1</v>
      </c>
      <c r="D65">
        <v>0</v>
      </c>
    </row>
    <row r="66" spans="1:4" x14ac:dyDescent="0.2">
      <c r="A66" s="28">
        <v>41411.550937442131</v>
      </c>
      <c r="B66" s="29">
        <v>1</v>
      </c>
      <c r="C66">
        <v>0</v>
      </c>
      <c r="D66">
        <v>1</v>
      </c>
    </row>
    <row r="67" spans="1:4" x14ac:dyDescent="0.2">
      <c r="A67" s="28">
        <v>41412.550937442131</v>
      </c>
      <c r="B67" s="29">
        <v>2</v>
      </c>
      <c r="C67">
        <v>1</v>
      </c>
      <c r="D67">
        <v>0</v>
      </c>
    </row>
    <row r="68" spans="1:4" x14ac:dyDescent="0.2">
      <c r="A68" s="28">
        <v>41413.550937442131</v>
      </c>
      <c r="B68" s="29">
        <v>6</v>
      </c>
      <c r="C68">
        <v>1</v>
      </c>
      <c r="D68">
        <v>1</v>
      </c>
    </row>
    <row r="69" spans="1:4" x14ac:dyDescent="0.2">
      <c r="A69" s="28">
        <v>41414.550937442131</v>
      </c>
      <c r="B69" s="29">
        <v>8</v>
      </c>
      <c r="C69">
        <v>0</v>
      </c>
      <c r="D69">
        <v>2</v>
      </c>
    </row>
    <row r="70" spans="1:4" x14ac:dyDescent="0.2">
      <c r="A70" s="28">
        <v>41415.550937442131</v>
      </c>
      <c r="B70" s="29">
        <v>2</v>
      </c>
      <c r="C70">
        <v>0</v>
      </c>
      <c r="D70">
        <v>1</v>
      </c>
    </row>
    <row r="71" spans="1:4" x14ac:dyDescent="0.2">
      <c r="A71" s="28">
        <v>41416.550937442131</v>
      </c>
      <c r="B71" s="29">
        <v>10</v>
      </c>
      <c r="C71">
        <v>1</v>
      </c>
      <c r="D71">
        <v>3</v>
      </c>
    </row>
    <row r="72" spans="1:4" x14ac:dyDescent="0.2">
      <c r="A72" s="28">
        <v>41417.550937442131</v>
      </c>
      <c r="B72" s="29">
        <v>4</v>
      </c>
      <c r="C72">
        <v>0</v>
      </c>
      <c r="D72">
        <v>0</v>
      </c>
    </row>
    <row r="73" spans="1:4" x14ac:dyDescent="0.2">
      <c r="A73" s="28">
        <v>41418.550937442131</v>
      </c>
      <c r="B73" s="29">
        <v>0</v>
      </c>
      <c r="C73">
        <v>0</v>
      </c>
      <c r="D73">
        <v>0</v>
      </c>
    </row>
    <row r="74" spans="1:4" x14ac:dyDescent="0.2">
      <c r="A74" s="28">
        <v>41419.550937442131</v>
      </c>
      <c r="B74" s="29">
        <v>0</v>
      </c>
      <c r="C74">
        <v>0</v>
      </c>
      <c r="D74">
        <v>0</v>
      </c>
    </row>
    <row r="75" spans="1:4" x14ac:dyDescent="0.2">
      <c r="A75" s="28">
        <v>41420.550937442131</v>
      </c>
      <c r="B75" s="29">
        <v>0</v>
      </c>
      <c r="C75">
        <v>0</v>
      </c>
      <c r="D75">
        <v>0</v>
      </c>
    </row>
    <row r="76" spans="1:4" x14ac:dyDescent="0.2">
      <c r="A76" s="28">
        <v>41421.550937442131</v>
      </c>
      <c r="B76" s="29">
        <v>5</v>
      </c>
      <c r="C76">
        <v>0</v>
      </c>
      <c r="D76">
        <v>2</v>
      </c>
    </row>
    <row r="77" spans="1:4" x14ac:dyDescent="0.2">
      <c r="A77" s="28">
        <v>41422.550937442131</v>
      </c>
      <c r="B77" s="29">
        <v>1</v>
      </c>
      <c r="C77">
        <v>1</v>
      </c>
      <c r="D77">
        <v>0</v>
      </c>
    </row>
    <row r="78" spans="1:4" x14ac:dyDescent="0.2">
      <c r="A78" s="28">
        <v>41423.550937442131</v>
      </c>
      <c r="B78" s="29">
        <v>4</v>
      </c>
      <c r="C78">
        <v>1</v>
      </c>
      <c r="D78">
        <v>0</v>
      </c>
    </row>
    <row r="79" spans="1:4" x14ac:dyDescent="0.2">
      <c r="A79" s="28">
        <v>41424.550937442131</v>
      </c>
      <c r="B79" s="29">
        <v>4</v>
      </c>
      <c r="C79">
        <v>1</v>
      </c>
      <c r="D79">
        <v>1</v>
      </c>
    </row>
    <row r="80" spans="1:4" x14ac:dyDescent="0.2">
      <c r="A80" s="28">
        <v>41425.550937442131</v>
      </c>
      <c r="B80" s="29">
        <v>0</v>
      </c>
      <c r="C80">
        <v>0</v>
      </c>
      <c r="D80">
        <v>0</v>
      </c>
    </row>
    <row r="81" spans="1:4" x14ac:dyDescent="0.2">
      <c r="A81" s="28">
        <v>41426.550937442131</v>
      </c>
      <c r="B81" s="29">
        <v>0</v>
      </c>
      <c r="C81" s="24">
        <v>0</v>
      </c>
      <c r="D81">
        <v>0</v>
      </c>
    </row>
    <row r="82" spans="1:4" x14ac:dyDescent="0.2">
      <c r="A82" s="28">
        <v>41427.550937442131</v>
      </c>
      <c r="B82" s="29">
        <v>4</v>
      </c>
      <c r="C82">
        <v>1</v>
      </c>
      <c r="D82">
        <v>1</v>
      </c>
    </row>
    <row r="83" spans="1:4" x14ac:dyDescent="0.2">
      <c r="A83" s="28">
        <v>41428.550937442131</v>
      </c>
      <c r="B83" s="29">
        <v>2</v>
      </c>
      <c r="C83">
        <v>0</v>
      </c>
      <c r="D83">
        <v>0</v>
      </c>
    </row>
    <row r="84" spans="1:4" x14ac:dyDescent="0.2">
      <c r="A84" s="28">
        <v>41429.550937442131</v>
      </c>
      <c r="B84" s="29">
        <v>5</v>
      </c>
      <c r="C84">
        <v>0</v>
      </c>
      <c r="D84">
        <v>1</v>
      </c>
    </row>
    <row r="85" spans="1:4" x14ac:dyDescent="0.2">
      <c r="A85" s="28">
        <v>41430.550937442131</v>
      </c>
      <c r="B85" s="29">
        <v>4</v>
      </c>
      <c r="C85">
        <v>1</v>
      </c>
      <c r="D85">
        <v>1</v>
      </c>
    </row>
    <row r="86" spans="1:4" x14ac:dyDescent="0.2">
      <c r="A86" s="28">
        <v>41431.550937442131</v>
      </c>
      <c r="B86" s="29">
        <v>4</v>
      </c>
      <c r="C86">
        <v>0</v>
      </c>
      <c r="D86">
        <v>2</v>
      </c>
    </row>
    <row r="87" spans="1:4" x14ac:dyDescent="0.2">
      <c r="A87" s="28">
        <v>41432.550937442131</v>
      </c>
      <c r="B87" s="29">
        <v>0</v>
      </c>
      <c r="C87">
        <v>0</v>
      </c>
      <c r="D87">
        <v>0</v>
      </c>
    </row>
    <row r="88" spans="1:4" x14ac:dyDescent="0.2">
      <c r="A88" s="28">
        <v>41433.550937442131</v>
      </c>
      <c r="B88" s="29">
        <v>0</v>
      </c>
      <c r="C88">
        <v>0</v>
      </c>
      <c r="D88">
        <v>0</v>
      </c>
    </row>
    <row r="89" spans="1:4" x14ac:dyDescent="0.2">
      <c r="A89" s="28">
        <v>41434.550937442131</v>
      </c>
      <c r="B89" s="29">
        <v>12</v>
      </c>
      <c r="C89">
        <v>2</v>
      </c>
      <c r="D89">
        <v>0</v>
      </c>
    </row>
    <row r="90" spans="1:4" x14ac:dyDescent="0.2">
      <c r="A90" s="28">
        <v>41435.550937442131</v>
      </c>
      <c r="B90" s="29">
        <v>5</v>
      </c>
      <c r="C90">
        <v>1</v>
      </c>
      <c r="D90">
        <v>2</v>
      </c>
    </row>
    <row r="91" spans="1:4" x14ac:dyDescent="0.2">
      <c r="A91" s="28">
        <v>41436.550937442131</v>
      </c>
      <c r="B91" s="29">
        <v>3</v>
      </c>
      <c r="C91">
        <v>0</v>
      </c>
      <c r="D91">
        <v>2</v>
      </c>
    </row>
    <row r="92" spans="1:4" x14ac:dyDescent="0.2">
      <c r="A92" s="28">
        <v>41437.550937442131</v>
      </c>
      <c r="B92" s="29">
        <v>4</v>
      </c>
      <c r="C92">
        <v>2</v>
      </c>
      <c r="D92">
        <v>0</v>
      </c>
    </row>
    <row r="93" spans="1:4" x14ac:dyDescent="0.2">
      <c r="A93" s="28">
        <v>41438.550937442131</v>
      </c>
      <c r="B93" s="29">
        <v>4</v>
      </c>
      <c r="C93">
        <v>0</v>
      </c>
      <c r="D93">
        <v>1</v>
      </c>
    </row>
    <row r="94" spans="1:4" x14ac:dyDescent="0.2">
      <c r="A94" s="28">
        <v>41439.550937442131</v>
      </c>
      <c r="B94" s="29">
        <v>0</v>
      </c>
      <c r="C94">
        <v>0</v>
      </c>
      <c r="D94">
        <v>0</v>
      </c>
    </row>
    <row r="95" spans="1:4" x14ac:dyDescent="0.2">
      <c r="A95" s="28">
        <v>41440.550937442131</v>
      </c>
      <c r="B95" s="29">
        <v>1</v>
      </c>
      <c r="C95">
        <v>0</v>
      </c>
      <c r="D95">
        <v>0</v>
      </c>
    </row>
    <row r="96" spans="1:4" x14ac:dyDescent="0.2">
      <c r="A96" s="28">
        <v>41441.550937442131</v>
      </c>
      <c r="B96" s="29">
        <v>2</v>
      </c>
      <c r="C96">
        <v>0</v>
      </c>
      <c r="D96">
        <v>0</v>
      </c>
    </row>
    <row r="97" spans="1:4" x14ac:dyDescent="0.2">
      <c r="A97" s="28">
        <v>41442.550937442131</v>
      </c>
      <c r="B97" s="29">
        <v>6</v>
      </c>
      <c r="C97">
        <v>1</v>
      </c>
      <c r="D97">
        <v>2</v>
      </c>
    </row>
    <row r="98" spans="1:4" x14ac:dyDescent="0.2">
      <c r="A98" s="28">
        <v>41443.550937442131</v>
      </c>
      <c r="B98" s="29">
        <v>4</v>
      </c>
      <c r="C98">
        <v>1</v>
      </c>
      <c r="D98">
        <v>0</v>
      </c>
    </row>
    <row r="99" spans="1:4" x14ac:dyDescent="0.2">
      <c r="A99" s="28">
        <v>41444.550937442131</v>
      </c>
      <c r="B99" s="29">
        <v>3</v>
      </c>
      <c r="C99">
        <v>1</v>
      </c>
      <c r="D99">
        <v>0</v>
      </c>
    </row>
    <row r="100" spans="1:4" x14ac:dyDescent="0.2">
      <c r="A100" s="28">
        <v>41445.550937442131</v>
      </c>
      <c r="B100" s="29">
        <v>4</v>
      </c>
      <c r="C100">
        <v>1</v>
      </c>
      <c r="D100">
        <v>0</v>
      </c>
    </row>
    <row r="101" spans="1:4" x14ac:dyDescent="0.2">
      <c r="A101" s="28">
        <v>41446.550937442131</v>
      </c>
      <c r="B101" s="29">
        <v>1</v>
      </c>
      <c r="C101">
        <v>0</v>
      </c>
      <c r="D101">
        <v>1</v>
      </c>
    </row>
    <row r="102" spans="1:4" x14ac:dyDescent="0.2">
      <c r="A102" s="28">
        <v>41447.550937442131</v>
      </c>
      <c r="B102" s="29">
        <v>0</v>
      </c>
      <c r="C102">
        <v>0</v>
      </c>
      <c r="D102">
        <v>0</v>
      </c>
    </row>
    <row r="103" spans="1:4" x14ac:dyDescent="0.2">
      <c r="A103" s="28">
        <v>41448.550937442131</v>
      </c>
      <c r="B103" s="29">
        <v>1</v>
      </c>
      <c r="C103">
        <v>0</v>
      </c>
      <c r="D103">
        <v>0</v>
      </c>
    </row>
    <row r="104" spans="1:4" x14ac:dyDescent="0.2">
      <c r="A104" s="28">
        <v>41449.550937442131</v>
      </c>
      <c r="B104" s="29">
        <v>2</v>
      </c>
      <c r="C104">
        <v>0</v>
      </c>
      <c r="D104">
        <v>0</v>
      </c>
    </row>
    <row r="105" spans="1:4" x14ac:dyDescent="0.2">
      <c r="A105" s="28">
        <v>41450.550937442131</v>
      </c>
      <c r="B105" s="29">
        <v>2</v>
      </c>
      <c r="C105">
        <v>1</v>
      </c>
      <c r="D105">
        <v>1</v>
      </c>
    </row>
    <row r="106" spans="1:4" x14ac:dyDescent="0.2">
      <c r="A106" s="28">
        <v>41451.550937442131</v>
      </c>
      <c r="B106" s="29">
        <v>4</v>
      </c>
      <c r="C106">
        <v>1</v>
      </c>
      <c r="D106">
        <v>1</v>
      </c>
    </row>
    <row r="107" spans="1:4" x14ac:dyDescent="0.2">
      <c r="A107" s="28">
        <v>41452.550937442131</v>
      </c>
      <c r="B107" s="29">
        <v>2</v>
      </c>
      <c r="C107">
        <v>1</v>
      </c>
      <c r="D107">
        <v>1</v>
      </c>
    </row>
    <row r="108" spans="1:4" x14ac:dyDescent="0.2">
      <c r="A108" s="28">
        <v>41453.550937442131</v>
      </c>
      <c r="B108" s="29">
        <v>1</v>
      </c>
      <c r="C108">
        <v>1</v>
      </c>
      <c r="D108">
        <v>0</v>
      </c>
    </row>
    <row r="109" spans="1:4" x14ac:dyDescent="0.2">
      <c r="A109" s="28">
        <v>41454.550937442131</v>
      </c>
      <c r="B109" s="29">
        <v>1</v>
      </c>
      <c r="C109">
        <v>0</v>
      </c>
      <c r="D109">
        <v>1</v>
      </c>
    </row>
    <row r="110" spans="1:4" x14ac:dyDescent="0.2">
      <c r="A110" s="28">
        <v>41455.550937442131</v>
      </c>
      <c r="B110" s="29">
        <v>3</v>
      </c>
      <c r="C110">
        <v>1</v>
      </c>
      <c r="D110">
        <v>1</v>
      </c>
    </row>
    <row r="111" spans="1:4" x14ac:dyDescent="0.2">
      <c r="A111" s="28">
        <v>41456.550937442131</v>
      </c>
      <c r="B111" s="29">
        <v>1</v>
      </c>
      <c r="C111">
        <v>0</v>
      </c>
      <c r="D111">
        <v>0</v>
      </c>
    </row>
    <row r="112" spans="1:4" x14ac:dyDescent="0.2">
      <c r="A112" s="28">
        <v>41457.550937442131</v>
      </c>
      <c r="B112" s="29">
        <v>2</v>
      </c>
      <c r="C112">
        <v>0</v>
      </c>
      <c r="D112">
        <v>1</v>
      </c>
    </row>
    <row r="113" spans="1:4" x14ac:dyDescent="0.2">
      <c r="A113" s="28">
        <v>41458.550937442131</v>
      </c>
      <c r="B113" s="29">
        <v>0</v>
      </c>
      <c r="C113">
        <v>0</v>
      </c>
      <c r="D113">
        <v>0</v>
      </c>
    </row>
    <row r="114" spans="1:4" x14ac:dyDescent="0.2">
      <c r="A114" s="28">
        <v>41459.550937442131</v>
      </c>
      <c r="B114" s="29">
        <v>0</v>
      </c>
      <c r="C114">
        <v>0</v>
      </c>
      <c r="D114">
        <v>0</v>
      </c>
    </row>
    <row r="115" spans="1:4" x14ac:dyDescent="0.2">
      <c r="A115" s="28">
        <v>41460.550937442131</v>
      </c>
      <c r="B115" s="29">
        <v>0</v>
      </c>
      <c r="C115">
        <v>0</v>
      </c>
      <c r="D115">
        <v>0</v>
      </c>
    </row>
    <row r="116" spans="1:4" x14ac:dyDescent="0.2">
      <c r="A116" s="28">
        <v>41461.550937442131</v>
      </c>
      <c r="B116" s="29">
        <v>0</v>
      </c>
      <c r="C116">
        <v>0</v>
      </c>
      <c r="D116">
        <v>0</v>
      </c>
    </row>
    <row r="117" spans="1:4" x14ac:dyDescent="0.2">
      <c r="A117" s="28">
        <v>41462.550937442131</v>
      </c>
      <c r="B117" s="29">
        <v>0</v>
      </c>
      <c r="C117">
        <v>0</v>
      </c>
      <c r="D117">
        <v>0</v>
      </c>
    </row>
    <row r="118" spans="1:4" x14ac:dyDescent="0.2">
      <c r="A118" s="28">
        <v>41463.550937442131</v>
      </c>
      <c r="B118" s="29">
        <v>2</v>
      </c>
      <c r="C118">
        <v>0</v>
      </c>
      <c r="D118">
        <v>1</v>
      </c>
    </row>
    <row r="119" spans="1:4" x14ac:dyDescent="0.2">
      <c r="A119" s="28">
        <v>41464.550937442131</v>
      </c>
      <c r="B119" s="29">
        <v>1</v>
      </c>
      <c r="C119">
        <v>1</v>
      </c>
      <c r="D119">
        <v>0</v>
      </c>
    </row>
    <row r="120" spans="1:4" x14ac:dyDescent="0.2">
      <c r="A120" s="28">
        <v>41465.550937442131</v>
      </c>
      <c r="B120" s="29">
        <v>0</v>
      </c>
      <c r="C120">
        <v>0</v>
      </c>
      <c r="D120">
        <v>0</v>
      </c>
    </row>
    <row r="121" spans="1:4" x14ac:dyDescent="0.2">
      <c r="A121" s="28">
        <v>41466.550937442131</v>
      </c>
      <c r="B121" s="29">
        <v>3</v>
      </c>
      <c r="C121">
        <v>1</v>
      </c>
      <c r="D121">
        <v>1</v>
      </c>
    </row>
    <row r="122" spans="1:4" x14ac:dyDescent="0.2">
      <c r="A122" s="28">
        <v>41467.550937442131</v>
      </c>
      <c r="B122" s="29">
        <v>0</v>
      </c>
      <c r="C122">
        <v>0</v>
      </c>
      <c r="D122">
        <v>0</v>
      </c>
    </row>
    <row r="123" spans="1:4" x14ac:dyDescent="0.2">
      <c r="A123" s="28">
        <v>41468.550937442131</v>
      </c>
      <c r="B123" s="29">
        <v>0</v>
      </c>
      <c r="C123">
        <v>0</v>
      </c>
      <c r="D123">
        <v>0</v>
      </c>
    </row>
    <row r="124" spans="1:4" x14ac:dyDescent="0.2">
      <c r="A124" s="28">
        <v>41469.550937442131</v>
      </c>
      <c r="B124" s="29">
        <v>5</v>
      </c>
      <c r="C124">
        <v>1</v>
      </c>
      <c r="D124">
        <v>1</v>
      </c>
    </row>
    <row r="125" spans="1:4" x14ac:dyDescent="0.2">
      <c r="A125" s="28">
        <v>41470.550937442131</v>
      </c>
      <c r="B125" s="29">
        <v>2</v>
      </c>
      <c r="C125">
        <v>1</v>
      </c>
      <c r="D125">
        <v>0</v>
      </c>
    </row>
    <row r="126" spans="1:4" x14ac:dyDescent="0.2">
      <c r="A126" s="28">
        <v>41471.550937442131</v>
      </c>
      <c r="B126" s="29">
        <v>1</v>
      </c>
      <c r="C126">
        <v>1</v>
      </c>
      <c r="D126">
        <v>0</v>
      </c>
    </row>
    <row r="127" spans="1:4" x14ac:dyDescent="0.2">
      <c r="A127" s="28">
        <v>41472.550937442131</v>
      </c>
      <c r="B127" s="29">
        <v>0</v>
      </c>
      <c r="C127">
        <v>0</v>
      </c>
      <c r="D127">
        <v>0</v>
      </c>
    </row>
    <row r="128" spans="1:4" x14ac:dyDescent="0.2">
      <c r="A128" s="28">
        <v>41473.550937442131</v>
      </c>
      <c r="B128" s="29">
        <v>1</v>
      </c>
      <c r="C128">
        <v>0</v>
      </c>
      <c r="D128">
        <v>0</v>
      </c>
    </row>
    <row r="129" spans="1:4" x14ac:dyDescent="0.2">
      <c r="A129" s="28">
        <v>41474.550937442131</v>
      </c>
      <c r="B129" s="29">
        <v>0</v>
      </c>
      <c r="C129">
        <v>0</v>
      </c>
      <c r="D129">
        <v>0</v>
      </c>
    </row>
    <row r="130" spans="1:4" x14ac:dyDescent="0.2">
      <c r="A130" s="28">
        <v>41475.550937442131</v>
      </c>
      <c r="B130" s="29">
        <v>0</v>
      </c>
      <c r="C130" s="24">
        <v>0</v>
      </c>
      <c r="D130">
        <v>0</v>
      </c>
    </row>
    <row r="131" spans="1:4" x14ac:dyDescent="0.2">
      <c r="A131" s="28">
        <v>41476.550937442131</v>
      </c>
      <c r="B131" s="29">
        <v>0</v>
      </c>
      <c r="C131">
        <v>0</v>
      </c>
      <c r="D131">
        <v>0</v>
      </c>
    </row>
    <row r="132" spans="1:4" x14ac:dyDescent="0.2">
      <c r="A132" s="28">
        <v>41477.550937442131</v>
      </c>
      <c r="B132" s="29">
        <v>2</v>
      </c>
      <c r="C132">
        <v>0</v>
      </c>
      <c r="D132">
        <v>0</v>
      </c>
    </row>
    <row r="133" spans="1:4" x14ac:dyDescent="0.2">
      <c r="A133" s="28">
        <v>41478.550937442131</v>
      </c>
      <c r="B133" s="29">
        <v>0</v>
      </c>
      <c r="C133">
        <v>0</v>
      </c>
      <c r="D133">
        <v>0</v>
      </c>
    </row>
    <row r="134" spans="1:4" x14ac:dyDescent="0.2">
      <c r="A134" s="28">
        <v>41479.550937442131</v>
      </c>
      <c r="B134" s="29">
        <v>0</v>
      </c>
      <c r="C134">
        <v>0</v>
      </c>
      <c r="D134">
        <v>0</v>
      </c>
    </row>
    <row r="135" spans="1:4" x14ac:dyDescent="0.2">
      <c r="A135" s="28">
        <v>41480.550937442131</v>
      </c>
      <c r="B135" s="29">
        <v>1</v>
      </c>
      <c r="C135">
        <v>0</v>
      </c>
      <c r="D135">
        <v>1</v>
      </c>
    </row>
    <row r="136" spans="1:4" x14ac:dyDescent="0.2">
      <c r="A136" s="28">
        <v>41481.550937442131</v>
      </c>
      <c r="B136" s="29">
        <v>1</v>
      </c>
      <c r="C136">
        <v>1</v>
      </c>
      <c r="D136" s="30"/>
    </row>
    <row r="137" spans="1:4" x14ac:dyDescent="0.2">
      <c r="A137" s="28">
        <v>41482.550937442131</v>
      </c>
      <c r="B137" s="29">
        <v>0</v>
      </c>
      <c r="C137">
        <v>0</v>
      </c>
      <c r="D137" s="30"/>
    </row>
    <row r="138" spans="1:4" x14ac:dyDescent="0.2">
      <c r="A138" s="28">
        <v>41483.550937442131</v>
      </c>
      <c r="B138" s="29">
        <v>2</v>
      </c>
      <c r="C138">
        <v>1</v>
      </c>
      <c r="D138" s="30"/>
    </row>
    <row r="139" spans="1:4" x14ac:dyDescent="0.2">
      <c r="A139" s="28">
        <v>41484.550937442131</v>
      </c>
      <c r="B139" s="29">
        <v>0</v>
      </c>
      <c r="C139" s="29"/>
      <c r="D139" s="30"/>
    </row>
    <row r="140" spans="1:4" x14ac:dyDescent="0.2">
      <c r="A140" s="28">
        <v>41485.550937442131</v>
      </c>
      <c r="B140" s="29">
        <v>1</v>
      </c>
      <c r="C140" s="29"/>
      <c r="D140" s="30"/>
    </row>
    <row r="141" spans="1:4" x14ac:dyDescent="0.2">
      <c r="A141" s="28">
        <v>41486.550937442131</v>
      </c>
      <c r="B141" s="29">
        <v>0</v>
      </c>
      <c r="C141" s="29"/>
      <c r="D141" s="30"/>
    </row>
    <row r="142" spans="1:4" x14ac:dyDescent="0.2">
      <c r="A142" s="28">
        <v>41487.550937442131</v>
      </c>
      <c r="B142" s="29">
        <v>0</v>
      </c>
      <c r="C142" s="29"/>
      <c r="D142" s="30"/>
    </row>
    <row r="143" spans="1:4" ht="13.5" thickBot="1" x14ac:dyDescent="0.25">
      <c r="A143" s="31">
        <v>41488.550937442131</v>
      </c>
      <c r="B143" s="32">
        <v>1</v>
      </c>
      <c r="C143" s="32"/>
      <c r="D143" s="3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8"/>
  <sheetViews>
    <sheetView workbookViewId="0">
      <selection activeCell="F3" sqref="F3:F27"/>
    </sheetView>
  </sheetViews>
  <sheetFormatPr defaultRowHeight="12.75" x14ac:dyDescent="0.2"/>
  <cols>
    <col min="2" max="2" width="30" customWidth="1"/>
    <col min="6" max="6" width="14.28515625" customWidth="1"/>
    <col min="10" max="10" width="13.85546875" bestFit="1" customWidth="1"/>
    <col min="11" max="11" width="16.28515625" customWidth="1"/>
  </cols>
  <sheetData>
    <row r="3" spans="2:11" x14ac:dyDescent="0.2">
      <c r="B3" s="51" t="s">
        <v>1381</v>
      </c>
      <c r="C3" s="51" t="s">
        <v>39</v>
      </c>
      <c r="D3" s="51" t="s">
        <v>50</v>
      </c>
      <c r="E3" s="51" t="s">
        <v>26</v>
      </c>
      <c r="F3" s="51" t="s">
        <v>1409</v>
      </c>
      <c r="G3" s="51" t="s">
        <v>1410</v>
      </c>
      <c r="J3" s="43" t="s">
        <v>1381</v>
      </c>
      <c r="K3" s="44" t="s">
        <v>1383</v>
      </c>
    </row>
    <row r="4" spans="2:11" x14ac:dyDescent="0.2">
      <c r="B4" s="52" t="s">
        <v>1387</v>
      </c>
      <c r="C4" s="53">
        <v>21</v>
      </c>
      <c r="D4" s="53">
        <v>35</v>
      </c>
      <c r="E4" s="53">
        <v>182</v>
      </c>
      <c r="F4" s="53">
        <v>238</v>
      </c>
      <c r="G4" s="59">
        <f>F4/$F$28</f>
        <v>0.40823327615780447</v>
      </c>
      <c r="J4" s="44" t="s">
        <v>39</v>
      </c>
      <c r="K4" s="46">
        <v>61</v>
      </c>
    </row>
    <row r="5" spans="2:11" x14ac:dyDescent="0.2">
      <c r="B5" s="52" t="s">
        <v>1394</v>
      </c>
      <c r="C5" s="53">
        <v>8</v>
      </c>
      <c r="D5" s="53">
        <v>5</v>
      </c>
      <c r="E5" s="53">
        <v>38</v>
      </c>
      <c r="F5" s="53">
        <v>51</v>
      </c>
      <c r="G5" s="59">
        <f t="shared" ref="G5:G27" si="0">F5/$F$28</f>
        <v>8.7478559176672382E-2</v>
      </c>
      <c r="J5" s="44" t="s">
        <v>50</v>
      </c>
      <c r="K5" s="46">
        <v>86</v>
      </c>
    </row>
    <row r="6" spans="2:11" x14ac:dyDescent="0.2">
      <c r="B6" s="52" t="s">
        <v>1388</v>
      </c>
      <c r="C6" s="53">
        <v>4</v>
      </c>
      <c r="D6" s="53">
        <v>6</v>
      </c>
      <c r="E6" s="53">
        <v>40</v>
      </c>
      <c r="F6" s="53">
        <v>50</v>
      </c>
      <c r="G6" s="59">
        <f t="shared" si="0"/>
        <v>8.5763293310463118E-2</v>
      </c>
      <c r="J6" s="44" t="s">
        <v>26</v>
      </c>
      <c r="K6" s="46">
        <v>436</v>
      </c>
    </row>
    <row r="7" spans="2:11" x14ac:dyDescent="0.2">
      <c r="B7" s="52" t="s">
        <v>1389</v>
      </c>
      <c r="C7" s="53">
        <v>2</v>
      </c>
      <c r="D7" s="53">
        <v>3</v>
      </c>
      <c r="E7" s="53">
        <v>34</v>
      </c>
      <c r="F7" s="53">
        <v>39</v>
      </c>
      <c r="G7" s="59">
        <f t="shared" si="0"/>
        <v>6.6895368782161235E-2</v>
      </c>
      <c r="J7" s="44" t="s">
        <v>1382</v>
      </c>
      <c r="K7" s="46">
        <v>583</v>
      </c>
    </row>
    <row r="8" spans="2:11" x14ac:dyDescent="0.2">
      <c r="B8" s="52" t="s">
        <v>1386</v>
      </c>
      <c r="C8" s="53">
        <v>9</v>
      </c>
      <c r="D8" s="53">
        <v>4</v>
      </c>
      <c r="E8" s="53">
        <v>21</v>
      </c>
      <c r="F8" s="53">
        <v>34</v>
      </c>
      <c r="G8" s="59">
        <f t="shared" si="0"/>
        <v>5.8319039451114926E-2</v>
      </c>
    </row>
    <row r="9" spans="2:11" x14ac:dyDescent="0.2">
      <c r="B9" s="52" t="s">
        <v>1393</v>
      </c>
      <c r="C9" s="53">
        <v>2</v>
      </c>
      <c r="D9" s="53">
        <v>4</v>
      </c>
      <c r="E9" s="53">
        <v>22</v>
      </c>
      <c r="F9" s="53">
        <v>28</v>
      </c>
      <c r="G9" s="59">
        <f t="shared" si="0"/>
        <v>4.8027444253859346E-2</v>
      </c>
    </row>
    <row r="10" spans="2:11" x14ac:dyDescent="0.2">
      <c r="B10" s="52" t="s">
        <v>1401</v>
      </c>
      <c r="C10" s="53">
        <v>1</v>
      </c>
      <c r="D10" s="53">
        <v>4</v>
      </c>
      <c r="E10" s="53">
        <v>18</v>
      </c>
      <c r="F10" s="53">
        <v>23</v>
      </c>
      <c r="G10" s="59">
        <f t="shared" si="0"/>
        <v>3.9451114922813037E-2</v>
      </c>
    </row>
    <row r="11" spans="2:11" x14ac:dyDescent="0.2">
      <c r="B11" s="52" t="s">
        <v>1397</v>
      </c>
      <c r="C11" s="53">
        <v>4</v>
      </c>
      <c r="D11" s="53">
        <v>4</v>
      </c>
      <c r="E11" s="53">
        <v>6</v>
      </c>
      <c r="F11" s="53">
        <v>14</v>
      </c>
      <c r="G11" s="59">
        <f t="shared" si="0"/>
        <v>2.4013722126929673E-2</v>
      </c>
    </row>
    <row r="12" spans="2:11" x14ac:dyDescent="0.2">
      <c r="B12" s="52" t="s">
        <v>1403</v>
      </c>
      <c r="C12" s="53"/>
      <c r="D12" s="53">
        <v>3</v>
      </c>
      <c r="E12" s="53">
        <v>9</v>
      </c>
      <c r="F12" s="53">
        <v>12</v>
      </c>
      <c r="G12" s="59">
        <f t="shared" si="0"/>
        <v>2.0583190394511151E-2</v>
      </c>
    </row>
    <row r="13" spans="2:11" x14ac:dyDescent="0.2">
      <c r="B13" s="52" t="s">
        <v>1390</v>
      </c>
      <c r="C13" s="53">
        <v>1</v>
      </c>
      <c r="D13" s="53">
        <v>3</v>
      </c>
      <c r="E13" s="53">
        <v>7</v>
      </c>
      <c r="F13" s="53">
        <v>11</v>
      </c>
      <c r="G13" s="59">
        <f t="shared" si="0"/>
        <v>1.8867924528301886E-2</v>
      </c>
    </row>
    <row r="14" spans="2:11" x14ac:dyDescent="0.2">
      <c r="B14" s="52" t="s">
        <v>1398</v>
      </c>
      <c r="C14" s="53"/>
      <c r="D14" s="53">
        <v>2</v>
      </c>
      <c r="E14" s="53">
        <v>8</v>
      </c>
      <c r="F14" s="53">
        <v>10</v>
      </c>
      <c r="G14" s="59">
        <f t="shared" si="0"/>
        <v>1.7152658662092625E-2</v>
      </c>
    </row>
    <row r="15" spans="2:11" x14ac:dyDescent="0.2">
      <c r="B15" s="52" t="s">
        <v>1385</v>
      </c>
      <c r="C15" s="53">
        <v>2</v>
      </c>
      <c r="D15" s="53"/>
      <c r="E15" s="53">
        <v>8</v>
      </c>
      <c r="F15" s="53">
        <v>10</v>
      </c>
      <c r="G15" s="59">
        <f t="shared" si="0"/>
        <v>1.7152658662092625E-2</v>
      </c>
    </row>
    <row r="16" spans="2:11" x14ac:dyDescent="0.2">
      <c r="B16" s="52" t="s">
        <v>1407</v>
      </c>
      <c r="C16" s="53"/>
      <c r="D16" s="53">
        <v>3</v>
      </c>
      <c r="E16" s="53">
        <v>7</v>
      </c>
      <c r="F16" s="53">
        <v>10</v>
      </c>
      <c r="G16" s="59">
        <f t="shared" si="0"/>
        <v>1.7152658662092625E-2</v>
      </c>
    </row>
    <row r="17" spans="2:7" x14ac:dyDescent="0.2">
      <c r="B17" s="52" t="s">
        <v>1402</v>
      </c>
      <c r="C17" s="53">
        <v>1</v>
      </c>
      <c r="D17" s="53">
        <v>1</v>
      </c>
      <c r="E17" s="53">
        <v>7</v>
      </c>
      <c r="F17" s="53">
        <v>9</v>
      </c>
      <c r="G17" s="59">
        <f t="shared" si="0"/>
        <v>1.5437392795883362E-2</v>
      </c>
    </row>
    <row r="18" spans="2:7" x14ac:dyDescent="0.2">
      <c r="B18" s="52" t="s">
        <v>1399</v>
      </c>
      <c r="C18" s="53">
        <v>1</v>
      </c>
      <c r="D18" s="53">
        <v>2</v>
      </c>
      <c r="E18" s="53">
        <v>6</v>
      </c>
      <c r="F18" s="53">
        <v>9</v>
      </c>
      <c r="G18" s="59">
        <f t="shared" si="0"/>
        <v>1.5437392795883362E-2</v>
      </c>
    </row>
    <row r="19" spans="2:7" x14ac:dyDescent="0.2">
      <c r="B19" s="52" t="s">
        <v>249</v>
      </c>
      <c r="C19" s="53">
        <v>4</v>
      </c>
      <c r="D19" s="53">
        <v>1</v>
      </c>
      <c r="E19" s="53">
        <v>3</v>
      </c>
      <c r="F19" s="53">
        <v>8</v>
      </c>
      <c r="G19" s="59">
        <f t="shared" si="0"/>
        <v>1.3722126929674099E-2</v>
      </c>
    </row>
    <row r="20" spans="2:7" x14ac:dyDescent="0.2">
      <c r="B20" s="52" t="s">
        <v>1395</v>
      </c>
      <c r="C20" s="53"/>
      <c r="D20" s="53">
        <v>4</v>
      </c>
      <c r="E20" s="53">
        <v>3</v>
      </c>
      <c r="F20" s="53">
        <v>7</v>
      </c>
      <c r="G20" s="59">
        <f t="shared" si="0"/>
        <v>1.2006861063464836E-2</v>
      </c>
    </row>
    <row r="21" spans="2:7" x14ac:dyDescent="0.2">
      <c r="B21" s="52" t="s">
        <v>1392</v>
      </c>
      <c r="C21" s="53"/>
      <c r="D21" s="53">
        <v>1</v>
      </c>
      <c r="E21" s="53">
        <v>4</v>
      </c>
      <c r="F21" s="53">
        <v>5</v>
      </c>
      <c r="G21" s="59">
        <f t="shared" si="0"/>
        <v>8.5763293310463125E-3</v>
      </c>
    </row>
    <row r="22" spans="2:7" x14ac:dyDescent="0.2">
      <c r="B22" s="52" t="s">
        <v>1391</v>
      </c>
      <c r="C22" s="53"/>
      <c r="D22" s="53">
        <v>1</v>
      </c>
      <c r="E22" s="53">
        <v>3</v>
      </c>
      <c r="F22" s="53">
        <v>4</v>
      </c>
      <c r="G22" s="59">
        <f t="shared" si="0"/>
        <v>6.8610634648370496E-3</v>
      </c>
    </row>
    <row r="23" spans="2:7" x14ac:dyDescent="0.2">
      <c r="B23" s="52" t="s">
        <v>1400</v>
      </c>
      <c r="C23" s="53"/>
      <c r="D23" s="53"/>
      <c r="E23" s="53">
        <v>4</v>
      </c>
      <c r="F23" s="53">
        <v>4</v>
      </c>
      <c r="G23" s="59">
        <f t="shared" si="0"/>
        <v>6.8610634648370496E-3</v>
      </c>
    </row>
    <row r="24" spans="2:7" x14ac:dyDescent="0.2">
      <c r="B24" s="52" t="s">
        <v>1396</v>
      </c>
      <c r="C24" s="53"/>
      <c r="D24" s="53"/>
      <c r="E24" s="53">
        <v>4</v>
      </c>
      <c r="F24" s="53">
        <v>4</v>
      </c>
      <c r="G24" s="59">
        <f t="shared" si="0"/>
        <v>6.8610634648370496E-3</v>
      </c>
    </row>
    <row r="25" spans="2:7" x14ac:dyDescent="0.2">
      <c r="B25" s="52" t="s">
        <v>1405</v>
      </c>
      <c r="C25" s="53"/>
      <c r="D25" s="53"/>
      <c r="E25" s="53">
        <v>1</v>
      </c>
      <c r="F25" s="53">
        <v>1</v>
      </c>
      <c r="G25" s="59">
        <f t="shared" si="0"/>
        <v>1.7152658662092624E-3</v>
      </c>
    </row>
    <row r="26" spans="2:7" x14ac:dyDescent="0.2">
      <c r="B26" s="52" t="s">
        <v>1404</v>
      </c>
      <c r="C26" s="53"/>
      <c r="D26" s="53"/>
      <c r="E26" s="53">
        <v>1</v>
      </c>
      <c r="F26" s="53">
        <v>1</v>
      </c>
      <c r="G26" s="59">
        <f t="shared" si="0"/>
        <v>1.7152658662092624E-3</v>
      </c>
    </row>
    <row r="27" spans="2:7" x14ac:dyDescent="0.2">
      <c r="B27" s="52" t="s">
        <v>1406</v>
      </c>
      <c r="C27" s="53">
        <v>1</v>
      </c>
      <c r="D27" s="53"/>
      <c r="E27" s="53"/>
      <c r="F27" s="53">
        <v>1</v>
      </c>
      <c r="G27" s="59">
        <f t="shared" si="0"/>
        <v>1.7152658662092624E-3</v>
      </c>
    </row>
    <row r="28" spans="2:7" x14ac:dyDescent="0.2">
      <c r="B28" s="51" t="s">
        <v>1382</v>
      </c>
      <c r="C28" s="54">
        <v>61</v>
      </c>
      <c r="D28" s="54">
        <v>86</v>
      </c>
      <c r="E28" s="54">
        <v>436</v>
      </c>
      <c r="F28" s="54">
        <v>583</v>
      </c>
      <c r="G28" s="60">
        <f>SUM(G4:G27)</f>
        <v>1</v>
      </c>
    </row>
  </sheetData>
  <sortState ref="B4:F28">
    <sortCondition descending="1" ref="F4:F28"/>
  </sortState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95"/>
  <sheetViews>
    <sheetView showGridLines="0" topLeftCell="A69" workbookViewId="0">
      <selection activeCell="C5" sqref="C5:H95"/>
    </sheetView>
  </sheetViews>
  <sheetFormatPr defaultRowHeight="12.75" x14ac:dyDescent="0.2"/>
  <cols>
    <col min="1" max="2" width="9.140625" style="29"/>
    <col min="3" max="3" width="29.140625" style="29" customWidth="1"/>
    <col min="4" max="4" width="73" style="29" customWidth="1"/>
    <col min="5" max="7" width="9.140625" style="29"/>
    <col min="8" max="8" width="16.5703125" style="29" customWidth="1"/>
    <col min="9" max="16384" width="9.140625" style="29"/>
  </cols>
  <sheetData>
    <row r="5" spans="3:8" x14ac:dyDescent="0.2">
      <c r="C5" s="63" t="s">
        <v>20</v>
      </c>
      <c r="D5" s="64" t="s">
        <v>1431</v>
      </c>
      <c r="E5" s="63" t="s">
        <v>39</v>
      </c>
      <c r="F5" s="63" t="s">
        <v>50</v>
      </c>
      <c r="G5" s="63" t="s">
        <v>26</v>
      </c>
      <c r="H5" s="63" t="s">
        <v>1382</v>
      </c>
    </row>
    <row r="6" spans="3:8" x14ac:dyDescent="0.2">
      <c r="C6" s="62" t="s">
        <v>1405</v>
      </c>
      <c r="D6" s="29" t="s">
        <v>409</v>
      </c>
      <c r="E6" s="65"/>
      <c r="F6" s="65"/>
      <c r="G6" s="65">
        <v>1</v>
      </c>
      <c r="H6" s="65">
        <v>1</v>
      </c>
    </row>
    <row r="7" spans="3:8" x14ac:dyDescent="0.2">
      <c r="C7" s="62" t="s">
        <v>1402</v>
      </c>
      <c r="D7" s="29" t="s">
        <v>619</v>
      </c>
      <c r="E7" s="65"/>
      <c r="F7" s="65">
        <v>1</v>
      </c>
      <c r="G7" s="65">
        <v>3</v>
      </c>
      <c r="H7" s="65">
        <v>4</v>
      </c>
    </row>
    <row r="8" spans="3:8" x14ac:dyDescent="0.2">
      <c r="C8" s="62"/>
      <c r="D8" s="29" t="s">
        <v>167</v>
      </c>
      <c r="E8" s="65"/>
      <c r="F8" s="65"/>
      <c r="G8" s="65">
        <v>2</v>
      </c>
      <c r="H8" s="65">
        <v>2</v>
      </c>
    </row>
    <row r="9" spans="3:8" x14ac:dyDescent="0.2">
      <c r="C9" s="62"/>
      <c r="D9" s="29" t="s">
        <v>126</v>
      </c>
      <c r="E9" s="65">
        <v>1</v>
      </c>
      <c r="F9" s="65"/>
      <c r="G9" s="65">
        <v>2</v>
      </c>
      <c r="H9" s="65">
        <v>3</v>
      </c>
    </row>
    <row r="10" spans="3:8" x14ac:dyDescent="0.2">
      <c r="C10" s="62" t="s">
        <v>1404</v>
      </c>
      <c r="D10" s="29" t="s">
        <v>1264</v>
      </c>
      <c r="E10" s="65"/>
      <c r="F10" s="65"/>
      <c r="G10" s="65">
        <v>1</v>
      </c>
      <c r="H10" s="65">
        <v>1</v>
      </c>
    </row>
    <row r="11" spans="3:8" x14ac:dyDescent="0.2">
      <c r="C11" s="62" t="s">
        <v>1389</v>
      </c>
      <c r="D11" s="29" t="s">
        <v>342</v>
      </c>
      <c r="E11" s="65"/>
      <c r="F11" s="65">
        <v>1</v>
      </c>
      <c r="G11" s="65">
        <v>6</v>
      </c>
      <c r="H11" s="65">
        <v>7</v>
      </c>
    </row>
    <row r="12" spans="3:8" x14ac:dyDescent="0.2">
      <c r="C12" s="62"/>
      <c r="D12" s="29" t="s">
        <v>60</v>
      </c>
      <c r="E12" s="65">
        <v>1</v>
      </c>
      <c r="F12" s="65"/>
      <c r="G12" s="65">
        <v>14</v>
      </c>
      <c r="H12" s="65">
        <v>15</v>
      </c>
    </row>
    <row r="13" spans="3:8" x14ac:dyDescent="0.2">
      <c r="C13" s="62"/>
      <c r="D13" s="29" t="s">
        <v>112</v>
      </c>
      <c r="E13" s="65">
        <v>1</v>
      </c>
      <c r="F13" s="65">
        <v>2</v>
      </c>
      <c r="G13" s="65">
        <v>14</v>
      </c>
      <c r="H13" s="65">
        <v>17</v>
      </c>
    </row>
    <row r="14" spans="3:8" x14ac:dyDescent="0.2">
      <c r="C14" s="62" t="s">
        <v>1406</v>
      </c>
      <c r="D14" s="29" t="s">
        <v>164</v>
      </c>
      <c r="E14" s="65">
        <v>1</v>
      </c>
      <c r="F14" s="65"/>
      <c r="G14" s="65"/>
      <c r="H14" s="65">
        <v>1</v>
      </c>
    </row>
    <row r="15" spans="3:8" x14ac:dyDescent="0.2">
      <c r="C15" s="62" t="s">
        <v>249</v>
      </c>
      <c r="D15" s="29" t="s">
        <v>249</v>
      </c>
      <c r="E15" s="65">
        <v>4</v>
      </c>
      <c r="F15" s="65">
        <v>1</v>
      </c>
      <c r="G15" s="65">
        <v>3</v>
      </c>
      <c r="H15" s="65">
        <v>8</v>
      </c>
    </row>
    <row r="16" spans="3:8" x14ac:dyDescent="0.2">
      <c r="C16" s="62" t="s">
        <v>1393</v>
      </c>
      <c r="D16" s="29" t="s">
        <v>302</v>
      </c>
      <c r="E16" s="65"/>
      <c r="F16" s="65">
        <v>2</v>
      </c>
      <c r="G16" s="65">
        <v>2</v>
      </c>
      <c r="H16" s="65">
        <v>4</v>
      </c>
    </row>
    <row r="17" spans="3:8" x14ac:dyDescent="0.2">
      <c r="C17" s="62"/>
      <c r="D17" s="29" t="s">
        <v>225</v>
      </c>
      <c r="E17" s="65">
        <v>2</v>
      </c>
      <c r="F17" s="65">
        <v>2</v>
      </c>
      <c r="G17" s="65">
        <v>20</v>
      </c>
      <c r="H17" s="65">
        <v>24</v>
      </c>
    </row>
    <row r="18" spans="3:8" x14ac:dyDescent="0.2">
      <c r="C18" s="62" t="s">
        <v>1386</v>
      </c>
      <c r="D18" s="29" t="s">
        <v>93</v>
      </c>
      <c r="E18" s="65">
        <v>5</v>
      </c>
      <c r="F18" s="65">
        <v>4</v>
      </c>
      <c r="G18" s="65">
        <v>15</v>
      </c>
      <c r="H18" s="65">
        <v>24</v>
      </c>
    </row>
    <row r="19" spans="3:8" x14ac:dyDescent="0.2">
      <c r="C19" s="62"/>
      <c r="D19" s="29" t="s">
        <v>41</v>
      </c>
      <c r="E19" s="65">
        <v>1</v>
      </c>
      <c r="F19" s="65"/>
      <c r="G19" s="65">
        <v>2</v>
      </c>
      <c r="H19" s="65">
        <v>3</v>
      </c>
    </row>
    <row r="20" spans="3:8" x14ac:dyDescent="0.2">
      <c r="C20" s="62"/>
      <c r="D20" s="29" t="s">
        <v>234</v>
      </c>
      <c r="E20" s="65"/>
      <c r="F20" s="65"/>
      <c r="G20" s="65">
        <v>1</v>
      </c>
      <c r="H20" s="65">
        <v>1</v>
      </c>
    </row>
    <row r="21" spans="3:8" x14ac:dyDescent="0.2">
      <c r="C21" s="62"/>
      <c r="D21" s="29" t="s">
        <v>241</v>
      </c>
      <c r="E21" s="65">
        <v>2</v>
      </c>
      <c r="F21" s="65"/>
      <c r="G21" s="65"/>
      <c r="H21" s="65">
        <v>2</v>
      </c>
    </row>
    <row r="22" spans="3:8" x14ac:dyDescent="0.2">
      <c r="C22" s="62"/>
      <c r="D22" s="29" t="s">
        <v>988</v>
      </c>
      <c r="E22" s="65">
        <v>1</v>
      </c>
      <c r="F22" s="65"/>
      <c r="G22" s="65"/>
      <c r="H22" s="65">
        <v>1</v>
      </c>
    </row>
    <row r="23" spans="3:8" x14ac:dyDescent="0.2">
      <c r="C23" s="62"/>
      <c r="D23" s="29" t="s">
        <v>567</v>
      </c>
      <c r="E23" s="65"/>
      <c r="F23" s="65"/>
      <c r="G23" s="65">
        <v>2</v>
      </c>
      <c r="H23" s="65">
        <v>2</v>
      </c>
    </row>
    <row r="24" spans="3:8" x14ac:dyDescent="0.2">
      <c r="C24" s="62"/>
      <c r="D24" s="29" t="s">
        <v>157</v>
      </c>
      <c r="E24" s="65"/>
      <c r="F24" s="65"/>
      <c r="G24" s="65">
        <v>1</v>
      </c>
      <c r="H24" s="65">
        <v>1</v>
      </c>
    </row>
    <row r="25" spans="3:8" x14ac:dyDescent="0.2">
      <c r="C25" s="62" t="s">
        <v>1403</v>
      </c>
      <c r="D25" s="29" t="s">
        <v>249</v>
      </c>
      <c r="E25" s="65"/>
      <c r="F25" s="65">
        <v>1</v>
      </c>
      <c r="G25" s="65"/>
      <c r="H25" s="65">
        <v>1</v>
      </c>
    </row>
    <row r="26" spans="3:8" x14ac:dyDescent="0.2">
      <c r="C26" s="62"/>
      <c r="D26" s="29" t="s">
        <v>44</v>
      </c>
      <c r="E26" s="65"/>
      <c r="F26" s="65">
        <v>2</v>
      </c>
      <c r="G26" s="65">
        <v>9</v>
      </c>
      <c r="H26" s="65">
        <v>11</v>
      </c>
    </row>
    <row r="27" spans="3:8" x14ac:dyDescent="0.2">
      <c r="C27" s="62" t="s">
        <v>1390</v>
      </c>
      <c r="D27" s="29" t="s">
        <v>479</v>
      </c>
      <c r="E27" s="65"/>
      <c r="F27" s="65"/>
      <c r="G27" s="65">
        <v>1</v>
      </c>
      <c r="H27" s="65">
        <v>1</v>
      </c>
    </row>
    <row r="28" spans="3:8" x14ac:dyDescent="0.2">
      <c r="C28" s="62"/>
      <c r="D28" s="29" t="s">
        <v>749</v>
      </c>
      <c r="E28" s="65">
        <v>1</v>
      </c>
      <c r="F28" s="65"/>
      <c r="G28" s="65">
        <v>1</v>
      </c>
      <c r="H28" s="65">
        <v>2</v>
      </c>
    </row>
    <row r="29" spans="3:8" x14ac:dyDescent="0.2">
      <c r="C29" s="62"/>
      <c r="D29" s="29" t="s">
        <v>546</v>
      </c>
      <c r="E29" s="65"/>
      <c r="F29" s="65">
        <v>1</v>
      </c>
      <c r="G29" s="65"/>
      <c r="H29" s="65">
        <v>1</v>
      </c>
    </row>
    <row r="30" spans="3:8" x14ac:dyDescent="0.2">
      <c r="C30" s="62"/>
      <c r="D30" s="29" t="s">
        <v>735</v>
      </c>
      <c r="E30" s="65"/>
      <c r="F30" s="65"/>
      <c r="G30" s="65">
        <v>2</v>
      </c>
      <c r="H30" s="65">
        <v>2</v>
      </c>
    </row>
    <row r="31" spans="3:8" x14ac:dyDescent="0.2">
      <c r="C31" s="62"/>
      <c r="D31" s="29" t="s">
        <v>191</v>
      </c>
      <c r="E31" s="65"/>
      <c r="F31" s="65">
        <v>2</v>
      </c>
      <c r="G31" s="65">
        <v>3</v>
      </c>
      <c r="H31" s="65">
        <v>5</v>
      </c>
    </row>
    <row r="32" spans="3:8" x14ac:dyDescent="0.2">
      <c r="C32" s="62" t="s">
        <v>1388</v>
      </c>
      <c r="D32" s="29" t="s">
        <v>99</v>
      </c>
      <c r="E32" s="65"/>
      <c r="F32" s="65">
        <v>2</v>
      </c>
      <c r="G32" s="65"/>
      <c r="H32" s="65">
        <v>2</v>
      </c>
    </row>
    <row r="33" spans="3:8" x14ac:dyDescent="0.2">
      <c r="C33" s="62"/>
      <c r="D33" s="29" t="s">
        <v>139</v>
      </c>
      <c r="E33" s="65"/>
      <c r="F33" s="65"/>
      <c r="G33" s="65">
        <v>3</v>
      </c>
      <c r="H33" s="65">
        <v>3</v>
      </c>
    </row>
    <row r="34" spans="3:8" x14ac:dyDescent="0.2">
      <c r="C34" s="62"/>
      <c r="D34" s="29" t="s">
        <v>194</v>
      </c>
      <c r="E34" s="65">
        <v>1</v>
      </c>
      <c r="F34" s="65"/>
      <c r="G34" s="65">
        <v>5</v>
      </c>
      <c r="H34" s="65">
        <v>6</v>
      </c>
    </row>
    <row r="35" spans="3:8" x14ac:dyDescent="0.2">
      <c r="C35" s="62"/>
      <c r="D35" s="29" t="s">
        <v>1196</v>
      </c>
      <c r="E35" s="65">
        <v>1</v>
      </c>
      <c r="F35" s="65"/>
      <c r="G35" s="65">
        <v>1</v>
      </c>
      <c r="H35" s="65">
        <v>2</v>
      </c>
    </row>
    <row r="36" spans="3:8" x14ac:dyDescent="0.2">
      <c r="C36" s="62"/>
      <c r="D36" s="29" t="s">
        <v>1250</v>
      </c>
      <c r="E36" s="65"/>
      <c r="F36" s="65"/>
      <c r="G36" s="65">
        <v>1</v>
      </c>
      <c r="H36" s="65">
        <v>1</v>
      </c>
    </row>
    <row r="37" spans="3:8" x14ac:dyDescent="0.2">
      <c r="C37" s="62"/>
      <c r="D37" s="29" t="s">
        <v>1269</v>
      </c>
      <c r="E37" s="65"/>
      <c r="F37" s="65"/>
      <c r="G37" s="65">
        <v>6</v>
      </c>
      <c r="H37" s="65">
        <v>6</v>
      </c>
    </row>
    <row r="38" spans="3:8" x14ac:dyDescent="0.2">
      <c r="C38" s="62"/>
      <c r="D38" s="29" t="s">
        <v>123</v>
      </c>
      <c r="E38" s="65"/>
      <c r="F38" s="65"/>
      <c r="G38" s="65">
        <v>1</v>
      </c>
      <c r="H38" s="65">
        <v>1</v>
      </c>
    </row>
    <row r="39" spans="3:8" x14ac:dyDescent="0.2">
      <c r="C39" s="62"/>
      <c r="D39" s="29" t="s">
        <v>188</v>
      </c>
      <c r="E39" s="65"/>
      <c r="F39" s="65"/>
      <c r="G39" s="65">
        <v>1</v>
      </c>
      <c r="H39" s="65">
        <v>1</v>
      </c>
    </row>
    <row r="40" spans="3:8" x14ac:dyDescent="0.2">
      <c r="C40" s="62"/>
      <c r="D40" s="29" t="s">
        <v>182</v>
      </c>
      <c r="E40" s="65">
        <v>1</v>
      </c>
      <c r="F40" s="65">
        <v>3</v>
      </c>
      <c r="G40" s="65">
        <v>14</v>
      </c>
      <c r="H40" s="65">
        <v>18</v>
      </c>
    </row>
    <row r="41" spans="3:8" x14ac:dyDescent="0.2">
      <c r="C41" s="62"/>
      <c r="D41" s="29" t="s">
        <v>757</v>
      </c>
      <c r="E41" s="65">
        <v>1</v>
      </c>
      <c r="F41" s="65"/>
      <c r="G41" s="65">
        <v>3</v>
      </c>
      <c r="H41" s="65">
        <v>4</v>
      </c>
    </row>
    <row r="42" spans="3:8" x14ac:dyDescent="0.2">
      <c r="C42" s="62"/>
      <c r="D42" s="29" t="s">
        <v>185</v>
      </c>
      <c r="E42" s="65"/>
      <c r="F42" s="65"/>
      <c r="G42" s="65">
        <v>2</v>
      </c>
      <c r="H42" s="65">
        <v>2</v>
      </c>
    </row>
    <row r="43" spans="3:8" x14ac:dyDescent="0.2">
      <c r="C43" s="62"/>
      <c r="D43" s="29" t="s">
        <v>406</v>
      </c>
      <c r="E43" s="65"/>
      <c r="F43" s="65">
        <v>1</v>
      </c>
      <c r="G43" s="65"/>
      <c r="H43" s="65">
        <v>1</v>
      </c>
    </row>
    <row r="44" spans="3:8" x14ac:dyDescent="0.2">
      <c r="C44" s="62"/>
      <c r="D44" s="29" t="s">
        <v>442</v>
      </c>
      <c r="E44" s="65"/>
      <c r="F44" s="65"/>
      <c r="G44" s="65">
        <v>1</v>
      </c>
      <c r="H44" s="65">
        <v>1</v>
      </c>
    </row>
    <row r="45" spans="3:8" x14ac:dyDescent="0.2">
      <c r="C45" s="62"/>
      <c r="D45" s="29" t="s">
        <v>1140</v>
      </c>
      <c r="E45" s="65"/>
      <c r="F45" s="65"/>
      <c r="G45" s="65">
        <v>2</v>
      </c>
      <c r="H45" s="65">
        <v>2</v>
      </c>
    </row>
    <row r="46" spans="3:8" x14ac:dyDescent="0.2">
      <c r="C46" s="62" t="s">
        <v>1401</v>
      </c>
      <c r="D46" s="29" t="s">
        <v>219</v>
      </c>
      <c r="E46" s="65">
        <v>1</v>
      </c>
      <c r="F46" s="65">
        <v>4</v>
      </c>
      <c r="G46" s="65">
        <v>16</v>
      </c>
      <c r="H46" s="65">
        <v>21</v>
      </c>
    </row>
    <row r="47" spans="3:8" x14ac:dyDescent="0.2">
      <c r="C47" s="62"/>
      <c r="D47" s="29" t="s">
        <v>320</v>
      </c>
      <c r="E47" s="65"/>
      <c r="F47" s="65"/>
      <c r="G47" s="65">
        <v>2</v>
      </c>
      <c r="H47" s="65">
        <v>2</v>
      </c>
    </row>
    <row r="48" spans="3:8" x14ac:dyDescent="0.2">
      <c r="C48" s="62" t="s">
        <v>1391</v>
      </c>
      <c r="D48" s="29" t="s">
        <v>154</v>
      </c>
      <c r="E48" s="65"/>
      <c r="F48" s="65"/>
      <c r="G48" s="65">
        <v>1</v>
      </c>
      <c r="H48" s="65">
        <v>1</v>
      </c>
    </row>
    <row r="49" spans="3:8" x14ac:dyDescent="0.2">
      <c r="C49" s="62"/>
      <c r="D49" s="29" t="s">
        <v>606</v>
      </c>
      <c r="E49" s="65"/>
      <c r="F49" s="65"/>
      <c r="G49" s="65">
        <v>1</v>
      </c>
      <c r="H49" s="65">
        <v>1</v>
      </c>
    </row>
    <row r="50" spans="3:8" x14ac:dyDescent="0.2">
      <c r="C50" s="62"/>
      <c r="D50" s="29" t="s">
        <v>622</v>
      </c>
      <c r="E50" s="65"/>
      <c r="F50" s="65">
        <v>1</v>
      </c>
      <c r="G50" s="65"/>
      <c r="H50" s="65">
        <v>1</v>
      </c>
    </row>
    <row r="51" spans="3:8" x14ac:dyDescent="0.2">
      <c r="C51" s="62"/>
      <c r="D51" s="29" t="s">
        <v>767</v>
      </c>
      <c r="E51" s="65"/>
      <c r="F51" s="65"/>
      <c r="G51" s="65">
        <v>1</v>
      </c>
      <c r="H51" s="65">
        <v>1</v>
      </c>
    </row>
    <row r="52" spans="3:8" x14ac:dyDescent="0.2">
      <c r="C52" s="62" t="s">
        <v>1400</v>
      </c>
      <c r="D52" s="29" t="s">
        <v>1199</v>
      </c>
      <c r="E52" s="65"/>
      <c r="F52" s="65"/>
      <c r="G52" s="65">
        <v>1</v>
      </c>
      <c r="H52" s="65">
        <v>1</v>
      </c>
    </row>
    <row r="53" spans="3:8" x14ac:dyDescent="0.2">
      <c r="C53" s="62"/>
      <c r="D53" s="29" t="s">
        <v>562</v>
      </c>
      <c r="E53" s="65"/>
      <c r="F53" s="65"/>
      <c r="G53" s="65">
        <v>3</v>
      </c>
      <c r="H53" s="65">
        <v>3</v>
      </c>
    </row>
    <row r="54" spans="3:8" x14ac:dyDescent="0.2">
      <c r="C54" s="62" t="s">
        <v>1399</v>
      </c>
      <c r="D54" s="29" t="s">
        <v>35</v>
      </c>
      <c r="E54" s="65">
        <v>1</v>
      </c>
      <c r="F54" s="65">
        <v>2</v>
      </c>
      <c r="G54" s="65">
        <v>5</v>
      </c>
      <c r="H54" s="65">
        <v>8</v>
      </c>
    </row>
    <row r="55" spans="3:8" x14ac:dyDescent="0.2">
      <c r="C55" s="62"/>
      <c r="D55" s="29" t="s">
        <v>551</v>
      </c>
      <c r="E55" s="65"/>
      <c r="F55" s="65"/>
      <c r="G55" s="65">
        <v>1</v>
      </c>
      <c r="H55" s="65">
        <v>1</v>
      </c>
    </row>
    <row r="56" spans="3:8" x14ac:dyDescent="0.2">
      <c r="C56" s="62" t="s">
        <v>1394</v>
      </c>
      <c r="D56" s="29" t="s">
        <v>108</v>
      </c>
      <c r="E56" s="65"/>
      <c r="F56" s="65">
        <v>1</v>
      </c>
      <c r="G56" s="65">
        <v>1</v>
      </c>
      <c r="H56" s="65">
        <v>2</v>
      </c>
    </row>
    <row r="57" spans="3:8" x14ac:dyDescent="0.2">
      <c r="C57" s="62"/>
      <c r="D57" s="29" t="s">
        <v>31</v>
      </c>
      <c r="E57" s="65">
        <v>6</v>
      </c>
      <c r="F57" s="65">
        <v>2</v>
      </c>
      <c r="G57" s="65">
        <v>33</v>
      </c>
      <c r="H57" s="65">
        <v>41</v>
      </c>
    </row>
    <row r="58" spans="3:8" x14ac:dyDescent="0.2">
      <c r="C58" s="62"/>
      <c r="D58" s="29" t="s">
        <v>175</v>
      </c>
      <c r="E58" s="65">
        <v>2</v>
      </c>
      <c r="F58" s="65">
        <v>2</v>
      </c>
      <c r="G58" s="65">
        <v>4</v>
      </c>
      <c r="H58" s="65">
        <v>8</v>
      </c>
    </row>
    <row r="59" spans="3:8" x14ac:dyDescent="0.2">
      <c r="C59" s="62" t="s">
        <v>1398</v>
      </c>
      <c r="D59" s="29" t="s">
        <v>78</v>
      </c>
      <c r="E59" s="65"/>
      <c r="F59" s="65">
        <v>1</v>
      </c>
      <c r="G59" s="65">
        <v>3</v>
      </c>
      <c r="H59" s="65">
        <v>4</v>
      </c>
    </row>
    <row r="60" spans="3:8" x14ac:dyDescent="0.2">
      <c r="C60" s="62"/>
      <c r="D60" s="29" t="s">
        <v>257</v>
      </c>
      <c r="E60" s="65"/>
      <c r="F60" s="65">
        <v>1</v>
      </c>
      <c r="G60" s="65">
        <v>3</v>
      </c>
      <c r="H60" s="65">
        <v>4</v>
      </c>
    </row>
    <row r="61" spans="3:8" x14ac:dyDescent="0.2">
      <c r="C61" s="62"/>
      <c r="D61" s="29" t="s">
        <v>89</v>
      </c>
      <c r="E61" s="65"/>
      <c r="F61" s="65"/>
      <c r="G61" s="65">
        <v>2</v>
      </c>
      <c r="H61" s="65">
        <v>2</v>
      </c>
    </row>
    <row r="62" spans="3:8" x14ac:dyDescent="0.2">
      <c r="C62" s="62" t="s">
        <v>1397</v>
      </c>
      <c r="D62" s="29" t="s">
        <v>490</v>
      </c>
      <c r="E62" s="65">
        <v>2</v>
      </c>
      <c r="F62" s="65">
        <v>4</v>
      </c>
      <c r="G62" s="65">
        <v>4</v>
      </c>
      <c r="H62" s="65">
        <v>10</v>
      </c>
    </row>
    <row r="63" spans="3:8" x14ac:dyDescent="0.2">
      <c r="C63" s="62"/>
      <c r="D63" s="29" t="s">
        <v>286</v>
      </c>
      <c r="E63" s="65">
        <v>2</v>
      </c>
      <c r="F63" s="65"/>
      <c r="G63" s="65">
        <v>2</v>
      </c>
      <c r="H63" s="65">
        <v>4</v>
      </c>
    </row>
    <row r="64" spans="3:8" x14ac:dyDescent="0.2">
      <c r="C64" s="62" t="s">
        <v>1395</v>
      </c>
      <c r="D64" s="29" t="s">
        <v>726</v>
      </c>
      <c r="E64" s="65"/>
      <c r="F64" s="65">
        <v>2</v>
      </c>
      <c r="G64" s="65">
        <v>3</v>
      </c>
      <c r="H64" s="65">
        <v>5</v>
      </c>
    </row>
    <row r="65" spans="3:8" x14ac:dyDescent="0.2">
      <c r="C65" s="62"/>
      <c r="D65" s="29" t="s">
        <v>331</v>
      </c>
      <c r="E65" s="65"/>
      <c r="F65" s="65">
        <v>2</v>
      </c>
      <c r="G65" s="65"/>
      <c r="H65" s="65">
        <v>2</v>
      </c>
    </row>
    <row r="66" spans="3:8" x14ac:dyDescent="0.2">
      <c r="C66" s="62" t="s">
        <v>1392</v>
      </c>
      <c r="D66" s="29" t="s">
        <v>204</v>
      </c>
      <c r="E66" s="65"/>
      <c r="F66" s="65">
        <v>1</v>
      </c>
      <c r="G66" s="65"/>
      <c r="H66" s="65">
        <v>1</v>
      </c>
    </row>
    <row r="67" spans="3:8" x14ac:dyDescent="0.2">
      <c r="C67" s="62"/>
      <c r="D67" s="29" t="s">
        <v>878</v>
      </c>
      <c r="E67" s="65"/>
      <c r="F67" s="65"/>
      <c r="G67" s="65">
        <v>3</v>
      </c>
      <c r="H67" s="65">
        <v>3</v>
      </c>
    </row>
    <row r="68" spans="3:8" x14ac:dyDescent="0.2">
      <c r="C68" s="62"/>
      <c r="D68" s="29" t="s">
        <v>495</v>
      </c>
      <c r="E68" s="65"/>
      <c r="F68" s="65"/>
      <c r="G68" s="65">
        <v>1</v>
      </c>
      <c r="H68" s="65">
        <v>1</v>
      </c>
    </row>
    <row r="69" spans="3:8" x14ac:dyDescent="0.2">
      <c r="C69" s="62" t="s">
        <v>1387</v>
      </c>
      <c r="D69" s="29" t="s">
        <v>102</v>
      </c>
      <c r="E69" s="65">
        <v>5</v>
      </c>
      <c r="F69" s="65">
        <v>5</v>
      </c>
      <c r="G69" s="65">
        <v>14</v>
      </c>
      <c r="H69" s="65">
        <v>24</v>
      </c>
    </row>
    <row r="70" spans="3:8" x14ac:dyDescent="0.2">
      <c r="C70" s="62"/>
      <c r="D70" s="29" t="s">
        <v>64</v>
      </c>
      <c r="E70" s="65">
        <v>7</v>
      </c>
      <c r="F70" s="65">
        <v>14</v>
      </c>
      <c r="G70" s="65">
        <v>50</v>
      </c>
      <c r="H70" s="65">
        <v>71</v>
      </c>
    </row>
    <row r="71" spans="3:8" x14ac:dyDescent="0.2">
      <c r="C71" s="62"/>
      <c r="D71" s="29" t="s">
        <v>648</v>
      </c>
      <c r="E71" s="65"/>
      <c r="F71" s="65">
        <v>1</v>
      </c>
      <c r="G71" s="65">
        <v>4</v>
      </c>
      <c r="H71" s="65">
        <v>5</v>
      </c>
    </row>
    <row r="72" spans="3:8" x14ac:dyDescent="0.2">
      <c r="C72" s="62"/>
      <c r="D72" s="29" t="s">
        <v>1129</v>
      </c>
      <c r="E72" s="65"/>
      <c r="F72" s="65"/>
      <c r="G72" s="65">
        <v>2</v>
      </c>
      <c r="H72" s="65">
        <v>2</v>
      </c>
    </row>
    <row r="73" spans="3:8" x14ac:dyDescent="0.2">
      <c r="C73" s="62"/>
      <c r="D73" s="29" t="s">
        <v>543</v>
      </c>
      <c r="E73" s="65">
        <v>1</v>
      </c>
      <c r="F73" s="65"/>
      <c r="G73" s="65"/>
      <c r="H73" s="65">
        <v>1</v>
      </c>
    </row>
    <row r="74" spans="3:8" x14ac:dyDescent="0.2">
      <c r="C74" s="62"/>
      <c r="D74" s="29" t="s">
        <v>246</v>
      </c>
      <c r="E74" s="65"/>
      <c r="F74" s="65">
        <v>2</v>
      </c>
      <c r="G74" s="65">
        <v>3</v>
      </c>
      <c r="H74" s="65">
        <v>5</v>
      </c>
    </row>
    <row r="75" spans="3:8" x14ac:dyDescent="0.2">
      <c r="C75" s="62"/>
      <c r="D75" s="29" t="s">
        <v>178</v>
      </c>
      <c r="E75" s="65">
        <v>1</v>
      </c>
      <c r="F75" s="65">
        <v>1</v>
      </c>
      <c r="G75" s="65">
        <v>4</v>
      </c>
      <c r="H75" s="65">
        <v>6</v>
      </c>
    </row>
    <row r="76" spans="3:8" x14ac:dyDescent="0.2">
      <c r="C76" s="62"/>
      <c r="D76" s="29" t="s">
        <v>389</v>
      </c>
      <c r="E76" s="65">
        <v>1</v>
      </c>
      <c r="F76" s="65"/>
      <c r="G76" s="65">
        <v>2</v>
      </c>
      <c r="H76" s="65">
        <v>3</v>
      </c>
    </row>
    <row r="77" spans="3:8" x14ac:dyDescent="0.2">
      <c r="C77" s="62"/>
      <c r="D77" s="29" t="s">
        <v>222</v>
      </c>
      <c r="E77" s="65">
        <v>1</v>
      </c>
      <c r="F77" s="65">
        <v>1</v>
      </c>
      <c r="G77" s="65">
        <v>7</v>
      </c>
      <c r="H77" s="65">
        <v>9</v>
      </c>
    </row>
    <row r="78" spans="3:8" x14ac:dyDescent="0.2">
      <c r="C78" s="62"/>
      <c r="D78" s="29" t="s">
        <v>403</v>
      </c>
      <c r="E78" s="65"/>
      <c r="F78" s="65"/>
      <c r="G78" s="65">
        <v>2</v>
      </c>
      <c r="H78" s="65">
        <v>2</v>
      </c>
    </row>
    <row r="79" spans="3:8" x14ac:dyDescent="0.2">
      <c r="C79" s="62"/>
      <c r="D79" s="29" t="s">
        <v>82</v>
      </c>
      <c r="E79" s="65">
        <v>1</v>
      </c>
      <c r="F79" s="65">
        <v>1</v>
      </c>
      <c r="G79" s="65">
        <v>2</v>
      </c>
      <c r="H79" s="65">
        <v>4</v>
      </c>
    </row>
    <row r="80" spans="3:8" x14ac:dyDescent="0.2">
      <c r="C80" s="62"/>
      <c r="D80" s="29" t="s">
        <v>71</v>
      </c>
      <c r="E80" s="65">
        <v>2</v>
      </c>
      <c r="F80" s="65">
        <v>7</v>
      </c>
      <c r="G80" s="65">
        <v>84</v>
      </c>
      <c r="H80" s="65">
        <v>93</v>
      </c>
    </row>
    <row r="81" spans="3:8" x14ac:dyDescent="0.2">
      <c r="C81" s="62"/>
      <c r="D81" s="29" t="s">
        <v>136</v>
      </c>
      <c r="E81" s="65">
        <v>2</v>
      </c>
      <c r="F81" s="65">
        <v>3</v>
      </c>
      <c r="G81" s="65">
        <v>8</v>
      </c>
      <c r="H81" s="65">
        <v>13</v>
      </c>
    </row>
    <row r="82" spans="3:8" x14ac:dyDescent="0.2">
      <c r="C82" s="62" t="s">
        <v>1396</v>
      </c>
      <c r="D82" s="29" t="s">
        <v>433</v>
      </c>
      <c r="E82" s="65"/>
      <c r="F82" s="65"/>
      <c r="G82" s="65">
        <v>4</v>
      </c>
      <c r="H82" s="65">
        <v>4</v>
      </c>
    </row>
    <row r="83" spans="3:8" x14ac:dyDescent="0.2">
      <c r="C83" s="62" t="s">
        <v>1385</v>
      </c>
      <c r="D83" s="29" t="s">
        <v>614</v>
      </c>
      <c r="E83" s="65"/>
      <c r="F83" s="65"/>
      <c r="G83" s="65">
        <v>1</v>
      </c>
      <c r="H83" s="65">
        <v>1</v>
      </c>
    </row>
    <row r="84" spans="3:8" x14ac:dyDescent="0.2">
      <c r="C84" s="62"/>
      <c r="D84" s="29" t="s">
        <v>854</v>
      </c>
      <c r="E84" s="65"/>
      <c r="F84" s="65"/>
      <c r="G84" s="65">
        <v>1</v>
      </c>
      <c r="H84" s="65">
        <v>1</v>
      </c>
    </row>
    <row r="85" spans="3:8" x14ac:dyDescent="0.2">
      <c r="C85" s="62"/>
      <c r="D85" s="29" t="s">
        <v>419</v>
      </c>
      <c r="E85" s="65"/>
      <c r="F85" s="65"/>
      <c r="G85" s="65">
        <v>2</v>
      </c>
      <c r="H85" s="65">
        <v>2</v>
      </c>
    </row>
    <row r="86" spans="3:8" x14ac:dyDescent="0.2">
      <c r="C86" s="62"/>
      <c r="D86" s="29" t="s">
        <v>237</v>
      </c>
      <c r="E86" s="65">
        <v>2</v>
      </c>
      <c r="F86" s="65"/>
      <c r="G86" s="65">
        <v>4</v>
      </c>
      <c r="H86" s="65">
        <v>6</v>
      </c>
    </row>
    <row r="87" spans="3:8" x14ac:dyDescent="0.2">
      <c r="C87" s="62" t="s">
        <v>1407</v>
      </c>
      <c r="D87" s="29" t="s">
        <v>1162</v>
      </c>
      <c r="E87" s="65"/>
      <c r="F87" s="65"/>
      <c r="G87" s="65">
        <v>2</v>
      </c>
      <c r="H87" s="65">
        <v>2</v>
      </c>
    </row>
    <row r="88" spans="3:8" x14ac:dyDescent="0.2">
      <c r="C88" s="62"/>
      <c r="D88" s="29" t="s">
        <v>1153</v>
      </c>
      <c r="E88" s="65"/>
      <c r="F88" s="65"/>
      <c r="G88" s="65">
        <v>1</v>
      </c>
      <c r="H88" s="65">
        <v>1</v>
      </c>
    </row>
    <row r="89" spans="3:8" x14ac:dyDescent="0.2">
      <c r="C89" s="62"/>
      <c r="D89" s="29" t="s">
        <v>398</v>
      </c>
      <c r="E89" s="65"/>
      <c r="F89" s="65"/>
      <c r="G89" s="65">
        <v>1</v>
      </c>
      <c r="H89" s="65">
        <v>1</v>
      </c>
    </row>
    <row r="90" spans="3:8" x14ac:dyDescent="0.2">
      <c r="C90" s="62"/>
      <c r="D90" s="29" t="s">
        <v>161</v>
      </c>
      <c r="E90" s="65"/>
      <c r="F90" s="65">
        <v>1</v>
      </c>
      <c r="G90" s="65"/>
      <c r="H90" s="65">
        <v>1</v>
      </c>
    </row>
    <row r="91" spans="3:8" x14ac:dyDescent="0.2">
      <c r="C91" s="62"/>
      <c r="D91" s="29" t="s">
        <v>1349</v>
      </c>
      <c r="E91" s="65"/>
      <c r="F91" s="65"/>
      <c r="G91" s="65">
        <v>1</v>
      </c>
      <c r="H91" s="65">
        <v>1</v>
      </c>
    </row>
    <row r="92" spans="3:8" x14ac:dyDescent="0.2">
      <c r="C92" s="62"/>
      <c r="D92" s="29" t="s">
        <v>1086</v>
      </c>
      <c r="E92" s="65"/>
      <c r="F92" s="65"/>
      <c r="G92" s="65">
        <v>1</v>
      </c>
      <c r="H92" s="65">
        <v>1</v>
      </c>
    </row>
    <row r="93" spans="3:8" x14ac:dyDescent="0.2">
      <c r="C93" s="62"/>
      <c r="D93" s="29" t="s">
        <v>129</v>
      </c>
      <c r="E93" s="65"/>
      <c r="F93" s="65">
        <v>1</v>
      </c>
      <c r="G93" s="65"/>
      <c r="H93" s="65">
        <v>1</v>
      </c>
    </row>
    <row r="94" spans="3:8" x14ac:dyDescent="0.2">
      <c r="C94" s="62"/>
      <c r="D94" s="29" t="s">
        <v>44</v>
      </c>
      <c r="E94" s="65"/>
      <c r="F94" s="65">
        <v>1</v>
      </c>
      <c r="G94" s="65">
        <v>1</v>
      </c>
      <c r="H94" s="65">
        <v>2</v>
      </c>
    </row>
    <row r="95" spans="3:8" x14ac:dyDescent="0.2">
      <c r="C95" s="63" t="s">
        <v>1382</v>
      </c>
      <c r="D95" s="63"/>
      <c r="E95" s="66">
        <v>61</v>
      </c>
      <c r="F95" s="66">
        <v>86</v>
      </c>
      <c r="G95" s="66">
        <v>436</v>
      </c>
      <c r="H95" s="66">
        <v>583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99"/>
  <sheetViews>
    <sheetView topLeftCell="A129" workbookViewId="0">
      <selection activeCell="G180" sqref="G180"/>
    </sheetView>
  </sheetViews>
  <sheetFormatPr defaultRowHeight="12.75" x14ac:dyDescent="0.2"/>
  <cols>
    <col min="3" max="3" width="14.42578125" customWidth="1"/>
    <col min="7" max="7" width="12.140625" customWidth="1"/>
  </cols>
  <sheetData>
    <row r="3" spans="3:7" x14ac:dyDescent="0.2">
      <c r="C3" s="61" t="s">
        <v>1375</v>
      </c>
      <c r="D3" s="48" t="s">
        <v>39</v>
      </c>
      <c r="E3" s="48" t="s">
        <v>50</v>
      </c>
      <c r="F3" s="48" t="s">
        <v>26</v>
      </c>
      <c r="G3" s="48" t="s">
        <v>1382</v>
      </c>
    </row>
    <row r="4" spans="3:7" x14ac:dyDescent="0.2">
      <c r="C4" s="67">
        <v>41347</v>
      </c>
      <c r="D4" s="46"/>
      <c r="E4" s="46"/>
      <c r="F4" s="46">
        <v>1</v>
      </c>
      <c r="G4" s="46">
        <v>1</v>
      </c>
    </row>
    <row r="5" spans="3:7" x14ac:dyDescent="0.2">
      <c r="C5" s="67">
        <v>41351</v>
      </c>
      <c r="D5" s="46"/>
      <c r="E5" s="46"/>
      <c r="F5" s="46">
        <v>1</v>
      </c>
      <c r="G5" s="46">
        <v>1</v>
      </c>
    </row>
    <row r="6" spans="3:7" x14ac:dyDescent="0.2">
      <c r="C6" s="67">
        <v>41365</v>
      </c>
      <c r="D6" s="46"/>
      <c r="E6" s="46"/>
      <c r="F6" s="46">
        <v>3</v>
      </c>
      <c r="G6" s="46">
        <v>3</v>
      </c>
    </row>
    <row r="7" spans="3:7" x14ac:dyDescent="0.2">
      <c r="C7" s="67">
        <v>41366</v>
      </c>
      <c r="D7" s="46"/>
      <c r="E7" s="46"/>
      <c r="F7" s="46">
        <v>27</v>
      </c>
      <c r="G7" s="46">
        <v>27</v>
      </c>
    </row>
    <row r="8" spans="3:7" x14ac:dyDescent="0.2">
      <c r="C8" s="67">
        <v>41367</v>
      </c>
      <c r="D8" s="46"/>
      <c r="E8" s="46"/>
      <c r="F8" s="46">
        <v>10</v>
      </c>
      <c r="G8" s="46">
        <v>10</v>
      </c>
    </row>
    <row r="9" spans="3:7" x14ac:dyDescent="0.2">
      <c r="C9" s="67">
        <v>41368</v>
      </c>
      <c r="D9" s="46"/>
      <c r="E9" s="46"/>
      <c r="F9" s="46">
        <v>2</v>
      </c>
      <c r="G9" s="46">
        <v>2</v>
      </c>
    </row>
    <row r="10" spans="3:7" x14ac:dyDescent="0.2">
      <c r="C10" s="67">
        <v>41369</v>
      </c>
      <c r="D10" s="46"/>
      <c r="E10" s="46">
        <v>1</v>
      </c>
      <c r="F10" s="46">
        <v>2</v>
      </c>
      <c r="G10" s="46">
        <v>3</v>
      </c>
    </row>
    <row r="11" spans="3:7" x14ac:dyDescent="0.2">
      <c r="C11" s="67">
        <v>41371</v>
      </c>
      <c r="D11" s="46"/>
      <c r="E11" s="46">
        <v>1</v>
      </c>
      <c r="F11" s="46"/>
      <c r="G11" s="46">
        <v>1</v>
      </c>
    </row>
    <row r="12" spans="3:7" x14ac:dyDescent="0.2">
      <c r="C12" s="67">
        <v>41374</v>
      </c>
      <c r="D12" s="46"/>
      <c r="E12" s="46"/>
      <c r="F12" s="46">
        <v>1</v>
      </c>
      <c r="G12" s="46">
        <v>1</v>
      </c>
    </row>
    <row r="13" spans="3:7" x14ac:dyDescent="0.2">
      <c r="C13" s="67">
        <v>41375</v>
      </c>
      <c r="D13" s="46"/>
      <c r="E13" s="46">
        <v>1</v>
      </c>
      <c r="F13" s="46">
        <v>3</v>
      </c>
      <c r="G13" s="46">
        <v>4</v>
      </c>
    </row>
    <row r="14" spans="3:7" x14ac:dyDescent="0.2">
      <c r="C14" s="67">
        <v>41376</v>
      </c>
      <c r="D14" s="46">
        <v>2</v>
      </c>
      <c r="E14" s="46">
        <v>1</v>
      </c>
      <c r="F14" s="46">
        <v>4</v>
      </c>
      <c r="G14" s="46">
        <v>7</v>
      </c>
    </row>
    <row r="15" spans="3:7" x14ac:dyDescent="0.2">
      <c r="C15" s="67">
        <v>41377</v>
      </c>
      <c r="D15" s="46">
        <v>1</v>
      </c>
      <c r="E15" s="46"/>
      <c r="F15" s="46">
        <v>1</v>
      </c>
      <c r="G15" s="46">
        <v>2</v>
      </c>
    </row>
    <row r="16" spans="3:7" x14ac:dyDescent="0.2">
      <c r="C16" s="67">
        <v>41379</v>
      </c>
      <c r="D16" s="46">
        <v>1</v>
      </c>
      <c r="E16" s="46"/>
      <c r="F16" s="46">
        <v>9</v>
      </c>
      <c r="G16" s="46">
        <v>10</v>
      </c>
    </row>
    <row r="17" spans="3:7" x14ac:dyDescent="0.2">
      <c r="C17" s="67">
        <v>41380</v>
      </c>
      <c r="D17" s="46"/>
      <c r="E17" s="46"/>
      <c r="F17" s="46">
        <v>5</v>
      </c>
      <c r="G17" s="46">
        <v>5</v>
      </c>
    </row>
    <row r="18" spans="3:7" x14ac:dyDescent="0.2">
      <c r="C18" s="67">
        <v>41381</v>
      </c>
      <c r="D18" s="46"/>
      <c r="E18" s="46">
        <v>3</v>
      </c>
      <c r="F18" s="46">
        <v>3</v>
      </c>
      <c r="G18" s="46">
        <v>6</v>
      </c>
    </row>
    <row r="19" spans="3:7" x14ac:dyDescent="0.2">
      <c r="C19" s="67">
        <v>41382</v>
      </c>
      <c r="D19" s="46"/>
      <c r="E19" s="46"/>
      <c r="F19" s="46">
        <v>6</v>
      </c>
      <c r="G19" s="46">
        <v>6</v>
      </c>
    </row>
    <row r="20" spans="3:7" x14ac:dyDescent="0.2">
      <c r="C20" s="67">
        <v>41383</v>
      </c>
      <c r="D20" s="46">
        <v>1</v>
      </c>
      <c r="E20" s="46">
        <v>1</v>
      </c>
      <c r="F20" s="46">
        <v>11</v>
      </c>
      <c r="G20" s="46">
        <v>13</v>
      </c>
    </row>
    <row r="21" spans="3:7" x14ac:dyDescent="0.2">
      <c r="C21" s="67">
        <v>41385</v>
      </c>
      <c r="D21" s="46"/>
      <c r="E21" s="46"/>
      <c r="F21" s="46">
        <v>1</v>
      </c>
      <c r="G21" s="46">
        <v>1</v>
      </c>
    </row>
    <row r="22" spans="3:7" x14ac:dyDescent="0.2">
      <c r="C22" s="67">
        <v>41386</v>
      </c>
      <c r="D22" s="46"/>
      <c r="E22" s="46"/>
      <c r="F22" s="46">
        <v>17</v>
      </c>
      <c r="G22" s="46">
        <v>17</v>
      </c>
    </row>
    <row r="23" spans="3:7" x14ac:dyDescent="0.2">
      <c r="C23" s="67">
        <v>41387</v>
      </c>
      <c r="D23" s="46"/>
      <c r="E23" s="46">
        <v>1</v>
      </c>
      <c r="F23" s="46">
        <v>10</v>
      </c>
      <c r="G23" s="46">
        <v>11</v>
      </c>
    </row>
    <row r="24" spans="3:7" x14ac:dyDescent="0.2">
      <c r="C24" s="67">
        <v>41388</v>
      </c>
      <c r="D24" s="46"/>
      <c r="E24" s="46"/>
      <c r="F24" s="46">
        <v>21</v>
      </c>
      <c r="G24" s="46">
        <v>21</v>
      </c>
    </row>
    <row r="25" spans="3:7" x14ac:dyDescent="0.2">
      <c r="C25" s="67">
        <v>41389</v>
      </c>
      <c r="D25" s="46">
        <v>1</v>
      </c>
      <c r="E25" s="46"/>
      <c r="F25" s="46">
        <v>9</v>
      </c>
      <c r="G25" s="46">
        <v>10</v>
      </c>
    </row>
    <row r="26" spans="3:7" x14ac:dyDescent="0.2">
      <c r="C26" s="67">
        <v>41390</v>
      </c>
      <c r="D26" s="46"/>
      <c r="E26" s="46"/>
      <c r="F26" s="46">
        <v>11</v>
      </c>
      <c r="G26" s="46">
        <v>11</v>
      </c>
    </row>
    <row r="27" spans="3:7" x14ac:dyDescent="0.2">
      <c r="C27" s="67">
        <v>41391</v>
      </c>
      <c r="D27" s="46">
        <v>1</v>
      </c>
      <c r="E27" s="46">
        <v>1</v>
      </c>
      <c r="F27" s="46"/>
      <c r="G27" s="46">
        <v>2</v>
      </c>
    </row>
    <row r="28" spans="3:7" x14ac:dyDescent="0.2">
      <c r="C28" s="67">
        <v>41392</v>
      </c>
      <c r="D28" s="46"/>
      <c r="E28" s="46">
        <v>2</v>
      </c>
      <c r="F28" s="46">
        <v>8</v>
      </c>
      <c r="G28" s="46">
        <v>10</v>
      </c>
    </row>
    <row r="29" spans="3:7" x14ac:dyDescent="0.2">
      <c r="C29" s="67">
        <v>41393</v>
      </c>
      <c r="D29" s="46">
        <v>1</v>
      </c>
      <c r="E29" s="46"/>
      <c r="F29" s="46">
        <v>10</v>
      </c>
      <c r="G29" s="46">
        <v>11</v>
      </c>
    </row>
    <row r="30" spans="3:7" x14ac:dyDescent="0.2">
      <c r="C30" s="67">
        <v>41394</v>
      </c>
      <c r="D30" s="46">
        <v>1</v>
      </c>
      <c r="E30" s="46">
        <v>5</v>
      </c>
      <c r="F30" s="46">
        <v>19</v>
      </c>
      <c r="G30" s="46">
        <v>25</v>
      </c>
    </row>
    <row r="31" spans="3:7" x14ac:dyDescent="0.2">
      <c r="C31" s="67">
        <v>41395</v>
      </c>
      <c r="D31" s="46">
        <v>6</v>
      </c>
      <c r="E31" s="46">
        <v>4</v>
      </c>
      <c r="F31" s="46">
        <v>23</v>
      </c>
      <c r="G31" s="46">
        <v>33</v>
      </c>
    </row>
    <row r="32" spans="3:7" x14ac:dyDescent="0.2">
      <c r="C32" s="67">
        <v>41396</v>
      </c>
      <c r="D32" s="46">
        <v>2</v>
      </c>
      <c r="E32" s="46">
        <v>5</v>
      </c>
      <c r="F32" s="46">
        <v>13</v>
      </c>
      <c r="G32" s="46">
        <v>20</v>
      </c>
    </row>
    <row r="33" spans="3:7" x14ac:dyDescent="0.2">
      <c r="C33" s="67">
        <v>41397</v>
      </c>
      <c r="D33" s="46"/>
      <c r="E33" s="46">
        <v>5</v>
      </c>
      <c r="F33" s="46">
        <v>16</v>
      </c>
      <c r="G33" s="46">
        <v>21</v>
      </c>
    </row>
    <row r="34" spans="3:7" x14ac:dyDescent="0.2">
      <c r="C34" s="67">
        <v>41398</v>
      </c>
      <c r="D34" s="46">
        <v>1</v>
      </c>
      <c r="E34" s="46">
        <v>1</v>
      </c>
      <c r="F34" s="46"/>
      <c r="G34" s="46">
        <v>2</v>
      </c>
    </row>
    <row r="35" spans="3:7" x14ac:dyDescent="0.2">
      <c r="C35" s="67">
        <v>41399</v>
      </c>
      <c r="D35" s="46">
        <v>1</v>
      </c>
      <c r="E35" s="46">
        <v>1</v>
      </c>
      <c r="F35" s="46">
        <v>2</v>
      </c>
      <c r="G35" s="46">
        <v>4</v>
      </c>
    </row>
    <row r="36" spans="3:7" x14ac:dyDescent="0.2">
      <c r="C36" s="67">
        <v>41400</v>
      </c>
      <c r="D36" s="46">
        <v>1</v>
      </c>
      <c r="E36" s="46">
        <v>4</v>
      </c>
      <c r="F36" s="46">
        <v>16</v>
      </c>
      <c r="G36" s="46">
        <v>21</v>
      </c>
    </row>
    <row r="37" spans="3:7" x14ac:dyDescent="0.2">
      <c r="C37" s="67">
        <v>41401</v>
      </c>
      <c r="D37" s="46"/>
      <c r="E37" s="46">
        <v>6</v>
      </c>
      <c r="F37" s="46">
        <v>19</v>
      </c>
      <c r="G37" s="46">
        <v>25</v>
      </c>
    </row>
    <row r="38" spans="3:7" x14ac:dyDescent="0.2">
      <c r="C38" s="67">
        <v>41402</v>
      </c>
      <c r="D38" s="46">
        <v>1</v>
      </c>
      <c r="E38" s="46">
        <v>1</v>
      </c>
      <c r="F38" s="46">
        <v>14</v>
      </c>
      <c r="G38" s="46">
        <v>16</v>
      </c>
    </row>
    <row r="39" spans="3:7" x14ac:dyDescent="0.2">
      <c r="C39" s="67">
        <v>41403</v>
      </c>
      <c r="D39" s="46">
        <v>1</v>
      </c>
      <c r="E39" s="46"/>
      <c r="F39" s="46">
        <v>6</v>
      </c>
      <c r="G39" s="46">
        <v>7</v>
      </c>
    </row>
    <row r="40" spans="3:7" x14ac:dyDescent="0.2">
      <c r="C40" s="67">
        <v>41404</v>
      </c>
      <c r="D40" s="46">
        <v>4</v>
      </c>
      <c r="E40" s="46">
        <v>2</v>
      </c>
      <c r="F40" s="46">
        <v>3</v>
      </c>
      <c r="G40" s="46">
        <v>9</v>
      </c>
    </row>
    <row r="41" spans="3:7" x14ac:dyDescent="0.2">
      <c r="C41" s="67">
        <v>41405</v>
      </c>
      <c r="D41" s="46"/>
      <c r="E41" s="46"/>
      <c r="F41" s="46">
        <v>4</v>
      </c>
      <c r="G41" s="46">
        <v>4</v>
      </c>
    </row>
    <row r="42" spans="3:7" x14ac:dyDescent="0.2">
      <c r="C42" s="67">
        <v>41406</v>
      </c>
      <c r="D42" s="46">
        <v>1</v>
      </c>
      <c r="E42" s="46">
        <v>1</v>
      </c>
      <c r="F42" s="46">
        <v>1</v>
      </c>
      <c r="G42" s="46">
        <v>3</v>
      </c>
    </row>
    <row r="43" spans="3:7" x14ac:dyDescent="0.2">
      <c r="C43" s="67">
        <v>41407</v>
      </c>
      <c r="D43" s="46">
        <v>1</v>
      </c>
      <c r="E43" s="46">
        <v>1</v>
      </c>
      <c r="F43" s="46">
        <v>10</v>
      </c>
      <c r="G43" s="46">
        <v>12</v>
      </c>
    </row>
    <row r="44" spans="3:7" x14ac:dyDescent="0.2">
      <c r="C44" s="67">
        <v>41408</v>
      </c>
      <c r="D44" s="46">
        <v>1</v>
      </c>
      <c r="E44" s="46">
        <v>2</v>
      </c>
      <c r="F44" s="46">
        <v>8</v>
      </c>
      <c r="G44" s="46">
        <v>11</v>
      </c>
    </row>
    <row r="45" spans="3:7" x14ac:dyDescent="0.2">
      <c r="C45" s="67">
        <v>41409</v>
      </c>
      <c r="D45" s="46">
        <v>1</v>
      </c>
      <c r="E45" s="46">
        <v>2</v>
      </c>
      <c r="F45" s="46">
        <v>2</v>
      </c>
      <c r="G45" s="46">
        <v>5</v>
      </c>
    </row>
    <row r="46" spans="3:7" x14ac:dyDescent="0.2">
      <c r="C46" s="67">
        <v>41410</v>
      </c>
      <c r="D46" s="46">
        <v>1</v>
      </c>
      <c r="E46" s="46"/>
      <c r="F46" s="46">
        <v>6</v>
      </c>
      <c r="G46" s="46">
        <v>7</v>
      </c>
    </row>
    <row r="47" spans="3:7" x14ac:dyDescent="0.2">
      <c r="C47" s="67">
        <v>41411</v>
      </c>
      <c r="D47" s="46">
        <v>1</v>
      </c>
      <c r="E47" s="46"/>
      <c r="F47" s="46">
        <v>4</v>
      </c>
      <c r="G47" s="46">
        <v>5</v>
      </c>
    </row>
    <row r="48" spans="3:7" x14ac:dyDescent="0.2">
      <c r="C48" s="67">
        <v>41412</v>
      </c>
      <c r="D48" s="46"/>
      <c r="E48" s="46">
        <v>1</v>
      </c>
      <c r="F48" s="46"/>
      <c r="G48" s="46">
        <v>1</v>
      </c>
    </row>
    <row r="49" spans="3:7" x14ac:dyDescent="0.2">
      <c r="C49" s="67">
        <v>41413</v>
      </c>
      <c r="D49" s="46">
        <v>1</v>
      </c>
      <c r="E49" s="46"/>
      <c r="F49" s="46">
        <v>1</v>
      </c>
      <c r="G49" s="46">
        <v>2</v>
      </c>
    </row>
    <row r="50" spans="3:7" x14ac:dyDescent="0.2">
      <c r="C50" s="67">
        <v>41414</v>
      </c>
      <c r="D50" s="46">
        <v>1</v>
      </c>
      <c r="E50" s="46">
        <v>1</v>
      </c>
      <c r="F50" s="46">
        <v>4</v>
      </c>
      <c r="G50" s="46">
        <v>6</v>
      </c>
    </row>
    <row r="51" spans="3:7" x14ac:dyDescent="0.2">
      <c r="C51" s="67">
        <v>41415</v>
      </c>
      <c r="D51" s="46"/>
      <c r="E51" s="46">
        <v>2</v>
      </c>
      <c r="F51" s="46">
        <v>6</v>
      </c>
      <c r="G51" s="46">
        <v>8</v>
      </c>
    </row>
    <row r="52" spans="3:7" x14ac:dyDescent="0.2">
      <c r="C52" s="67">
        <v>41416</v>
      </c>
      <c r="D52" s="46"/>
      <c r="E52" s="46">
        <v>1</v>
      </c>
      <c r="F52" s="46">
        <v>1</v>
      </c>
      <c r="G52" s="46">
        <v>2</v>
      </c>
    </row>
    <row r="53" spans="3:7" x14ac:dyDescent="0.2">
      <c r="C53" s="67">
        <v>41417</v>
      </c>
      <c r="D53" s="46">
        <v>1</v>
      </c>
      <c r="E53" s="46">
        <v>3</v>
      </c>
      <c r="F53" s="46">
        <v>6</v>
      </c>
      <c r="G53" s="46">
        <v>10</v>
      </c>
    </row>
    <row r="54" spans="3:7" x14ac:dyDescent="0.2">
      <c r="C54" s="67">
        <v>41418</v>
      </c>
      <c r="D54" s="46"/>
      <c r="E54" s="46"/>
      <c r="F54" s="46">
        <v>4</v>
      </c>
      <c r="G54" s="46">
        <v>4</v>
      </c>
    </row>
    <row r="55" spans="3:7" x14ac:dyDescent="0.2">
      <c r="C55" s="67">
        <v>41422</v>
      </c>
      <c r="D55" s="46"/>
      <c r="E55" s="46">
        <v>2</v>
      </c>
      <c r="F55" s="46">
        <v>3</v>
      </c>
      <c r="G55" s="46">
        <v>5</v>
      </c>
    </row>
    <row r="56" spans="3:7" x14ac:dyDescent="0.2">
      <c r="C56" s="67">
        <v>41423</v>
      </c>
      <c r="D56" s="46">
        <v>1</v>
      </c>
      <c r="E56" s="46"/>
      <c r="F56" s="46"/>
      <c r="G56" s="46">
        <v>1</v>
      </c>
    </row>
    <row r="57" spans="3:7" x14ac:dyDescent="0.2">
      <c r="C57" s="67">
        <v>41424</v>
      </c>
      <c r="D57" s="46">
        <v>1</v>
      </c>
      <c r="E57" s="46"/>
      <c r="F57" s="46">
        <v>3</v>
      </c>
      <c r="G57" s="46">
        <v>4</v>
      </c>
    </row>
    <row r="58" spans="3:7" x14ac:dyDescent="0.2">
      <c r="C58" s="67">
        <v>41425</v>
      </c>
      <c r="D58" s="46">
        <v>1</v>
      </c>
      <c r="E58" s="46">
        <v>1</v>
      </c>
      <c r="F58" s="46">
        <v>2</v>
      </c>
      <c r="G58" s="46">
        <v>4</v>
      </c>
    </row>
    <row r="59" spans="3:7" x14ac:dyDescent="0.2">
      <c r="C59" s="67">
        <v>41428</v>
      </c>
      <c r="D59" s="46">
        <v>1</v>
      </c>
      <c r="E59" s="46">
        <v>1</v>
      </c>
      <c r="F59" s="46">
        <v>2</v>
      </c>
      <c r="G59" s="46">
        <v>4</v>
      </c>
    </row>
    <row r="60" spans="3:7" x14ac:dyDescent="0.2">
      <c r="C60" s="67">
        <v>41429</v>
      </c>
      <c r="D60" s="46"/>
      <c r="E60" s="46"/>
      <c r="F60" s="46">
        <v>2</v>
      </c>
      <c r="G60" s="46">
        <v>2</v>
      </c>
    </row>
    <row r="61" spans="3:7" x14ac:dyDescent="0.2">
      <c r="C61" s="67">
        <v>41430</v>
      </c>
      <c r="D61" s="46"/>
      <c r="E61" s="46">
        <v>1</v>
      </c>
      <c r="F61" s="46">
        <v>4</v>
      </c>
      <c r="G61" s="46">
        <v>5</v>
      </c>
    </row>
    <row r="62" spans="3:7" x14ac:dyDescent="0.2">
      <c r="C62" s="67">
        <v>41431</v>
      </c>
      <c r="D62" s="46">
        <v>1</v>
      </c>
      <c r="E62" s="46">
        <v>1</v>
      </c>
      <c r="F62" s="46">
        <v>2</v>
      </c>
      <c r="G62" s="46">
        <v>4</v>
      </c>
    </row>
    <row r="63" spans="3:7" x14ac:dyDescent="0.2">
      <c r="C63" s="67">
        <v>41432</v>
      </c>
      <c r="D63" s="46"/>
      <c r="E63" s="46">
        <v>2</v>
      </c>
      <c r="F63" s="46">
        <v>2</v>
      </c>
      <c r="G63" s="46">
        <v>4</v>
      </c>
    </row>
    <row r="64" spans="3:7" x14ac:dyDescent="0.2">
      <c r="C64" s="67">
        <v>41435</v>
      </c>
      <c r="D64" s="46">
        <v>2</v>
      </c>
      <c r="E64" s="46"/>
      <c r="F64" s="46">
        <v>10</v>
      </c>
      <c r="G64" s="46">
        <v>12</v>
      </c>
    </row>
    <row r="65" spans="3:7" x14ac:dyDescent="0.2">
      <c r="C65" s="67">
        <v>41436</v>
      </c>
      <c r="D65" s="46">
        <v>1</v>
      </c>
      <c r="E65" s="46">
        <v>2</v>
      </c>
      <c r="F65" s="46">
        <v>2</v>
      </c>
      <c r="G65" s="46">
        <v>5</v>
      </c>
    </row>
    <row r="66" spans="3:7" x14ac:dyDescent="0.2">
      <c r="C66" s="67">
        <v>41437</v>
      </c>
      <c r="D66" s="46"/>
      <c r="E66" s="46">
        <v>2</v>
      </c>
      <c r="F66" s="46">
        <v>1</v>
      </c>
      <c r="G66" s="46">
        <v>3</v>
      </c>
    </row>
    <row r="67" spans="3:7" x14ac:dyDescent="0.2">
      <c r="C67" s="67">
        <v>41438</v>
      </c>
      <c r="D67" s="46">
        <v>2</v>
      </c>
      <c r="E67" s="46"/>
      <c r="F67" s="46">
        <v>2</v>
      </c>
      <c r="G67" s="46">
        <v>4</v>
      </c>
    </row>
    <row r="68" spans="3:7" x14ac:dyDescent="0.2">
      <c r="C68" s="67">
        <v>41439</v>
      </c>
      <c r="D68" s="46"/>
      <c r="E68" s="46">
        <v>1</v>
      </c>
      <c r="F68" s="46">
        <v>3</v>
      </c>
      <c r="G68" s="46">
        <v>4</v>
      </c>
    </row>
    <row r="69" spans="3:7" x14ac:dyDescent="0.2">
      <c r="C69" s="67">
        <v>41441</v>
      </c>
      <c r="D69" s="46"/>
      <c r="E69" s="46"/>
      <c r="F69" s="46">
        <v>1</v>
      </c>
      <c r="G69" s="46">
        <v>1</v>
      </c>
    </row>
    <row r="70" spans="3:7" x14ac:dyDescent="0.2">
      <c r="C70" s="67">
        <v>41442</v>
      </c>
      <c r="D70" s="46"/>
      <c r="E70" s="46"/>
      <c r="F70" s="46">
        <v>2</v>
      </c>
      <c r="G70" s="46">
        <v>2</v>
      </c>
    </row>
    <row r="71" spans="3:7" x14ac:dyDescent="0.2">
      <c r="C71" s="67">
        <v>41443</v>
      </c>
      <c r="D71" s="46">
        <v>1</v>
      </c>
      <c r="E71" s="46">
        <v>2</v>
      </c>
      <c r="F71" s="46">
        <v>3</v>
      </c>
      <c r="G71" s="46">
        <v>6</v>
      </c>
    </row>
    <row r="72" spans="3:7" x14ac:dyDescent="0.2">
      <c r="C72" s="67">
        <v>41444</v>
      </c>
      <c r="D72" s="46">
        <v>1</v>
      </c>
      <c r="E72" s="46"/>
      <c r="F72" s="46">
        <v>3</v>
      </c>
      <c r="G72" s="46">
        <v>4</v>
      </c>
    </row>
    <row r="73" spans="3:7" x14ac:dyDescent="0.2">
      <c r="C73" s="67">
        <v>41445</v>
      </c>
      <c r="D73" s="46">
        <v>1</v>
      </c>
      <c r="E73" s="46"/>
      <c r="F73" s="46">
        <v>2</v>
      </c>
      <c r="G73" s="46">
        <v>3</v>
      </c>
    </row>
    <row r="74" spans="3:7" x14ac:dyDescent="0.2">
      <c r="C74" s="67">
        <v>41446</v>
      </c>
      <c r="D74" s="46">
        <v>1</v>
      </c>
      <c r="E74" s="46"/>
      <c r="F74" s="46">
        <v>3</v>
      </c>
      <c r="G74" s="46">
        <v>4</v>
      </c>
    </row>
    <row r="75" spans="3:7" x14ac:dyDescent="0.2">
      <c r="C75" s="67">
        <v>41447</v>
      </c>
      <c r="D75" s="46"/>
      <c r="E75" s="46">
        <v>1</v>
      </c>
      <c r="F75" s="46"/>
      <c r="G75" s="46">
        <v>1</v>
      </c>
    </row>
    <row r="76" spans="3:7" x14ac:dyDescent="0.2">
      <c r="C76" s="67">
        <v>41449</v>
      </c>
      <c r="D76" s="46"/>
      <c r="E76" s="46"/>
      <c r="F76" s="46">
        <v>1</v>
      </c>
      <c r="G76" s="46">
        <v>1</v>
      </c>
    </row>
    <row r="77" spans="3:7" x14ac:dyDescent="0.2">
      <c r="C77" s="67">
        <v>41450</v>
      </c>
      <c r="D77" s="46"/>
      <c r="E77" s="46"/>
      <c r="F77" s="46">
        <v>2</v>
      </c>
      <c r="G77" s="46">
        <v>2</v>
      </c>
    </row>
    <row r="78" spans="3:7" x14ac:dyDescent="0.2">
      <c r="C78" s="67">
        <v>41451</v>
      </c>
      <c r="D78" s="46">
        <v>1</v>
      </c>
      <c r="E78" s="46">
        <v>1</v>
      </c>
      <c r="F78" s="46"/>
      <c r="G78" s="46">
        <v>2</v>
      </c>
    </row>
    <row r="79" spans="3:7" x14ac:dyDescent="0.2">
      <c r="C79" s="67">
        <v>41452</v>
      </c>
      <c r="D79" s="46">
        <v>1</v>
      </c>
      <c r="E79" s="46">
        <v>1</v>
      </c>
      <c r="F79" s="46">
        <v>2</v>
      </c>
      <c r="G79" s="46">
        <v>4</v>
      </c>
    </row>
    <row r="80" spans="3:7" x14ac:dyDescent="0.2">
      <c r="C80" s="67">
        <v>41453</v>
      </c>
      <c r="D80" s="46">
        <v>1</v>
      </c>
      <c r="E80" s="46">
        <v>1</v>
      </c>
      <c r="F80" s="46"/>
      <c r="G80" s="46">
        <v>2</v>
      </c>
    </row>
    <row r="81" spans="3:7" x14ac:dyDescent="0.2">
      <c r="C81" s="67">
        <v>41454</v>
      </c>
      <c r="D81" s="46">
        <v>1</v>
      </c>
      <c r="E81" s="46"/>
      <c r="F81" s="46"/>
      <c r="G81" s="46">
        <v>1</v>
      </c>
    </row>
    <row r="82" spans="3:7" x14ac:dyDescent="0.2">
      <c r="C82" s="67">
        <v>41455</v>
      </c>
      <c r="D82" s="46"/>
      <c r="E82" s="46">
        <v>1</v>
      </c>
      <c r="F82" s="46"/>
      <c r="G82" s="46">
        <v>1</v>
      </c>
    </row>
    <row r="83" spans="3:7" x14ac:dyDescent="0.2">
      <c r="C83" s="67">
        <v>41456</v>
      </c>
      <c r="D83" s="46">
        <v>1</v>
      </c>
      <c r="E83" s="46">
        <v>1</v>
      </c>
      <c r="F83" s="46">
        <v>1</v>
      </c>
      <c r="G83" s="46">
        <v>3</v>
      </c>
    </row>
    <row r="84" spans="3:7" x14ac:dyDescent="0.2">
      <c r="C84" s="67">
        <v>41457</v>
      </c>
      <c r="D84" s="46"/>
      <c r="E84" s="46"/>
      <c r="F84" s="46">
        <v>1</v>
      </c>
      <c r="G84" s="46">
        <v>1</v>
      </c>
    </row>
    <row r="85" spans="3:7" x14ac:dyDescent="0.2">
      <c r="C85" s="67">
        <v>41458</v>
      </c>
      <c r="D85" s="46"/>
      <c r="E85" s="46">
        <v>1</v>
      </c>
      <c r="F85" s="46">
        <v>1</v>
      </c>
      <c r="G85" s="46">
        <v>2</v>
      </c>
    </row>
    <row r="86" spans="3:7" x14ac:dyDescent="0.2">
      <c r="C86" s="67">
        <v>41464</v>
      </c>
      <c r="D86" s="46"/>
      <c r="E86" s="46">
        <v>1</v>
      </c>
      <c r="F86" s="46">
        <v>1</v>
      </c>
      <c r="G86" s="46">
        <v>2</v>
      </c>
    </row>
    <row r="87" spans="3:7" x14ac:dyDescent="0.2">
      <c r="C87" s="67">
        <v>41465</v>
      </c>
      <c r="D87" s="46">
        <v>1</v>
      </c>
      <c r="E87" s="46"/>
      <c r="F87" s="46"/>
      <c r="G87" s="46">
        <v>1</v>
      </c>
    </row>
    <row r="88" spans="3:7" x14ac:dyDescent="0.2">
      <c r="C88" s="67">
        <v>41467</v>
      </c>
      <c r="D88" s="46">
        <v>1</v>
      </c>
      <c r="E88" s="46">
        <v>1</v>
      </c>
      <c r="F88" s="46">
        <v>1</v>
      </c>
      <c r="G88" s="46">
        <v>3</v>
      </c>
    </row>
    <row r="89" spans="3:7" x14ac:dyDescent="0.2">
      <c r="C89" s="67">
        <v>41470</v>
      </c>
      <c r="D89" s="46">
        <v>1</v>
      </c>
      <c r="E89" s="46">
        <v>1</v>
      </c>
      <c r="F89" s="46">
        <v>3</v>
      </c>
      <c r="G89" s="46">
        <v>5</v>
      </c>
    </row>
    <row r="90" spans="3:7" x14ac:dyDescent="0.2">
      <c r="C90" s="67">
        <v>41471</v>
      </c>
      <c r="D90" s="46">
        <v>1</v>
      </c>
      <c r="E90" s="46"/>
      <c r="F90" s="46">
        <v>1</v>
      </c>
      <c r="G90" s="46">
        <v>2</v>
      </c>
    </row>
    <row r="91" spans="3:7" x14ac:dyDescent="0.2">
      <c r="C91" s="67">
        <v>41472</v>
      </c>
      <c r="D91" s="46">
        <v>1</v>
      </c>
      <c r="E91" s="46"/>
      <c r="F91" s="46"/>
      <c r="G91" s="46">
        <v>1</v>
      </c>
    </row>
    <row r="92" spans="3:7" x14ac:dyDescent="0.2">
      <c r="C92" s="67">
        <v>41474</v>
      </c>
      <c r="D92" s="46"/>
      <c r="E92" s="46"/>
      <c r="F92" s="46">
        <v>1</v>
      </c>
      <c r="G92" s="46">
        <v>1</v>
      </c>
    </row>
    <row r="93" spans="3:7" x14ac:dyDescent="0.2">
      <c r="C93" s="67">
        <v>41478</v>
      </c>
      <c r="D93" s="46"/>
      <c r="E93" s="46"/>
      <c r="F93" s="46">
        <v>2</v>
      </c>
      <c r="G93" s="46">
        <v>2</v>
      </c>
    </row>
    <row r="94" spans="3:7" x14ac:dyDescent="0.2">
      <c r="C94" s="67">
        <v>41481</v>
      </c>
      <c r="D94" s="46"/>
      <c r="E94" s="46">
        <v>1</v>
      </c>
      <c r="F94" s="46"/>
      <c r="G94" s="46">
        <v>1</v>
      </c>
    </row>
    <row r="95" spans="3:7" x14ac:dyDescent="0.2">
      <c r="C95" s="67">
        <v>41482</v>
      </c>
      <c r="D95" s="46">
        <v>1</v>
      </c>
      <c r="E95" s="46"/>
      <c r="F95" s="46"/>
      <c r="G95" s="46">
        <v>1</v>
      </c>
    </row>
    <row r="96" spans="3:7" x14ac:dyDescent="0.2">
      <c r="C96" s="67">
        <v>41484</v>
      </c>
      <c r="D96" s="46">
        <v>1</v>
      </c>
      <c r="E96" s="46"/>
      <c r="F96" s="46">
        <v>1</v>
      </c>
      <c r="G96" s="46">
        <v>2</v>
      </c>
    </row>
    <row r="97" spans="3:7" x14ac:dyDescent="0.2">
      <c r="C97" s="67">
        <v>41486</v>
      </c>
      <c r="D97" s="46"/>
      <c r="E97" s="46"/>
      <c r="F97" s="46">
        <v>1</v>
      </c>
      <c r="G97" s="46">
        <v>1</v>
      </c>
    </row>
    <row r="98" spans="3:7" x14ac:dyDescent="0.2">
      <c r="C98" s="67">
        <v>41489</v>
      </c>
      <c r="D98" s="46"/>
      <c r="E98" s="46"/>
      <c r="F98" s="46">
        <v>1</v>
      </c>
      <c r="G98" s="46">
        <v>1</v>
      </c>
    </row>
    <row r="99" spans="3:7" x14ac:dyDescent="0.2">
      <c r="C99" s="68" t="s">
        <v>1382</v>
      </c>
      <c r="D99" s="50">
        <v>61</v>
      </c>
      <c r="E99" s="50">
        <v>86</v>
      </c>
      <c r="F99" s="50">
        <v>436</v>
      </c>
      <c r="G99" s="50">
        <v>583</v>
      </c>
    </row>
  </sheetData>
  <autoFilter ref="C3:G99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9"/>
  <sheetViews>
    <sheetView workbookViewId="0">
      <selection activeCell="I16" sqref="I16"/>
    </sheetView>
  </sheetViews>
  <sheetFormatPr defaultRowHeight="12.75" x14ac:dyDescent="0.2"/>
  <cols>
    <col min="3" max="3" width="27.28515625" customWidth="1"/>
    <col min="7" max="7" width="11.28515625" customWidth="1"/>
  </cols>
  <sheetData>
    <row r="5" spans="3:8" x14ac:dyDescent="0.2">
      <c r="C5" s="61" t="s">
        <v>1415</v>
      </c>
      <c r="D5" s="48" t="s">
        <v>39</v>
      </c>
      <c r="E5" s="48" t="s">
        <v>50</v>
      </c>
      <c r="F5" s="48" t="s">
        <v>26</v>
      </c>
      <c r="G5" s="48" t="s">
        <v>1382</v>
      </c>
    </row>
    <row r="6" spans="3:8" x14ac:dyDescent="0.2">
      <c r="C6" s="8" t="s">
        <v>1416</v>
      </c>
      <c r="D6" s="46">
        <v>22</v>
      </c>
      <c r="E6" s="46">
        <v>12</v>
      </c>
      <c r="F6" s="46">
        <v>36</v>
      </c>
      <c r="G6" s="46">
        <v>70</v>
      </c>
      <c r="H6" s="55">
        <f>G6/$G$9</f>
        <v>0.12006861063464837</v>
      </c>
    </row>
    <row r="7" spans="3:8" x14ac:dyDescent="0.2">
      <c r="C7" s="8" t="s">
        <v>1417</v>
      </c>
      <c r="D7" s="46">
        <v>38</v>
      </c>
      <c r="E7" s="46">
        <v>65</v>
      </c>
      <c r="F7" s="46">
        <v>344</v>
      </c>
      <c r="G7" s="46">
        <v>447</v>
      </c>
      <c r="H7" s="55">
        <f t="shared" ref="H7:H8" si="0">G7/$G$9</f>
        <v>0.76672384219554035</v>
      </c>
    </row>
    <row r="8" spans="3:8" x14ac:dyDescent="0.2">
      <c r="C8" s="8" t="s">
        <v>1418</v>
      </c>
      <c r="D8" s="46">
        <v>1</v>
      </c>
      <c r="E8" s="46">
        <v>9</v>
      </c>
      <c r="F8" s="46">
        <v>56</v>
      </c>
      <c r="G8" s="46">
        <v>66</v>
      </c>
      <c r="H8" s="55">
        <f t="shared" si="0"/>
        <v>0.11320754716981132</v>
      </c>
    </row>
    <row r="9" spans="3:8" x14ac:dyDescent="0.2">
      <c r="D9">
        <f>SUM(D6:D8)</f>
        <v>61</v>
      </c>
      <c r="E9">
        <f t="shared" ref="E9:G9" si="1">SUM(E6:E8)</f>
        <v>86</v>
      </c>
      <c r="F9">
        <f t="shared" si="1"/>
        <v>436</v>
      </c>
      <c r="G9">
        <f t="shared" si="1"/>
        <v>583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P26"/>
  <sheetViews>
    <sheetView topLeftCell="A4" workbookViewId="0">
      <selection activeCell="B32" sqref="B32"/>
    </sheetView>
  </sheetViews>
  <sheetFormatPr defaultRowHeight="12.75" x14ac:dyDescent="0.2"/>
  <cols>
    <col min="4" max="4" width="12.5703125" customWidth="1"/>
    <col min="8" max="8" width="14.28515625" customWidth="1"/>
    <col min="15" max="15" width="15.5703125" customWidth="1"/>
  </cols>
  <sheetData>
    <row r="5" spans="4:15" x14ac:dyDescent="0.2">
      <c r="D5" s="72" t="s">
        <v>1381</v>
      </c>
      <c r="E5" s="72" t="s">
        <v>39</v>
      </c>
      <c r="F5" s="72" t="s">
        <v>50</v>
      </c>
      <c r="G5" s="72" t="s">
        <v>26</v>
      </c>
      <c r="H5" s="72" t="s">
        <v>1382</v>
      </c>
      <c r="I5" s="72" t="s">
        <v>1410</v>
      </c>
    </row>
    <row r="6" spans="4:15" x14ac:dyDescent="0.2">
      <c r="D6" s="73" t="s">
        <v>1420</v>
      </c>
      <c r="E6" s="74">
        <v>16</v>
      </c>
      <c r="F6" s="74">
        <v>6</v>
      </c>
      <c r="G6" s="74">
        <v>23</v>
      </c>
      <c r="H6" s="74">
        <v>45</v>
      </c>
      <c r="I6" s="75">
        <f>H6/$H$15</f>
        <v>7.7186963979416809E-2</v>
      </c>
    </row>
    <row r="7" spans="4:15" x14ac:dyDescent="0.2">
      <c r="D7" s="73" t="s">
        <v>1421</v>
      </c>
      <c r="E7" s="74">
        <v>8</v>
      </c>
      <c r="F7" s="74">
        <v>4</v>
      </c>
      <c r="G7" s="74">
        <v>16</v>
      </c>
      <c r="H7" s="74">
        <v>28</v>
      </c>
      <c r="I7" s="75">
        <f t="shared" ref="I7:I14" si="0">H7/$H$15</f>
        <v>4.8027444253859346E-2</v>
      </c>
    </row>
    <row r="8" spans="4:15" x14ac:dyDescent="0.2">
      <c r="D8" s="73" t="s">
        <v>1422</v>
      </c>
      <c r="E8" s="74">
        <v>6</v>
      </c>
      <c r="F8" s="74">
        <v>5</v>
      </c>
      <c r="G8" s="74">
        <v>11</v>
      </c>
      <c r="H8" s="74">
        <v>22</v>
      </c>
      <c r="I8" s="75">
        <f t="shared" si="0"/>
        <v>3.7735849056603772E-2</v>
      </c>
    </row>
    <row r="9" spans="4:15" x14ac:dyDescent="0.2">
      <c r="D9" s="73" t="s">
        <v>1423</v>
      </c>
      <c r="E9" s="74">
        <v>3</v>
      </c>
      <c r="F9" s="74">
        <v>2</v>
      </c>
      <c r="G9" s="74">
        <v>7</v>
      </c>
      <c r="H9" s="74">
        <v>12</v>
      </c>
      <c r="I9" s="75">
        <f t="shared" si="0"/>
        <v>2.0583190394511151E-2</v>
      </c>
    </row>
    <row r="10" spans="4:15" x14ac:dyDescent="0.2">
      <c r="D10" s="73" t="s">
        <v>1424</v>
      </c>
      <c r="E10" s="74">
        <v>2</v>
      </c>
      <c r="F10" s="74">
        <v>3</v>
      </c>
      <c r="G10" s="74">
        <v>11</v>
      </c>
      <c r="H10" s="74">
        <v>16</v>
      </c>
      <c r="I10" s="75">
        <f t="shared" si="0"/>
        <v>2.7444253859348199E-2</v>
      </c>
    </row>
    <row r="11" spans="4:15" x14ac:dyDescent="0.2">
      <c r="D11" s="73" t="s">
        <v>1425</v>
      </c>
      <c r="E11" s="74">
        <v>2</v>
      </c>
      <c r="F11" s="74">
        <v>3</v>
      </c>
      <c r="G11" s="74">
        <v>5</v>
      </c>
      <c r="H11" s="74">
        <v>10</v>
      </c>
      <c r="I11" s="75">
        <f t="shared" si="0"/>
        <v>1.7152658662092625E-2</v>
      </c>
    </row>
    <row r="12" spans="4:15" x14ac:dyDescent="0.2">
      <c r="D12" s="73" t="s">
        <v>1426</v>
      </c>
      <c r="E12" s="74">
        <v>7</v>
      </c>
      <c r="F12" s="74">
        <v>8</v>
      </c>
      <c r="G12" s="74">
        <v>41</v>
      </c>
      <c r="H12" s="74">
        <v>56</v>
      </c>
      <c r="I12" s="75">
        <f t="shared" si="0"/>
        <v>9.6054888507718691E-2</v>
      </c>
    </row>
    <row r="13" spans="4:15" x14ac:dyDescent="0.2">
      <c r="D13" s="73" t="s">
        <v>1427</v>
      </c>
      <c r="E13" s="74">
        <v>12</v>
      </c>
      <c r="F13" s="74">
        <v>26</v>
      </c>
      <c r="G13" s="74">
        <v>183</v>
      </c>
      <c r="H13" s="74">
        <v>221</v>
      </c>
      <c r="I13" s="75">
        <f t="shared" si="0"/>
        <v>0.379073756432247</v>
      </c>
    </row>
    <row r="14" spans="4:15" x14ac:dyDescent="0.2">
      <c r="D14" s="73" t="s">
        <v>1428</v>
      </c>
      <c r="E14" s="74">
        <v>5</v>
      </c>
      <c r="F14" s="74">
        <v>29</v>
      </c>
      <c r="G14" s="74">
        <v>139</v>
      </c>
      <c r="H14" s="74">
        <v>173</v>
      </c>
      <c r="I14" s="75">
        <f t="shared" si="0"/>
        <v>0.29674099485420241</v>
      </c>
    </row>
    <row r="15" spans="4:15" x14ac:dyDescent="0.2">
      <c r="E15">
        <f>SUM(E6:E14)</f>
        <v>61</v>
      </c>
      <c r="F15">
        <f t="shared" ref="F15:H15" si="1">SUM(F6:F14)</f>
        <v>86</v>
      </c>
      <c r="G15">
        <f t="shared" si="1"/>
        <v>436</v>
      </c>
      <c r="H15">
        <f t="shared" si="1"/>
        <v>583</v>
      </c>
      <c r="I15" s="57">
        <f>SUM(I6:I14)</f>
        <v>1</v>
      </c>
    </row>
    <row r="16" spans="4:15" x14ac:dyDescent="0.2">
      <c r="O16" s="61" t="s">
        <v>1381</v>
      </c>
    </row>
    <row r="17" spans="15:16" x14ac:dyDescent="0.2">
      <c r="O17" s="44" t="s">
        <v>1428</v>
      </c>
      <c r="P17" s="57">
        <v>0.29674099485420241</v>
      </c>
    </row>
    <row r="18" spans="15:16" x14ac:dyDescent="0.2">
      <c r="O18" s="44" t="s">
        <v>1420</v>
      </c>
      <c r="P18" s="57">
        <v>7.7186963979416809E-2</v>
      </c>
    </row>
    <row r="19" spans="15:16" x14ac:dyDescent="0.2">
      <c r="O19" s="44" t="s">
        <v>1421</v>
      </c>
      <c r="P19" s="57">
        <v>4.8027444253859346E-2</v>
      </c>
    </row>
    <row r="20" spans="15:16" x14ac:dyDescent="0.2">
      <c r="O20" s="44" t="s">
        <v>1427</v>
      </c>
      <c r="P20" s="57">
        <v>0.379073756432247</v>
      </c>
    </row>
    <row r="21" spans="15:16" x14ac:dyDescent="0.2">
      <c r="O21" s="44" t="s">
        <v>1422</v>
      </c>
      <c r="P21" s="57">
        <v>3.7735849056603772E-2</v>
      </c>
    </row>
    <row r="22" spans="15:16" x14ac:dyDescent="0.2">
      <c r="O22" s="44" t="s">
        <v>1423</v>
      </c>
      <c r="P22" s="57">
        <v>2.0583190394511151E-2</v>
      </c>
    </row>
    <row r="23" spans="15:16" x14ac:dyDescent="0.2">
      <c r="O23" s="44" t="s">
        <v>1424</v>
      </c>
      <c r="P23" s="57">
        <v>2.7444253859348199E-2</v>
      </c>
    </row>
    <row r="24" spans="15:16" x14ac:dyDescent="0.2">
      <c r="O24" s="44" t="s">
        <v>1425</v>
      </c>
      <c r="P24" s="57">
        <v>1.7152658662092625E-2</v>
      </c>
    </row>
    <row r="25" spans="15:16" x14ac:dyDescent="0.2">
      <c r="O25" s="44" t="s">
        <v>1426</v>
      </c>
      <c r="P25" s="57">
        <v>9.6054888507718691E-2</v>
      </c>
    </row>
    <row r="26" spans="15:16" x14ac:dyDescent="0.2">
      <c r="O26" s="49" t="s">
        <v>1382</v>
      </c>
    </row>
  </sheetData>
  <sortState ref="D6:I15">
    <sortCondition ref="D6:D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</vt:i4>
      </vt:variant>
    </vt:vector>
  </HeadingPairs>
  <TitlesOfParts>
    <vt:vector size="16" baseType="lpstr">
      <vt:lpstr>Pivot</vt:lpstr>
      <vt:lpstr>Request List</vt:lpstr>
      <vt:lpstr>Graph and Data - OT</vt:lpstr>
      <vt:lpstr>From onsite team</vt:lpstr>
      <vt:lpstr>Graphs</vt:lpstr>
      <vt:lpstr>Sub Distribution</vt:lpstr>
      <vt:lpstr>Ticket flow</vt:lpstr>
      <vt:lpstr>Time Range</vt:lpstr>
      <vt:lpstr>Time to Resolve</vt:lpstr>
      <vt:lpstr>P1 Analysis</vt:lpstr>
      <vt:lpstr>Scope</vt:lpstr>
      <vt:lpstr>Day Wise</vt:lpstr>
      <vt:lpstr>shift roster</vt:lpstr>
      <vt:lpstr>'From onsite team'!histo</vt:lpstr>
      <vt:lpstr>'From onsite team'!histo_1</vt:lpstr>
      <vt:lpstr>'From onsite team'!histo_2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Request List</dc:title>
  <dc:creator>gsiccorp\DoraK</dc:creator>
  <cp:lastModifiedBy>Administrator</cp:lastModifiedBy>
  <dcterms:created xsi:type="dcterms:W3CDTF">2013-08-07T13:59:08Z</dcterms:created>
  <dcterms:modified xsi:type="dcterms:W3CDTF">2013-08-17T22:06:43Z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xportDate">
    <vt:filetime>2013-08-07T13:59:08Z</vt:filetime>
  </property>
  <property fmtid="{D5CDD505-2E9C-101B-9397-08002B2CF9AE}" pid="3" name="ExportUser">
    <vt:lpwstr>gsiccorp\DoraK</vt:lpwstr>
  </property>
  <property fmtid="{D5CDD505-2E9C-101B-9397-08002B2CF9AE}" pid="4" name="ExportFactory">
    <vt:lpwstr>cr</vt:lpwstr>
  </property>
  <property fmtid="{D5CDD505-2E9C-101B-9397-08002B2CF9AE}" pid="5" name="ExportWhereClause">
    <vt:lpwstr>(group.[group]group_list.member IN (U'89395F3BB0093E4096C162ACFADF2DEB')) and resolution_code is null  and close_date &gt;= 1356998400 AND category.sym != 'Resource_v9_v10.TSD Turnover'</vt:lpwstr>
  </property>
  <property fmtid="{D5CDD505-2E9C-101B-9397-08002B2CF9AE}" pid="6" name="ExportSortClause">
    <vt:lpwstr>open_date DESC</vt:lpwstr>
  </property>
</Properties>
</file>