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onam Kumari\Downloads\"/>
    </mc:Choice>
  </mc:AlternateContent>
  <bookViews>
    <workbookView xWindow="0" yWindow="0" windowWidth="20490" windowHeight="7620"/>
  </bookViews>
  <sheets>
    <sheet name="Sheet1" sheetId="1" r:id="rId1"/>
  </sheets>
  <calcPr calcId="162913"/>
  <pivotCaches>
    <pivotCache cacheId="4" r:id="rId2"/>
    <pivotCache cacheId="7" r:id="rId3"/>
  </pivotCaches>
</workbook>
</file>

<file path=xl/calcChain.xml><?xml version="1.0" encoding="utf-8"?>
<calcChain xmlns="http://schemas.openxmlformats.org/spreadsheetml/2006/main">
  <c r="W6" i="1" l="1"/>
  <c r="N5" i="1"/>
  <c r="O14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N51" i="1"/>
  <c r="N46" i="1"/>
  <c r="N40" i="1"/>
  <c r="N26" i="1"/>
  <c r="N20" i="1"/>
</calcChain>
</file>

<file path=xl/sharedStrings.xml><?xml version="1.0" encoding="utf-8"?>
<sst xmlns="http://schemas.openxmlformats.org/spreadsheetml/2006/main" count="335" uniqueCount="48">
  <si>
    <t>Order ID</t>
  </si>
  <si>
    <t>Customer Name</t>
  </si>
  <si>
    <t>Product</t>
  </si>
  <si>
    <t>Category</t>
  </si>
  <si>
    <t>Quantity</t>
  </si>
  <si>
    <t>Price per Unit</t>
  </si>
  <si>
    <t>Discount (%)</t>
  </si>
  <si>
    <t>Total Sales</t>
  </si>
  <si>
    <t>Order Date</t>
  </si>
  <si>
    <t>Region</t>
  </si>
  <si>
    <t>Sales Rep</t>
  </si>
  <si>
    <t>Payment Method</t>
  </si>
  <si>
    <t>Alice Johnson</t>
  </si>
  <si>
    <t>Bob Brown</t>
  </si>
  <si>
    <t>Charlie Wilson</t>
  </si>
  <si>
    <t>John Doe</t>
  </si>
  <si>
    <t>Jane Smith</t>
  </si>
  <si>
    <t>Laptop</t>
  </si>
  <si>
    <t>Smartphone</t>
  </si>
  <si>
    <t>Tablet</t>
  </si>
  <si>
    <t>Monitor</t>
  </si>
  <si>
    <t>Keyboard</t>
  </si>
  <si>
    <t>Electronics</t>
  </si>
  <si>
    <t>Accessories</t>
  </si>
  <si>
    <t>West</t>
  </si>
  <si>
    <t>South</t>
  </si>
  <si>
    <t>East</t>
  </si>
  <si>
    <t>North</t>
  </si>
  <si>
    <t>Rep B</t>
  </si>
  <si>
    <t>Rep A</t>
  </si>
  <si>
    <t>Rep C</t>
  </si>
  <si>
    <t>Bank Transfer</t>
  </si>
  <si>
    <t>Credit Card</t>
  </si>
  <si>
    <t>PayPal</t>
  </si>
  <si>
    <t>8. Retrieve the "Quantity" sold for the "Tablet" from the dataset.</t>
  </si>
  <si>
    <t>7. Categorize each sale as "High Value" or "Low Value" based on "Total Sales" greater than $1,000:</t>
  </si>
  <si>
    <t>6. Find the "Price per Unit" for the product "Smartphone" from the sales dataset</t>
  </si>
  <si>
    <t>9. Find the "Discount (%)" given the "Order ID" of 1005</t>
  </si>
  <si>
    <t>10. Create a Pivot Table to show the total sales made by each "Sales Rep".</t>
  </si>
  <si>
    <t>Row Labels</t>
  </si>
  <si>
    <t>Grand Total</t>
  </si>
  <si>
    <t>Sum of Total Sales</t>
  </si>
  <si>
    <t>11. How many orders were placed for "Laptops" in the "East" region?</t>
  </si>
  <si>
    <t>12. What is the average "Total Sales" for orders where the "Discount (%)" is greater than 10% and the "Region" is "North"?</t>
  </si>
  <si>
    <t>13. Calculate the total "Total Sales" for the product "Tablet" where the "Quantity" sold is more solved the all question in excel based on date.</t>
  </si>
  <si>
    <t>Helper</t>
  </si>
  <si>
    <t>14. Create a helper column to concatenate "Region" and "Product". Then, use VLOOKUP to find the "Total Sales" for "North" region and "Laptop".</t>
  </si>
  <si>
    <t>15. Create a Pivot Chart to show the total "Total Sales" by "Payment Method" and visualize it using a Stacked Column Chart.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</si>
</sst>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0" fillId="2" borderId="0" xfId="0" applyFill="1" applyAlignment="1">
      <alignment horizontal="center" wrapText="1"/>
    </xf>
    <xf numFmtId="0" fontId="1" fillId="2" borderId="0" xfId="0" applyFont="1" applyFill="1" applyAlignment="1">
      <alignment horizontal="center" wrapText="1"/>
    </xf>
    <xf numFmtId="0" fontId="0" fillId="2" borderId="0" xfId="0" applyFill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2.xml"/><Relationship Id="rId7" Type="http://schemas.openxmlformats.org/officeDocument/2006/relationships/calcChain" Target="calcChain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[sales_dataset.xlsx]Sheet1!PivotTable3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Sheet1!$W$12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Sheet1!$V$13:$V$16</c:f>
              <c:strCache>
                <c:ptCount val="3"/>
                <c:pt idx="0">
                  <c:v>Bank Transfer</c:v>
                </c:pt>
                <c:pt idx="1">
                  <c:v>Credit Card</c:v>
                </c:pt>
                <c:pt idx="2">
                  <c:v>PayPal</c:v>
                </c:pt>
              </c:strCache>
            </c:strRef>
          </c:cat>
          <c:val>
            <c:numRef>
              <c:f>Sheet1!$W$13:$W$16</c:f>
              <c:numCache>
                <c:formatCode>General</c:formatCode>
                <c:ptCount val="3"/>
                <c:pt idx="0">
                  <c:v>88490.76</c:v>
                </c:pt>
                <c:pt idx="1">
                  <c:v>78504.64999999998</c:v>
                </c:pt>
                <c:pt idx="2">
                  <c:v>60754.7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03-41FD-8A76-763D0E6EF6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42228304"/>
        <c:axId val="1542229552"/>
      </c:barChart>
      <c:catAx>
        <c:axId val="1542228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229552"/>
        <c:crosses val="autoZero"/>
        <c:auto val="1"/>
        <c:lblAlgn val="ctr"/>
        <c:lblOffset val="100"/>
        <c:noMultiLvlLbl val="0"/>
      </c:catAx>
      <c:valAx>
        <c:axId val="154222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228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166687</xdr:colOff>
      <xdr:row>11</xdr:row>
      <xdr:rowOff>28575</xdr:rowOff>
    </xdr:from>
    <xdr:to>
      <xdr:col>30</xdr:col>
      <xdr:colOff>471487</xdr:colOff>
      <xdr:row>25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onam Kumari" refreshedDate="45582.485495138892" createdVersion="6" refreshedVersion="6" minRefreshableVersion="3" recordCount="50">
  <cacheSource type="worksheet">
    <worksheetSource ref="A1:L51" sheet="Sheet1"/>
  </cacheSource>
  <cacheFields count="12">
    <cacheField name="Order ID" numFmtId="0">
      <sharedItems containsSemiMixedTypes="0" containsString="0" containsNumber="1" containsInteger="1" minValue="1001" maxValue="1050"/>
    </cacheField>
    <cacheField name="Customer Name" numFmtId="0">
      <sharedItems/>
    </cacheField>
    <cacheField name="Product" numFmtId="0">
      <sharedItems/>
    </cacheField>
    <cacheField name="Category" numFmtId="0">
      <sharedItems/>
    </cacheField>
    <cacheField name="Quantity" numFmtId="0">
      <sharedItems containsSemiMixedTypes="0" containsString="0" containsNumber="1" containsInteger="1" minValue="1" maxValue="9"/>
    </cacheField>
    <cacheField name="Price per Unit" numFmtId="0">
      <sharedItems containsSemiMixedTypes="0" containsString="0" containsNumber="1" containsInteger="1" minValue="116" maxValue="1919"/>
    </cacheField>
    <cacheField name="Discount (%)" numFmtId="0">
      <sharedItems containsSemiMixedTypes="0" containsString="0" containsNumber="1" containsInteger="1" minValue="2" maxValue="24"/>
    </cacheField>
    <cacheField name="Total Sales" numFmtId="0">
      <sharedItems containsSemiMixedTypes="0" containsString="0" containsNumber="1" minValue="114.24" maxValue="16048.35"/>
    </cacheField>
    <cacheField name="Order Date" numFmtId="164">
      <sharedItems containsSemiMixedTypes="0" containsNonDate="0" containsDate="1" containsString="0" minDate="2024-01-01T00:00:00" maxDate="2024-02-20T00:00:00"/>
    </cacheField>
    <cacheField name="Region" numFmtId="0">
      <sharedItems/>
    </cacheField>
    <cacheField name="Sales Rep" numFmtId="0">
      <sharedItems count="3">
        <s v="Rep B"/>
        <s v="Rep A"/>
        <s v="Rep C"/>
      </sharedItems>
    </cacheField>
    <cacheField name="Payment Metho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Sonam Kumari" refreshedDate="45582.502648958332" createdVersion="6" refreshedVersion="6" minRefreshableVersion="3" recordCount="50">
  <cacheSource type="worksheet">
    <worksheetSource ref="A1:M51" sheet="Sheet1"/>
  </cacheSource>
  <cacheFields count="13">
    <cacheField name="Order ID" numFmtId="0">
      <sharedItems containsSemiMixedTypes="0" containsString="0" containsNumber="1" containsInteger="1" minValue="1001" maxValue="1050"/>
    </cacheField>
    <cacheField name="Customer Name" numFmtId="0">
      <sharedItems/>
    </cacheField>
    <cacheField name="Product" numFmtId="0">
      <sharedItems/>
    </cacheField>
    <cacheField name="Category" numFmtId="0">
      <sharedItems/>
    </cacheField>
    <cacheField name="Quantity" numFmtId="0">
      <sharedItems containsSemiMixedTypes="0" containsString="0" containsNumber="1" containsInteger="1" minValue="1" maxValue="9"/>
    </cacheField>
    <cacheField name="Price per Unit" numFmtId="0">
      <sharedItems containsSemiMixedTypes="0" containsString="0" containsNumber="1" containsInteger="1" minValue="116" maxValue="1919"/>
    </cacheField>
    <cacheField name="Discount (%)" numFmtId="0">
      <sharedItems containsSemiMixedTypes="0" containsString="0" containsNumber="1" containsInteger="1" minValue="2" maxValue="24"/>
    </cacheField>
    <cacheField name="Total Sales" numFmtId="0">
      <sharedItems containsSemiMixedTypes="0" containsString="0" containsNumber="1" minValue="114.24" maxValue="16048.35"/>
    </cacheField>
    <cacheField name="Order Date" numFmtId="164">
      <sharedItems containsSemiMixedTypes="0" containsNonDate="0" containsDate="1" containsString="0" minDate="2024-01-01T00:00:00" maxDate="2024-02-20T00:00:00"/>
    </cacheField>
    <cacheField name="Region" numFmtId="0">
      <sharedItems/>
    </cacheField>
    <cacheField name="Sales Rep" numFmtId="0">
      <sharedItems/>
    </cacheField>
    <cacheField name="Payment Method" numFmtId="0">
      <sharedItems count="3">
        <s v="Bank Transfer"/>
        <s v="Credit Card"/>
        <s v="PayPal"/>
      </sharedItems>
    </cacheField>
    <cacheField name="Helper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">
  <r>
    <n v="1001"/>
    <s v="Alice Johnson"/>
    <s v="Laptop"/>
    <s v="Electronics"/>
    <n v="9"/>
    <n v="1877"/>
    <n v="5"/>
    <n v="16048.35"/>
    <d v="2024-01-01T00:00:00"/>
    <s v="West"/>
    <x v="0"/>
    <s v="Bank Transfer"/>
  </r>
  <r>
    <n v="1002"/>
    <s v="Alice Johnson"/>
    <s v="Smartphone"/>
    <s v="Accessories"/>
    <n v="8"/>
    <n v="1663"/>
    <n v="10"/>
    <n v="11973.6"/>
    <d v="2024-01-02T00:00:00"/>
    <s v="West"/>
    <x v="0"/>
    <s v="Credit Card"/>
  </r>
  <r>
    <n v="1003"/>
    <s v="Bob Brown"/>
    <s v="Laptop"/>
    <s v="Electronics"/>
    <n v="7"/>
    <n v="1351"/>
    <n v="19"/>
    <n v="7660.17"/>
    <d v="2024-01-03T00:00:00"/>
    <s v="South"/>
    <x v="1"/>
    <s v="PayPal"/>
  </r>
  <r>
    <n v="1004"/>
    <s v="Charlie Wilson"/>
    <s v="Tablet"/>
    <s v="Electronics"/>
    <n v="3"/>
    <n v="794"/>
    <n v="9"/>
    <n v="2167.62"/>
    <d v="2024-01-04T00:00:00"/>
    <s v="East"/>
    <x v="1"/>
    <s v="Bank Transfer"/>
  </r>
  <r>
    <n v="1005"/>
    <s v="Charlie Wilson"/>
    <s v="Monitor"/>
    <s v="Accessories"/>
    <n v="9"/>
    <n v="517"/>
    <n v="22"/>
    <n v="3629.34"/>
    <d v="2024-01-05T00:00:00"/>
    <s v="West"/>
    <x v="1"/>
    <s v="Bank Transfer"/>
  </r>
  <r>
    <n v="1006"/>
    <s v="Bob Brown"/>
    <s v="Monitor"/>
    <s v="Accessories"/>
    <n v="1"/>
    <n v="775"/>
    <n v="3"/>
    <n v="751.75"/>
    <d v="2024-01-06T00:00:00"/>
    <s v="West"/>
    <x v="0"/>
    <s v="Credit Card"/>
  </r>
  <r>
    <n v="1007"/>
    <s v="John Doe"/>
    <s v="Monitor"/>
    <s v="Accessories"/>
    <n v="7"/>
    <n v="1456"/>
    <n v="17"/>
    <n v="8459.3599999999988"/>
    <d v="2024-01-07T00:00:00"/>
    <s v="West"/>
    <x v="2"/>
    <s v="Credit Card"/>
  </r>
  <r>
    <n v="1008"/>
    <s v="Alice Johnson"/>
    <s v="Laptop"/>
    <s v="Electronics"/>
    <n v="4"/>
    <n v="497"/>
    <n v="16"/>
    <n v="1669.92"/>
    <d v="2024-01-08T00:00:00"/>
    <s v="South"/>
    <x v="2"/>
    <s v="PayPal"/>
  </r>
  <r>
    <n v="1009"/>
    <s v="Charlie Wilson"/>
    <s v="Laptop"/>
    <s v="Accessories"/>
    <n v="5"/>
    <n v="170"/>
    <n v="2"/>
    <n v="833"/>
    <d v="2024-01-09T00:00:00"/>
    <s v="South"/>
    <x v="2"/>
    <s v="Credit Card"/>
  </r>
  <r>
    <n v="1010"/>
    <s v="Charlie Wilson"/>
    <s v="Monitor"/>
    <s v="Accessories"/>
    <n v="2"/>
    <n v="1919"/>
    <n v="18"/>
    <n v="3147.16"/>
    <d v="2024-01-10T00:00:00"/>
    <s v="North"/>
    <x v="1"/>
    <s v="Bank Transfer"/>
  </r>
  <r>
    <n v="1011"/>
    <s v="Jane Smith"/>
    <s v="Monitor"/>
    <s v="Electronics"/>
    <n v="1"/>
    <n v="119"/>
    <n v="4"/>
    <n v="114.24"/>
    <d v="2024-01-11T00:00:00"/>
    <s v="North"/>
    <x v="0"/>
    <s v="PayPal"/>
  </r>
  <r>
    <n v="1012"/>
    <s v="Bob Brown"/>
    <s v="Tablet"/>
    <s v="Accessories"/>
    <n v="9"/>
    <n v="744"/>
    <n v="2"/>
    <n v="6562.08"/>
    <d v="2024-01-12T00:00:00"/>
    <s v="East"/>
    <x v="2"/>
    <s v="PayPal"/>
  </r>
  <r>
    <n v="1013"/>
    <s v="Alice Johnson"/>
    <s v="Smartphone"/>
    <s v="Electronics"/>
    <n v="8"/>
    <n v="923"/>
    <n v="21"/>
    <n v="5833.3600000000006"/>
    <d v="2024-01-13T00:00:00"/>
    <s v="West"/>
    <x v="2"/>
    <s v="Bank Transfer"/>
  </r>
  <r>
    <n v="1014"/>
    <s v="John Doe"/>
    <s v="Keyboard"/>
    <s v="Accessories"/>
    <n v="5"/>
    <n v="1806"/>
    <n v="9"/>
    <n v="8217.3000000000011"/>
    <d v="2024-01-14T00:00:00"/>
    <s v="East"/>
    <x v="1"/>
    <s v="PayPal"/>
  </r>
  <r>
    <n v="1015"/>
    <s v="Charlie Wilson"/>
    <s v="Tablet"/>
    <s v="Electronics"/>
    <n v="9"/>
    <n v="780"/>
    <n v="23"/>
    <n v="5405.4000000000005"/>
    <d v="2024-01-15T00:00:00"/>
    <s v="East"/>
    <x v="2"/>
    <s v="Bank Transfer"/>
  </r>
  <r>
    <n v="1016"/>
    <s v="Alice Johnson"/>
    <s v="Keyboard"/>
    <s v="Electronics"/>
    <n v="7"/>
    <n v="248"/>
    <n v="19"/>
    <n v="1406.16"/>
    <d v="2024-01-16T00:00:00"/>
    <s v="West"/>
    <x v="1"/>
    <s v="PayPal"/>
  </r>
  <r>
    <n v="1017"/>
    <s v="Jane Smith"/>
    <s v="Laptop"/>
    <s v="Electronics"/>
    <n v="3"/>
    <n v="116"/>
    <n v="14"/>
    <n v="299.27999999999997"/>
    <d v="2024-01-17T00:00:00"/>
    <s v="East"/>
    <x v="2"/>
    <s v="Credit Card"/>
  </r>
  <r>
    <n v="1018"/>
    <s v="Charlie Wilson"/>
    <s v="Keyboard"/>
    <s v="Electronics"/>
    <n v="8"/>
    <n v="828"/>
    <n v="11"/>
    <n v="5895.36"/>
    <d v="2024-01-18T00:00:00"/>
    <s v="North"/>
    <x v="1"/>
    <s v="PayPal"/>
  </r>
  <r>
    <n v="1019"/>
    <s v="Charlie Wilson"/>
    <s v="Smartphone"/>
    <s v="Accessories"/>
    <n v="1"/>
    <n v="545"/>
    <n v="12"/>
    <n v="479.6"/>
    <d v="2024-01-19T00:00:00"/>
    <s v="West"/>
    <x v="1"/>
    <s v="Bank Transfer"/>
  </r>
  <r>
    <n v="1020"/>
    <s v="Jane Smith"/>
    <s v="Tablet"/>
    <s v="Accessories"/>
    <n v="5"/>
    <n v="734"/>
    <n v="5"/>
    <n v="3486.5"/>
    <d v="2024-01-20T00:00:00"/>
    <s v="East"/>
    <x v="1"/>
    <s v="Bank Transfer"/>
  </r>
  <r>
    <n v="1021"/>
    <s v="Bob Brown"/>
    <s v="Laptop"/>
    <s v="Electronics"/>
    <n v="4"/>
    <n v="860"/>
    <n v="2"/>
    <n v="3371.2"/>
    <d v="2024-01-21T00:00:00"/>
    <s v="South"/>
    <x v="1"/>
    <s v="Bank Transfer"/>
  </r>
  <r>
    <n v="1022"/>
    <s v="John Doe"/>
    <s v="Monitor"/>
    <s v="Accessories"/>
    <n v="8"/>
    <n v="1550"/>
    <n v="3"/>
    <n v="12028"/>
    <d v="2024-01-22T00:00:00"/>
    <s v="South"/>
    <x v="2"/>
    <s v="PayPal"/>
  </r>
  <r>
    <n v="1023"/>
    <s v="Jane Smith"/>
    <s v="Monitor"/>
    <s v="Electronics"/>
    <n v="8"/>
    <n v="236"/>
    <n v="12"/>
    <n v="1661.44"/>
    <d v="2024-01-23T00:00:00"/>
    <s v="North"/>
    <x v="2"/>
    <s v="PayPal"/>
  </r>
  <r>
    <n v="1024"/>
    <s v="Jane Smith"/>
    <s v="Tablet"/>
    <s v="Electronics"/>
    <n v="3"/>
    <n v="839"/>
    <n v="5"/>
    <n v="2391.15"/>
    <d v="2024-01-24T00:00:00"/>
    <s v="North"/>
    <x v="2"/>
    <s v="Bank Transfer"/>
  </r>
  <r>
    <n v="1025"/>
    <s v="Jane Smith"/>
    <s v="Smartphone"/>
    <s v="Electronics"/>
    <n v="9"/>
    <n v="566"/>
    <n v="5"/>
    <n v="4839.3"/>
    <d v="2024-01-25T00:00:00"/>
    <s v="South"/>
    <x v="0"/>
    <s v="Credit Card"/>
  </r>
  <r>
    <n v="1026"/>
    <s v="John Doe"/>
    <s v="Monitor"/>
    <s v="Accessories"/>
    <n v="2"/>
    <n v="1818"/>
    <n v="11"/>
    <n v="3236.04"/>
    <d v="2024-01-26T00:00:00"/>
    <s v="East"/>
    <x v="1"/>
    <s v="PayPal"/>
  </r>
  <r>
    <n v="1027"/>
    <s v="Charlie Wilson"/>
    <s v="Laptop"/>
    <s v="Electronics"/>
    <n v="5"/>
    <n v="580"/>
    <n v="16"/>
    <n v="2436"/>
    <d v="2024-01-27T00:00:00"/>
    <s v="West"/>
    <x v="1"/>
    <s v="Credit Card"/>
  </r>
  <r>
    <n v="1028"/>
    <s v="Jane Smith"/>
    <s v="Tablet"/>
    <s v="Accessories"/>
    <n v="7"/>
    <n v="365"/>
    <n v="23"/>
    <n v="1967.35"/>
    <d v="2024-01-28T00:00:00"/>
    <s v="South"/>
    <x v="2"/>
    <s v="Credit Card"/>
  </r>
  <r>
    <n v="1029"/>
    <s v="Bob Brown"/>
    <s v="Smartphone"/>
    <s v="Electronics"/>
    <n v="4"/>
    <n v="1299"/>
    <n v="23"/>
    <n v="4000.92"/>
    <d v="2024-01-29T00:00:00"/>
    <s v="South"/>
    <x v="2"/>
    <s v="Credit Card"/>
  </r>
  <r>
    <n v="1030"/>
    <s v="Bob Brown"/>
    <s v="Laptop"/>
    <s v="Accessories"/>
    <n v="7"/>
    <n v="217"/>
    <n v="10"/>
    <n v="1367.1"/>
    <d v="2024-01-30T00:00:00"/>
    <s v="East"/>
    <x v="2"/>
    <s v="Bank Transfer"/>
  </r>
  <r>
    <n v="1031"/>
    <s v="Charlie Wilson"/>
    <s v="Tablet"/>
    <s v="Electronics"/>
    <n v="3"/>
    <n v="414"/>
    <n v="9"/>
    <n v="1130.22"/>
    <d v="2024-01-31T00:00:00"/>
    <s v="South"/>
    <x v="0"/>
    <s v="Bank Transfer"/>
  </r>
  <r>
    <n v="1032"/>
    <s v="Charlie Wilson"/>
    <s v="Laptop"/>
    <s v="Electronics"/>
    <n v="3"/>
    <n v="1567"/>
    <n v="11"/>
    <n v="4183.8900000000003"/>
    <d v="2024-02-01T00:00:00"/>
    <s v="North"/>
    <x v="2"/>
    <s v="Bank Transfer"/>
  </r>
  <r>
    <n v="1033"/>
    <s v="Alice Johnson"/>
    <s v="Laptop"/>
    <s v="Accessories"/>
    <n v="6"/>
    <n v="1083"/>
    <n v="3"/>
    <n v="6303.0599999999986"/>
    <d v="2024-02-02T00:00:00"/>
    <s v="South"/>
    <x v="1"/>
    <s v="Credit Card"/>
  </r>
  <r>
    <n v="1034"/>
    <s v="Alice Johnson"/>
    <s v="Smartphone"/>
    <s v="Accessories"/>
    <n v="6"/>
    <n v="1442"/>
    <n v="6"/>
    <n v="8132.8799999999992"/>
    <d v="2024-02-03T00:00:00"/>
    <s v="East"/>
    <x v="0"/>
    <s v="Credit Card"/>
  </r>
  <r>
    <n v="1035"/>
    <s v="Charlie Wilson"/>
    <s v="Tablet"/>
    <s v="Electronics"/>
    <n v="6"/>
    <n v="1421"/>
    <n v="11"/>
    <n v="7588.14"/>
    <d v="2024-02-04T00:00:00"/>
    <s v="East"/>
    <x v="1"/>
    <s v="Bank Transfer"/>
  </r>
  <r>
    <n v="1036"/>
    <s v="Charlie Wilson"/>
    <s v="Tablet"/>
    <s v="Electronics"/>
    <n v="9"/>
    <n v="1366"/>
    <n v="13"/>
    <n v="10695.78"/>
    <d v="2024-02-05T00:00:00"/>
    <s v="North"/>
    <x v="1"/>
    <s v="Credit Card"/>
  </r>
  <r>
    <n v="1037"/>
    <s v="Alice Johnson"/>
    <s v="Keyboard"/>
    <s v="Accessories"/>
    <n v="3"/>
    <n v="1243"/>
    <n v="4"/>
    <n v="3579.84"/>
    <d v="2024-02-06T00:00:00"/>
    <s v="North"/>
    <x v="0"/>
    <s v="Bank Transfer"/>
  </r>
  <r>
    <n v="1038"/>
    <s v="Bob Brown"/>
    <s v="Laptop"/>
    <s v="Electronics"/>
    <n v="2"/>
    <n v="459"/>
    <n v="4"/>
    <n v="881.28"/>
    <d v="2024-02-07T00:00:00"/>
    <s v="West"/>
    <x v="2"/>
    <s v="PayPal"/>
  </r>
  <r>
    <n v="1039"/>
    <s v="Alice Johnson"/>
    <s v="Tablet"/>
    <s v="Accessories"/>
    <n v="1"/>
    <n v="1630"/>
    <n v="7"/>
    <n v="1515.9"/>
    <d v="2024-02-08T00:00:00"/>
    <s v="West"/>
    <x v="1"/>
    <s v="Bank Transfer"/>
  </r>
  <r>
    <n v="1040"/>
    <s v="Alice Johnson"/>
    <s v="Keyboard"/>
    <s v="Electronics"/>
    <n v="3"/>
    <n v="1191"/>
    <n v="24"/>
    <n v="2715.48"/>
    <d v="2024-02-09T00:00:00"/>
    <s v="West"/>
    <x v="2"/>
    <s v="PayPal"/>
  </r>
  <r>
    <n v="1041"/>
    <s v="Bob Brown"/>
    <s v="Laptop"/>
    <s v="Accessories"/>
    <n v="4"/>
    <n v="480"/>
    <n v="2"/>
    <n v="1881.6"/>
    <d v="2024-02-10T00:00:00"/>
    <s v="West"/>
    <x v="1"/>
    <s v="PayPal"/>
  </r>
  <r>
    <n v="1042"/>
    <s v="John Doe"/>
    <s v="Smartphone"/>
    <s v="Electronics"/>
    <n v="7"/>
    <n v="1601"/>
    <n v="23"/>
    <n v="8629.39"/>
    <d v="2024-02-11T00:00:00"/>
    <s v="South"/>
    <x v="1"/>
    <s v="Bank Transfer"/>
  </r>
  <r>
    <n v="1043"/>
    <s v="Charlie Wilson"/>
    <s v="Smartphone"/>
    <s v="Accessories"/>
    <n v="7"/>
    <n v="132"/>
    <n v="6"/>
    <n v="868.56"/>
    <d v="2024-02-12T00:00:00"/>
    <s v="North"/>
    <x v="0"/>
    <s v="PayPal"/>
  </r>
  <r>
    <n v="1044"/>
    <s v="Bob Brown"/>
    <s v="Smartphone"/>
    <s v="Accessories"/>
    <n v="6"/>
    <n v="707"/>
    <n v="7"/>
    <n v="3945.06"/>
    <d v="2024-02-13T00:00:00"/>
    <s v="East"/>
    <x v="2"/>
    <s v="PayPal"/>
  </r>
  <r>
    <n v="1045"/>
    <s v="Bob Brown"/>
    <s v="Keyboard"/>
    <s v="Accessories"/>
    <n v="8"/>
    <n v="872"/>
    <n v="3"/>
    <n v="6766.72"/>
    <d v="2024-02-14T00:00:00"/>
    <s v="South"/>
    <x v="1"/>
    <s v="Credit Card"/>
  </r>
  <r>
    <n v="1046"/>
    <s v="John Doe"/>
    <s v="Tablet"/>
    <s v="Accessories"/>
    <n v="9"/>
    <n v="1774"/>
    <n v="10"/>
    <n v="14369.4"/>
    <d v="2024-02-15T00:00:00"/>
    <s v="South"/>
    <x v="1"/>
    <s v="Bank Transfer"/>
  </r>
  <r>
    <n v="1047"/>
    <s v="Bob Brown"/>
    <s v="Tablet"/>
    <s v="Electronics"/>
    <n v="5"/>
    <n v="1699"/>
    <n v="23"/>
    <n v="6541.1500000000005"/>
    <d v="2024-02-16T00:00:00"/>
    <s v="South"/>
    <x v="2"/>
    <s v="Credit Card"/>
  </r>
  <r>
    <n v="1048"/>
    <s v="Charlie Wilson"/>
    <s v="Laptop"/>
    <s v="Electronics"/>
    <n v="3"/>
    <n v="1650"/>
    <n v="9"/>
    <n v="4504.5"/>
    <d v="2024-02-17T00:00:00"/>
    <s v="South"/>
    <x v="1"/>
    <s v="Credit Card"/>
  </r>
  <r>
    <n v="1049"/>
    <s v="Jane Smith"/>
    <s v="Laptop"/>
    <s v="Electronics"/>
    <n v="1"/>
    <n v="176"/>
    <n v="5"/>
    <n v="167.2"/>
    <d v="2024-02-18T00:00:00"/>
    <s v="West"/>
    <x v="1"/>
    <s v="Bank Transfer"/>
  </r>
  <r>
    <n v="1050"/>
    <s v="Charlie Wilson"/>
    <s v="Laptop"/>
    <s v="Accessories"/>
    <n v="3"/>
    <n v="737"/>
    <n v="9"/>
    <n v="2012.01"/>
    <d v="2024-02-19T00:00:00"/>
    <s v="North"/>
    <x v="1"/>
    <s v="PayPal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0">
  <r>
    <n v="1001"/>
    <s v="Alice Johnson"/>
    <s v="Laptop"/>
    <s v="Electronics"/>
    <n v="9"/>
    <n v="1877"/>
    <n v="5"/>
    <n v="16048.35"/>
    <d v="2024-01-01T00:00:00"/>
    <s v="West"/>
    <s v="Rep B"/>
    <x v="0"/>
    <s v="West Laptop"/>
  </r>
  <r>
    <n v="1002"/>
    <s v="Alice Johnson"/>
    <s v="Smartphone"/>
    <s v="Accessories"/>
    <n v="8"/>
    <n v="1663"/>
    <n v="10"/>
    <n v="11973.6"/>
    <d v="2024-01-02T00:00:00"/>
    <s v="West"/>
    <s v="Rep B"/>
    <x v="1"/>
    <s v="West Smartphone"/>
  </r>
  <r>
    <n v="1003"/>
    <s v="Bob Brown"/>
    <s v="Laptop"/>
    <s v="Electronics"/>
    <n v="7"/>
    <n v="1351"/>
    <n v="19"/>
    <n v="7660.17"/>
    <d v="2024-01-03T00:00:00"/>
    <s v="South"/>
    <s v="Rep A"/>
    <x v="2"/>
    <s v="South Laptop"/>
  </r>
  <r>
    <n v="1004"/>
    <s v="Charlie Wilson"/>
    <s v="Tablet"/>
    <s v="Electronics"/>
    <n v="3"/>
    <n v="794"/>
    <n v="9"/>
    <n v="2167.62"/>
    <d v="2024-01-04T00:00:00"/>
    <s v="East"/>
    <s v="Rep A"/>
    <x v="0"/>
    <s v="East Tablet"/>
  </r>
  <r>
    <n v="1005"/>
    <s v="Charlie Wilson"/>
    <s v="Monitor"/>
    <s v="Accessories"/>
    <n v="9"/>
    <n v="517"/>
    <n v="22"/>
    <n v="3629.34"/>
    <d v="2024-01-05T00:00:00"/>
    <s v="West"/>
    <s v="Rep A"/>
    <x v="0"/>
    <s v="West Monitor"/>
  </r>
  <r>
    <n v="1006"/>
    <s v="Bob Brown"/>
    <s v="Monitor"/>
    <s v="Accessories"/>
    <n v="1"/>
    <n v="775"/>
    <n v="3"/>
    <n v="751.75"/>
    <d v="2024-01-06T00:00:00"/>
    <s v="West"/>
    <s v="Rep B"/>
    <x v="1"/>
    <s v="West Monitor"/>
  </r>
  <r>
    <n v="1007"/>
    <s v="John Doe"/>
    <s v="Monitor"/>
    <s v="Accessories"/>
    <n v="7"/>
    <n v="1456"/>
    <n v="17"/>
    <n v="8459.3599999999988"/>
    <d v="2024-01-07T00:00:00"/>
    <s v="West"/>
    <s v="Rep C"/>
    <x v="1"/>
    <s v="West Monitor"/>
  </r>
  <r>
    <n v="1008"/>
    <s v="Alice Johnson"/>
    <s v="Laptop"/>
    <s v="Electronics"/>
    <n v="4"/>
    <n v="497"/>
    <n v="16"/>
    <n v="1669.92"/>
    <d v="2024-01-08T00:00:00"/>
    <s v="South"/>
    <s v="Rep C"/>
    <x v="2"/>
    <s v="South Laptop"/>
  </r>
  <r>
    <n v="1009"/>
    <s v="Charlie Wilson"/>
    <s v="Laptop"/>
    <s v="Accessories"/>
    <n v="5"/>
    <n v="170"/>
    <n v="2"/>
    <n v="833"/>
    <d v="2024-01-09T00:00:00"/>
    <s v="South"/>
    <s v="Rep C"/>
    <x v="1"/>
    <s v="South Laptop"/>
  </r>
  <r>
    <n v="1010"/>
    <s v="Charlie Wilson"/>
    <s v="Monitor"/>
    <s v="Accessories"/>
    <n v="2"/>
    <n v="1919"/>
    <n v="18"/>
    <n v="3147.16"/>
    <d v="2024-01-10T00:00:00"/>
    <s v="North"/>
    <s v="Rep A"/>
    <x v="0"/>
    <s v="North Monitor"/>
  </r>
  <r>
    <n v="1011"/>
    <s v="Jane Smith"/>
    <s v="Monitor"/>
    <s v="Electronics"/>
    <n v="1"/>
    <n v="119"/>
    <n v="4"/>
    <n v="114.24"/>
    <d v="2024-01-11T00:00:00"/>
    <s v="North"/>
    <s v="Rep B"/>
    <x v="2"/>
    <s v="North Monitor"/>
  </r>
  <r>
    <n v="1012"/>
    <s v="Bob Brown"/>
    <s v="Tablet"/>
    <s v="Accessories"/>
    <n v="9"/>
    <n v="744"/>
    <n v="2"/>
    <n v="6562.08"/>
    <d v="2024-01-12T00:00:00"/>
    <s v="East"/>
    <s v="Rep C"/>
    <x v="2"/>
    <s v="East Tablet"/>
  </r>
  <r>
    <n v="1013"/>
    <s v="Alice Johnson"/>
    <s v="Smartphone"/>
    <s v="Electronics"/>
    <n v="8"/>
    <n v="923"/>
    <n v="21"/>
    <n v="5833.3600000000006"/>
    <d v="2024-01-13T00:00:00"/>
    <s v="West"/>
    <s v="Rep C"/>
    <x v="0"/>
    <s v="West Smartphone"/>
  </r>
  <r>
    <n v="1014"/>
    <s v="John Doe"/>
    <s v="Keyboard"/>
    <s v="Accessories"/>
    <n v="5"/>
    <n v="1806"/>
    <n v="9"/>
    <n v="8217.3000000000011"/>
    <d v="2024-01-14T00:00:00"/>
    <s v="East"/>
    <s v="Rep A"/>
    <x v="2"/>
    <s v="East Keyboard"/>
  </r>
  <r>
    <n v="1015"/>
    <s v="Charlie Wilson"/>
    <s v="Tablet"/>
    <s v="Electronics"/>
    <n v="9"/>
    <n v="780"/>
    <n v="23"/>
    <n v="5405.4000000000005"/>
    <d v="2024-01-15T00:00:00"/>
    <s v="East"/>
    <s v="Rep C"/>
    <x v="0"/>
    <s v="East Tablet"/>
  </r>
  <r>
    <n v="1016"/>
    <s v="Alice Johnson"/>
    <s v="Keyboard"/>
    <s v="Electronics"/>
    <n v="7"/>
    <n v="248"/>
    <n v="19"/>
    <n v="1406.16"/>
    <d v="2024-01-16T00:00:00"/>
    <s v="West"/>
    <s v="Rep A"/>
    <x v="2"/>
    <s v="West Keyboard"/>
  </r>
  <r>
    <n v="1017"/>
    <s v="Jane Smith"/>
    <s v="Laptop"/>
    <s v="Electronics"/>
    <n v="3"/>
    <n v="116"/>
    <n v="14"/>
    <n v="299.27999999999997"/>
    <d v="2024-01-17T00:00:00"/>
    <s v="East"/>
    <s v="Rep C"/>
    <x v="1"/>
    <s v="East Laptop"/>
  </r>
  <r>
    <n v="1018"/>
    <s v="Charlie Wilson"/>
    <s v="Keyboard"/>
    <s v="Electronics"/>
    <n v="8"/>
    <n v="828"/>
    <n v="11"/>
    <n v="5895.36"/>
    <d v="2024-01-18T00:00:00"/>
    <s v="North"/>
    <s v="Rep A"/>
    <x v="2"/>
    <s v="North Keyboard"/>
  </r>
  <r>
    <n v="1019"/>
    <s v="Charlie Wilson"/>
    <s v="Smartphone"/>
    <s v="Accessories"/>
    <n v="1"/>
    <n v="545"/>
    <n v="12"/>
    <n v="479.6"/>
    <d v="2024-01-19T00:00:00"/>
    <s v="West"/>
    <s v="Rep A"/>
    <x v="0"/>
    <s v="West Smartphone"/>
  </r>
  <r>
    <n v="1020"/>
    <s v="Jane Smith"/>
    <s v="Tablet"/>
    <s v="Accessories"/>
    <n v="5"/>
    <n v="734"/>
    <n v="5"/>
    <n v="3486.5"/>
    <d v="2024-01-20T00:00:00"/>
    <s v="East"/>
    <s v="Rep A"/>
    <x v="0"/>
    <s v="East Tablet"/>
  </r>
  <r>
    <n v="1021"/>
    <s v="Bob Brown"/>
    <s v="Laptop"/>
    <s v="Electronics"/>
    <n v="4"/>
    <n v="860"/>
    <n v="2"/>
    <n v="3371.2"/>
    <d v="2024-01-21T00:00:00"/>
    <s v="South"/>
    <s v="Rep A"/>
    <x v="0"/>
    <s v="South Laptop"/>
  </r>
  <r>
    <n v="1022"/>
    <s v="John Doe"/>
    <s v="Monitor"/>
    <s v="Accessories"/>
    <n v="8"/>
    <n v="1550"/>
    <n v="3"/>
    <n v="12028"/>
    <d v="2024-01-22T00:00:00"/>
    <s v="South"/>
    <s v="Rep C"/>
    <x v="2"/>
    <s v="South Monitor"/>
  </r>
  <r>
    <n v="1023"/>
    <s v="Jane Smith"/>
    <s v="Monitor"/>
    <s v="Electronics"/>
    <n v="8"/>
    <n v="236"/>
    <n v="12"/>
    <n v="1661.44"/>
    <d v="2024-01-23T00:00:00"/>
    <s v="North"/>
    <s v="Rep C"/>
    <x v="2"/>
    <s v="North Monitor"/>
  </r>
  <r>
    <n v="1024"/>
    <s v="Jane Smith"/>
    <s v="Tablet"/>
    <s v="Electronics"/>
    <n v="3"/>
    <n v="839"/>
    <n v="5"/>
    <n v="2391.15"/>
    <d v="2024-01-24T00:00:00"/>
    <s v="North"/>
    <s v="Rep C"/>
    <x v="0"/>
    <s v="North Tablet"/>
  </r>
  <r>
    <n v="1025"/>
    <s v="Jane Smith"/>
    <s v="Smartphone"/>
    <s v="Electronics"/>
    <n v="9"/>
    <n v="566"/>
    <n v="5"/>
    <n v="4839.3"/>
    <d v="2024-01-25T00:00:00"/>
    <s v="South"/>
    <s v="Rep B"/>
    <x v="1"/>
    <s v="South Smartphone"/>
  </r>
  <r>
    <n v="1026"/>
    <s v="John Doe"/>
    <s v="Monitor"/>
    <s v="Accessories"/>
    <n v="2"/>
    <n v="1818"/>
    <n v="11"/>
    <n v="3236.04"/>
    <d v="2024-01-26T00:00:00"/>
    <s v="East"/>
    <s v="Rep A"/>
    <x v="2"/>
    <s v="East Monitor"/>
  </r>
  <r>
    <n v="1027"/>
    <s v="Charlie Wilson"/>
    <s v="Laptop"/>
    <s v="Electronics"/>
    <n v="5"/>
    <n v="580"/>
    <n v="16"/>
    <n v="2436"/>
    <d v="2024-01-27T00:00:00"/>
    <s v="West"/>
    <s v="Rep A"/>
    <x v="1"/>
    <s v="West Laptop"/>
  </r>
  <r>
    <n v="1028"/>
    <s v="Jane Smith"/>
    <s v="Tablet"/>
    <s v="Accessories"/>
    <n v="7"/>
    <n v="365"/>
    <n v="23"/>
    <n v="1967.35"/>
    <d v="2024-01-28T00:00:00"/>
    <s v="South"/>
    <s v="Rep C"/>
    <x v="1"/>
    <s v="South Tablet"/>
  </r>
  <r>
    <n v="1029"/>
    <s v="Bob Brown"/>
    <s v="Smartphone"/>
    <s v="Electronics"/>
    <n v="4"/>
    <n v="1299"/>
    <n v="23"/>
    <n v="4000.92"/>
    <d v="2024-01-29T00:00:00"/>
    <s v="South"/>
    <s v="Rep C"/>
    <x v="1"/>
    <s v="South Smartphone"/>
  </r>
  <r>
    <n v="1030"/>
    <s v="Bob Brown"/>
    <s v="Laptop"/>
    <s v="Accessories"/>
    <n v="7"/>
    <n v="217"/>
    <n v="10"/>
    <n v="1367.1"/>
    <d v="2024-01-30T00:00:00"/>
    <s v="East"/>
    <s v="Rep C"/>
    <x v="0"/>
    <s v="East Laptop"/>
  </r>
  <r>
    <n v="1031"/>
    <s v="Charlie Wilson"/>
    <s v="Tablet"/>
    <s v="Electronics"/>
    <n v="3"/>
    <n v="414"/>
    <n v="9"/>
    <n v="1130.22"/>
    <d v="2024-01-31T00:00:00"/>
    <s v="South"/>
    <s v="Rep B"/>
    <x v="0"/>
    <s v="South Tablet"/>
  </r>
  <r>
    <n v="1032"/>
    <s v="Charlie Wilson"/>
    <s v="Laptop"/>
    <s v="Electronics"/>
    <n v="3"/>
    <n v="1567"/>
    <n v="11"/>
    <n v="4183.8900000000003"/>
    <d v="2024-02-01T00:00:00"/>
    <s v="North"/>
    <s v="Rep C"/>
    <x v="0"/>
    <s v="North Laptop"/>
  </r>
  <r>
    <n v="1033"/>
    <s v="Alice Johnson"/>
    <s v="Laptop"/>
    <s v="Accessories"/>
    <n v="6"/>
    <n v="1083"/>
    <n v="3"/>
    <n v="6303.0599999999986"/>
    <d v="2024-02-02T00:00:00"/>
    <s v="South"/>
    <s v="Rep A"/>
    <x v="1"/>
    <s v="South Laptop"/>
  </r>
  <r>
    <n v="1034"/>
    <s v="Alice Johnson"/>
    <s v="Smartphone"/>
    <s v="Accessories"/>
    <n v="6"/>
    <n v="1442"/>
    <n v="6"/>
    <n v="8132.8799999999992"/>
    <d v="2024-02-03T00:00:00"/>
    <s v="East"/>
    <s v="Rep B"/>
    <x v="1"/>
    <s v="East Smartphone"/>
  </r>
  <r>
    <n v="1035"/>
    <s v="Charlie Wilson"/>
    <s v="Tablet"/>
    <s v="Electronics"/>
    <n v="6"/>
    <n v="1421"/>
    <n v="11"/>
    <n v="7588.14"/>
    <d v="2024-02-04T00:00:00"/>
    <s v="East"/>
    <s v="Rep A"/>
    <x v="0"/>
    <s v="East Tablet"/>
  </r>
  <r>
    <n v="1036"/>
    <s v="Charlie Wilson"/>
    <s v="Tablet"/>
    <s v="Electronics"/>
    <n v="9"/>
    <n v="1366"/>
    <n v="13"/>
    <n v="10695.78"/>
    <d v="2024-02-05T00:00:00"/>
    <s v="North"/>
    <s v="Rep A"/>
    <x v="1"/>
    <s v="North Tablet"/>
  </r>
  <r>
    <n v="1037"/>
    <s v="Alice Johnson"/>
    <s v="Keyboard"/>
    <s v="Accessories"/>
    <n v="3"/>
    <n v="1243"/>
    <n v="4"/>
    <n v="3579.84"/>
    <d v="2024-02-06T00:00:00"/>
    <s v="North"/>
    <s v="Rep B"/>
    <x v="0"/>
    <s v="North Keyboard"/>
  </r>
  <r>
    <n v="1038"/>
    <s v="Bob Brown"/>
    <s v="Laptop"/>
    <s v="Electronics"/>
    <n v="2"/>
    <n v="459"/>
    <n v="4"/>
    <n v="881.28"/>
    <d v="2024-02-07T00:00:00"/>
    <s v="West"/>
    <s v="Rep C"/>
    <x v="2"/>
    <s v="West Laptop"/>
  </r>
  <r>
    <n v="1039"/>
    <s v="Alice Johnson"/>
    <s v="Tablet"/>
    <s v="Accessories"/>
    <n v="1"/>
    <n v="1630"/>
    <n v="7"/>
    <n v="1515.9"/>
    <d v="2024-02-08T00:00:00"/>
    <s v="West"/>
    <s v="Rep A"/>
    <x v="0"/>
    <s v="West Tablet"/>
  </r>
  <r>
    <n v="1040"/>
    <s v="Alice Johnson"/>
    <s v="Keyboard"/>
    <s v="Electronics"/>
    <n v="3"/>
    <n v="1191"/>
    <n v="24"/>
    <n v="2715.48"/>
    <d v="2024-02-09T00:00:00"/>
    <s v="West"/>
    <s v="Rep C"/>
    <x v="2"/>
    <s v="West Keyboard"/>
  </r>
  <r>
    <n v="1041"/>
    <s v="Bob Brown"/>
    <s v="Laptop"/>
    <s v="Accessories"/>
    <n v="4"/>
    <n v="480"/>
    <n v="2"/>
    <n v="1881.6"/>
    <d v="2024-02-10T00:00:00"/>
    <s v="West"/>
    <s v="Rep A"/>
    <x v="2"/>
    <s v="West Laptop"/>
  </r>
  <r>
    <n v="1042"/>
    <s v="John Doe"/>
    <s v="Smartphone"/>
    <s v="Electronics"/>
    <n v="7"/>
    <n v="1601"/>
    <n v="23"/>
    <n v="8629.39"/>
    <d v="2024-02-11T00:00:00"/>
    <s v="South"/>
    <s v="Rep A"/>
    <x v="0"/>
    <s v="South Smartphone"/>
  </r>
  <r>
    <n v="1043"/>
    <s v="Charlie Wilson"/>
    <s v="Smartphone"/>
    <s v="Accessories"/>
    <n v="7"/>
    <n v="132"/>
    <n v="6"/>
    <n v="868.56"/>
    <d v="2024-02-12T00:00:00"/>
    <s v="North"/>
    <s v="Rep B"/>
    <x v="2"/>
    <s v="North Smartphone"/>
  </r>
  <r>
    <n v="1044"/>
    <s v="Bob Brown"/>
    <s v="Smartphone"/>
    <s v="Accessories"/>
    <n v="6"/>
    <n v="707"/>
    <n v="7"/>
    <n v="3945.06"/>
    <d v="2024-02-13T00:00:00"/>
    <s v="East"/>
    <s v="Rep C"/>
    <x v="2"/>
    <s v="East Smartphone"/>
  </r>
  <r>
    <n v="1045"/>
    <s v="Bob Brown"/>
    <s v="Keyboard"/>
    <s v="Accessories"/>
    <n v="8"/>
    <n v="872"/>
    <n v="3"/>
    <n v="6766.72"/>
    <d v="2024-02-14T00:00:00"/>
    <s v="South"/>
    <s v="Rep A"/>
    <x v="1"/>
    <s v="South Keyboard"/>
  </r>
  <r>
    <n v="1046"/>
    <s v="John Doe"/>
    <s v="Tablet"/>
    <s v="Accessories"/>
    <n v="9"/>
    <n v="1774"/>
    <n v="10"/>
    <n v="14369.4"/>
    <d v="2024-02-15T00:00:00"/>
    <s v="South"/>
    <s v="Rep A"/>
    <x v="0"/>
    <s v="South Tablet"/>
  </r>
  <r>
    <n v="1047"/>
    <s v="Bob Brown"/>
    <s v="Tablet"/>
    <s v="Electronics"/>
    <n v="5"/>
    <n v="1699"/>
    <n v="23"/>
    <n v="6541.1500000000005"/>
    <d v="2024-02-16T00:00:00"/>
    <s v="South"/>
    <s v="Rep C"/>
    <x v="1"/>
    <s v="South Tablet"/>
  </r>
  <r>
    <n v="1048"/>
    <s v="Charlie Wilson"/>
    <s v="Laptop"/>
    <s v="Electronics"/>
    <n v="3"/>
    <n v="1650"/>
    <n v="9"/>
    <n v="4504.5"/>
    <d v="2024-02-17T00:00:00"/>
    <s v="South"/>
    <s v="Rep A"/>
    <x v="1"/>
    <s v="South Laptop"/>
  </r>
  <r>
    <n v="1049"/>
    <s v="Jane Smith"/>
    <s v="Laptop"/>
    <s v="Electronics"/>
    <n v="1"/>
    <n v="176"/>
    <n v="5"/>
    <n v="167.2"/>
    <d v="2024-02-18T00:00:00"/>
    <s v="West"/>
    <s v="Rep A"/>
    <x v="0"/>
    <s v="West Laptop"/>
  </r>
  <r>
    <n v="1050"/>
    <s v="Charlie Wilson"/>
    <s v="Laptop"/>
    <s v="Accessories"/>
    <n v="3"/>
    <n v="737"/>
    <n v="9"/>
    <n v="2012.01"/>
    <d v="2024-02-19T00:00:00"/>
    <s v="North"/>
    <s v="Rep A"/>
    <x v="2"/>
    <s v="North Laptop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V12:W16" firstHeaderRow="1" firstDataRow="1" firstDataCol="1"/>
  <pivotFields count="13">
    <pivotField showAll="0"/>
    <pivotField showAll="0"/>
    <pivotField showAll="0"/>
    <pivotField showAll="0"/>
    <pivotField showAll="0"/>
    <pivotField showAll="0"/>
    <pivotField showAll="0"/>
    <pivotField dataField="1" showAll="0"/>
    <pivotField numFmtId="164"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</pivotFields>
  <rowFields count="1">
    <field x="1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Total Sales" fld="7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N31:O35" firstHeaderRow="1" firstDataRow="1" firstDataCol="1"/>
  <pivotFields count="12">
    <pivotField showAll="0"/>
    <pivotField showAll="0"/>
    <pivotField showAll="0"/>
    <pivotField showAll="0"/>
    <pivotField showAll="0"/>
    <pivotField showAll="0"/>
    <pivotField showAll="0"/>
    <pivotField dataField="1" showAll="0"/>
    <pivotField numFmtId="164" showAll="0"/>
    <pivotField showAll="0"/>
    <pivotField axis="axisRow" showAll="0">
      <items count="4">
        <item x="1"/>
        <item x="0"/>
        <item x="2"/>
        <item t="default"/>
      </items>
    </pivotField>
    <pivotField showAll="0"/>
  </pivotFields>
  <rowFields count="1">
    <field x="1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Total Sales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1"/>
  <sheetViews>
    <sheetView tabSelected="1" topLeftCell="K1" workbookViewId="0">
      <selection activeCell="V9" sqref="V9:AF10"/>
    </sheetView>
  </sheetViews>
  <sheetFormatPr defaultRowHeight="15" x14ac:dyDescent="0.25"/>
  <cols>
    <col min="1" max="1" width="8" bestFit="1" customWidth="1"/>
    <col min="2" max="2" width="14.7109375" bestFit="1" customWidth="1"/>
    <col min="3" max="3" width="10.85546875" bestFit="1" customWidth="1"/>
    <col min="4" max="4" width="10.42578125" bestFit="1" customWidth="1"/>
    <col min="5" max="5" width="8.28515625" bestFit="1" customWidth="1"/>
    <col min="6" max="6" width="12.28515625" bestFit="1" customWidth="1"/>
    <col min="7" max="7" width="11.5703125" bestFit="1" customWidth="1"/>
    <col min="8" max="8" width="9.85546875" bestFit="1" customWidth="1"/>
    <col min="9" max="9" width="18.140625" bestFit="1" customWidth="1"/>
    <col min="12" max="12" width="15.85546875" bestFit="1" customWidth="1"/>
    <col min="13" max="13" width="17.7109375" bestFit="1" customWidth="1"/>
    <col min="14" max="14" width="13.140625" bestFit="1" customWidth="1"/>
    <col min="15" max="15" width="17.28515625" bestFit="1" customWidth="1"/>
    <col min="22" max="22" width="13.140625" bestFit="1" customWidth="1"/>
    <col min="23" max="23" width="17.28515625" bestFit="1" customWidth="1"/>
  </cols>
  <sheetData>
    <row r="1" spans="1:3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t="s">
        <v>45</v>
      </c>
    </row>
    <row r="2" spans="1:32" ht="15" customHeight="1" x14ac:dyDescent="0.25">
      <c r="A2">
        <v>1001</v>
      </c>
      <c r="B2" t="s">
        <v>12</v>
      </c>
      <c r="C2" t="s">
        <v>17</v>
      </c>
      <c r="D2" t="s">
        <v>22</v>
      </c>
      <c r="E2">
        <v>9</v>
      </c>
      <c r="F2">
        <v>1877</v>
      </c>
      <c r="G2">
        <v>5</v>
      </c>
      <c r="H2">
        <v>16048.35</v>
      </c>
      <c r="I2" s="2">
        <v>45292</v>
      </c>
      <c r="J2" t="s">
        <v>24</v>
      </c>
      <c r="K2" t="s">
        <v>28</v>
      </c>
      <c r="L2" t="s">
        <v>31</v>
      </c>
      <c r="M2" t="str">
        <f>J2 &amp; " " &amp; C2</f>
        <v>West Laptop</v>
      </c>
      <c r="N2" s="4" t="s">
        <v>36</v>
      </c>
      <c r="O2" s="3"/>
      <c r="P2" s="3"/>
      <c r="Q2" s="3"/>
      <c r="R2" s="3"/>
      <c r="S2" s="3"/>
      <c r="T2" s="3"/>
      <c r="V2" s="3" t="s">
        <v>46</v>
      </c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2" x14ac:dyDescent="0.25">
      <c r="A3">
        <v>1002</v>
      </c>
      <c r="B3" t="s">
        <v>12</v>
      </c>
      <c r="C3" t="s">
        <v>18</v>
      </c>
      <c r="D3" t="s">
        <v>23</v>
      </c>
      <c r="E3">
        <v>8</v>
      </c>
      <c r="F3">
        <v>1663</v>
      </c>
      <c r="G3">
        <v>10</v>
      </c>
      <c r="H3">
        <v>11973.6</v>
      </c>
      <c r="I3" s="2">
        <v>45293</v>
      </c>
      <c r="J3" t="s">
        <v>24</v>
      </c>
      <c r="K3" t="s">
        <v>28</v>
      </c>
      <c r="L3" t="s">
        <v>32</v>
      </c>
      <c r="M3" t="str">
        <f t="shared" ref="M3:M51" si="0">J3 &amp; " " &amp; C3</f>
        <v>West Smartphone</v>
      </c>
      <c r="N3" s="3"/>
      <c r="O3" s="3"/>
      <c r="P3" s="3"/>
      <c r="Q3" s="3"/>
      <c r="R3" s="3"/>
      <c r="S3" s="3"/>
      <c r="T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</row>
    <row r="4" spans="1:32" x14ac:dyDescent="0.25">
      <c r="A4">
        <v>1003</v>
      </c>
      <c r="B4" t="s">
        <v>13</v>
      </c>
      <c r="C4" t="s">
        <v>17</v>
      </c>
      <c r="D4" t="s">
        <v>22</v>
      </c>
      <c r="E4">
        <v>7</v>
      </c>
      <c r="F4">
        <v>1351</v>
      </c>
      <c r="G4">
        <v>19</v>
      </c>
      <c r="H4">
        <v>7660.17</v>
      </c>
      <c r="I4" s="2">
        <v>45294</v>
      </c>
      <c r="J4" t="s">
        <v>25</v>
      </c>
      <c r="K4" t="s">
        <v>29</v>
      </c>
      <c r="L4" t="s">
        <v>33</v>
      </c>
      <c r="M4" t="str">
        <f t="shared" si="0"/>
        <v>South Laptop</v>
      </c>
      <c r="N4" s="3"/>
      <c r="O4" s="3"/>
      <c r="P4" s="3"/>
      <c r="Q4" s="3"/>
      <c r="R4" s="3"/>
      <c r="S4" s="3"/>
      <c r="T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</row>
    <row r="5" spans="1:32" x14ac:dyDescent="0.25">
      <c r="A5">
        <v>1004</v>
      </c>
      <c r="B5" t="s">
        <v>14</v>
      </c>
      <c r="C5" t="s">
        <v>19</v>
      </c>
      <c r="D5" t="s">
        <v>22</v>
      </c>
      <c r="E5">
        <v>3</v>
      </c>
      <c r="F5">
        <v>794</v>
      </c>
      <c r="G5">
        <v>9</v>
      </c>
      <c r="H5">
        <v>2167.62</v>
      </c>
      <c r="I5" s="2">
        <v>45295</v>
      </c>
      <c r="J5" t="s">
        <v>26</v>
      </c>
      <c r="K5" t="s">
        <v>29</v>
      </c>
      <c r="L5" t="s">
        <v>31</v>
      </c>
      <c r="M5" t="str">
        <f t="shared" si="0"/>
        <v>East Tablet</v>
      </c>
      <c r="N5">
        <f>VLOOKUP(C3,C1:L51,4,FALSE)</f>
        <v>1663</v>
      </c>
    </row>
    <row r="6" spans="1:32" x14ac:dyDescent="0.25">
      <c r="A6">
        <v>1005</v>
      </c>
      <c r="B6" t="s">
        <v>14</v>
      </c>
      <c r="C6" t="s">
        <v>20</v>
      </c>
      <c r="D6" t="s">
        <v>23</v>
      </c>
      <c r="E6">
        <v>9</v>
      </c>
      <c r="F6">
        <v>517</v>
      </c>
      <c r="G6">
        <v>22</v>
      </c>
      <c r="H6">
        <v>3629.34</v>
      </c>
      <c r="I6" s="2">
        <v>45296</v>
      </c>
      <c r="J6" t="s">
        <v>24</v>
      </c>
      <c r="K6" t="s">
        <v>29</v>
      </c>
      <c r="L6" t="s">
        <v>31</v>
      </c>
      <c r="M6" t="str">
        <f t="shared" si="0"/>
        <v>West Monitor</v>
      </c>
      <c r="W6" t="e">
        <f>VLOOKUP("North Laptop", M2:M50, 3, FALSE)</f>
        <v>#REF!</v>
      </c>
    </row>
    <row r="7" spans="1:32" x14ac:dyDescent="0.25">
      <c r="A7">
        <v>1006</v>
      </c>
      <c r="B7" t="s">
        <v>13</v>
      </c>
      <c r="C7" t="s">
        <v>20</v>
      </c>
      <c r="D7" t="s">
        <v>23</v>
      </c>
      <c r="E7">
        <v>1</v>
      </c>
      <c r="F7">
        <v>775</v>
      </c>
      <c r="G7">
        <v>3</v>
      </c>
      <c r="H7">
        <v>751.75</v>
      </c>
      <c r="I7" s="2">
        <v>45297</v>
      </c>
      <c r="J7" t="s">
        <v>24</v>
      </c>
      <c r="K7" t="s">
        <v>28</v>
      </c>
      <c r="L7" t="s">
        <v>32</v>
      </c>
      <c r="M7" t="str">
        <f t="shared" si="0"/>
        <v>West Monitor</v>
      </c>
    </row>
    <row r="8" spans="1:32" x14ac:dyDescent="0.25">
      <c r="A8">
        <v>1007</v>
      </c>
      <c r="B8" t="s">
        <v>15</v>
      </c>
      <c r="C8" t="s">
        <v>20</v>
      </c>
      <c r="D8" t="s">
        <v>23</v>
      </c>
      <c r="E8">
        <v>7</v>
      </c>
      <c r="F8">
        <v>1456</v>
      </c>
      <c r="G8">
        <v>17</v>
      </c>
      <c r="H8">
        <v>8459.3599999999988</v>
      </c>
      <c r="I8" s="2">
        <v>45298</v>
      </c>
      <c r="J8" t="s">
        <v>24</v>
      </c>
      <c r="K8" t="s">
        <v>30</v>
      </c>
      <c r="L8" t="s">
        <v>32</v>
      </c>
      <c r="M8" t="str">
        <f t="shared" si="0"/>
        <v>West Monitor</v>
      </c>
    </row>
    <row r="9" spans="1:32" x14ac:dyDescent="0.25">
      <c r="A9">
        <v>1008</v>
      </c>
      <c r="B9" t="s">
        <v>12</v>
      </c>
      <c r="C9" t="s">
        <v>17</v>
      </c>
      <c r="D9" t="s">
        <v>22</v>
      </c>
      <c r="E9">
        <v>4</v>
      </c>
      <c r="F9">
        <v>497</v>
      </c>
      <c r="G9">
        <v>16</v>
      </c>
      <c r="H9">
        <v>1669.92</v>
      </c>
      <c r="I9" s="2">
        <v>45299</v>
      </c>
      <c r="J9" t="s">
        <v>25</v>
      </c>
      <c r="K9" t="s">
        <v>30</v>
      </c>
      <c r="L9" t="s">
        <v>33</v>
      </c>
      <c r="M9" t="str">
        <f t="shared" si="0"/>
        <v>South Laptop</v>
      </c>
      <c r="V9" s="3" t="s">
        <v>47</v>
      </c>
      <c r="W9" s="3"/>
      <c r="X9" s="3"/>
      <c r="Y9" s="3"/>
      <c r="Z9" s="3"/>
      <c r="AA9" s="3"/>
      <c r="AB9" s="3"/>
      <c r="AC9" s="3"/>
      <c r="AD9" s="3"/>
      <c r="AE9" s="3"/>
      <c r="AF9" s="3"/>
    </row>
    <row r="10" spans="1:32" x14ac:dyDescent="0.25">
      <c r="A10">
        <v>1009</v>
      </c>
      <c r="B10" t="s">
        <v>14</v>
      </c>
      <c r="C10" t="s">
        <v>17</v>
      </c>
      <c r="D10" t="s">
        <v>23</v>
      </c>
      <c r="E10">
        <v>5</v>
      </c>
      <c r="F10">
        <v>170</v>
      </c>
      <c r="G10">
        <v>2</v>
      </c>
      <c r="H10">
        <v>833</v>
      </c>
      <c r="I10" s="2">
        <v>45300</v>
      </c>
      <c r="J10" t="s">
        <v>25</v>
      </c>
      <c r="K10" t="s">
        <v>30</v>
      </c>
      <c r="L10" t="s">
        <v>32</v>
      </c>
      <c r="M10" t="str">
        <f t="shared" si="0"/>
        <v>South Laptop</v>
      </c>
      <c r="N10" s="3" t="s">
        <v>35</v>
      </c>
      <c r="O10" s="3"/>
      <c r="P10" s="3"/>
      <c r="Q10" s="3"/>
      <c r="R10" s="3"/>
      <c r="S10" s="3"/>
      <c r="T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</row>
    <row r="11" spans="1:32" x14ac:dyDescent="0.25">
      <c r="A11">
        <v>1010</v>
      </c>
      <c r="B11" t="s">
        <v>14</v>
      </c>
      <c r="C11" t="s">
        <v>20</v>
      </c>
      <c r="D11" t="s">
        <v>23</v>
      </c>
      <c r="E11">
        <v>2</v>
      </c>
      <c r="F11">
        <v>1919</v>
      </c>
      <c r="G11">
        <v>18</v>
      </c>
      <c r="H11">
        <v>3147.16</v>
      </c>
      <c r="I11" s="2">
        <v>45301</v>
      </c>
      <c r="J11" t="s">
        <v>27</v>
      </c>
      <c r="K11" t="s">
        <v>29</v>
      </c>
      <c r="L11" t="s">
        <v>31</v>
      </c>
      <c r="M11" t="str">
        <f t="shared" si="0"/>
        <v>North Monitor</v>
      </c>
      <c r="N11" s="3"/>
      <c r="O11" s="3"/>
      <c r="P11" s="3"/>
      <c r="Q11" s="3"/>
      <c r="R11" s="3"/>
      <c r="S11" s="3"/>
      <c r="T11" s="3"/>
    </row>
    <row r="12" spans="1:32" x14ac:dyDescent="0.25">
      <c r="A12">
        <v>1011</v>
      </c>
      <c r="B12" t="s">
        <v>16</v>
      </c>
      <c r="C12" t="s">
        <v>20</v>
      </c>
      <c r="D12" t="s">
        <v>22</v>
      </c>
      <c r="E12">
        <v>1</v>
      </c>
      <c r="F12">
        <v>119</v>
      </c>
      <c r="G12">
        <v>4</v>
      </c>
      <c r="H12">
        <v>114.24</v>
      </c>
      <c r="I12" s="2">
        <v>45302</v>
      </c>
      <c r="J12" t="s">
        <v>27</v>
      </c>
      <c r="K12" t="s">
        <v>28</v>
      </c>
      <c r="L12" t="s">
        <v>33</v>
      </c>
      <c r="M12" t="str">
        <f t="shared" si="0"/>
        <v>North Monitor</v>
      </c>
      <c r="N12" s="3"/>
      <c r="O12" s="3"/>
      <c r="P12" s="3"/>
      <c r="Q12" s="3"/>
      <c r="R12" s="3"/>
      <c r="S12" s="3"/>
      <c r="T12" s="3"/>
      <c r="V12" s="6" t="s">
        <v>39</v>
      </c>
      <c r="W12" t="s">
        <v>41</v>
      </c>
    </row>
    <row r="13" spans="1:32" x14ac:dyDescent="0.25">
      <c r="A13">
        <v>1012</v>
      </c>
      <c r="B13" t="s">
        <v>13</v>
      </c>
      <c r="C13" t="s">
        <v>19</v>
      </c>
      <c r="D13" t="s">
        <v>23</v>
      </c>
      <c r="E13">
        <v>9</v>
      </c>
      <c r="F13">
        <v>744</v>
      </c>
      <c r="G13">
        <v>2</v>
      </c>
      <c r="H13">
        <v>6562.08</v>
      </c>
      <c r="I13" s="2">
        <v>45303</v>
      </c>
      <c r="J13" t="s">
        <v>26</v>
      </c>
      <c r="K13" t="s">
        <v>30</v>
      </c>
      <c r="L13" t="s">
        <v>33</v>
      </c>
      <c r="M13" t="str">
        <f t="shared" si="0"/>
        <v>East Tablet</v>
      </c>
      <c r="V13" s="7" t="s">
        <v>31</v>
      </c>
      <c r="W13" s="8">
        <v>88490.76</v>
      </c>
    </row>
    <row r="14" spans="1:32" x14ac:dyDescent="0.25">
      <c r="A14">
        <v>1013</v>
      </c>
      <c r="B14" t="s">
        <v>12</v>
      </c>
      <c r="C14" t="s">
        <v>18</v>
      </c>
      <c r="D14" t="s">
        <v>22</v>
      </c>
      <c r="E14">
        <v>8</v>
      </c>
      <c r="F14">
        <v>923</v>
      </c>
      <c r="G14">
        <v>21</v>
      </c>
      <c r="H14">
        <v>5833.3600000000006</v>
      </c>
      <c r="I14" s="2">
        <v>45304</v>
      </c>
      <c r="J14" t="s">
        <v>24</v>
      </c>
      <c r="K14" t="s">
        <v>30</v>
      </c>
      <c r="L14" t="s">
        <v>31</v>
      </c>
      <c r="M14" t="str">
        <f t="shared" si="0"/>
        <v>West Smartphone</v>
      </c>
      <c r="O14" t="str">
        <f>IF(H1:H51&gt;1000,"Highvalue","Lowvalue")</f>
        <v>Highvalue</v>
      </c>
      <c r="V14" s="7" t="s">
        <v>32</v>
      </c>
      <c r="W14" s="8">
        <v>78504.64999999998</v>
      </c>
    </row>
    <row r="15" spans="1:32" x14ac:dyDescent="0.25">
      <c r="A15">
        <v>1014</v>
      </c>
      <c r="B15" t="s">
        <v>15</v>
      </c>
      <c r="C15" t="s">
        <v>21</v>
      </c>
      <c r="D15" t="s">
        <v>23</v>
      </c>
      <c r="E15">
        <v>5</v>
      </c>
      <c r="F15">
        <v>1806</v>
      </c>
      <c r="G15">
        <v>9</v>
      </c>
      <c r="H15">
        <v>8217.3000000000011</v>
      </c>
      <c r="I15" s="2">
        <v>45305</v>
      </c>
      <c r="J15" t="s">
        <v>26</v>
      </c>
      <c r="K15" t="s">
        <v>29</v>
      </c>
      <c r="L15" t="s">
        <v>33</v>
      </c>
      <c r="M15" t="str">
        <f t="shared" si="0"/>
        <v>East Keyboard</v>
      </c>
      <c r="V15" s="7" t="s">
        <v>33</v>
      </c>
      <c r="W15" s="8">
        <v>60754.7</v>
      </c>
    </row>
    <row r="16" spans="1:32" x14ac:dyDescent="0.25">
      <c r="A16">
        <v>1015</v>
      </c>
      <c r="B16" t="s">
        <v>14</v>
      </c>
      <c r="C16" t="s">
        <v>19</v>
      </c>
      <c r="D16" t="s">
        <v>22</v>
      </c>
      <c r="E16">
        <v>9</v>
      </c>
      <c r="F16">
        <v>780</v>
      </c>
      <c r="G16">
        <v>23</v>
      </c>
      <c r="H16">
        <v>5405.4000000000005</v>
      </c>
      <c r="I16" s="2">
        <v>45306</v>
      </c>
      <c r="J16" t="s">
        <v>26</v>
      </c>
      <c r="K16" t="s">
        <v>30</v>
      </c>
      <c r="L16" t="s">
        <v>31</v>
      </c>
      <c r="M16" t="str">
        <f t="shared" si="0"/>
        <v>East Tablet</v>
      </c>
      <c r="V16" s="7" t="s">
        <v>40</v>
      </c>
      <c r="W16" s="8">
        <v>227750.11</v>
      </c>
    </row>
    <row r="17" spans="1:20" x14ac:dyDescent="0.25">
      <c r="A17">
        <v>1016</v>
      </c>
      <c r="B17" t="s">
        <v>12</v>
      </c>
      <c r="C17" t="s">
        <v>21</v>
      </c>
      <c r="D17" t="s">
        <v>22</v>
      </c>
      <c r="E17">
        <v>7</v>
      </c>
      <c r="F17">
        <v>248</v>
      </c>
      <c r="G17">
        <v>19</v>
      </c>
      <c r="H17">
        <v>1406.16</v>
      </c>
      <c r="I17" s="2">
        <v>45307</v>
      </c>
      <c r="J17" t="s">
        <v>24</v>
      </c>
      <c r="K17" t="s">
        <v>29</v>
      </c>
      <c r="L17" t="s">
        <v>33</v>
      </c>
      <c r="M17" t="str">
        <f t="shared" si="0"/>
        <v>West Keyboard</v>
      </c>
      <c r="N17" s="3" t="s">
        <v>34</v>
      </c>
      <c r="O17" s="3"/>
      <c r="P17" s="3"/>
      <c r="Q17" s="3"/>
      <c r="R17" s="3"/>
      <c r="S17" s="3"/>
      <c r="T17" s="3"/>
    </row>
    <row r="18" spans="1:20" x14ac:dyDescent="0.25">
      <c r="A18">
        <v>1017</v>
      </c>
      <c r="B18" t="s">
        <v>16</v>
      </c>
      <c r="C18" t="s">
        <v>17</v>
      </c>
      <c r="D18" t="s">
        <v>22</v>
      </c>
      <c r="E18">
        <v>3</v>
      </c>
      <c r="F18">
        <v>116</v>
      </c>
      <c r="G18">
        <v>14</v>
      </c>
      <c r="H18">
        <v>299.27999999999997</v>
      </c>
      <c r="I18" s="2">
        <v>45308</v>
      </c>
      <c r="J18" t="s">
        <v>26</v>
      </c>
      <c r="K18" t="s">
        <v>30</v>
      </c>
      <c r="L18" t="s">
        <v>32</v>
      </c>
      <c r="M18" t="str">
        <f t="shared" si="0"/>
        <v>East Laptop</v>
      </c>
      <c r="N18" s="3"/>
      <c r="O18" s="3"/>
      <c r="P18" s="3"/>
      <c r="Q18" s="3"/>
      <c r="R18" s="3"/>
      <c r="S18" s="3"/>
      <c r="T18" s="3"/>
    </row>
    <row r="19" spans="1:20" x14ac:dyDescent="0.25">
      <c r="A19">
        <v>1018</v>
      </c>
      <c r="B19" t="s">
        <v>14</v>
      </c>
      <c r="C19" t="s">
        <v>21</v>
      </c>
      <c r="D19" t="s">
        <v>22</v>
      </c>
      <c r="E19">
        <v>8</v>
      </c>
      <c r="F19">
        <v>828</v>
      </c>
      <c r="G19">
        <v>11</v>
      </c>
      <c r="H19">
        <v>5895.36</v>
      </c>
      <c r="I19" s="2">
        <v>45309</v>
      </c>
      <c r="J19" t="s">
        <v>27</v>
      </c>
      <c r="K19" t="s">
        <v>29</v>
      </c>
      <c r="L19" t="s">
        <v>33</v>
      </c>
      <c r="M19" t="str">
        <f t="shared" si="0"/>
        <v>North Keyboard</v>
      </c>
      <c r="N19" s="3"/>
      <c r="O19" s="3"/>
      <c r="P19" s="3"/>
      <c r="Q19" s="3"/>
      <c r="R19" s="3"/>
      <c r="S19" s="3"/>
      <c r="T19" s="3"/>
    </row>
    <row r="20" spans="1:20" x14ac:dyDescent="0.25">
      <c r="A20">
        <v>1019</v>
      </c>
      <c r="B20" t="s">
        <v>14</v>
      </c>
      <c r="C20" t="s">
        <v>18</v>
      </c>
      <c r="D20" t="s">
        <v>23</v>
      </c>
      <c r="E20">
        <v>1</v>
      </c>
      <c r="F20">
        <v>545</v>
      </c>
      <c r="G20">
        <v>12</v>
      </c>
      <c r="H20">
        <v>479.6</v>
      </c>
      <c r="I20" s="2">
        <v>45310</v>
      </c>
      <c r="J20" t="s">
        <v>24</v>
      </c>
      <c r="K20" t="s">
        <v>29</v>
      </c>
      <c r="L20" t="s">
        <v>31</v>
      </c>
      <c r="M20" t="str">
        <f t="shared" si="0"/>
        <v>West Smartphone</v>
      </c>
      <c r="N20">
        <f>SUMIF(C2:C100, "Tablet", E2:E100)</f>
        <v>69</v>
      </c>
    </row>
    <row r="21" spans="1:20" x14ac:dyDescent="0.25">
      <c r="A21">
        <v>1020</v>
      </c>
      <c r="B21" t="s">
        <v>16</v>
      </c>
      <c r="C21" t="s">
        <v>19</v>
      </c>
      <c r="D21" t="s">
        <v>23</v>
      </c>
      <c r="E21">
        <v>5</v>
      </c>
      <c r="F21">
        <v>734</v>
      </c>
      <c r="G21">
        <v>5</v>
      </c>
      <c r="H21">
        <v>3486.5</v>
      </c>
      <c r="I21" s="2">
        <v>45311</v>
      </c>
      <c r="J21" t="s">
        <v>26</v>
      </c>
      <c r="K21" t="s">
        <v>29</v>
      </c>
      <c r="L21" t="s">
        <v>31</v>
      </c>
      <c r="M21" t="str">
        <f t="shared" si="0"/>
        <v>East Tablet</v>
      </c>
    </row>
    <row r="22" spans="1:20" x14ac:dyDescent="0.25">
      <c r="A22">
        <v>1021</v>
      </c>
      <c r="B22" t="s">
        <v>13</v>
      </c>
      <c r="C22" t="s">
        <v>17</v>
      </c>
      <c r="D22" t="s">
        <v>22</v>
      </c>
      <c r="E22">
        <v>4</v>
      </c>
      <c r="F22">
        <v>860</v>
      </c>
      <c r="G22">
        <v>2</v>
      </c>
      <c r="H22">
        <v>3371.2</v>
      </c>
      <c r="I22" s="2">
        <v>45312</v>
      </c>
      <c r="J22" t="s">
        <v>25</v>
      </c>
      <c r="K22" t="s">
        <v>29</v>
      </c>
      <c r="L22" t="s">
        <v>31</v>
      </c>
      <c r="M22" t="str">
        <f t="shared" si="0"/>
        <v>South Laptop</v>
      </c>
    </row>
    <row r="23" spans="1:20" x14ac:dyDescent="0.25">
      <c r="A23">
        <v>1022</v>
      </c>
      <c r="B23" t="s">
        <v>15</v>
      </c>
      <c r="C23" t="s">
        <v>20</v>
      </c>
      <c r="D23" t="s">
        <v>23</v>
      </c>
      <c r="E23">
        <v>8</v>
      </c>
      <c r="F23">
        <v>1550</v>
      </c>
      <c r="G23">
        <v>3</v>
      </c>
      <c r="H23">
        <v>12028</v>
      </c>
      <c r="I23" s="2">
        <v>45313</v>
      </c>
      <c r="J23" t="s">
        <v>25</v>
      </c>
      <c r="K23" t="s">
        <v>30</v>
      </c>
      <c r="L23" t="s">
        <v>33</v>
      </c>
      <c r="M23" t="str">
        <f t="shared" si="0"/>
        <v>South Monitor</v>
      </c>
      <c r="N23" s="3" t="s">
        <v>37</v>
      </c>
      <c r="O23" s="3"/>
      <c r="P23" s="3"/>
      <c r="Q23" s="3"/>
      <c r="R23" s="3"/>
      <c r="S23" s="3"/>
      <c r="T23" s="3"/>
    </row>
    <row r="24" spans="1:20" x14ac:dyDescent="0.25">
      <c r="A24">
        <v>1023</v>
      </c>
      <c r="B24" t="s">
        <v>16</v>
      </c>
      <c r="C24" t="s">
        <v>20</v>
      </c>
      <c r="D24" t="s">
        <v>22</v>
      </c>
      <c r="E24">
        <v>8</v>
      </c>
      <c r="F24">
        <v>236</v>
      </c>
      <c r="G24">
        <v>12</v>
      </c>
      <c r="H24">
        <v>1661.44</v>
      </c>
      <c r="I24" s="2">
        <v>45314</v>
      </c>
      <c r="J24" t="s">
        <v>27</v>
      </c>
      <c r="K24" t="s">
        <v>30</v>
      </c>
      <c r="L24" t="s">
        <v>33</v>
      </c>
      <c r="M24" t="str">
        <f t="shared" si="0"/>
        <v>North Monitor</v>
      </c>
      <c r="N24" s="3"/>
      <c r="O24" s="3"/>
      <c r="P24" s="3"/>
      <c r="Q24" s="3"/>
      <c r="R24" s="3"/>
      <c r="S24" s="3"/>
      <c r="T24" s="3"/>
    </row>
    <row r="25" spans="1:20" x14ac:dyDescent="0.25">
      <c r="A25">
        <v>1024</v>
      </c>
      <c r="B25" t="s">
        <v>16</v>
      </c>
      <c r="C25" t="s">
        <v>19</v>
      </c>
      <c r="D25" t="s">
        <v>22</v>
      </c>
      <c r="E25">
        <v>3</v>
      </c>
      <c r="F25">
        <v>839</v>
      </c>
      <c r="G25">
        <v>5</v>
      </c>
      <c r="H25">
        <v>2391.15</v>
      </c>
      <c r="I25" s="2">
        <v>45315</v>
      </c>
      <c r="J25" t="s">
        <v>27</v>
      </c>
      <c r="K25" t="s">
        <v>30</v>
      </c>
      <c r="L25" t="s">
        <v>31</v>
      </c>
      <c r="M25" t="str">
        <f t="shared" si="0"/>
        <v>North Tablet</v>
      </c>
    </row>
    <row r="26" spans="1:20" x14ac:dyDescent="0.25">
      <c r="A26">
        <v>1025</v>
      </c>
      <c r="B26" t="s">
        <v>16</v>
      </c>
      <c r="C26" t="s">
        <v>18</v>
      </c>
      <c r="D26" t="s">
        <v>22</v>
      </c>
      <c r="E26">
        <v>9</v>
      </c>
      <c r="F26">
        <v>566</v>
      </c>
      <c r="G26">
        <v>5</v>
      </c>
      <c r="H26">
        <v>4839.3</v>
      </c>
      <c r="I26" s="2">
        <v>45316</v>
      </c>
      <c r="J26" t="s">
        <v>25</v>
      </c>
      <c r="K26" t="s">
        <v>28</v>
      </c>
      <c r="L26" t="s">
        <v>32</v>
      </c>
      <c r="M26" t="str">
        <f t="shared" si="0"/>
        <v>South Smartphone</v>
      </c>
      <c r="N26">
        <f>VLOOKUP(1005, A2:H100, 7, FALSE)</f>
        <v>22</v>
      </c>
    </row>
    <row r="27" spans="1:20" x14ac:dyDescent="0.25">
      <c r="A27">
        <v>1026</v>
      </c>
      <c r="B27" t="s">
        <v>15</v>
      </c>
      <c r="C27" t="s">
        <v>20</v>
      </c>
      <c r="D27" t="s">
        <v>23</v>
      </c>
      <c r="E27">
        <v>2</v>
      </c>
      <c r="F27">
        <v>1818</v>
      </c>
      <c r="G27">
        <v>11</v>
      </c>
      <c r="H27">
        <v>3236.04</v>
      </c>
      <c r="I27" s="2">
        <v>45317</v>
      </c>
      <c r="J27" t="s">
        <v>26</v>
      </c>
      <c r="K27" t="s">
        <v>29</v>
      </c>
      <c r="L27" t="s">
        <v>33</v>
      </c>
      <c r="M27" t="str">
        <f t="shared" si="0"/>
        <v>East Monitor</v>
      </c>
    </row>
    <row r="28" spans="1:20" x14ac:dyDescent="0.25">
      <c r="A28">
        <v>1027</v>
      </c>
      <c r="B28" t="s">
        <v>14</v>
      </c>
      <c r="C28" t="s">
        <v>17</v>
      </c>
      <c r="D28" t="s">
        <v>22</v>
      </c>
      <c r="E28">
        <v>5</v>
      </c>
      <c r="F28">
        <v>580</v>
      </c>
      <c r="G28">
        <v>16</v>
      </c>
      <c r="H28">
        <v>2436</v>
      </c>
      <c r="I28" s="2">
        <v>45318</v>
      </c>
      <c r="J28" t="s">
        <v>24</v>
      </c>
      <c r="K28" t="s">
        <v>29</v>
      </c>
      <c r="L28" t="s">
        <v>32</v>
      </c>
      <c r="M28" t="str">
        <f t="shared" si="0"/>
        <v>West Laptop</v>
      </c>
      <c r="N28" s="5" t="s">
        <v>38</v>
      </c>
      <c r="O28" s="5"/>
      <c r="P28" s="5"/>
      <c r="Q28" s="5"/>
      <c r="R28" s="5"/>
      <c r="S28" s="5"/>
      <c r="T28" s="5"/>
    </row>
    <row r="29" spans="1:20" x14ac:dyDescent="0.25">
      <c r="A29">
        <v>1028</v>
      </c>
      <c r="B29" t="s">
        <v>16</v>
      </c>
      <c r="C29" t="s">
        <v>19</v>
      </c>
      <c r="D29" t="s">
        <v>23</v>
      </c>
      <c r="E29">
        <v>7</v>
      </c>
      <c r="F29">
        <v>365</v>
      </c>
      <c r="G29">
        <v>23</v>
      </c>
      <c r="H29">
        <v>1967.35</v>
      </c>
      <c r="I29" s="2">
        <v>45319</v>
      </c>
      <c r="J29" t="s">
        <v>25</v>
      </c>
      <c r="K29" t="s">
        <v>30</v>
      </c>
      <c r="L29" t="s">
        <v>32</v>
      </c>
      <c r="M29" t="str">
        <f t="shared" si="0"/>
        <v>South Tablet</v>
      </c>
      <c r="N29" s="5"/>
      <c r="O29" s="5"/>
      <c r="P29" s="5"/>
      <c r="Q29" s="5"/>
      <c r="R29" s="5"/>
      <c r="S29" s="5"/>
      <c r="T29" s="5"/>
    </row>
    <row r="30" spans="1:20" x14ac:dyDescent="0.25">
      <c r="A30">
        <v>1029</v>
      </c>
      <c r="B30" t="s">
        <v>13</v>
      </c>
      <c r="C30" t="s">
        <v>18</v>
      </c>
      <c r="D30" t="s">
        <v>22</v>
      </c>
      <c r="E30">
        <v>4</v>
      </c>
      <c r="F30">
        <v>1299</v>
      </c>
      <c r="G30">
        <v>23</v>
      </c>
      <c r="H30">
        <v>4000.92</v>
      </c>
      <c r="I30" s="2">
        <v>45320</v>
      </c>
      <c r="J30" t="s">
        <v>25</v>
      </c>
      <c r="K30" t="s">
        <v>30</v>
      </c>
      <c r="L30" t="s">
        <v>32</v>
      </c>
      <c r="M30" t="str">
        <f t="shared" si="0"/>
        <v>South Smartphone</v>
      </c>
    </row>
    <row r="31" spans="1:20" x14ac:dyDescent="0.25">
      <c r="A31">
        <v>1030</v>
      </c>
      <c r="B31" t="s">
        <v>13</v>
      </c>
      <c r="C31" t="s">
        <v>17</v>
      </c>
      <c r="D31" t="s">
        <v>23</v>
      </c>
      <c r="E31">
        <v>7</v>
      </c>
      <c r="F31">
        <v>217</v>
      </c>
      <c r="G31">
        <v>10</v>
      </c>
      <c r="H31">
        <v>1367.1</v>
      </c>
      <c r="I31" s="2">
        <v>45321</v>
      </c>
      <c r="J31" t="s">
        <v>26</v>
      </c>
      <c r="K31" t="s">
        <v>30</v>
      </c>
      <c r="L31" t="s">
        <v>31</v>
      </c>
      <c r="M31" t="str">
        <f t="shared" si="0"/>
        <v>East Laptop</v>
      </c>
      <c r="N31" s="6" t="s">
        <v>39</v>
      </c>
      <c r="O31" t="s">
        <v>41</v>
      </c>
    </row>
    <row r="32" spans="1:20" x14ac:dyDescent="0.25">
      <c r="A32">
        <v>1031</v>
      </c>
      <c r="B32" t="s">
        <v>14</v>
      </c>
      <c r="C32" t="s">
        <v>19</v>
      </c>
      <c r="D32" t="s">
        <v>22</v>
      </c>
      <c r="E32">
        <v>3</v>
      </c>
      <c r="F32">
        <v>414</v>
      </c>
      <c r="G32">
        <v>9</v>
      </c>
      <c r="H32">
        <v>1130.22</v>
      </c>
      <c r="I32" s="2">
        <v>45322</v>
      </c>
      <c r="J32" t="s">
        <v>25</v>
      </c>
      <c r="K32" t="s">
        <v>28</v>
      </c>
      <c r="L32" t="s">
        <v>31</v>
      </c>
      <c r="M32" t="str">
        <f t="shared" si="0"/>
        <v>South Tablet</v>
      </c>
      <c r="N32" s="7" t="s">
        <v>29</v>
      </c>
      <c r="O32" s="8">
        <v>109566.15</v>
      </c>
    </row>
    <row r="33" spans="1:20" x14ac:dyDescent="0.25">
      <c r="A33">
        <v>1032</v>
      </c>
      <c r="B33" t="s">
        <v>14</v>
      </c>
      <c r="C33" t="s">
        <v>17</v>
      </c>
      <c r="D33" t="s">
        <v>22</v>
      </c>
      <c r="E33">
        <v>3</v>
      </c>
      <c r="F33">
        <v>1567</v>
      </c>
      <c r="G33">
        <v>11</v>
      </c>
      <c r="H33">
        <v>4183.8900000000003</v>
      </c>
      <c r="I33" s="2">
        <v>45323</v>
      </c>
      <c r="J33" t="s">
        <v>27</v>
      </c>
      <c r="K33" t="s">
        <v>30</v>
      </c>
      <c r="L33" t="s">
        <v>31</v>
      </c>
      <c r="M33" t="str">
        <f t="shared" si="0"/>
        <v>North Laptop</v>
      </c>
      <c r="N33" s="7" t="s">
        <v>28</v>
      </c>
      <c r="O33" s="8">
        <v>47438.740000000005</v>
      </c>
    </row>
    <row r="34" spans="1:20" x14ac:dyDescent="0.25">
      <c r="A34">
        <v>1033</v>
      </c>
      <c r="B34" t="s">
        <v>12</v>
      </c>
      <c r="C34" t="s">
        <v>17</v>
      </c>
      <c r="D34" t="s">
        <v>23</v>
      </c>
      <c r="E34">
        <v>6</v>
      </c>
      <c r="F34">
        <v>1083</v>
      </c>
      <c r="G34">
        <v>3</v>
      </c>
      <c r="H34">
        <v>6303.0599999999986</v>
      </c>
      <c r="I34" s="2">
        <v>45324</v>
      </c>
      <c r="J34" t="s">
        <v>25</v>
      </c>
      <c r="K34" t="s">
        <v>29</v>
      </c>
      <c r="L34" t="s">
        <v>32</v>
      </c>
      <c r="M34" t="str">
        <f t="shared" si="0"/>
        <v>South Laptop</v>
      </c>
      <c r="N34" s="7" t="s">
        <v>30</v>
      </c>
      <c r="O34" s="8">
        <v>70745.22</v>
      </c>
    </row>
    <row r="35" spans="1:20" x14ac:dyDescent="0.25">
      <c r="A35">
        <v>1034</v>
      </c>
      <c r="B35" t="s">
        <v>12</v>
      </c>
      <c r="C35" t="s">
        <v>18</v>
      </c>
      <c r="D35" t="s">
        <v>23</v>
      </c>
      <c r="E35">
        <v>6</v>
      </c>
      <c r="F35">
        <v>1442</v>
      </c>
      <c r="G35">
        <v>6</v>
      </c>
      <c r="H35">
        <v>8132.8799999999992</v>
      </c>
      <c r="I35" s="2">
        <v>45325</v>
      </c>
      <c r="J35" t="s">
        <v>26</v>
      </c>
      <c r="K35" t="s">
        <v>28</v>
      </c>
      <c r="L35" t="s">
        <v>32</v>
      </c>
      <c r="M35" t="str">
        <f t="shared" si="0"/>
        <v>East Smartphone</v>
      </c>
      <c r="N35" s="7" t="s">
        <v>40</v>
      </c>
      <c r="O35" s="8">
        <v>227750.11000000002</v>
      </c>
    </row>
    <row r="36" spans="1:20" x14ac:dyDescent="0.25">
      <c r="A36">
        <v>1035</v>
      </c>
      <c r="B36" t="s">
        <v>14</v>
      </c>
      <c r="C36" t="s">
        <v>19</v>
      </c>
      <c r="D36" t="s">
        <v>22</v>
      </c>
      <c r="E36">
        <v>6</v>
      </c>
      <c r="F36">
        <v>1421</v>
      </c>
      <c r="G36">
        <v>11</v>
      </c>
      <c r="H36">
        <v>7588.14</v>
      </c>
      <c r="I36" s="2">
        <v>45326</v>
      </c>
      <c r="J36" t="s">
        <v>26</v>
      </c>
      <c r="K36" t="s">
        <v>29</v>
      </c>
      <c r="L36" t="s">
        <v>31</v>
      </c>
      <c r="M36" t="str">
        <f t="shared" si="0"/>
        <v>East Tablet</v>
      </c>
    </row>
    <row r="37" spans="1:20" x14ac:dyDescent="0.25">
      <c r="A37">
        <v>1036</v>
      </c>
      <c r="B37" t="s">
        <v>14</v>
      </c>
      <c r="C37" t="s">
        <v>19</v>
      </c>
      <c r="D37" t="s">
        <v>22</v>
      </c>
      <c r="E37">
        <v>9</v>
      </c>
      <c r="F37">
        <v>1366</v>
      </c>
      <c r="G37">
        <v>13</v>
      </c>
      <c r="H37">
        <v>10695.78</v>
      </c>
      <c r="I37" s="2">
        <v>45327</v>
      </c>
      <c r="J37" t="s">
        <v>27</v>
      </c>
      <c r="K37" t="s">
        <v>29</v>
      </c>
      <c r="L37" t="s">
        <v>32</v>
      </c>
      <c r="M37" t="str">
        <f t="shared" si="0"/>
        <v>North Tablet</v>
      </c>
      <c r="N37" s="3" t="s">
        <v>42</v>
      </c>
      <c r="O37" s="3"/>
      <c r="P37" s="3"/>
      <c r="Q37" s="3"/>
      <c r="R37" s="3"/>
      <c r="S37" s="3"/>
      <c r="T37" s="3"/>
    </row>
    <row r="38" spans="1:20" x14ac:dyDescent="0.25">
      <c r="A38">
        <v>1037</v>
      </c>
      <c r="B38" t="s">
        <v>12</v>
      </c>
      <c r="C38" t="s">
        <v>21</v>
      </c>
      <c r="D38" t="s">
        <v>23</v>
      </c>
      <c r="E38">
        <v>3</v>
      </c>
      <c r="F38">
        <v>1243</v>
      </c>
      <c r="G38">
        <v>4</v>
      </c>
      <c r="H38">
        <v>3579.84</v>
      </c>
      <c r="I38" s="2">
        <v>45328</v>
      </c>
      <c r="J38" t="s">
        <v>27</v>
      </c>
      <c r="K38" t="s">
        <v>28</v>
      </c>
      <c r="L38" t="s">
        <v>31</v>
      </c>
      <c r="M38" t="str">
        <f t="shared" si="0"/>
        <v>North Keyboard</v>
      </c>
      <c r="N38" s="3"/>
      <c r="O38" s="3"/>
      <c r="P38" s="3"/>
      <c r="Q38" s="3"/>
      <c r="R38" s="3"/>
      <c r="S38" s="3"/>
      <c r="T38" s="3"/>
    </row>
    <row r="39" spans="1:20" x14ac:dyDescent="0.25">
      <c r="A39">
        <v>1038</v>
      </c>
      <c r="B39" t="s">
        <v>13</v>
      </c>
      <c r="C39" t="s">
        <v>17</v>
      </c>
      <c r="D39" t="s">
        <v>22</v>
      </c>
      <c r="E39">
        <v>2</v>
      </c>
      <c r="F39">
        <v>459</v>
      </c>
      <c r="G39">
        <v>4</v>
      </c>
      <c r="H39">
        <v>881.28</v>
      </c>
      <c r="I39" s="2">
        <v>45329</v>
      </c>
      <c r="J39" t="s">
        <v>24</v>
      </c>
      <c r="K39" t="s">
        <v>30</v>
      </c>
      <c r="L39" t="s">
        <v>33</v>
      </c>
      <c r="M39" t="str">
        <f t="shared" si="0"/>
        <v>West Laptop</v>
      </c>
    </row>
    <row r="40" spans="1:20" x14ac:dyDescent="0.25">
      <c r="A40">
        <v>1039</v>
      </c>
      <c r="B40" t="s">
        <v>12</v>
      </c>
      <c r="C40" t="s">
        <v>19</v>
      </c>
      <c r="D40" t="s">
        <v>23</v>
      </c>
      <c r="E40">
        <v>1</v>
      </c>
      <c r="F40">
        <v>1630</v>
      </c>
      <c r="G40">
        <v>7</v>
      </c>
      <c r="H40">
        <v>1515.9</v>
      </c>
      <c r="I40" s="2">
        <v>45330</v>
      </c>
      <c r="J40" t="s">
        <v>24</v>
      </c>
      <c r="K40" t="s">
        <v>29</v>
      </c>
      <c r="L40" t="s">
        <v>31</v>
      </c>
      <c r="M40" t="str">
        <f t="shared" si="0"/>
        <v>West Tablet</v>
      </c>
      <c r="N40">
        <f>COUNTIFS(C2:C100, "Laptop", J2:J100, "East")</f>
        <v>2</v>
      </c>
    </row>
    <row r="41" spans="1:20" x14ac:dyDescent="0.25">
      <c r="A41">
        <v>1040</v>
      </c>
      <c r="B41" t="s">
        <v>12</v>
      </c>
      <c r="C41" t="s">
        <v>21</v>
      </c>
      <c r="D41" t="s">
        <v>22</v>
      </c>
      <c r="E41">
        <v>3</v>
      </c>
      <c r="F41">
        <v>1191</v>
      </c>
      <c r="G41">
        <v>24</v>
      </c>
      <c r="H41">
        <v>2715.48</v>
      </c>
      <c r="I41" s="2">
        <v>45331</v>
      </c>
      <c r="J41" t="s">
        <v>24</v>
      </c>
      <c r="K41" t="s">
        <v>30</v>
      </c>
      <c r="L41" t="s">
        <v>33</v>
      </c>
      <c r="M41" t="str">
        <f t="shared" si="0"/>
        <v>West Keyboard</v>
      </c>
    </row>
    <row r="42" spans="1:20" x14ac:dyDescent="0.25">
      <c r="A42">
        <v>1041</v>
      </c>
      <c r="B42" t="s">
        <v>13</v>
      </c>
      <c r="C42" t="s">
        <v>17</v>
      </c>
      <c r="D42" t="s">
        <v>23</v>
      </c>
      <c r="E42">
        <v>4</v>
      </c>
      <c r="F42">
        <v>480</v>
      </c>
      <c r="G42">
        <v>2</v>
      </c>
      <c r="H42">
        <v>1881.6</v>
      </c>
      <c r="I42" s="2">
        <v>45332</v>
      </c>
      <c r="J42" t="s">
        <v>24</v>
      </c>
      <c r="K42" t="s">
        <v>29</v>
      </c>
      <c r="L42" t="s">
        <v>33</v>
      </c>
      <c r="M42" t="str">
        <f t="shared" si="0"/>
        <v>West Laptop</v>
      </c>
    </row>
    <row r="43" spans="1:20" x14ac:dyDescent="0.25">
      <c r="A43">
        <v>1042</v>
      </c>
      <c r="B43" t="s">
        <v>15</v>
      </c>
      <c r="C43" t="s">
        <v>18</v>
      </c>
      <c r="D43" t="s">
        <v>22</v>
      </c>
      <c r="E43">
        <v>7</v>
      </c>
      <c r="F43">
        <v>1601</v>
      </c>
      <c r="G43">
        <v>23</v>
      </c>
      <c r="H43">
        <v>8629.39</v>
      </c>
      <c r="I43" s="2">
        <v>45333</v>
      </c>
      <c r="J43" t="s">
        <v>25</v>
      </c>
      <c r="K43" t="s">
        <v>29</v>
      </c>
      <c r="L43" t="s">
        <v>31</v>
      </c>
      <c r="M43" t="str">
        <f t="shared" si="0"/>
        <v>South Smartphone</v>
      </c>
      <c r="N43" s="3" t="s">
        <v>43</v>
      </c>
      <c r="O43" s="3"/>
      <c r="P43" s="3"/>
      <c r="Q43" s="3"/>
      <c r="R43" s="3"/>
      <c r="S43" s="3"/>
      <c r="T43" s="3"/>
    </row>
    <row r="44" spans="1:20" x14ac:dyDescent="0.25">
      <c r="A44">
        <v>1043</v>
      </c>
      <c r="B44" t="s">
        <v>14</v>
      </c>
      <c r="C44" t="s">
        <v>18</v>
      </c>
      <c r="D44" t="s">
        <v>23</v>
      </c>
      <c r="E44">
        <v>7</v>
      </c>
      <c r="F44">
        <v>132</v>
      </c>
      <c r="G44">
        <v>6</v>
      </c>
      <c r="H44">
        <v>868.56</v>
      </c>
      <c r="I44" s="2">
        <v>45334</v>
      </c>
      <c r="J44" t="s">
        <v>27</v>
      </c>
      <c r="K44" t="s">
        <v>28</v>
      </c>
      <c r="L44" t="s">
        <v>33</v>
      </c>
      <c r="M44" t="str">
        <f t="shared" si="0"/>
        <v>North Smartphone</v>
      </c>
      <c r="N44" s="3"/>
      <c r="O44" s="3"/>
      <c r="P44" s="3"/>
      <c r="Q44" s="3"/>
      <c r="R44" s="3"/>
      <c r="S44" s="3"/>
      <c r="T44" s="3"/>
    </row>
    <row r="45" spans="1:20" x14ac:dyDescent="0.25">
      <c r="A45">
        <v>1044</v>
      </c>
      <c r="B45" t="s">
        <v>13</v>
      </c>
      <c r="C45" t="s">
        <v>18</v>
      </c>
      <c r="D45" t="s">
        <v>23</v>
      </c>
      <c r="E45">
        <v>6</v>
      </c>
      <c r="F45">
        <v>707</v>
      </c>
      <c r="G45">
        <v>7</v>
      </c>
      <c r="H45">
        <v>3945.06</v>
      </c>
      <c r="I45" s="2">
        <v>45335</v>
      </c>
      <c r="J45" t="s">
        <v>26</v>
      </c>
      <c r="K45" t="s">
        <v>30</v>
      </c>
      <c r="L45" t="s">
        <v>33</v>
      </c>
      <c r="M45" t="str">
        <f t="shared" si="0"/>
        <v>East Smartphone</v>
      </c>
    </row>
    <row r="46" spans="1:20" x14ac:dyDescent="0.25">
      <c r="A46">
        <v>1045</v>
      </c>
      <c r="B46" t="s">
        <v>13</v>
      </c>
      <c r="C46" t="s">
        <v>21</v>
      </c>
      <c r="D46" t="s">
        <v>23</v>
      </c>
      <c r="E46">
        <v>8</v>
      </c>
      <c r="F46">
        <v>872</v>
      </c>
      <c r="G46">
        <v>3</v>
      </c>
      <c r="H46">
        <v>6766.72</v>
      </c>
      <c r="I46" s="2">
        <v>45336</v>
      </c>
      <c r="J46" t="s">
        <v>25</v>
      </c>
      <c r="K46" t="s">
        <v>29</v>
      </c>
      <c r="L46" t="s">
        <v>32</v>
      </c>
      <c r="M46" t="str">
        <f t="shared" si="0"/>
        <v>South Keyboard</v>
      </c>
      <c r="N46">
        <f>AVERAGEIFS(G2:G100, H2:H100, "&gt;10", J2:J100, "North")</f>
        <v>9.3000000000000007</v>
      </c>
    </row>
    <row r="47" spans="1:20" x14ac:dyDescent="0.25">
      <c r="A47">
        <v>1046</v>
      </c>
      <c r="B47" t="s">
        <v>15</v>
      </c>
      <c r="C47" t="s">
        <v>19</v>
      </c>
      <c r="D47" t="s">
        <v>23</v>
      </c>
      <c r="E47">
        <v>9</v>
      </c>
      <c r="F47">
        <v>1774</v>
      </c>
      <c r="G47">
        <v>10</v>
      </c>
      <c r="H47">
        <v>14369.4</v>
      </c>
      <c r="I47" s="2">
        <v>45337</v>
      </c>
      <c r="J47" t="s">
        <v>25</v>
      </c>
      <c r="K47" t="s">
        <v>29</v>
      </c>
      <c r="L47" t="s">
        <v>31</v>
      </c>
      <c r="M47" t="str">
        <f t="shared" si="0"/>
        <v>South Tablet</v>
      </c>
    </row>
    <row r="48" spans="1:20" x14ac:dyDescent="0.25">
      <c r="A48">
        <v>1047</v>
      </c>
      <c r="B48" t="s">
        <v>13</v>
      </c>
      <c r="C48" t="s">
        <v>19</v>
      </c>
      <c r="D48" t="s">
        <v>22</v>
      </c>
      <c r="E48">
        <v>5</v>
      </c>
      <c r="F48">
        <v>1699</v>
      </c>
      <c r="G48">
        <v>23</v>
      </c>
      <c r="H48">
        <v>6541.1500000000005</v>
      </c>
      <c r="I48" s="2">
        <v>45338</v>
      </c>
      <c r="J48" t="s">
        <v>25</v>
      </c>
      <c r="K48" t="s">
        <v>30</v>
      </c>
      <c r="L48" t="s">
        <v>32</v>
      </c>
      <c r="M48" t="str">
        <f t="shared" si="0"/>
        <v>South Tablet</v>
      </c>
      <c r="N48" s="3" t="s">
        <v>44</v>
      </c>
      <c r="O48" s="3"/>
      <c r="P48" s="3"/>
      <c r="Q48" s="3"/>
      <c r="R48" s="3"/>
      <c r="S48" s="3"/>
      <c r="T48" s="3"/>
    </row>
    <row r="49" spans="1:20" x14ac:dyDescent="0.25">
      <c r="A49">
        <v>1048</v>
      </c>
      <c r="B49" t="s">
        <v>14</v>
      </c>
      <c r="C49" t="s">
        <v>17</v>
      </c>
      <c r="D49" t="s">
        <v>22</v>
      </c>
      <c r="E49">
        <v>3</v>
      </c>
      <c r="F49">
        <v>1650</v>
      </c>
      <c r="G49">
        <v>9</v>
      </c>
      <c r="H49">
        <v>4504.5</v>
      </c>
      <c r="I49" s="2">
        <v>45339</v>
      </c>
      <c r="J49" t="s">
        <v>25</v>
      </c>
      <c r="K49" t="s">
        <v>29</v>
      </c>
      <c r="L49" t="s">
        <v>32</v>
      </c>
      <c r="M49" t="str">
        <f t="shared" si="0"/>
        <v>South Laptop</v>
      </c>
      <c r="N49" s="3"/>
      <c r="O49" s="3"/>
      <c r="P49" s="3"/>
      <c r="Q49" s="3"/>
      <c r="R49" s="3"/>
      <c r="S49" s="3"/>
      <c r="T49" s="3"/>
    </row>
    <row r="50" spans="1:20" x14ac:dyDescent="0.25">
      <c r="A50">
        <v>1049</v>
      </c>
      <c r="B50" t="s">
        <v>16</v>
      </c>
      <c r="C50" t="s">
        <v>17</v>
      </c>
      <c r="D50" t="s">
        <v>22</v>
      </c>
      <c r="E50">
        <v>1</v>
      </c>
      <c r="F50">
        <v>176</v>
      </c>
      <c r="G50">
        <v>5</v>
      </c>
      <c r="H50">
        <v>167.2</v>
      </c>
      <c r="I50" s="2">
        <v>45340</v>
      </c>
      <c r="J50" t="s">
        <v>24</v>
      </c>
      <c r="K50" t="s">
        <v>29</v>
      </c>
      <c r="L50" t="s">
        <v>31</v>
      </c>
      <c r="M50" t="str">
        <f t="shared" si="0"/>
        <v>West Laptop</v>
      </c>
    </row>
    <row r="51" spans="1:20" x14ac:dyDescent="0.25">
      <c r="A51">
        <v>1050</v>
      </c>
      <c r="B51" t="s">
        <v>14</v>
      </c>
      <c r="C51" t="s">
        <v>17</v>
      </c>
      <c r="D51" t="s">
        <v>23</v>
      </c>
      <c r="E51">
        <v>3</v>
      </c>
      <c r="F51">
        <v>737</v>
      </c>
      <c r="G51">
        <v>9</v>
      </c>
      <c r="H51">
        <v>2012.01</v>
      </c>
      <c r="I51" s="2">
        <v>45341</v>
      </c>
      <c r="J51" t="s">
        <v>27</v>
      </c>
      <c r="K51" t="s">
        <v>29</v>
      </c>
      <c r="L51" t="s">
        <v>33</v>
      </c>
      <c r="M51" t="str">
        <f t="shared" si="0"/>
        <v>North Laptop</v>
      </c>
      <c r="N51">
        <f>SUMIFS(H2:H100, C2:C100, "Tablet", E2:E100, "&gt;[Quantity]")</f>
        <v>0</v>
      </c>
    </row>
  </sheetData>
  <mergeCells count="10">
    <mergeCell ref="N37:T38"/>
    <mergeCell ref="N43:T44"/>
    <mergeCell ref="N48:T49"/>
    <mergeCell ref="V2:AF4"/>
    <mergeCell ref="V9:AF10"/>
    <mergeCell ref="N2:T4"/>
    <mergeCell ref="N10:T12"/>
    <mergeCell ref="N17:T19"/>
    <mergeCell ref="N23:T24"/>
    <mergeCell ref="N28:T29"/>
  </mergeCells>
  <pageMargins left="0.7" right="0.7" top="0.75" bottom="0.75" header="0.3" footer="0.3"/>
  <pageSetup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Sahana</dc:creator>
  <cp:lastModifiedBy>Sonam Kumari</cp:lastModifiedBy>
  <dcterms:created xsi:type="dcterms:W3CDTF">2024-10-15T03:20:02Z</dcterms:created>
  <dcterms:modified xsi:type="dcterms:W3CDTF">2024-10-17T06:44:27Z</dcterms:modified>
</cp:coreProperties>
</file>