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alculations" sheetId="2" r:id="rId5"/>
    <sheet state="visible" name="RAW" sheetId="3" r:id="rId6"/>
    <sheet state="visible" name="OR Inputs" sheetId="4" r:id="rId7"/>
  </sheets>
  <definedNames>
    <definedName name="RAW_percent_reported">#REF!</definedName>
    <definedName name="RAW_subspec">RAW!$J$4:$J$995</definedName>
    <definedName name="RAW_age">RAW!$G$4:$G$995</definedName>
    <definedName name="RAW_coded">RAW!$E$4:$E$995</definedName>
    <definedName name="RAW_location">RAW!$K$4:$K$995</definedName>
    <definedName name="RAW_percent">#REF!</definedName>
    <definedName name="RAW_role">RAW!$L$4:$L$995</definedName>
    <definedName name="RAW_sex">RAW!$H$4:$H$995</definedName>
    <definedName name="RAW_date">RAW!$C$4:$C$995</definedName>
    <definedName name="PGY">'OR Inputs'!$D$3:$D$7</definedName>
    <definedName name="RAW_staff">RAW!$I$4:$I$995</definedName>
    <definedName hidden="1" localSheetId="1" name="_xlnm._FilterDatabase">Calculations!$A$2:$E$23</definedName>
    <definedName hidden="1" localSheetId="2" name="_xlnm._FilterDatabase">RAW!$A$3:$N$317</definedName>
  </definedNames>
  <calcPr/>
</workbook>
</file>

<file path=xl/sharedStrings.xml><?xml version="1.0" encoding="utf-8"?>
<sst xmlns="http://schemas.openxmlformats.org/spreadsheetml/2006/main" count="2653" uniqueCount="530">
  <si>
    <t>Total Cases:</t>
  </si>
  <si>
    <t>Primary Surgeon:</t>
  </si>
  <si>
    <t>First Assist:</t>
  </si>
  <si>
    <t>Secondary Assist:</t>
  </si>
  <si>
    <t>Mean Age:</t>
  </si>
  <si>
    <t>% Female:</t>
  </si>
  <si>
    <t>Primary Surgeon</t>
  </si>
  <si>
    <t>First Assist</t>
  </si>
  <si>
    <t>Secondary Assist</t>
  </si>
  <si>
    <t>Total</t>
  </si>
  <si>
    <t>Daniel Tushinski</t>
  </si>
  <si>
    <t>Anthony Adili</t>
  </si>
  <si>
    <t>Kamal Bali</t>
  </si>
  <si>
    <t>Thomas Wood</t>
  </si>
  <si>
    <t>Vickas Khanna</t>
  </si>
  <si>
    <t>Giuseppe Valente</t>
  </si>
  <si>
    <t>Herman Johal</t>
  </si>
  <si>
    <t>Jamal Al-Asiri</t>
  </si>
  <si>
    <t>Paul Missiuna</t>
  </si>
  <si>
    <t>Jimmy Yan</t>
  </si>
  <si>
    <t>Bill Ristevski</t>
  </si>
  <si>
    <t>Matthew Denkers</t>
  </si>
  <si>
    <t>Mitchell Winemaker</t>
  </si>
  <si>
    <t>Jeffrey Hartman</t>
  </si>
  <si>
    <t>Victoria Avram</t>
  </si>
  <si>
    <t>Krishan Rajaratnam</t>
  </si>
  <si>
    <t>Kajeandra Ravichandran</t>
  </si>
  <si>
    <t>Olufemi Ayeni</t>
  </si>
  <si>
    <t>Darren de SA</t>
  </si>
  <si>
    <t>Scott Evans</t>
  </si>
  <si>
    <t>Dale Williams</t>
  </si>
  <si>
    <t>★</t>
  </si>
  <si>
    <t>PGY</t>
  </si>
  <si>
    <t>Date</t>
  </si>
  <si>
    <t>Case</t>
  </si>
  <si>
    <t>Coded Case</t>
  </si>
  <si>
    <t>MRN</t>
  </si>
  <si>
    <t>Age</t>
  </si>
  <si>
    <t>Sex</t>
  </si>
  <si>
    <t>Staff</t>
  </si>
  <si>
    <t>Sub-Specialty</t>
  </si>
  <si>
    <t>Location</t>
  </si>
  <si>
    <t>Role</t>
  </si>
  <si>
    <t>Notes</t>
  </si>
  <si>
    <t>For Next Time</t>
  </si>
  <si>
    <t>Right acetabular two column and posterior wall ORIF, right tibia external fixation</t>
  </si>
  <si>
    <t>Pelvis ORIF</t>
  </si>
  <si>
    <t>M</t>
  </si>
  <si>
    <t>Trauma</t>
  </si>
  <si>
    <t>HGH</t>
  </si>
  <si>
    <t>Left S1 S2 screw fixation and closed reduction of pelvic ring, ORIF left shoulder</t>
  </si>
  <si>
    <t>F</t>
  </si>
  <si>
    <t>Left calcaneus and lateral malleolus ORIF and I&amp;D</t>
  </si>
  <si>
    <t>Ankle ORIF</t>
  </si>
  <si>
    <t>R TSA</t>
  </si>
  <si>
    <t>Total Shoulder Arthroplasty</t>
  </si>
  <si>
    <t>Upper Extremity</t>
  </si>
  <si>
    <t>L TSA</t>
  </si>
  <si>
    <t>Left thigh abscess I&amp;D and complex muscle debridement</t>
  </si>
  <si>
    <t>Lower Extremity I&amp;D</t>
  </si>
  <si>
    <t>R ankle bimalleolar fracture fixed with lateral locking plate, 1 syndesmotic screw and 2 screws on the medial malleolus</t>
  </si>
  <si>
    <t>R femur cephalomedullary nail removal of distal nails</t>
  </si>
  <si>
    <t>Lower Extremity HW Removal</t>
  </si>
  <si>
    <t>L clavicle (with pelvis)</t>
  </si>
  <si>
    <t>Clavicle ORIF</t>
  </si>
  <si>
    <t>L distal radius (and R olecranon)</t>
  </si>
  <si>
    <t>Distal radius ORIF</t>
  </si>
  <si>
    <t>Pelvis washout</t>
  </si>
  <si>
    <t>R achilles repair</t>
  </si>
  <si>
    <t>Achilles repair</t>
  </si>
  <si>
    <t>R revision ORIF femur shaft with compression plate</t>
  </si>
  <si>
    <t>Femur ORIF</t>
  </si>
  <si>
    <t>R tib fib ORIF</t>
  </si>
  <si>
    <t>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</si>
  <si>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</si>
  <si>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</si>
  <si>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</si>
  <si>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</si>
  <si>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</si>
  <si>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Foot ORIF</t>
  </si>
  <si>
    <t>R Neer 5 distal clavicle fracture</t>
  </si>
  <si>
    <t>R grade 1 open both bone forearm</t>
  </si>
  <si>
    <t>BBFF ORIF</t>
  </si>
  <si>
    <t>L medial distal femur fracture and pat #</t>
  </si>
  <si>
    <t>R open bimal # ORIF</t>
  </si>
  <si>
    <t>R femur revision ORIF</t>
  </si>
  <si>
    <t>H005609641</t>
  </si>
  <si>
    <t>L scaphoid ORIF</t>
  </si>
  <si>
    <t>Scaphoid ORIF</t>
  </si>
  <si>
    <t>H005667023</t>
  </si>
  <si>
    <t>L BKA</t>
  </si>
  <si>
    <t>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</si>
  <si>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</si>
  <si>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</si>
  <si>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</si>
  <si>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</si>
  <si>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</si>
  <si>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</si>
  <si>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</si>
  <si>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</si>
  <si>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</si>
  <si>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</si>
  <si>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</si>
  <si>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</si>
  <si>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</si>
  <si>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</si>
  <si>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</si>
  <si>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</si>
  <si>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</si>
  <si>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</si>
  <si>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Hip ORIF</t>
  </si>
  <si>
    <t>H0005663350</t>
  </si>
  <si>
    <t>Lt THA</t>
  </si>
  <si>
    <t>THA - DAA</t>
  </si>
  <si>
    <t>H002593490</t>
  </si>
  <si>
    <t>Arthroplasty</t>
  </si>
  <si>
    <t>JH</t>
  </si>
  <si>
    <t>Rt THA</t>
  </si>
  <si>
    <t>H003130212</t>
  </si>
  <si>
    <t>Lt TKA</t>
  </si>
  <si>
    <t>TKA</t>
  </si>
  <si>
    <t>H003232969</t>
  </si>
  <si>
    <t>H003182699</t>
  </si>
  <si>
    <t>THA - Lateral</t>
  </si>
  <si>
    <t>H002041802</t>
  </si>
  <si>
    <t>Rt TKA</t>
  </si>
  <si>
    <t>H003247296</t>
  </si>
  <si>
    <t>M001851778</t>
  </si>
  <si>
    <t>Left revision THA</t>
  </si>
  <si>
    <t>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</si>
  <si>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</si>
  <si>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</si>
  <si>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</si>
  <si>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</si>
  <si>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</si>
  <si>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</si>
  <si>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</si>
  <si>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</si>
  <si>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</si>
  <si>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</si>
  <si>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</si>
  <si>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</si>
  <si>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</si>
  <si>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</si>
  <si>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</si>
  <si>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</si>
  <si>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</si>
  <si>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</si>
  <si>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</si>
  <si>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</si>
  <si>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</si>
  <si>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</si>
  <si>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</si>
  <si>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</si>
  <si>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</si>
  <si>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</si>
  <si>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</si>
  <si>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</si>
  <si>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</si>
  <si>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</si>
  <si>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</si>
  <si>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</si>
  <si>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</si>
  <si>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</si>
  <si>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</si>
  <si>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</si>
  <si>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</si>
  <si>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</si>
  <si>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</si>
  <si>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</si>
  <si>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</si>
  <si>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</si>
  <si>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</si>
  <si>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</si>
  <si>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Arthroscopic menisectomy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</si>
  <si>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</si>
  <si>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</si>
  <si>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</si>
  <si>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</si>
  <si>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</si>
  <si>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</si>
  <si>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</si>
  <si>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</si>
  <si>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</si>
  <si>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</si>
  <si>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</si>
  <si>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</si>
  <si>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</si>
  <si>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</si>
  <si>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</si>
  <si>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</si>
  <si>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</si>
  <si>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</si>
  <si>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</si>
  <si>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</si>
  <si>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</si>
  <si>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</si>
  <si>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</si>
  <si>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</si>
  <si>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</si>
  <si>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</si>
  <si>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</si>
  <si>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</si>
  <si>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</si>
  <si>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</si>
  <si>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</si>
  <si>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</si>
  <si>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</si>
  <si>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</si>
  <si>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</si>
  <si>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</si>
  <si>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</si>
  <si>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</si>
  <si>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</si>
  <si>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</si>
  <si>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</si>
  <si>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</si>
  <si>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</si>
  <si>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</si>
  <si>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</si>
  <si>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</si>
  <si>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</si>
  <si>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</si>
  <si>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</si>
  <si>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</si>
  <si>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</si>
  <si>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</si>
  <si>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</si>
  <si>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</si>
  <si>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</si>
  <si>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</si>
  <si>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</si>
  <si>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</si>
  <si>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</si>
  <si>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</si>
  <si>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</si>
  <si>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</si>
  <si>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</si>
  <si>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</si>
  <si>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</si>
  <si>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</si>
  <si>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</si>
  <si>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</si>
  <si>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Femur/Tib-Fib Correction Osteotomy</t>
  </si>
  <si>
    <t>M001459141</t>
  </si>
  <si>
    <t>Pediatrics</t>
  </si>
  <si>
    <t>MUMC</t>
  </si>
  <si>
    <t>Posterior instrumentation and fusion</t>
  </si>
  <si>
    <t>Scoliosis repair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</si>
  <si>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</si>
  <si>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</si>
  <si>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</si>
  <si>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</si>
  <si>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</si>
  <si>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</si>
  <si>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DDH pelvic osteotomy</t>
  </si>
  <si>
    <t>M001940022</t>
  </si>
  <si>
    <t>R knee diagnostic arthroscopy</t>
  </si>
  <si>
    <t>Knee arthroscopy - diagnostic</t>
  </si>
  <si>
    <t>M002179573</t>
  </si>
  <si>
    <t>Sports</t>
  </si>
  <si>
    <t>R femur ORIF with 2x flexi nails</t>
  </si>
  <si>
    <t>M001797597</t>
  </si>
  <si>
    <t>Left hip arthroscopic labral repair</t>
  </si>
  <si>
    <t>Hip arthroscopy -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</si>
  <si>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</si>
  <si>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</si>
  <si>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</si>
  <si>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</si>
  <si>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</si>
  <si>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Tibial osteotomy</t>
  </si>
  <si>
    <t>M001496573</t>
  </si>
  <si>
    <t>ORIF L tibia (revision)</t>
  </si>
  <si>
    <t>Tib-Fib osteotomy</t>
  </si>
  <si>
    <t>M001708097</t>
  </si>
  <si>
    <t>Post L clavicle removal of IM nail</t>
  </si>
  <si>
    <t>Upper extremity HW removal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</si>
  <si>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</si>
  <si>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</si>
  <si>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</si>
  <si>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</si>
  <si>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Proximal femur corrective osteotomy</t>
  </si>
  <si>
    <t>M001648862</t>
  </si>
  <si>
    <t>R elbow I+D</t>
  </si>
  <si>
    <t>Upper extremity I&amp;D</t>
  </si>
  <si>
    <t>J0001309112</t>
  </si>
  <si>
    <t>General</t>
  </si>
  <si>
    <t>SJH</t>
  </si>
  <si>
    <t>Left foot 1st MTP arthroplasty with silicone implant for hallux rigidus</t>
  </si>
  <si>
    <t>Foot MTP arthroplasty</t>
  </si>
  <si>
    <t>J0003208265</t>
  </si>
  <si>
    <t>Foot and Ankle</t>
  </si>
  <si>
    <t>Bilateral foot MTP cheilectomy for hallux rigidus</t>
  </si>
  <si>
    <t>Foot MTP debridement/cheilectomy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</si>
  <si>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</si>
  <si>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</si>
  <si>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</si>
  <si>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</si>
  <si>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</si>
  <si>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</si>
  <si>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</si>
  <si>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</si>
  <si>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</si>
  <si>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</si>
  <si>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Tibial plafond ORIF</t>
  </si>
  <si>
    <t>Tibial Plateau ORIF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</si>
  <si>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</si>
  <si>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</si>
  <si>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</si>
  <si>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</si>
  <si>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</si>
  <si>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</si>
  <si>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</si>
  <si>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</si>
  <si>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</si>
  <si>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</si>
  <si>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</si>
  <si>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</si>
  <si>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</si>
  <si>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</si>
  <si>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</si>
  <si>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</si>
  <si>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</si>
  <si>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</si>
  <si>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Proximal humerus ORIF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</si>
  <si>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</si>
  <si>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</si>
  <si>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</si>
  <si>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</si>
  <si>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</si>
  <si>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</si>
  <si>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</si>
  <si>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</si>
  <si>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</si>
  <si>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</si>
  <si>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</si>
  <si>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</si>
  <si>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</si>
  <si>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</si>
  <si>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</si>
  <si>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</si>
  <si>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</si>
  <si>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</si>
  <si>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</si>
  <si>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</si>
  <si>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</si>
  <si>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</si>
  <si>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</si>
  <si>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</si>
  <si>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</si>
  <si>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</si>
  <si>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</si>
  <si>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</si>
  <si>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</si>
  <si>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</si>
  <si>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</si>
  <si>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</si>
  <si>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</si>
  <si>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</si>
  <si>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</si>
  <si>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</si>
  <si>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</si>
  <si>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</si>
  <si>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</si>
  <si>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</si>
  <si>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</si>
  <si>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</si>
  <si>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</si>
  <si>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</si>
  <si>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</si>
  <si>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</si>
  <si>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</si>
  <si>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</si>
  <si>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</si>
  <si>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</si>
  <si>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</si>
  <si>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</si>
  <si>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</si>
  <si>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</si>
  <si>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</si>
  <si>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</si>
  <si>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</si>
  <si>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UKA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</si>
  <si>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</si>
  <si>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</si>
  <si>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</si>
  <si>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</si>
  <si>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</si>
  <si>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</si>
  <si>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</si>
  <si>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</si>
  <si>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</si>
  <si>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</si>
  <si>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</si>
  <si>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</si>
  <si>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</si>
  <si>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</si>
  <si>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</si>
  <si>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</si>
  <si>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</si>
  <si>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</si>
  <si>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</si>
  <si>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</si>
  <si>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</si>
  <si>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</si>
  <si>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</si>
  <si>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</si>
  <si>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Humeral shaft ORIF</t>
  </si>
  <si>
    <t>J0001561988</t>
  </si>
  <si>
    <t>J0003341655</t>
  </si>
  <si>
    <t>R schatzker 2</t>
  </si>
  <si>
    <t>J0000533013</t>
  </si>
  <si>
    <t>R patella fracture ORIF</t>
  </si>
  <si>
    <t>Patella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</si>
  <si>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</si>
  <si>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</si>
  <si>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</si>
  <si>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</si>
  <si>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</si>
  <si>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</si>
  <si>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</si>
  <si>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</si>
  <si>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</si>
  <si>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</si>
  <si>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</si>
  <si>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</si>
  <si>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</si>
  <si>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</si>
  <si>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</si>
  <si>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</si>
  <si>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</si>
  <si>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</si>
  <si>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</si>
  <si>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</si>
  <si>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</si>
  <si>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</si>
  <si>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</si>
  <si>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</si>
  <si>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</si>
  <si>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</si>
  <si>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</si>
  <si>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</si>
  <si>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</si>
  <si>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</si>
  <si>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</si>
  <si>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</si>
  <si>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</si>
  <si>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</si>
  <si>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</si>
  <si>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</si>
  <si>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</si>
  <si>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</si>
  <si>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</si>
  <si>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</si>
  <si>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</si>
  <si>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</si>
  <si>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</si>
  <si>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</si>
  <si>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</si>
  <si>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</si>
  <si>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</si>
  <si>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</si>
  <si>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Proximal femur replacement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</si>
  <si>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</si>
  <si>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</si>
  <si>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</si>
  <si>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</si>
  <si>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</si>
  <si>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</si>
  <si>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</si>
  <si>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</si>
  <si>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</si>
  <si>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</si>
  <si>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</si>
  <si>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</si>
  <si>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</si>
  <si>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</si>
  <si>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</si>
  <si>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</si>
  <si>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>TKA I+D and liner exchange</t>
  </si>
  <si>
    <t xml:space="preserve">H002047038 </t>
  </si>
  <si>
    <t>H002505293</t>
  </si>
  <si>
    <t>L hip removal of hardware and ORIF</t>
  </si>
  <si>
    <t>Revision hip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</si>
  <si>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</si>
  <si>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</si>
  <si>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</si>
  <si>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</si>
  <si>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</si>
  <si>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</si>
  <si>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</si>
  <si>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</si>
  <si>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</si>
  <si>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</si>
  <si>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</si>
  <si>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</si>
  <si>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</si>
  <si>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</si>
  <si>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</si>
  <si>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</si>
  <si>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</si>
  <si>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</si>
  <si>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</si>
  <si>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</si>
  <si>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</si>
  <si>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</si>
  <si>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</si>
  <si>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</si>
  <si>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</si>
  <si>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</si>
  <si>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</si>
  <si>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</si>
  <si>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</si>
  <si>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</si>
  <si>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</si>
  <si>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</si>
  <si>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</si>
  <si>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</si>
  <si>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</si>
  <si>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THA - posterior</t>
  </si>
  <si>
    <t>H003447966</t>
  </si>
  <si>
    <t>L THA lateral in ++BMI</t>
  </si>
  <si>
    <t>H003165819</t>
  </si>
  <si>
    <t>L THA lateral cemented in met pt</t>
  </si>
  <si>
    <t>H002097696</t>
  </si>
  <si>
    <t>Gender</t>
  </si>
  <si>
    <t>#</t>
  </si>
  <si>
    <t>Oncology</t>
  </si>
  <si>
    <t>Spine</t>
  </si>
  <si>
    <t>Revision TKA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</si>
</sst>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%"/>
    <numFmt numFmtId="166" formatCode="mmmm&quot; &quot;d&quot;, &quot;yyyy"/>
    <numFmt numFmtId="167" formatCode="mmmm\ d\,\ yyyy"/>
    <numFmt numFmtId="168" formatCode="mmm\ d\,\ yyyy"/>
  </numFmts>
  <fonts count="12">
    <font>
      <sz val="10.0"/>
      <color rgb="FF000000"/>
      <name val="Arial"/>
      <scheme val="minor"/>
    </font>
    <font>
      <b/>
      <sz val="24.0"/>
      <color theme="1"/>
      <name val="Arial"/>
    </font>
    <font>
      <sz val="24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9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4">
    <border/>
    <border>
      <bottom style="thin">
        <color rgb="FF000000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49" xfId="0" applyFont="1" applyNumberFormat="1"/>
    <xf borderId="0" fillId="0" fontId="4" numFmtId="1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  <xf borderId="1" fillId="0" fontId="5" numFmtId="0" xfId="0" applyAlignment="1" applyBorder="1" applyFont="1">
      <alignment shrinkToFit="0" wrapText="1"/>
    </xf>
    <xf borderId="1" fillId="0" fontId="5" numFmtId="1" xfId="0" applyAlignment="1" applyBorder="1" applyFont="1" applyNumberFormat="1">
      <alignment shrinkToFit="0" wrapText="1"/>
    </xf>
    <xf borderId="1" fillId="0" fontId="5" numFmtId="0" xfId="0" applyAlignment="1" applyBorder="1" applyFont="1">
      <alignment horizontal="left" shrinkToFit="0" wrapText="1"/>
    </xf>
    <xf borderId="2" fillId="0" fontId="6" numFmtId="166" xfId="0" applyAlignment="1" applyBorder="1" applyFont="1" applyNumberFormat="1">
      <alignment shrinkToFit="0" vertical="top" wrapText="1"/>
    </xf>
    <xf borderId="2" fillId="0" fontId="4" numFmtId="1" xfId="0" applyAlignment="1" applyBorder="1" applyFont="1" applyNumberFormat="1">
      <alignment shrinkToFit="0" vertical="top" wrapText="1"/>
    </xf>
    <xf borderId="2" fillId="0" fontId="4" numFmtId="166" xfId="0" applyAlignment="1" applyBorder="1" applyFont="1" applyNumberFormat="1">
      <alignment horizontal="left" shrinkToFit="0" vertical="top" wrapText="1"/>
    </xf>
    <xf borderId="2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6" numFmtId="166" xfId="0" applyAlignment="1" applyBorder="1" applyFont="1" applyNumberFormat="1">
      <alignment shrinkToFit="0" vertical="top" wrapText="1"/>
    </xf>
    <xf borderId="3" fillId="0" fontId="4" numFmtId="166" xfId="0" applyAlignment="1" applyBorder="1" applyFont="1" applyNumberFormat="1">
      <alignment horizontal="left" shrinkToFit="0" vertical="top" wrapText="1"/>
    </xf>
    <xf borderId="2" fillId="0" fontId="7" numFmtId="1" xfId="0" applyAlignment="1" applyBorder="1" applyFont="1" applyNumberFormat="1">
      <alignment horizontal="right" shrinkToFit="0" vertical="top" wrapText="1"/>
    </xf>
    <xf borderId="3" fillId="0" fontId="7" numFmtId="166" xfId="0" applyAlignment="1" applyBorder="1" applyFont="1" applyNumberFormat="1">
      <alignment horizontal="left" shrinkToFit="0" vertical="top" wrapText="1"/>
    </xf>
    <xf borderId="3" fillId="0" fontId="7" numFmtId="0" xfId="0" applyAlignment="1" applyBorder="1" applyFont="1">
      <alignment shrinkToFit="0" vertical="top" wrapText="1"/>
    </xf>
    <xf borderId="3" fillId="0" fontId="7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shrinkToFit="0" wrapText="1"/>
    </xf>
    <xf borderId="3" fillId="0" fontId="6" numFmtId="167" xfId="0" applyAlignment="1" applyBorder="1" applyFont="1" applyNumberFormat="1">
      <alignment shrinkToFit="0" vertical="top" wrapText="1"/>
    </xf>
    <xf borderId="3" fillId="0" fontId="6" numFmtId="0" xfId="0" applyAlignment="1" applyBorder="1" applyFont="1">
      <alignment shrinkToFit="0" vertical="top" wrapText="1"/>
    </xf>
    <xf borderId="3" fillId="0" fontId="4" numFmtId="168" xfId="0" applyAlignment="1" applyBorder="1" applyFont="1" applyNumberFormat="1">
      <alignment horizontal="left" shrinkToFit="0" vertical="top" wrapText="1"/>
    </xf>
    <xf borderId="4" fillId="2" fontId="4" numFmtId="0" xfId="0" applyAlignment="1" applyBorder="1" applyFill="1" applyFont="1">
      <alignment shrinkToFit="0" vertical="top" wrapText="1"/>
    </xf>
    <xf borderId="0" fillId="0" fontId="4" numFmtId="0" xfId="0" applyAlignment="1" applyFont="1">
      <alignment vertical="top"/>
    </xf>
    <xf borderId="0" fillId="0" fontId="8" numFmtId="0" xfId="0" applyFont="1"/>
    <xf borderId="3" fillId="0" fontId="4" numFmtId="166" xfId="0" applyAlignment="1" applyBorder="1" applyFont="1" applyNumberFormat="1">
      <alignment horizontal="left" readingOrder="0" shrinkToFit="0" vertical="top" wrapText="1"/>
    </xf>
    <xf borderId="3" fillId="0" fontId="4" numFmtId="1" xfId="0" applyAlignment="1" applyBorder="1" applyFont="1" applyNumberFormat="1">
      <alignment shrinkToFit="0" vertical="top" wrapText="1"/>
    </xf>
    <xf borderId="0" fillId="0" fontId="9" numFmtId="0" xfId="0" applyFont="1"/>
    <xf borderId="0" fillId="0" fontId="4" numFmtId="1" xfId="0" applyFont="1" applyNumberFormat="1"/>
    <xf borderId="0" fillId="0" fontId="5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7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0" fillId="0" fontId="4" numFmtId="9" xfId="0" applyFont="1" applyNumberFormat="1"/>
    <xf borderId="0" fillId="0" fontId="10" numFmtId="0" xfId="0" applyFont="1"/>
    <xf borderId="0" fillId="0" fontId="4" numFmtId="164" xfId="0" applyFont="1" applyNumberFormat="1"/>
    <xf borderId="0" fillId="0" fontId="11" numFmtId="0" xfId="0" applyFont="1"/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Procedures by Specialty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#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'OR Inputs'!$I$3:$I$9</c:f>
            </c:strRef>
          </c:cat>
          <c:val>
            <c:numRef>
              <c:f>'OR Inputs'!$J$3:$J$9</c:f>
              <c:numCache/>
            </c:numRef>
          </c:val>
        </c:ser>
        <c:axId val="509423244"/>
        <c:axId val="788809221"/>
      </c:barChart>
      <c:catAx>
        <c:axId val="5094232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88809221"/>
      </c:catAx>
      <c:valAx>
        <c:axId val="788809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509423244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Arial"/>
              </a:defRPr>
            </a:pPr>
            <a:r>
              <a:rPr b="1" i="0" sz="1800">
                <a:solidFill>
                  <a:srgbClr val="757575"/>
                </a:solidFill>
                <a:latin typeface="Arial"/>
              </a:rPr>
              <a:t>Procedure by Role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'OR Inputs'!$P$2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43434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'OR Inputs'!$O$3:$O$5</c:f>
            </c:strRef>
          </c:cat>
          <c:val>
            <c:numRef>
              <c:f>'OR Inputs'!$P$3:$P$5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'OR Inputs'!$L$2:$L$6</c:f>
            </c:strRef>
          </c:cat>
          <c:val>
            <c:numRef>
              <c:f>'OR Inputs'!$M$2:$M$6</c:f>
              <c:numCache/>
            </c:numRef>
          </c:val>
        </c:ser>
        <c:axId val="254105553"/>
        <c:axId val="4127732"/>
      </c:barChart>
      <c:catAx>
        <c:axId val="2541055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127732"/>
      </c:catAx>
      <c:valAx>
        <c:axId val="4127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254105553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Primary Surgeon, First Assist and Secondary Assist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Primary Surgeon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Calculations!$B$3:$B$23</c:f>
              <c:numCache/>
            </c:numRef>
          </c:val>
        </c:ser>
        <c:ser>
          <c:idx val="1"/>
          <c:order val="1"/>
          <c:tx>
            <c:v>First Assist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Calculations!$C$3:$C$23</c:f>
              <c:numCache/>
            </c:numRef>
          </c:val>
        </c:ser>
        <c:ser>
          <c:idx val="2"/>
          <c:order val="2"/>
          <c:tx>
            <c:v>Secondary Assist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Calculations!$A$3:$A$23</c:f>
            </c:strRef>
          </c:cat>
          <c:val>
            <c:numRef>
              <c:f>Calculations!$D$3:$D$23</c:f>
              <c:numCache/>
            </c:numRef>
          </c:val>
        </c:ser>
        <c:overlap val="100"/>
        <c:axId val="1652623300"/>
        <c:axId val="102292919"/>
      </c:barChart>
      <c:catAx>
        <c:axId val="16526233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2292919"/>
      </c:catAx>
      <c:valAx>
        <c:axId val="1022929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652623300"/>
        <c:crosses val="max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800100</xdr:colOff>
      <xdr:row>20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4" width="12.75"/>
    <col customWidth="1" min="15" max="15" width="23.75"/>
    <col customWidth="1" min="16" max="16" width="13.13"/>
    <col customWidth="1" min="17" max="26" width="12.7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O6" s="1" t="s">
        <v>0</v>
      </c>
      <c r="P6" s="2">
        <f>COUNTIF(RAW_staff,"&lt;&gt;")</f>
        <v>314</v>
      </c>
    </row>
    <row r="7" ht="15.75" customHeight="1">
      <c r="O7" s="3" t="s">
        <v>1</v>
      </c>
      <c r="P7" s="4">
        <f>COUNTIF(RAW_role,"primary surgeon")</f>
        <v>72</v>
      </c>
    </row>
    <row r="8" ht="15.75" customHeight="1">
      <c r="O8" s="3" t="s">
        <v>2</v>
      </c>
      <c r="P8" s="4">
        <f>COUNTIF(RAW_role,"first assist")</f>
        <v>101</v>
      </c>
    </row>
    <row r="9" ht="15.75" customHeight="1">
      <c r="O9" s="3" t="s">
        <v>3</v>
      </c>
      <c r="P9" s="4">
        <f>COUNTIF(RAW_role,"secondary assist")</f>
        <v>141</v>
      </c>
    </row>
    <row r="10" ht="15.75" customHeight="1"/>
    <row r="11" ht="15.75" customHeight="1">
      <c r="O11" s="1" t="s">
        <v>4</v>
      </c>
      <c r="P11" s="5">
        <f>AVERAGE(RAW_age)</f>
        <v>62.29617834</v>
      </c>
    </row>
    <row r="12" ht="15.75" customHeight="1"/>
    <row r="13" ht="15.75" customHeight="1">
      <c r="O13" s="1" t="s">
        <v>5</v>
      </c>
      <c r="P13" s="6">
        <f>COUNTIF(RAW_sex,"F")/(COUNTIF(RAW_sex,"&lt;&gt;"))</f>
        <v>0.5382165605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2.75"/>
    <col customWidth="1" min="3" max="3" width="11.0"/>
    <col customWidth="1" min="4" max="26" width="12.75"/>
  </cols>
  <sheetData>
    <row r="1" ht="15.75" customHeight="1"/>
    <row r="2" ht="15.75" customHeight="1">
      <c r="A2" s="7"/>
      <c r="B2" s="8" t="s">
        <v>6</v>
      </c>
      <c r="C2" s="8" t="s">
        <v>7</v>
      </c>
      <c r="D2" s="8" t="s">
        <v>8</v>
      </c>
      <c r="E2" s="9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0" t="s">
        <v>10</v>
      </c>
      <c r="B3" s="11">
        <f>COUNTIFS(RAW_staff,$A3,RAW_role,B$2)</f>
        <v>3</v>
      </c>
      <c r="C3" s="11">
        <f>COUNTIFS(RAW_staff,$A3,RAW_role,C$2)</f>
        <v>14</v>
      </c>
      <c r="D3" s="11">
        <f>COUNTIFS(RAW_staff,$A3,RAW_role,D$2)</f>
        <v>36</v>
      </c>
      <c r="E3" s="11">
        <f t="shared" ref="E3:E23" si="1">SUM(B3:D3)</f>
        <v>53</v>
      </c>
    </row>
    <row r="4" ht="15.75" customHeight="1">
      <c r="A4" s="10" t="s">
        <v>11</v>
      </c>
      <c r="B4" s="11">
        <f>COUNTIFS(RAW_staff,$A4,RAW_role,B$2)</f>
        <v>1</v>
      </c>
      <c r="C4" s="11">
        <f>COUNTIFS(RAW_staff,$A4,RAW_role,C$2)</f>
        <v>3</v>
      </c>
      <c r="D4" s="11">
        <f>COUNTIFS(RAW_staff,$A4,RAW_role,D$2)</f>
        <v>28</v>
      </c>
      <c r="E4" s="11">
        <f t="shared" si="1"/>
        <v>32</v>
      </c>
    </row>
    <row r="5" ht="15.75" customHeight="1">
      <c r="A5" s="10" t="s">
        <v>12</v>
      </c>
      <c r="B5" s="11">
        <f>COUNTIFS(RAW_staff,$A5,RAW_role,B$2)</f>
        <v>28</v>
      </c>
      <c r="C5" s="11">
        <f>COUNTIFS(RAW_staff,$A5,RAW_role,C$2)</f>
        <v>29</v>
      </c>
      <c r="D5" s="11">
        <f>COUNTIFS(RAW_staff,$A5,RAW_role,D$2)</f>
        <v>13</v>
      </c>
      <c r="E5" s="11">
        <f t="shared" si="1"/>
        <v>70</v>
      </c>
    </row>
    <row r="6" ht="15.75" customHeight="1">
      <c r="A6" s="10" t="s">
        <v>13</v>
      </c>
      <c r="B6" s="11">
        <f>COUNTIFS(RAW_staff,$A6,RAW_role,B$2)</f>
        <v>7</v>
      </c>
      <c r="C6" s="11">
        <f>COUNTIFS(RAW_staff,$A6,RAW_role,C$2)</f>
        <v>5</v>
      </c>
      <c r="D6" s="11">
        <f>COUNTIFS(RAW_staff,$A6,RAW_role,D$2)</f>
        <v>18</v>
      </c>
      <c r="E6" s="11">
        <f t="shared" si="1"/>
        <v>30</v>
      </c>
    </row>
    <row r="7" ht="15.75" customHeight="1">
      <c r="A7" s="10" t="s">
        <v>14</v>
      </c>
      <c r="B7" s="11">
        <f>COUNTIFS(RAW_staff,$A7,RAW_role,B$2)</f>
        <v>5</v>
      </c>
      <c r="C7" s="11">
        <f>COUNTIFS(RAW_staff,$A7,RAW_role,C$2)</f>
        <v>3</v>
      </c>
      <c r="D7" s="11">
        <f>COUNTIFS(RAW_staff,$A7,RAW_role,D$2)</f>
        <v>11</v>
      </c>
      <c r="E7" s="11">
        <f t="shared" si="1"/>
        <v>19</v>
      </c>
    </row>
    <row r="8" ht="15.75" customHeight="1">
      <c r="A8" s="10" t="s">
        <v>15</v>
      </c>
      <c r="B8" s="11">
        <f>COUNTIFS(RAW_staff,$A8,RAW_role,B$2)</f>
        <v>11</v>
      </c>
      <c r="C8" s="11">
        <f>COUNTIFS(RAW_staff,$A8,RAW_role,C$2)</f>
        <v>3</v>
      </c>
      <c r="D8" s="11">
        <f>COUNTIFS(RAW_staff,$A8,RAW_role,D$2)</f>
        <v>3</v>
      </c>
      <c r="E8" s="11">
        <f t="shared" si="1"/>
        <v>17</v>
      </c>
    </row>
    <row r="9" ht="15.75" customHeight="1">
      <c r="A9" s="10" t="s">
        <v>16</v>
      </c>
      <c r="B9" s="11">
        <f>COUNTIFS(RAW_staff,$A9,RAW_role,B$2)</f>
        <v>1</v>
      </c>
      <c r="C9" s="11">
        <f>COUNTIFS(RAW_staff,$A9,RAW_role,C$2)</f>
        <v>6</v>
      </c>
      <c r="D9" s="11">
        <f>COUNTIFS(RAW_staff,$A9,RAW_role,D$2)</f>
        <v>10</v>
      </c>
      <c r="E9" s="11">
        <f t="shared" si="1"/>
        <v>17</v>
      </c>
    </row>
    <row r="10" ht="15.75" customHeight="1">
      <c r="A10" s="10" t="s">
        <v>17</v>
      </c>
      <c r="B10" s="11">
        <f>COUNTIFS(RAW_staff,$A10,RAW_role,B$2)</f>
        <v>3</v>
      </c>
      <c r="C10" s="11">
        <f>COUNTIFS(RAW_staff,$A10,RAW_role,C$2)</f>
        <v>2</v>
      </c>
      <c r="D10" s="11">
        <f>COUNTIFS(RAW_staff,$A10,RAW_role,D$2)</f>
        <v>8</v>
      </c>
      <c r="E10" s="11">
        <f t="shared" si="1"/>
        <v>13</v>
      </c>
    </row>
    <row r="11" ht="15.75" customHeight="1">
      <c r="A11" s="10" t="s">
        <v>18</v>
      </c>
      <c r="B11" s="11">
        <f>COUNTIFS(RAW_staff,$A11,RAW_role,B$2)</f>
        <v>4</v>
      </c>
      <c r="C11" s="11">
        <f>COUNTIFS(RAW_staff,$A11,RAW_role,C$2)</f>
        <v>6</v>
      </c>
      <c r="D11" s="11">
        <f>COUNTIFS(RAW_staff,$A11,RAW_role,D$2)</f>
        <v>0</v>
      </c>
      <c r="E11" s="11">
        <f t="shared" si="1"/>
        <v>10</v>
      </c>
    </row>
    <row r="12" ht="15.75" customHeight="1">
      <c r="A12" s="10" t="s">
        <v>19</v>
      </c>
      <c r="B12" s="11">
        <f>COUNTIFS(RAW_staff,$A12,RAW_role,B$2)</f>
        <v>2</v>
      </c>
      <c r="C12" s="11">
        <f>COUNTIFS(RAW_staff,$A12,RAW_role,C$2)</f>
        <v>7</v>
      </c>
      <c r="D12" s="11">
        <f>COUNTIFS(RAW_staff,$A12,RAW_role,D$2)</f>
        <v>0</v>
      </c>
      <c r="E12" s="11">
        <f t="shared" si="1"/>
        <v>9</v>
      </c>
    </row>
    <row r="13" ht="15.75" customHeight="1">
      <c r="A13" s="10" t="s">
        <v>20</v>
      </c>
      <c r="B13" s="11">
        <f>COUNTIFS(RAW_staff,$A13,RAW_role,B$2)</f>
        <v>0</v>
      </c>
      <c r="C13" s="11">
        <f>COUNTIFS(RAW_staff,$A13,RAW_role,C$2)</f>
        <v>3</v>
      </c>
      <c r="D13" s="11">
        <f>COUNTIFS(RAW_staff,$A13,RAW_role,D$2)</f>
        <v>2</v>
      </c>
      <c r="E13" s="11">
        <f t="shared" si="1"/>
        <v>5</v>
      </c>
    </row>
    <row r="14" ht="15.75" customHeight="1">
      <c r="A14" s="10" t="s">
        <v>21</v>
      </c>
      <c r="B14" s="11">
        <f>COUNTIFS(RAW_staff,$A14,RAW_role,B$2)</f>
        <v>0</v>
      </c>
      <c r="C14" s="11">
        <f>COUNTIFS(RAW_staff,$A14,RAW_role,C$2)</f>
        <v>3</v>
      </c>
      <c r="D14" s="11">
        <f>COUNTIFS(RAW_staff,$A14,RAW_role,D$2)</f>
        <v>2</v>
      </c>
      <c r="E14" s="11">
        <f t="shared" si="1"/>
        <v>5</v>
      </c>
    </row>
    <row r="15" ht="15.75" customHeight="1">
      <c r="A15" s="10" t="s">
        <v>22</v>
      </c>
      <c r="B15" s="11">
        <f>COUNTIFS(RAW_staff,$A15,RAW_role,B$2)</f>
        <v>1</v>
      </c>
      <c r="C15" s="11">
        <f>COUNTIFS(RAW_staff,$A15,RAW_role,C$2)</f>
        <v>3</v>
      </c>
      <c r="D15" s="11">
        <f>COUNTIFS(RAW_staff,$A15,RAW_role,D$2)</f>
        <v>4</v>
      </c>
      <c r="E15" s="11">
        <f t="shared" si="1"/>
        <v>8</v>
      </c>
    </row>
    <row r="16" ht="15.75" customHeight="1">
      <c r="A16" s="10" t="s">
        <v>23</v>
      </c>
      <c r="B16" s="11">
        <f>COUNTIFS(RAW_staff,$A16,RAW_role,B$2)</f>
        <v>1</v>
      </c>
      <c r="C16" s="11">
        <f>COUNTIFS(RAW_staff,$A16,RAW_role,C$2)</f>
        <v>3</v>
      </c>
      <c r="D16" s="11">
        <f>COUNTIFS(RAW_staff,$A16,RAW_role,D$2)</f>
        <v>0</v>
      </c>
      <c r="E16" s="11">
        <f t="shared" si="1"/>
        <v>4</v>
      </c>
    </row>
    <row r="17" ht="15.75" customHeight="1">
      <c r="A17" s="10" t="s">
        <v>24</v>
      </c>
      <c r="B17" s="11">
        <f>COUNTIFS(RAW_staff,$A17,RAW_role,B$2)</f>
        <v>1</v>
      </c>
      <c r="C17" s="11">
        <f>COUNTIFS(RAW_staff,$A17,RAW_role,C$2)</f>
        <v>3</v>
      </c>
      <c r="D17" s="11">
        <f>COUNTIFS(RAW_staff,$A17,RAW_role,D$2)</f>
        <v>0</v>
      </c>
      <c r="E17" s="11">
        <f t="shared" si="1"/>
        <v>4</v>
      </c>
    </row>
    <row r="18" ht="15.75" customHeight="1">
      <c r="A18" s="10" t="s">
        <v>25</v>
      </c>
      <c r="B18" s="11">
        <f>COUNTIFS(RAW_staff,$A18,RAW_role,B$2)</f>
        <v>0</v>
      </c>
      <c r="C18" s="11">
        <f>COUNTIFS(RAW_staff,$A18,RAW_role,C$2)</f>
        <v>3</v>
      </c>
      <c r="D18" s="11">
        <f>COUNTIFS(RAW_staff,$A18,RAW_role,D$2)</f>
        <v>0</v>
      </c>
      <c r="E18" s="11">
        <f t="shared" si="1"/>
        <v>3</v>
      </c>
    </row>
    <row r="19" ht="15.75" customHeight="1">
      <c r="A19" s="10" t="s">
        <v>26</v>
      </c>
      <c r="B19" s="11">
        <f>COUNTIFS(RAW_staff,$A19,RAW_role,B$2)</f>
        <v>1</v>
      </c>
      <c r="C19" s="11">
        <f>COUNTIFS(RAW_staff,$A19,RAW_role,C$2)</f>
        <v>3</v>
      </c>
      <c r="D19" s="11">
        <f>COUNTIFS(RAW_staff,$A19,RAW_role,D$2)</f>
        <v>2</v>
      </c>
      <c r="E19" s="11">
        <f t="shared" si="1"/>
        <v>6</v>
      </c>
    </row>
    <row r="20" ht="15.75" customHeight="1">
      <c r="A20" s="10" t="s">
        <v>27</v>
      </c>
      <c r="B20" s="11">
        <f>COUNTIFS(RAW_staff,$A20,RAW_role,B$2)</f>
        <v>0</v>
      </c>
      <c r="C20" s="11">
        <f>COUNTIFS(RAW_staff,$A20,RAW_role,C$2)</f>
        <v>1</v>
      </c>
      <c r="D20" s="11">
        <f>COUNTIFS(RAW_staff,$A20,RAW_role,D$2)</f>
        <v>2</v>
      </c>
      <c r="E20" s="11">
        <f t="shared" si="1"/>
        <v>3</v>
      </c>
    </row>
    <row r="21" ht="15.75" customHeight="1">
      <c r="A21" s="10" t="s">
        <v>28</v>
      </c>
      <c r="B21" s="11">
        <f>COUNTIFS(RAW_staff,$A21,RAW_role,B$2)</f>
        <v>0</v>
      </c>
      <c r="C21" s="11">
        <f>COUNTIFS(RAW_staff,$A21,RAW_role,C$2)</f>
        <v>1</v>
      </c>
      <c r="D21" s="11">
        <f>COUNTIFS(RAW_staff,$A21,RAW_role,D$2)</f>
        <v>1</v>
      </c>
      <c r="E21" s="11">
        <f t="shared" si="1"/>
        <v>2</v>
      </c>
    </row>
    <row r="22" ht="15.75" customHeight="1">
      <c r="A22" s="10" t="s">
        <v>29</v>
      </c>
      <c r="B22" s="11">
        <f>COUNTIFS(RAW_staff,$A22,RAW_role,B$2)</f>
        <v>3</v>
      </c>
      <c r="C22" s="11">
        <f>COUNTIFS(RAW_staff,$A22,RAW_role,C$2)</f>
        <v>0</v>
      </c>
      <c r="D22" s="11">
        <f>COUNTIFS(RAW_staff,$A22,RAW_role,D$2)</f>
        <v>0</v>
      </c>
      <c r="E22" s="11">
        <f t="shared" si="1"/>
        <v>3</v>
      </c>
    </row>
    <row r="23" ht="15.75" customHeight="1">
      <c r="A23" s="10" t="s">
        <v>30</v>
      </c>
      <c r="B23" s="11">
        <f>COUNTIFS(RAW_staff,$A23,RAW_role,B$2)</f>
        <v>0</v>
      </c>
      <c r="C23" s="11">
        <f>COUNTIFS(RAW_staff,$A23,RAW_role,C$2)</f>
        <v>0</v>
      </c>
      <c r="D23" s="11">
        <f>COUNTIFS(RAW_staff,$A23,RAW_role,D$2)</f>
        <v>1</v>
      </c>
      <c r="E23" s="11">
        <f t="shared" si="1"/>
        <v>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3">
    <sortState ref="A2:E23">
      <sortCondition descending="1" ref="E2:E23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6.13"/>
    <col customWidth="1" min="2" max="2" width="8.0"/>
    <col customWidth="1" min="3" max="3" width="17.25"/>
    <col customWidth="1" min="4" max="4" width="35.13"/>
    <col customWidth="1" min="5" max="5" width="20.38"/>
    <col customWidth="1" min="6" max="6" width="14.25"/>
    <col customWidth="1" min="7" max="7" width="7.75"/>
    <col customWidth="1" min="8" max="8" width="6.25"/>
    <col customWidth="1" min="9" max="9" width="19.75"/>
    <col customWidth="1" min="10" max="10" width="16.75"/>
    <col customWidth="1" min="11" max="11" width="9.13"/>
    <col customWidth="1" min="12" max="12" width="18.38"/>
    <col customWidth="1" min="13" max="13" width="37.0"/>
    <col customWidth="1" min="14" max="14" width="30.75"/>
    <col customWidth="1" min="15" max="30" width="12.75"/>
  </cols>
  <sheetData>
    <row r="1" ht="15.75" customHeight="1">
      <c r="A1" s="9"/>
      <c r="B1" s="12"/>
      <c r="C1" s="1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5.75" customHeight="1">
      <c r="A2" s="9"/>
      <c r="B2" s="12"/>
      <c r="C2" s="1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14" t="s">
        <v>31</v>
      </c>
      <c r="B3" s="15" t="s">
        <v>32</v>
      </c>
      <c r="C3" s="16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4" t="s">
        <v>39</v>
      </c>
      <c r="J3" s="14" t="s">
        <v>40</v>
      </c>
      <c r="K3" s="14" t="s">
        <v>41</v>
      </c>
      <c r="L3" s="14" t="s">
        <v>42</v>
      </c>
      <c r="M3" s="14" t="s">
        <v>43</v>
      </c>
      <c r="N3" s="14" t="s">
        <v>44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7"/>
      <c r="B4" s="18">
        <v>1.0</v>
      </c>
      <c r="C4" s="19">
        <v>44380.0</v>
      </c>
      <c r="D4" s="20" t="s">
        <v>45</v>
      </c>
      <c r="E4" s="20" t="s">
        <v>46</v>
      </c>
      <c r="F4" s="20">
        <v>5447843.0</v>
      </c>
      <c r="G4" s="20">
        <v>43.0</v>
      </c>
      <c r="H4" s="20" t="s">
        <v>47</v>
      </c>
      <c r="I4" s="20" t="s">
        <v>17</v>
      </c>
      <c r="J4" s="20" t="s">
        <v>48</v>
      </c>
      <c r="K4" s="20" t="s">
        <v>49</v>
      </c>
      <c r="L4" s="20" t="s">
        <v>8</v>
      </c>
      <c r="M4" s="20"/>
      <c r="N4" s="2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7"/>
      <c r="B5" s="18">
        <v>1.0</v>
      </c>
      <c r="C5" s="19">
        <v>44380.0</v>
      </c>
      <c r="D5" s="21" t="s">
        <v>50</v>
      </c>
      <c r="E5" s="21" t="s">
        <v>46</v>
      </c>
      <c r="F5" s="21">
        <v>5569210.0</v>
      </c>
      <c r="G5" s="21">
        <v>42.0</v>
      </c>
      <c r="H5" s="21" t="s">
        <v>51</v>
      </c>
      <c r="I5" s="21" t="s">
        <v>17</v>
      </c>
      <c r="J5" s="21" t="s">
        <v>48</v>
      </c>
      <c r="K5" s="21" t="s">
        <v>49</v>
      </c>
      <c r="L5" s="21" t="s">
        <v>7</v>
      </c>
      <c r="M5" s="21"/>
      <c r="N5" s="2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7"/>
      <c r="B6" s="18">
        <v>1.0</v>
      </c>
      <c r="C6" s="19">
        <v>44380.0</v>
      </c>
      <c r="D6" s="21" t="s">
        <v>52</v>
      </c>
      <c r="E6" s="21" t="s">
        <v>53</v>
      </c>
      <c r="F6" s="21">
        <v>5665465.0</v>
      </c>
      <c r="G6" s="21">
        <v>24.0</v>
      </c>
      <c r="H6" s="21" t="s">
        <v>47</v>
      </c>
      <c r="I6" s="21" t="s">
        <v>17</v>
      </c>
      <c r="J6" s="21" t="s">
        <v>48</v>
      </c>
      <c r="K6" s="21" t="s">
        <v>49</v>
      </c>
      <c r="L6" s="21" t="s">
        <v>8</v>
      </c>
      <c r="M6" s="21"/>
      <c r="N6" s="2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22"/>
      <c r="B7" s="18">
        <v>1.0</v>
      </c>
      <c r="C7" s="23">
        <v>44390.0</v>
      </c>
      <c r="D7" s="21" t="s">
        <v>54</v>
      </c>
      <c r="E7" s="21" t="s">
        <v>55</v>
      </c>
      <c r="F7" s="21">
        <v>1508596.0</v>
      </c>
      <c r="G7" s="21">
        <v>71.0</v>
      </c>
      <c r="H7" s="21" t="s">
        <v>51</v>
      </c>
      <c r="I7" s="21" t="s">
        <v>25</v>
      </c>
      <c r="J7" s="21" t="s">
        <v>56</v>
      </c>
      <c r="K7" s="21" t="s">
        <v>49</v>
      </c>
      <c r="L7" s="21" t="s">
        <v>7</v>
      </c>
      <c r="M7" s="21"/>
      <c r="N7" s="2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22"/>
      <c r="B8" s="18">
        <v>1.0</v>
      </c>
      <c r="C8" s="23">
        <v>44390.0</v>
      </c>
      <c r="D8" s="21" t="s">
        <v>54</v>
      </c>
      <c r="E8" s="21" t="s">
        <v>55</v>
      </c>
      <c r="F8" s="21">
        <v>1497250.0</v>
      </c>
      <c r="G8" s="21">
        <v>62.0</v>
      </c>
      <c r="H8" s="21" t="s">
        <v>47</v>
      </c>
      <c r="I8" s="21" t="s">
        <v>25</v>
      </c>
      <c r="J8" s="21" t="s">
        <v>56</v>
      </c>
      <c r="K8" s="21" t="s">
        <v>49</v>
      </c>
      <c r="L8" s="21" t="s">
        <v>7</v>
      </c>
      <c r="M8" s="21"/>
      <c r="N8" s="2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22"/>
      <c r="B9" s="18">
        <v>1.0</v>
      </c>
      <c r="C9" s="23">
        <v>44390.0</v>
      </c>
      <c r="D9" s="21" t="s">
        <v>57</v>
      </c>
      <c r="E9" s="21" t="s">
        <v>55</v>
      </c>
      <c r="F9" s="21">
        <v>1451076.0</v>
      </c>
      <c r="G9" s="21">
        <v>65.0</v>
      </c>
      <c r="H9" s="21" t="s">
        <v>51</v>
      </c>
      <c r="I9" s="21" t="s">
        <v>25</v>
      </c>
      <c r="J9" s="21" t="s">
        <v>56</v>
      </c>
      <c r="K9" s="21" t="s">
        <v>49</v>
      </c>
      <c r="L9" s="21" t="s">
        <v>7</v>
      </c>
      <c r="M9" s="21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22"/>
      <c r="B10" s="18">
        <v>1.0</v>
      </c>
      <c r="C10" s="23">
        <v>44391.0</v>
      </c>
      <c r="D10" s="21" t="s">
        <v>58</v>
      </c>
      <c r="E10" s="21" t="s">
        <v>59</v>
      </c>
      <c r="F10" s="21">
        <v>1368150.0</v>
      </c>
      <c r="G10" s="21">
        <v>54.0</v>
      </c>
      <c r="H10" s="21" t="s">
        <v>47</v>
      </c>
      <c r="I10" s="21" t="s">
        <v>17</v>
      </c>
      <c r="J10" s="21" t="s">
        <v>48</v>
      </c>
      <c r="K10" s="21" t="s">
        <v>49</v>
      </c>
      <c r="L10" s="21" t="s">
        <v>8</v>
      </c>
      <c r="M10" s="21"/>
      <c r="N10" s="2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22"/>
      <c r="B11" s="18">
        <v>1.0</v>
      </c>
      <c r="C11" s="23">
        <v>44391.0</v>
      </c>
      <c r="D11" s="21" t="s">
        <v>60</v>
      </c>
      <c r="E11" s="21" t="s">
        <v>53</v>
      </c>
      <c r="F11" s="21">
        <v>5319801.0</v>
      </c>
      <c r="G11" s="21">
        <v>75.0</v>
      </c>
      <c r="H11" s="21" t="s">
        <v>47</v>
      </c>
      <c r="I11" s="21" t="s">
        <v>17</v>
      </c>
      <c r="J11" s="21" t="s">
        <v>48</v>
      </c>
      <c r="K11" s="21" t="s">
        <v>49</v>
      </c>
      <c r="L11" s="21" t="s">
        <v>8</v>
      </c>
      <c r="M11" s="21"/>
      <c r="N11" s="2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22"/>
      <c r="B12" s="18">
        <v>1.0</v>
      </c>
      <c r="C12" s="23">
        <v>44397.0</v>
      </c>
      <c r="D12" s="21" t="s">
        <v>61</v>
      </c>
      <c r="E12" s="21" t="s">
        <v>62</v>
      </c>
      <c r="F12" s="21">
        <v>5616419.0</v>
      </c>
      <c r="G12" s="21">
        <v>20.0</v>
      </c>
      <c r="H12" s="21" t="s">
        <v>51</v>
      </c>
      <c r="I12" s="21" t="s">
        <v>16</v>
      </c>
      <c r="J12" s="21" t="s">
        <v>48</v>
      </c>
      <c r="K12" s="21" t="s">
        <v>49</v>
      </c>
      <c r="L12" s="21" t="s">
        <v>8</v>
      </c>
      <c r="M12" s="21"/>
      <c r="N12" s="2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22"/>
      <c r="B13" s="18">
        <v>1.0</v>
      </c>
      <c r="C13" s="23">
        <v>44397.0</v>
      </c>
      <c r="D13" s="21" t="s">
        <v>63</v>
      </c>
      <c r="E13" s="21" t="s">
        <v>64</v>
      </c>
      <c r="F13" s="21">
        <v>5577183.0</v>
      </c>
      <c r="G13" s="21">
        <v>44.0</v>
      </c>
      <c r="H13" s="21" t="s">
        <v>51</v>
      </c>
      <c r="I13" s="21" t="s">
        <v>16</v>
      </c>
      <c r="J13" s="21" t="s">
        <v>48</v>
      </c>
      <c r="K13" s="21" t="s">
        <v>49</v>
      </c>
      <c r="L13" s="21" t="s">
        <v>7</v>
      </c>
      <c r="M13" s="21"/>
      <c r="N13" s="2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22"/>
      <c r="B14" s="18">
        <v>1.0</v>
      </c>
      <c r="C14" s="23">
        <v>44397.0</v>
      </c>
      <c r="D14" s="21" t="s">
        <v>65</v>
      </c>
      <c r="E14" s="21" t="s">
        <v>66</v>
      </c>
      <c r="F14" s="21">
        <v>5666819.0</v>
      </c>
      <c r="G14" s="21">
        <v>17.0</v>
      </c>
      <c r="H14" s="21" t="s">
        <v>47</v>
      </c>
      <c r="I14" s="21" t="s">
        <v>16</v>
      </c>
      <c r="J14" s="21" t="s">
        <v>48</v>
      </c>
      <c r="K14" s="21" t="s">
        <v>49</v>
      </c>
      <c r="L14" s="21" t="s">
        <v>7</v>
      </c>
      <c r="M14" s="21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22"/>
      <c r="B15" s="18">
        <v>1.0</v>
      </c>
      <c r="C15" s="23">
        <v>44397.0</v>
      </c>
      <c r="D15" s="21" t="s">
        <v>67</v>
      </c>
      <c r="E15" s="21" t="s">
        <v>59</v>
      </c>
      <c r="F15" s="21">
        <v>5386083.0</v>
      </c>
      <c r="G15" s="21">
        <v>43.0</v>
      </c>
      <c r="H15" s="21" t="s">
        <v>47</v>
      </c>
      <c r="I15" s="21" t="s">
        <v>16</v>
      </c>
      <c r="J15" s="21" t="s">
        <v>48</v>
      </c>
      <c r="K15" s="21" t="s">
        <v>49</v>
      </c>
      <c r="L15" s="21" t="s">
        <v>8</v>
      </c>
      <c r="M15" s="21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22"/>
      <c r="B16" s="18">
        <v>1.0</v>
      </c>
      <c r="C16" s="23">
        <v>44399.0</v>
      </c>
      <c r="D16" s="21" t="s">
        <v>68</v>
      </c>
      <c r="E16" s="21" t="s">
        <v>69</v>
      </c>
      <c r="F16" s="21">
        <v>5484690.0</v>
      </c>
      <c r="G16" s="21">
        <v>31.0</v>
      </c>
      <c r="H16" s="21" t="s">
        <v>47</v>
      </c>
      <c r="I16" s="21" t="s">
        <v>17</v>
      </c>
      <c r="J16" s="21" t="s">
        <v>48</v>
      </c>
      <c r="K16" s="21" t="s">
        <v>49</v>
      </c>
      <c r="L16" s="21" t="s">
        <v>8</v>
      </c>
      <c r="M16" s="21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22"/>
      <c r="B17" s="18">
        <v>1.0</v>
      </c>
      <c r="C17" s="23">
        <v>44399.0</v>
      </c>
      <c r="D17" s="21" t="s">
        <v>70</v>
      </c>
      <c r="E17" s="21" t="s">
        <v>71</v>
      </c>
      <c r="F17" s="21">
        <v>5484690.0</v>
      </c>
      <c r="G17" s="21">
        <v>25.0</v>
      </c>
      <c r="H17" s="21" t="s">
        <v>47</v>
      </c>
      <c r="I17" s="21" t="s">
        <v>17</v>
      </c>
      <c r="J17" s="21" t="s">
        <v>48</v>
      </c>
      <c r="K17" s="21" t="s">
        <v>49</v>
      </c>
      <c r="L17" s="21" t="s">
        <v>8</v>
      </c>
      <c r="M17" s="21"/>
      <c r="N17" s="2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22"/>
      <c r="B18" s="18">
        <v>1.0</v>
      </c>
      <c r="C18" s="23">
        <v>44400.0</v>
      </c>
      <c r="D18" s="21" t="s">
        <v>72</v>
      </c>
      <c r="E18" s="21" t="s">
        <v>73</v>
      </c>
      <c r="F18" s="21">
        <v>5334237.0</v>
      </c>
      <c r="G18" s="21">
        <v>21.0</v>
      </c>
      <c r="H18" s="21" t="s">
        <v>47</v>
      </c>
      <c r="I18" s="21" t="s">
        <v>20</v>
      </c>
      <c r="J18" s="21" t="s">
        <v>48</v>
      </c>
      <c r="K18" s="21" t="s">
        <v>49</v>
      </c>
      <c r="L18" s="21" t="s">
        <v>8</v>
      </c>
      <c r="M18" s="21"/>
      <c r="N18" s="2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22"/>
      <c r="B19" s="18">
        <v>1.0</v>
      </c>
      <c r="C19" s="23">
        <v>44400.0</v>
      </c>
      <c r="D19" s="21" t="s">
        <v>74</v>
      </c>
      <c r="E19" s="21" t="s">
        <v>59</v>
      </c>
      <c r="F19" s="21">
        <v>1115884.0</v>
      </c>
      <c r="G19" s="21">
        <v>41.0</v>
      </c>
      <c r="H19" s="21" t="s">
        <v>47</v>
      </c>
      <c r="I19" s="21" t="s">
        <v>20</v>
      </c>
      <c r="J19" s="21" t="s">
        <v>48</v>
      </c>
      <c r="K19" s="21" t="s">
        <v>49</v>
      </c>
      <c r="L19" s="21" t="s">
        <v>8</v>
      </c>
      <c r="M19" s="21"/>
      <c r="N19" s="2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22"/>
      <c r="B20" s="18">
        <v>1.0</v>
      </c>
      <c r="C20" s="23">
        <v>44403.0</v>
      </c>
      <c r="D20" s="21" t="s">
        <v>75</v>
      </c>
      <c r="E20" s="21" t="s">
        <v>59</v>
      </c>
      <c r="F20" s="21">
        <v>5456861.0</v>
      </c>
      <c r="G20" s="21">
        <v>28.0</v>
      </c>
      <c r="H20" s="21" t="s">
        <v>47</v>
      </c>
      <c r="I20" s="21" t="s">
        <v>16</v>
      </c>
      <c r="J20" s="21" t="s">
        <v>48</v>
      </c>
      <c r="K20" s="21" t="s">
        <v>49</v>
      </c>
      <c r="L20" s="21" t="s">
        <v>8</v>
      </c>
      <c r="M20" s="21"/>
      <c r="N20" s="2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22"/>
      <c r="B21" s="18">
        <v>1.0</v>
      </c>
      <c r="C21" s="23">
        <v>44403.0</v>
      </c>
      <c r="D21" s="21" t="s">
        <v>76</v>
      </c>
      <c r="E21" s="21" t="s">
        <v>46</v>
      </c>
      <c r="F21" s="21">
        <v>5667181.0</v>
      </c>
      <c r="G21" s="21">
        <v>50.0</v>
      </c>
      <c r="H21" s="21" t="s">
        <v>47</v>
      </c>
      <c r="I21" s="21" t="s">
        <v>16</v>
      </c>
      <c r="J21" s="21" t="s">
        <v>48</v>
      </c>
      <c r="K21" s="21" t="s">
        <v>49</v>
      </c>
      <c r="L21" s="21" t="s">
        <v>8</v>
      </c>
      <c r="M21" s="21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22"/>
      <c r="B22" s="18">
        <v>1.0</v>
      </c>
      <c r="C22" s="23">
        <v>44407.0</v>
      </c>
      <c r="D22" s="21" t="s">
        <v>77</v>
      </c>
      <c r="E22" s="21" t="s">
        <v>59</v>
      </c>
      <c r="F22" s="21">
        <v>1473276.0</v>
      </c>
      <c r="G22" s="21">
        <v>63.0</v>
      </c>
      <c r="H22" s="21" t="s">
        <v>47</v>
      </c>
      <c r="I22" s="21" t="s">
        <v>16</v>
      </c>
      <c r="J22" s="21" t="s">
        <v>48</v>
      </c>
      <c r="K22" s="21" t="s">
        <v>49</v>
      </c>
      <c r="L22" s="21" t="s">
        <v>8</v>
      </c>
      <c r="M22" s="21"/>
      <c r="N22" s="2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22"/>
      <c r="B23" s="18">
        <v>1.0</v>
      </c>
      <c r="C23" s="23">
        <v>44407.0</v>
      </c>
      <c r="D23" s="21" t="s">
        <v>78</v>
      </c>
      <c r="E23" s="21" t="s">
        <v>79</v>
      </c>
      <c r="F23" s="21">
        <v>5667677.0</v>
      </c>
      <c r="G23" s="21">
        <v>54.0</v>
      </c>
      <c r="H23" s="21" t="s">
        <v>47</v>
      </c>
      <c r="I23" s="21" t="s">
        <v>16</v>
      </c>
      <c r="J23" s="21" t="s">
        <v>48</v>
      </c>
      <c r="K23" s="21" t="s">
        <v>49</v>
      </c>
      <c r="L23" s="21" t="s">
        <v>8</v>
      </c>
      <c r="M23" s="21"/>
      <c r="N23" s="2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22"/>
      <c r="B24" s="18">
        <v>1.0</v>
      </c>
      <c r="C24" s="23">
        <v>44409.0</v>
      </c>
      <c r="D24" s="21" t="s">
        <v>80</v>
      </c>
      <c r="E24" s="21" t="s">
        <v>64</v>
      </c>
      <c r="F24" s="21">
        <v>5667381.0</v>
      </c>
      <c r="G24" s="21">
        <v>20.0</v>
      </c>
      <c r="H24" s="21" t="s">
        <v>47</v>
      </c>
      <c r="I24" s="21" t="s">
        <v>16</v>
      </c>
      <c r="J24" s="21" t="s">
        <v>48</v>
      </c>
      <c r="K24" s="21" t="s">
        <v>49</v>
      </c>
      <c r="L24" s="21" t="s">
        <v>8</v>
      </c>
      <c r="M24" s="21"/>
      <c r="N24" s="2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22"/>
      <c r="B25" s="18">
        <v>1.0</v>
      </c>
      <c r="C25" s="23">
        <v>44409.0</v>
      </c>
      <c r="D25" s="21" t="s">
        <v>81</v>
      </c>
      <c r="E25" s="21" t="s">
        <v>82</v>
      </c>
      <c r="F25" s="21">
        <v>5667745.0</v>
      </c>
      <c r="G25" s="21">
        <v>25.0</v>
      </c>
      <c r="H25" s="21" t="s">
        <v>51</v>
      </c>
      <c r="I25" s="21" t="s">
        <v>16</v>
      </c>
      <c r="J25" s="21" t="s">
        <v>48</v>
      </c>
      <c r="K25" s="21" t="s">
        <v>49</v>
      </c>
      <c r="L25" s="21" t="s">
        <v>8</v>
      </c>
      <c r="M25" s="21"/>
      <c r="N25" s="2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22"/>
      <c r="B26" s="18">
        <v>1.0</v>
      </c>
      <c r="C26" s="23">
        <v>44409.0</v>
      </c>
      <c r="D26" s="21" t="s">
        <v>83</v>
      </c>
      <c r="E26" s="21" t="s">
        <v>71</v>
      </c>
      <c r="F26" s="21">
        <v>5667743.0</v>
      </c>
      <c r="G26" s="21">
        <v>65.0</v>
      </c>
      <c r="H26" s="21" t="s">
        <v>51</v>
      </c>
      <c r="I26" s="21" t="s">
        <v>16</v>
      </c>
      <c r="J26" s="21" t="s">
        <v>48</v>
      </c>
      <c r="K26" s="21" t="s">
        <v>49</v>
      </c>
      <c r="L26" s="21" t="s">
        <v>8</v>
      </c>
      <c r="M26" s="21"/>
      <c r="N26" s="2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22"/>
      <c r="B27" s="18">
        <v>1.0</v>
      </c>
      <c r="C27" s="23">
        <v>44409.0</v>
      </c>
      <c r="D27" s="21" t="s">
        <v>84</v>
      </c>
      <c r="E27" s="21" t="s">
        <v>53</v>
      </c>
      <c r="F27" s="21">
        <v>5667724.0</v>
      </c>
      <c r="G27" s="21">
        <v>30.0</v>
      </c>
      <c r="H27" s="21" t="s">
        <v>47</v>
      </c>
      <c r="I27" s="21" t="s">
        <v>16</v>
      </c>
      <c r="J27" s="21" t="s">
        <v>48</v>
      </c>
      <c r="K27" s="21" t="s">
        <v>49</v>
      </c>
      <c r="L27" s="21" t="s">
        <v>7</v>
      </c>
      <c r="M27" s="21"/>
      <c r="N27" s="2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22"/>
      <c r="B28" s="18">
        <v>1.0</v>
      </c>
      <c r="C28" s="23">
        <v>45144.0</v>
      </c>
      <c r="D28" s="21" t="s">
        <v>85</v>
      </c>
      <c r="E28" s="21" t="s">
        <v>71</v>
      </c>
      <c r="F28" s="21" t="s">
        <v>86</v>
      </c>
      <c r="G28" s="21">
        <v>43.0</v>
      </c>
      <c r="H28" s="21" t="s">
        <v>47</v>
      </c>
      <c r="I28" s="21" t="s">
        <v>17</v>
      </c>
      <c r="J28" s="21" t="s">
        <v>48</v>
      </c>
      <c r="K28" s="21" t="s">
        <v>49</v>
      </c>
      <c r="L28" s="21" t="s">
        <v>8</v>
      </c>
      <c r="M28" s="21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4.25" customHeight="1">
      <c r="A29" s="22"/>
      <c r="B29" s="24">
        <v>1.0</v>
      </c>
      <c r="C29" s="25">
        <v>45145.0</v>
      </c>
      <c r="D29" s="26" t="s">
        <v>87</v>
      </c>
      <c r="E29" s="26" t="s">
        <v>88</v>
      </c>
      <c r="F29" s="26" t="s">
        <v>89</v>
      </c>
      <c r="G29" s="27">
        <v>21.0</v>
      </c>
      <c r="H29" s="26" t="s">
        <v>47</v>
      </c>
      <c r="I29" s="26" t="s">
        <v>17</v>
      </c>
      <c r="J29" s="26" t="s">
        <v>48</v>
      </c>
      <c r="K29" s="26" t="s">
        <v>49</v>
      </c>
      <c r="L29" s="26" t="s">
        <v>8</v>
      </c>
      <c r="M29" s="26"/>
      <c r="N29" s="26"/>
      <c r="O29" s="28"/>
      <c r="P29" s="2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4.25" customHeight="1">
      <c r="A30" s="22"/>
      <c r="B30" s="24">
        <v>1.0</v>
      </c>
      <c r="C30" s="25">
        <v>45146.0</v>
      </c>
      <c r="D30" s="26" t="s">
        <v>90</v>
      </c>
      <c r="E30" s="26" t="s">
        <v>91</v>
      </c>
      <c r="F30" s="26" t="s">
        <v>92</v>
      </c>
      <c r="G30" s="27">
        <v>68.0</v>
      </c>
      <c r="H30" s="26" t="s">
        <v>47</v>
      </c>
      <c r="I30" s="26" t="s">
        <v>17</v>
      </c>
      <c r="J30" s="26" t="s">
        <v>48</v>
      </c>
      <c r="K30" s="26" t="s">
        <v>49</v>
      </c>
      <c r="L30" s="26" t="s">
        <v>6</v>
      </c>
      <c r="M30" s="26"/>
      <c r="N30" s="26"/>
      <c r="O30" s="28"/>
      <c r="P30" s="2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4.25" customHeight="1">
      <c r="A31" s="22"/>
      <c r="B31" s="24">
        <v>1.0</v>
      </c>
      <c r="C31" s="25">
        <v>45147.0</v>
      </c>
      <c r="D31" s="26" t="s">
        <v>93</v>
      </c>
      <c r="E31" s="26" t="s">
        <v>73</v>
      </c>
      <c r="F31" s="26" t="s">
        <v>94</v>
      </c>
      <c r="G31" s="27">
        <v>44.0</v>
      </c>
      <c r="H31" s="26" t="s">
        <v>51</v>
      </c>
      <c r="I31" s="26" t="s">
        <v>21</v>
      </c>
      <c r="J31" s="26" t="s">
        <v>48</v>
      </c>
      <c r="K31" s="26" t="s">
        <v>49</v>
      </c>
      <c r="L31" s="26" t="s">
        <v>7</v>
      </c>
      <c r="M31" s="26"/>
      <c r="N31" s="26"/>
      <c r="O31" s="28"/>
      <c r="P31" s="2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4.25" customHeight="1">
      <c r="A32" s="22"/>
      <c r="B32" s="24">
        <v>1.0</v>
      </c>
      <c r="C32" s="25">
        <v>45148.0</v>
      </c>
      <c r="D32" s="26" t="s">
        <v>93</v>
      </c>
      <c r="E32" s="26" t="s">
        <v>73</v>
      </c>
      <c r="F32" s="26" t="s">
        <v>95</v>
      </c>
      <c r="G32" s="27">
        <v>27.0</v>
      </c>
      <c r="H32" s="26" t="s">
        <v>47</v>
      </c>
      <c r="I32" s="26" t="s">
        <v>21</v>
      </c>
      <c r="J32" s="26" t="s">
        <v>48</v>
      </c>
      <c r="K32" s="26" t="s">
        <v>49</v>
      </c>
      <c r="L32" s="26" t="s">
        <v>7</v>
      </c>
      <c r="M32" s="26"/>
      <c r="N32" s="26"/>
      <c r="O32" s="28"/>
      <c r="P32" s="2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4.25" customHeight="1">
      <c r="A33" s="22"/>
      <c r="B33" s="24">
        <v>1.0</v>
      </c>
      <c r="C33" s="25">
        <v>45149.0</v>
      </c>
      <c r="D33" s="26" t="s">
        <v>96</v>
      </c>
      <c r="E33" s="26" t="s">
        <v>66</v>
      </c>
      <c r="F33" s="26" t="s">
        <v>97</v>
      </c>
      <c r="G33" s="27">
        <v>45.0</v>
      </c>
      <c r="H33" s="26" t="s">
        <v>51</v>
      </c>
      <c r="I33" s="26" t="s">
        <v>21</v>
      </c>
      <c r="J33" s="26" t="s">
        <v>48</v>
      </c>
      <c r="K33" s="26" t="s">
        <v>49</v>
      </c>
      <c r="L33" s="26" t="s">
        <v>7</v>
      </c>
      <c r="M33" s="26"/>
      <c r="N33" s="26"/>
      <c r="O33" s="28"/>
      <c r="P33" s="2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4.25" customHeight="1">
      <c r="A34" s="22"/>
      <c r="B34" s="24">
        <v>1.0</v>
      </c>
      <c r="C34" s="25">
        <v>45150.0</v>
      </c>
      <c r="D34" s="26" t="s">
        <v>98</v>
      </c>
      <c r="E34" s="26" t="s">
        <v>71</v>
      </c>
      <c r="F34" s="26" t="s">
        <v>99</v>
      </c>
      <c r="G34" s="27">
        <v>83.0</v>
      </c>
      <c r="H34" s="26" t="s">
        <v>51</v>
      </c>
      <c r="I34" s="26" t="s">
        <v>21</v>
      </c>
      <c r="J34" s="26" t="s">
        <v>48</v>
      </c>
      <c r="K34" s="26" t="s">
        <v>49</v>
      </c>
      <c r="L34" s="26" t="s">
        <v>8</v>
      </c>
      <c r="M34" s="26"/>
      <c r="N34" s="26"/>
      <c r="O34" s="28"/>
      <c r="P34" s="2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4.25" customHeight="1">
      <c r="A35" s="22"/>
      <c r="B35" s="24">
        <v>1.0</v>
      </c>
      <c r="C35" s="25">
        <v>45151.0</v>
      </c>
      <c r="D35" s="26" t="s">
        <v>98</v>
      </c>
      <c r="E35" s="26" t="s">
        <v>71</v>
      </c>
      <c r="F35" s="26" t="s">
        <v>100</v>
      </c>
      <c r="G35" s="27">
        <v>23.0</v>
      </c>
      <c r="H35" s="26" t="s">
        <v>51</v>
      </c>
      <c r="I35" s="26" t="s">
        <v>21</v>
      </c>
      <c r="J35" s="26" t="s">
        <v>48</v>
      </c>
      <c r="K35" s="26" t="s">
        <v>49</v>
      </c>
      <c r="L35" s="26" t="s">
        <v>8</v>
      </c>
      <c r="M35" s="26"/>
      <c r="N35" s="26"/>
      <c r="O35" s="28"/>
      <c r="P35" s="2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4.25" customHeight="1">
      <c r="A36" s="22"/>
      <c r="B36" s="24">
        <v>1.0</v>
      </c>
      <c r="C36" s="25">
        <v>45152.0</v>
      </c>
      <c r="D36" s="26" t="s">
        <v>101</v>
      </c>
      <c r="E36" s="26" t="s">
        <v>102</v>
      </c>
      <c r="F36" s="26" t="s">
        <v>103</v>
      </c>
      <c r="G36" s="27">
        <v>56.0</v>
      </c>
      <c r="H36" s="26" t="s">
        <v>51</v>
      </c>
      <c r="I36" s="26" t="s">
        <v>20</v>
      </c>
      <c r="J36" s="26" t="s">
        <v>56</v>
      </c>
      <c r="K36" s="26" t="s">
        <v>49</v>
      </c>
      <c r="L36" s="26" t="s">
        <v>7</v>
      </c>
      <c r="M36" s="26"/>
      <c r="N36" s="26"/>
      <c r="O36" s="28"/>
      <c r="P36" s="2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4.25" customHeight="1">
      <c r="A37" s="22"/>
      <c r="B37" s="24">
        <v>1.0</v>
      </c>
      <c r="C37" s="25">
        <v>45153.0</v>
      </c>
      <c r="D37" s="26" t="s">
        <v>104</v>
      </c>
      <c r="E37" s="26" t="s">
        <v>102</v>
      </c>
      <c r="F37" s="26" t="s">
        <v>105</v>
      </c>
      <c r="G37" s="27">
        <v>56.0</v>
      </c>
      <c r="H37" s="26" t="s">
        <v>47</v>
      </c>
      <c r="I37" s="26" t="s">
        <v>20</v>
      </c>
      <c r="J37" s="26" t="s">
        <v>56</v>
      </c>
      <c r="K37" s="26" t="s">
        <v>49</v>
      </c>
      <c r="L37" s="26" t="s">
        <v>7</v>
      </c>
      <c r="M37" s="26"/>
      <c r="N37" s="26"/>
      <c r="O37" s="28"/>
      <c r="P37" s="2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4.25" customHeight="1">
      <c r="A38" s="22"/>
      <c r="B38" s="24">
        <v>1.0</v>
      </c>
      <c r="C38" s="25">
        <v>45154.0</v>
      </c>
      <c r="D38" s="26" t="s">
        <v>104</v>
      </c>
      <c r="E38" s="26" t="s">
        <v>102</v>
      </c>
      <c r="F38" s="26" t="s">
        <v>106</v>
      </c>
      <c r="G38" s="27">
        <v>42.0</v>
      </c>
      <c r="H38" s="26" t="s">
        <v>51</v>
      </c>
      <c r="I38" s="26" t="s">
        <v>20</v>
      </c>
      <c r="J38" s="26" t="s">
        <v>56</v>
      </c>
      <c r="K38" s="26" t="s">
        <v>49</v>
      </c>
      <c r="L38" s="26" t="s">
        <v>7</v>
      </c>
      <c r="M38" s="26"/>
      <c r="N38" s="26"/>
      <c r="O38" s="28"/>
      <c r="P38" s="2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22"/>
      <c r="B39" s="18">
        <v>1.0</v>
      </c>
      <c r="C39" s="23">
        <v>44435.0</v>
      </c>
      <c r="D39" s="21" t="s">
        <v>107</v>
      </c>
      <c r="E39" s="21" t="s">
        <v>59</v>
      </c>
      <c r="F39" s="21" t="s">
        <v>108</v>
      </c>
      <c r="G39" s="21">
        <v>32.0</v>
      </c>
      <c r="H39" s="21" t="s">
        <v>51</v>
      </c>
      <c r="I39" s="21" t="s">
        <v>17</v>
      </c>
      <c r="J39" s="21" t="s">
        <v>48</v>
      </c>
      <c r="K39" s="21" t="s">
        <v>49</v>
      </c>
      <c r="L39" s="21" t="s">
        <v>7</v>
      </c>
      <c r="M39" s="21"/>
      <c r="N39" s="2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22"/>
      <c r="B40" s="18">
        <v>1.0</v>
      </c>
      <c r="C40" s="23">
        <v>44437.0</v>
      </c>
      <c r="D40" s="21" t="s">
        <v>109</v>
      </c>
      <c r="E40" s="21" t="s">
        <v>110</v>
      </c>
      <c r="F40" s="21" t="s">
        <v>111</v>
      </c>
      <c r="G40" s="21">
        <v>47.0</v>
      </c>
      <c r="H40" s="21" t="s">
        <v>47</v>
      </c>
      <c r="I40" s="21" t="s">
        <v>30</v>
      </c>
      <c r="J40" s="21" t="s">
        <v>48</v>
      </c>
      <c r="K40" s="21" t="s">
        <v>49</v>
      </c>
      <c r="L40" s="21" t="s">
        <v>8</v>
      </c>
      <c r="M40" s="21"/>
      <c r="N40" s="2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22"/>
      <c r="B41" s="18">
        <v>1.0</v>
      </c>
      <c r="C41" s="23">
        <v>44438.0</v>
      </c>
      <c r="D41" s="21" t="s">
        <v>112</v>
      </c>
      <c r="E41" s="21" t="s">
        <v>113</v>
      </c>
      <c r="F41" s="21" t="s">
        <v>114</v>
      </c>
      <c r="G41" s="21">
        <v>68.0</v>
      </c>
      <c r="H41" s="21" t="s">
        <v>51</v>
      </c>
      <c r="I41" s="21" t="s">
        <v>10</v>
      </c>
      <c r="J41" s="21" t="s">
        <v>115</v>
      </c>
      <c r="K41" s="21" t="s">
        <v>116</v>
      </c>
      <c r="L41" s="21" t="s">
        <v>8</v>
      </c>
      <c r="M41" s="21"/>
      <c r="N41" s="2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22"/>
      <c r="B42" s="18">
        <v>1.0</v>
      </c>
      <c r="C42" s="23">
        <v>44438.0</v>
      </c>
      <c r="D42" s="21" t="s">
        <v>117</v>
      </c>
      <c r="E42" s="21" t="s">
        <v>113</v>
      </c>
      <c r="F42" s="21" t="s">
        <v>118</v>
      </c>
      <c r="G42" s="21">
        <v>69.0</v>
      </c>
      <c r="H42" s="21" t="s">
        <v>47</v>
      </c>
      <c r="I42" s="21" t="s">
        <v>10</v>
      </c>
      <c r="J42" s="21" t="s">
        <v>115</v>
      </c>
      <c r="K42" s="21" t="s">
        <v>116</v>
      </c>
      <c r="L42" s="21" t="s">
        <v>8</v>
      </c>
      <c r="M42" s="21"/>
      <c r="N42" s="2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22"/>
      <c r="B43" s="18">
        <v>1.0</v>
      </c>
      <c r="C43" s="23">
        <v>44438.0</v>
      </c>
      <c r="D43" s="21" t="s">
        <v>119</v>
      </c>
      <c r="E43" s="21" t="s">
        <v>120</v>
      </c>
      <c r="F43" s="21" t="s">
        <v>121</v>
      </c>
      <c r="G43" s="21">
        <v>69.0</v>
      </c>
      <c r="H43" s="21" t="s">
        <v>51</v>
      </c>
      <c r="I43" s="21" t="s">
        <v>10</v>
      </c>
      <c r="J43" s="21" t="s">
        <v>115</v>
      </c>
      <c r="K43" s="21" t="s">
        <v>116</v>
      </c>
      <c r="L43" s="21" t="s">
        <v>8</v>
      </c>
      <c r="M43" s="21"/>
      <c r="N43" s="2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22"/>
      <c r="B44" s="18">
        <v>1.0</v>
      </c>
      <c r="C44" s="23">
        <v>44441.0</v>
      </c>
      <c r="D44" s="21" t="s">
        <v>119</v>
      </c>
      <c r="E44" s="21" t="s">
        <v>120</v>
      </c>
      <c r="F44" s="21" t="s">
        <v>122</v>
      </c>
      <c r="G44" s="21">
        <v>57.0</v>
      </c>
      <c r="H44" s="21" t="s">
        <v>51</v>
      </c>
      <c r="I44" s="21" t="s">
        <v>10</v>
      </c>
      <c r="J44" s="21" t="s">
        <v>115</v>
      </c>
      <c r="K44" s="21" t="s">
        <v>116</v>
      </c>
      <c r="L44" s="21" t="s">
        <v>8</v>
      </c>
      <c r="M44" s="21"/>
      <c r="N44" s="2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22"/>
      <c r="B45" s="18">
        <v>1.0</v>
      </c>
      <c r="C45" s="23">
        <v>44441.0</v>
      </c>
      <c r="D45" s="21" t="s">
        <v>117</v>
      </c>
      <c r="E45" s="21" t="s">
        <v>123</v>
      </c>
      <c r="F45" s="21" t="s">
        <v>124</v>
      </c>
      <c r="G45" s="21">
        <v>77.0</v>
      </c>
      <c r="H45" s="21" t="s">
        <v>47</v>
      </c>
      <c r="I45" s="21" t="s">
        <v>10</v>
      </c>
      <c r="J45" s="21" t="s">
        <v>115</v>
      </c>
      <c r="K45" s="21" t="s">
        <v>116</v>
      </c>
      <c r="L45" s="21" t="s">
        <v>8</v>
      </c>
      <c r="M45" s="21"/>
      <c r="N45" s="2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22"/>
      <c r="B46" s="18">
        <v>1.0</v>
      </c>
      <c r="C46" s="23">
        <v>44441.0</v>
      </c>
      <c r="D46" s="21" t="s">
        <v>125</v>
      </c>
      <c r="E46" s="21" t="s">
        <v>120</v>
      </c>
      <c r="F46" s="21" t="s">
        <v>126</v>
      </c>
      <c r="G46" s="21">
        <v>76.0</v>
      </c>
      <c r="H46" s="21" t="s">
        <v>47</v>
      </c>
      <c r="I46" s="21" t="s">
        <v>10</v>
      </c>
      <c r="J46" s="21" t="s">
        <v>115</v>
      </c>
      <c r="K46" s="21" t="s">
        <v>116</v>
      </c>
      <c r="L46" s="21" t="s">
        <v>8</v>
      </c>
      <c r="M46" s="21"/>
      <c r="N46" s="2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22"/>
      <c r="B47" s="18">
        <v>1.0</v>
      </c>
      <c r="C47" s="23">
        <v>44441.0</v>
      </c>
      <c r="D47" s="21" t="s">
        <v>119</v>
      </c>
      <c r="E47" s="21" t="s">
        <v>120</v>
      </c>
      <c r="F47" s="21" t="s">
        <v>127</v>
      </c>
      <c r="G47" s="21">
        <v>79.0</v>
      </c>
      <c r="H47" s="21" t="s">
        <v>51</v>
      </c>
      <c r="I47" s="21" t="s">
        <v>10</v>
      </c>
      <c r="J47" s="21" t="s">
        <v>115</v>
      </c>
      <c r="K47" s="21" t="s">
        <v>116</v>
      </c>
      <c r="L47" s="21" t="s">
        <v>8</v>
      </c>
      <c r="M47" s="21"/>
      <c r="N47" s="2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22"/>
      <c r="B48" s="18">
        <v>1.0</v>
      </c>
      <c r="C48" s="23">
        <v>44446.0</v>
      </c>
      <c r="D48" s="21" t="s">
        <v>128</v>
      </c>
      <c r="E48" s="21" t="s">
        <v>129</v>
      </c>
      <c r="F48" s="21" t="s">
        <v>130</v>
      </c>
      <c r="G48" s="21">
        <v>68.0</v>
      </c>
      <c r="H48" s="21" t="s">
        <v>47</v>
      </c>
      <c r="I48" s="21" t="s">
        <v>10</v>
      </c>
      <c r="J48" s="21" t="s">
        <v>115</v>
      </c>
      <c r="K48" s="21" t="s">
        <v>116</v>
      </c>
      <c r="L48" s="21" t="s">
        <v>8</v>
      </c>
      <c r="M48" s="21"/>
      <c r="N48" s="2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22"/>
      <c r="B49" s="18">
        <v>1.0</v>
      </c>
      <c r="C49" s="23">
        <v>45907.0</v>
      </c>
      <c r="D49" s="21" t="s">
        <v>131</v>
      </c>
      <c r="E49" s="21" t="s">
        <v>123</v>
      </c>
      <c r="F49" s="21" t="s">
        <v>132</v>
      </c>
      <c r="G49" s="21">
        <v>71.0</v>
      </c>
      <c r="H49" s="21" t="s">
        <v>47</v>
      </c>
      <c r="I49" s="21" t="s">
        <v>10</v>
      </c>
      <c r="J49" s="21" t="s">
        <v>115</v>
      </c>
      <c r="K49" s="21" t="s">
        <v>116</v>
      </c>
      <c r="L49" s="21" t="s">
        <v>8</v>
      </c>
      <c r="M49" s="21"/>
      <c r="N49" s="2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4.25" customHeight="1">
      <c r="A50" s="22"/>
      <c r="B50" s="24">
        <v>1.0</v>
      </c>
      <c r="C50" s="25">
        <v>45908.0</v>
      </c>
      <c r="D50" s="26" t="s">
        <v>133</v>
      </c>
      <c r="E50" s="26" t="s">
        <v>59</v>
      </c>
      <c r="F50" s="26" t="s">
        <v>134</v>
      </c>
      <c r="G50" s="27">
        <v>75.0</v>
      </c>
      <c r="H50" s="26" t="s">
        <v>51</v>
      </c>
      <c r="I50" s="26" t="s">
        <v>12</v>
      </c>
      <c r="J50" s="26" t="s">
        <v>48</v>
      </c>
      <c r="K50" s="26" t="s">
        <v>116</v>
      </c>
      <c r="L50" s="26" t="s">
        <v>8</v>
      </c>
      <c r="M50" s="26"/>
      <c r="N50" s="26"/>
      <c r="O50" s="28"/>
      <c r="P50" s="2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4.25" customHeight="1">
      <c r="A51" s="22"/>
      <c r="B51" s="24">
        <v>1.0</v>
      </c>
      <c r="C51" s="25">
        <v>45909.0</v>
      </c>
      <c r="D51" s="26" t="s">
        <v>135</v>
      </c>
      <c r="E51" s="26" t="s">
        <v>110</v>
      </c>
      <c r="F51" s="26" t="s">
        <v>136</v>
      </c>
      <c r="G51" s="27">
        <v>66.0</v>
      </c>
      <c r="H51" s="26" t="s">
        <v>51</v>
      </c>
      <c r="I51" s="26" t="s">
        <v>12</v>
      </c>
      <c r="J51" s="26" t="s">
        <v>48</v>
      </c>
      <c r="K51" s="26" t="s">
        <v>116</v>
      </c>
      <c r="L51" s="26" t="s">
        <v>8</v>
      </c>
      <c r="M51" s="26"/>
      <c r="N51" s="26"/>
      <c r="O51" s="28"/>
      <c r="P51" s="2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4.25" customHeight="1">
      <c r="A52" s="22"/>
      <c r="B52" s="24">
        <v>1.0</v>
      </c>
      <c r="C52" s="25">
        <v>45910.0</v>
      </c>
      <c r="D52" s="26" t="s">
        <v>137</v>
      </c>
      <c r="E52" s="26" t="s">
        <v>120</v>
      </c>
      <c r="F52" s="26" t="s">
        <v>138</v>
      </c>
      <c r="G52" s="27">
        <v>49.0</v>
      </c>
      <c r="H52" s="26" t="s">
        <v>51</v>
      </c>
      <c r="I52" s="26" t="s">
        <v>10</v>
      </c>
      <c r="J52" s="26" t="s">
        <v>115</v>
      </c>
      <c r="K52" s="26" t="s">
        <v>116</v>
      </c>
      <c r="L52" s="26" t="s">
        <v>8</v>
      </c>
      <c r="M52" s="26"/>
      <c r="N52" s="26"/>
      <c r="O52" s="28"/>
      <c r="P52" s="2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4.25" customHeight="1">
      <c r="A53" s="22"/>
      <c r="B53" s="24">
        <v>1.0</v>
      </c>
      <c r="C53" s="25">
        <v>45911.0</v>
      </c>
      <c r="D53" s="26" t="s">
        <v>137</v>
      </c>
      <c r="E53" s="26" t="s">
        <v>120</v>
      </c>
      <c r="F53" s="26" t="s">
        <v>139</v>
      </c>
      <c r="G53" s="27">
        <v>58.0</v>
      </c>
      <c r="H53" s="26" t="s">
        <v>51</v>
      </c>
      <c r="I53" s="26" t="s">
        <v>10</v>
      </c>
      <c r="J53" s="26" t="s">
        <v>115</v>
      </c>
      <c r="K53" s="26" t="s">
        <v>116</v>
      </c>
      <c r="L53" s="26" t="s">
        <v>8</v>
      </c>
      <c r="M53" s="26"/>
      <c r="N53" s="26"/>
      <c r="O53" s="28"/>
      <c r="P53" s="2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4.25" customHeight="1">
      <c r="A54" s="29"/>
      <c r="B54" s="24">
        <v>1.0</v>
      </c>
      <c r="C54" s="25">
        <v>45912.0</v>
      </c>
      <c r="D54" s="26" t="s">
        <v>140</v>
      </c>
      <c r="E54" s="26" t="s">
        <v>113</v>
      </c>
      <c r="F54" s="26" t="s">
        <v>141</v>
      </c>
      <c r="G54" s="27">
        <v>72.0</v>
      </c>
      <c r="H54" s="26" t="s">
        <v>51</v>
      </c>
      <c r="I54" s="26" t="s">
        <v>13</v>
      </c>
      <c r="J54" s="26" t="s">
        <v>115</v>
      </c>
      <c r="K54" s="26" t="s">
        <v>116</v>
      </c>
      <c r="L54" s="26" t="s">
        <v>8</v>
      </c>
      <c r="M54" s="26"/>
      <c r="N54" s="26"/>
      <c r="O54" s="28"/>
      <c r="P54" s="2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4.25" customHeight="1">
      <c r="A55" s="29"/>
      <c r="B55" s="24">
        <v>1.0</v>
      </c>
      <c r="C55" s="25">
        <v>45913.0</v>
      </c>
      <c r="D55" s="26" t="s">
        <v>142</v>
      </c>
      <c r="E55" s="26" t="s">
        <v>120</v>
      </c>
      <c r="F55" s="26" t="s">
        <v>143</v>
      </c>
      <c r="G55" s="27">
        <v>73.0</v>
      </c>
      <c r="H55" s="26" t="s">
        <v>51</v>
      </c>
      <c r="I55" s="26" t="s">
        <v>13</v>
      </c>
      <c r="J55" s="26" t="s">
        <v>115</v>
      </c>
      <c r="K55" s="26" t="s">
        <v>116</v>
      </c>
      <c r="L55" s="26" t="s">
        <v>8</v>
      </c>
      <c r="M55" s="26"/>
      <c r="N55" s="26"/>
      <c r="O55" s="28"/>
      <c r="P55" s="2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4.25" customHeight="1">
      <c r="A56" s="29"/>
      <c r="B56" s="24">
        <v>1.0</v>
      </c>
      <c r="C56" s="25">
        <v>45914.0</v>
      </c>
      <c r="D56" s="26" t="s">
        <v>137</v>
      </c>
      <c r="E56" s="26" t="s">
        <v>120</v>
      </c>
      <c r="F56" s="26" t="s">
        <v>144</v>
      </c>
      <c r="G56" s="27">
        <v>85.0</v>
      </c>
      <c r="H56" s="26" t="s">
        <v>51</v>
      </c>
      <c r="I56" s="26" t="s">
        <v>13</v>
      </c>
      <c r="J56" s="26" t="s">
        <v>115</v>
      </c>
      <c r="K56" s="26" t="s">
        <v>116</v>
      </c>
      <c r="L56" s="26" t="s">
        <v>8</v>
      </c>
      <c r="M56" s="26"/>
      <c r="N56" s="26"/>
      <c r="O56" s="28"/>
      <c r="P56" s="2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4.25" customHeight="1">
      <c r="A57" s="29"/>
      <c r="B57" s="24">
        <v>1.0</v>
      </c>
      <c r="C57" s="25">
        <v>45915.0</v>
      </c>
      <c r="D57" s="26" t="s">
        <v>145</v>
      </c>
      <c r="E57" s="26" t="s">
        <v>123</v>
      </c>
      <c r="F57" s="26" t="s">
        <v>146</v>
      </c>
      <c r="G57" s="27">
        <v>64.0</v>
      </c>
      <c r="H57" s="26" t="s">
        <v>47</v>
      </c>
      <c r="I57" s="26" t="s">
        <v>13</v>
      </c>
      <c r="J57" s="26" t="s">
        <v>115</v>
      </c>
      <c r="K57" s="26" t="s">
        <v>116</v>
      </c>
      <c r="L57" s="26" t="s">
        <v>8</v>
      </c>
      <c r="M57" s="26"/>
      <c r="N57" s="26"/>
      <c r="O57" s="28"/>
      <c r="P57" s="2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22"/>
      <c r="B58" s="18">
        <v>1.0</v>
      </c>
      <c r="C58" s="23">
        <v>44452.0</v>
      </c>
      <c r="D58" s="21" t="s">
        <v>147</v>
      </c>
      <c r="E58" s="21" t="s">
        <v>129</v>
      </c>
      <c r="F58" s="21" t="s">
        <v>148</v>
      </c>
      <c r="G58" s="21">
        <v>72.0</v>
      </c>
      <c r="H58" s="21" t="s">
        <v>51</v>
      </c>
      <c r="I58" s="21" t="s">
        <v>26</v>
      </c>
      <c r="J58" s="21" t="s">
        <v>115</v>
      </c>
      <c r="K58" s="21" t="s">
        <v>116</v>
      </c>
      <c r="L58" s="21" t="s">
        <v>7</v>
      </c>
      <c r="M58" s="21"/>
      <c r="N58" s="21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22"/>
      <c r="B59" s="18">
        <v>1.0</v>
      </c>
      <c r="C59" s="23">
        <v>44453.0</v>
      </c>
      <c r="D59" s="21" t="s">
        <v>142</v>
      </c>
      <c r="E59" s="21" t="s">
        <v>120</v>
      </c>
      <c r="F59" s="21" t="s">
        <v>149</v>
      </c>
      <c r="G59" s="21">
        <v>65.0</v>
      </c>
      <c r="H59" s="21" t="s">
        <v>51</v>
      </c>
      <c r="I59" s="21" t="s">
        <v>10</v>
      </c>
      <c r="J59" s="21" t="s">
        <v>115</v>
      </c>
      <c r="K59" s="21" t="s">
        <v>116</v>
      </c>
      <c r="L59" s="21" t="s">
        <v>8</v>
      </c>
      <c r="M59" s="21"/>
      <c r="N59" s="2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22"/>
      <c r="B60" s="18">
        <v>1.0</v>
      </c>
      <c r="C60" s="23">
        <v>44453.0</v>
      </c>
      <c r="D60" s="21" t="s">
        <v>137</v>
      </c>
      <c r="E60" s="21" t="s">
        <v>120</v>
      </c>
      <c r="F60" s="21" t="s">
        <v>150</v>
      </c>
      <c r="G60" s="21">
        <v>62.0</v>
      </c>
      <c r="H60" s="21" t="s">
        <v>47</v>
      </c>
      <c r="I60" s="21" t="s">
        <v>10</v>
      </c>
      <c r="J60" s="21" t="s">
        <v>115</v>
      </c>
      <c r="K60" s="21" t="s">
        <v>116</v>
      </c>
      <c r="L60" s="21" t="s">
        <v>8</v>
      </c>
      <c r="M60" s="21"/>
      <c r="N60" s="21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22"/>
      <c r="B61" s="18">
        <v>1.0</v>
      </c>
      <c r="C61" s="23">
        <v>44453.0</v>
      </c>
      <c r="D61" s="21" t="s">
        <v>151</v>
      </c>
      <c r="E61" s="21" t="s">
        <v>123</v>
      </c>
      <c r="F61" s="21" t="s">
        <v>152</v>
      </c>
      <c r="G61" s="21">
        <v>69.0</v>
      </c>
      <c r="H61" s="21" t="s">
        <v>51</v>
      </c>
      <c r="I61" s="21" t="s">
        <v>10</v>
      </c>
      <c r="J61" s="21" t="s">
        <v>115</v>
      </c>
      <c r="K61" s="21" t="s">
        <v>116</v>
      </c>
      <c r="L61" s="21" t="s">
        <v>7</v>
      </c>
      <c r="M61" s="21"/>
      <c r="N61" s="21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22"/>
      <c r="B62" s="18">
        <v>1.0</v>
      </c>
      <c r="C62" s="23">
        <v>44453.0</v>
      </c>
      <c r="D62" s="21" t="s">
        <v>142</v>
      </c>
      <c r="E62" s="21" t="s">
        <v>120</v>
      </c>
      <c r="F62" s="21" t="s">
        <v>153</v>
      </c>
      <c r="G62" s="21">
        <v>66.0</v>
      </c>
      <c r="H62" s="21" t="s">
        <v>51</v>
      </c>
      <c r="I62" s="21" t="s">
        <v>10</v>
      </c>
      <c r="J62" s="21" t="s">
        <v>115</v>
      </c>
      <c r="K62" s="21" t="s">
        <v>116</v>
      </c>
      <c r="L62" s="21" t="s">
        <v>8</v>
      </c>
      <c r="M62" s="21"/>
      <c r="N62" s="21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22"/>
      <c r="B63" s="18">
        <v>1.0</v>
      </c>
      <c r="C63" s="23">
        <v>44455.0</v>
      </c>
      <c r="D63" s="21" t="s">
        <v>142</v>
      </c>
      <c r="E63" s="21" t="s">
        <v>120</v>
      </c>
      <c r="F63" s="21" t="s">
        <v>154</v>
      </c>
      <c r="G63" s="21">
        <v>74.0</v>
      </c>
      <c r="H63" s="21" t="s">
        <v>47</v>
      </c>
      <c r="I63" s="21" t="s">
        <v>22</v>
      </c>
      <c r="J63" s="21" t="s">
        <v>115</v>
      </c>
      <c r="K63" s="21" t="s">
        <v>116</v>
      </c>
      <c r="L63" s="21" t="s">
        <v>8</v>
      </c>
      <c r="M63" s="21"/>
      <c r="N63" s="2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22"/>
      <c r="B64" s="18">
        <v>1.0</v>
      </c>
      <c r="C64" s="23">
        <v>44455.0</v>
      </c>
      <c r="D64" s="21" t="s">
        <v>137</v>
      </c>
      <c r="E64" s="21" t="s">
        <v>120</v>
      </c>
      <c r="F64" s="21" t="s">
        <v>155</v>
      </c>
      <c r="G64" s="21">
        <v>60.0</v>
      </c>
      <c r="H64" s="21" t="s">
        <v>51</v>
      </c>
      <c r="I64" s="21" t="s">
        <v>22</v>
      </c>
      <c r="J64" s="21" t="s">
        <v>115</v>
      </c>
      <c r="K64" s="21" t="s">
        <v>116</v>
      </c>
      <c r="L64" s="21" t="s">
        <v>8</v>
      </c>
      <c r="M64" s="21"/>
      <c r="N64" s="2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22"/>
      <c r="B65" s="18">
        <v>1.0</v>
      </c>
      <c r="C65" s="23">
        <v>44455.0</v>
      </c>
      <c r="D65" s="21" t="s">
        <v>137</v>
      </c>
      <c r="E65" s="21" t="s">
        <v>120</v>
      </c>
      <c r="F65" s="21" t="s">
        <v>156</v>
      </c>
      <c r="G65" s="21">
        <v>81.0</v>
      </c>
      <c r="H65" s="21" t="s">
        <v>47</v>
      </c>
      <c r="I65" s="21" t="s">
        <v>22</v>
      </c>
      <c r="J65" s="21" t="s">
        <v>115</v>
      </c>
      <c r="K65" s="21" t="s">
        <v>116</v>
      </c>
      <c r="L65" s="21" t="s">
        <v>8</v>
      </c>
      <c r="M65" s="21"/>
      <c r="N65" s="21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22"/>
      <c r="B66" s="18">
        <v>1.0</v>
      </c>
      <c r="C66" s="23">
        <v>44455.0</v>
      </c>
      <c r="D66" s="21" t="s">
        <v>131</v>
      </c>
      <c r="E66" s="21" t="s">
        <v>123</v>
      </c>
      <c r="F66" s="21" t="s">
        <v>157</v>
      </c>
      <c r="G66" s="21">
        <v>84.0</v>
      </c>
      <c r="H66" s="21" t="s">
        <v>47</v>
      </c>
      <c r="I66" s="21" t="s">
        <v>22</v>
      </c>
      <c r="J66" s="21" t="s">
        <v>115</v>
      </c>
      <c r="K66" s="21" t="s">
        <v>116</v>
      </c>
      <c r="L66" s="21" t="s">
        <v>8</v>
      </c>
      <c r="M66" s="21"/>
      <c r="N66" s="2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22"/>
      <c r="B67" s="18">
        <v>1.0</v>
      </c>
      <c r="C67" s="23">
        <v>44459.0</v>
      </c>
      <c r="D67" s="21" t="s">
        <v>158</v>
      </c>
      <c r="E67" s="21" t="s">
        <v>110</v>
      </c>
      <c r="F67" s="21" t="s">
        <v>159</v>
      </c>
      <c r="G67" s="21">
        <v>84.0</v>
      </c>
      <c r="H67" s="21" t="s">
        <v>51</v>
      </c>
      <c r="I67" s="21" t="s">
        <v>10</v>
      </c>
      <c r="J67" s="21" t="s">
        <v>115</v>
      </c>
      <c r="K67" s="21" t="s">
        <v>116</v>
      </c>
      <c r="L67" s="21" t="s">
        <v>8</v>
      </c>
      <c r="M67" s="21"/>
      <c r="N67" s="2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22"/>
      <c r="B68" s="18">
        <v>1.0</v>
      </c>
      <c r="C68" s="23">
        <v>44463.0</v>
      </c>
      <c r="D68" s="21" t="s">
        <v>137</v>
      </c>
      <c r="E68" s="21" t="s">
        <v>120</v>
      </c>
      <c r="F68" s="21" t="s">
        <v>160</v>
      </c>
      <c r="G68" s="21">
        <v>65.0</v>
      </c>
      <c r="H68" s="21" t="s">
        <v>51</v>
      </c>
      <c r="I68" s="21" t="s">
        <v>10</v>
      </c>
      <c r="J68" s="21" t="s">
        <v>115</v>
      </c>
      <c r="K68" s="21" t="s">
        <v>116</v>
      </c>
      <c r="L68" s="21" t="s">
        <v>8</v>
      </c>
      <c r="M68" s="21"/>
      <c r="N68" s="2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22"/>
      <c r="B69" s="18">
        <v>1.0</v>
      </c>
      <c r="C69" s="23">
        <v>44463.0</v>
      </c>
      <c r="D69" s="21" t="s">
        <v>142</v>
      </c>
      <c r="E69" s="21" t="s">
        <v>120</v>
      </c>
      <c r="F69" s="21" t="s">
        <v>161</v>
      </c>
      <c r="G69" s="21">
        <v>73.0</v>
      </c>
      <c r="H69" s="21" t="s">
        <v>51</v>
      </c>
      <c r="I69" s="21" t="s">
        <v>10</v>
      </c>
      <c r="J69" s="21" t="s">
        <v>115</v>
      </c>
      <c r="K69" s="21" t="s">
        <v>116</v>
      </c>
      <c r="L69" s="21" t="s">
        <v>8</v>
      </c>
      <c r="M69" s="21"/>
      <c r="N69" s="21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22"/>
      <c r="B70" s="18">
        <v>1.0</v>
      </c>
      <c r="C70" s="23">
        <v>44463.0</v>
      </c>
      <c r="D70" s="21" t="s">
        <v>137</v>
      </c>
      <c r="E70" s="21" t="s">
        <v>120</v>
      </c>
      <c r="F70" s="21" t="s">
        <v>162</v>
      </c>
      <c r="G70" s="21">
        <v>68.0</v>
      </c>
      <c r="H70" s="21" t="s">
        <v>47</v>
      </c>
      <c r="I70" s="21" t="s">
        <v>10</v>
      </c>
      <c r="J70" s="21" t="s">
        <v>115</v>
      </c>
      <c r="K70" s="21" t="s">
        <v>116</v>
      </c>
      <c r="L70" s="21" t="s">
        <v>8</v>
      </c>
      <c r="M70" s="21"/>
      <c r="N70" s="21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22"/>
      <c r="B71" s="18">
        <v>1.0</v>
      </c>
      <c r="C71" s="23">
        <v>44463.0</v>
      </c>
      <c r="D71" s="21" t="s">
        <v>137</v>
      </c>
      <c r="E71" s="21" t="s">
        <v>120</v>
      </c>
      <c r="F71" s="21" t="s">
        <v>163</v>
      </c>
      <c r="G71" s="21">
        <v>93.0</v>
      </c>
      <c r="H71" s="21" t="s">
        <v>51</v>
      </c>
      <c r="I71" s="21" t="s">
        <v>10</v>
      </c>
      <c r="J71" s="21" t="s">
        <v>115</v>
      </c>
      <c r="K71" s="21" t="s">
        <v>116</v>
      </c>
      <c r="L71" s="21" t="s">
        <v>8</v>
      </c>
      <c r="M71" s="21"/>
      <c r="N71" s="21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22"/>
      <c r="B72" s="18">
        <v>1.0</v>
      </c>
      <c r="C72" s="23">
        <v>44463.0</v>
      </c>
      <c r="D72" s="21" t="s">
        <v>164</v>
      </c>
      <c r="E72" s="21" t="s">
        <v>129</v>
      </c>
      <c r="F72" s="21" t="s">
        <v>165</v>
      </c>
      <c r="G72" s="21">
        <v>67.0</v>
      </c>
      <c r="H72" s="21" t="s">
        <v>51</v>
      </c>
      <c r="I72" s="21" t="s">
        <v>12</v>
      </c>
      <c r="J72" s="21" t="s">
        <v>115</v>
      </c>
      <c r="K72" s="21" t="s">
        <v>116</v>
      </c>
      <c r="L72" s="21" t="s">
        <v>8</v>
      </c>
      <c r="M72" s="21"/>
      <c r="N72" s="21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22"/>
      <c r="B73" s="18">
        <v>1.0</v>
      </c>
      <c r="C73" s="23">
        <v>44465.0</v>
      </c>
      <c r="D73" s="21" t="s">
        <v>166</v>
      </c>
      <c r="E73" s="21" t="s">
        <v>129</v>
      </c>
      <c r="F73" s="21" t="s">
        <v>167</v>
      </c>
      <c r="G73" s="21">
        <v>82.0</v>
      </c>
      <c r="H73" s="21" t="s">
        <v>47</v>
      </c>
      <c r="I73" s="21" t="s">
        <v>12</v>
      </c>
      <c r="J73" s="21" t="s">
        <v>115</v>
      </c>
      <c r="K73" s="21" t="s">
        <v>116</v>
      </c>
      <c r="L73" s="21" t="s">
        <v>8</v>
      </c>
      <c r="M73" s="21"/>
      <c r="N73" s="21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22"/>
      <c r="B74" s="18">
        <v>1.0</v>
      </c>
      <c r="C74" s="23">
        <v>44465.0</v>
      </c>
      <c r="D74" s="21" t="s">
        <v>168</v>
      </c>
      <c r="E74" s="21" t="s">
        <v>110</v>
      </c>
      <c r="F74" s="21" t="s">
        <v>169</v>
      </c>
      <c r="G74" s="21">
        <v>88.0</v>
      </c>
      <c r="H74" s="21" t="s">
        <v>51</v>
      </c>
      <c r="I74" s="21" t="s">
        <v>12</v>
      </c>
      <c r="J74" s="21" t="s">
        <v>115</v>
      </c>
      <c r="K74" s="21" t="s">
        <v>116</v>
      </c>
      <c r="L74" s="21" t="s">
        <v>8</v>
      </c>
      <c r="M74" s="21"/>
      <c r="N74" s="2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22"/>
      <c r="B75" s="18">
        <v>1.0</v>
      </c>
      <c r="C75" s="23">
        <v>44465.0</v>
      </c>
      <c r="D75" s="21" t="s">
        <v>170</v>
      </c>
      <c r="E75" s="21" t="s">
        <v>129</v>
      </c>
      <c r="F75" s="21" t="s">
        <v>171</v>
      </c>
      <c r="G75" s="21">
        <v>68.0</v>
      </c>
      <c r="H75" s="21" t="s">
        <v>51</v>
      </c>
      <c r="I75" s="21" t="s">
        <v>12</v>
      </c>
      <c r="J75" s="21" t="s">
        <v>115</v>
      </c>
      <c r="K75" s="21" t="s">
        <v>116</v>
      </c>
      <c r="L75" s="21" t="s">
        <v>8</v>
      </c>
      <c r="M75" s="21"/>
      <c r="N75" s="21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22"/>
      <c r="B76" s="18">
        <v>1.0</v>
      </c>
      <c r="C76" s="23">
        <v>44467.0</v>
      </c>
      <c r="D76" s="21" t="s">
        <v>131</v>
      </c>
      <c r="E76" s="21" t="s">
        <v>123</v>
      </c>
      <c r="F76" s="21" t="s">
        <v>172</v>
      </c>
      <c r="G76" s="21">
        <v>55.0</v>
      </c>
      <c r="H76" s="21" t="s">
        <v>51</v>
      </c>
      <c r="I76" s="21" t="s">
        <v>10</v>
      </c>
      <c r="J76" s="21" t="s">
        <v>115</v>
      </c>
      <c r="K76" s="21" t="s">
        <v>116</v>
      </c>
      <c r="L76" s="21" t="s">
        <v>8</v>
      </c>
      <c r="M76" s="21"/>
      <c r="N76" s="21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22"/>
      <c r="B77" s="18">
        <v>1.0</v>
      </c>
      <c r="C77" s="23">
        <v>44467.0</v>
      </c>
      <c r="D77" s="21" t="s">
        <v>173</v>
      </c>
      <c r="E77" s="21" t="s">
        <v>174</v>
      </c>
      <c r="F77" s="21" t="s">
        <v>175</v>
      </c>
      <c r="G77" s="21">
        <v>58.0</v>
      </c>
      <c r="H77" s="21" t="s">
        <v>47</v>
      </c>
      <c r="I77" s="21" t="s">
        <v>10</v>
      </c>
      <c r="J77" s="21" t="s">
        <v>115</v>
      </c>
      <c r="K77" s="21" t="s">
        <v>116</v>
      </c>
      <c r="L77" s="21" t="s">
        <v>8</v>
      </c>
      <c r="M77" s="21"/>
      <c r="N77" s="21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22"/>
      <c r="B78" s="18">
        <v>1.0</v>
      </c>
      <c r="C78" s="23">
        <v>44467.0</v>
      </c>
      <c r="D78" s="21" t="s">
        <v>137</v>
      </c>
      <c r="E78" s="21" t="s">
        <v>120</v>
      </c>
      <c r="F78" s="21" t="s">
        <v>176</v>
      </c>
      <c r="G78" s="21">
        <v>49.0</v>
      </c>
      <c r="H78" s="21" t="s">
        <v>51</v>
      </c>
      <c r="I78" s="21" t="s">
        <v>10</v>
      </c>
      <c r="J78" s="21" t="s">
        <v>115</v>
      </c>
      <c r="K78" s="21" t="s">
        <v>116</v>
      </c>
      <c r="L78" s="21" t="s">
        <v>8</v>
      </c>
      <c r="M78" s="21"/>
      <c r="N78" s="21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22"/>
      <c r="B79" s="18">
        <v>1.0</v>
      </c>
      <c r="C79" s="23">
        <v>44467.0</v>
      </c>
      <c r="D79" s="21" t="s">
        <v>137</v>
      </c>
      <c r="E79" s="21" t="s">
        <v>120</v>
      </c>
      <c r="F79" s="21" t="s">
        <v>177</v>
      </c>
      <c r="G79" s="21">
        <v>81.0</v>
      </c>
      <c r="H79" s="21" t="s">
        <v>47</v>
      </c>
      <c r="I79" s="21" t="s">
        <v>10</v>
      </c>
      <c r="J79" s="21" t="s">
        <v>115</v>
      </c>
      <c r="K79" s="21" t="s">
        <v>116</v>
      </c>
      <c r="L79" s="21" t="s">
        <v>7</v>
      </c>
      <c r="M79" s="21"/>
      <c r="N79" s="21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22"/>
      <c r="B80" s="18">
        <v>1.0</v>
      </c>
      <c r="C80" s="23">
        <v>44469.0</v>
      </c>
      <c r="D80" s="21" t="s">
        <v>142</v>
      </c>
      <c r="E80" s="21" t="s">
        <v>120</v>
      </c>
      <c r="F80" s="21" t="s">
        <v>178</v>
      </c>
      <c r="G80" s="21">
        <v>66.0</v>
      </c>
      <c r="H80" s="21" t="s">
        <v>51</v>
      </c>
      <c r="I80" s="21" t="s">
        <v>10</v>
      </c>
      <c r="J80" s="21" t="s">
        <v>115</v>
      </c>
      <c r="K80" s="21" t="s">
        <v>116</v>
      </c>
      <c r="L80" s="21" t="s">
        <v>8</v>
      </c>
      <c r="M80" s="21"/>
      <c r="N80" s="21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22"/>
      <c r="B81" s="18">
        <v>1.0</v>
      </c>
      <c r="C81" s="23">
        <v>44469.0</v>
      </c>
      <c r="D81" s="21" t="s">
        <v>142</v>
      </c>
      <c r="E81" s="21" t="s">
        <v>120</v>
      </c>
      <c r="F81" s="21" t="s">
        <v>179</v>
      </c>
      <c r="G81" s="21">
        <v>66.0</v>
      </c>
      <c r="H81" s="21" t="s">
        <v>47</v>
      </c>
      <c r="I81" s="21" t="s">
        <v>10</v>
      </c>
      <c r="J81" s="21" t="s">
        <v>115</v>
      </c>
      <c r="K81" s="21" t="s">
        <v>116</v>
      </c>
      <c r="L81" s="21" t="s">
        <v>8</v>
      </c>
      <c r="M81" s="21"/>
      <c r="N81" s="21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22"/>
      <c r="B82" s="18">
        <v>1.0</v>
      </c>
      <c r="C82" s="23">
        <v>44469.0</v>
      </c>
      <c r="D82" s="21" t="s">
        <v>142</v>
      </c>
      <c r="E82" s="21" t="s">
        <v>120</v>
      </c>
      <c r="F82" s="21" t="s">
        <v>180</v>
      </c>
      <c r="G82" s="21">
        <v>64.0</v>
      </c>
      <c r="H82" s="21" t="s">
        <v>47</v>
      </c>
      <c r="I82" s="21" t="s">
        <v>10</v>
      </c>
      <c r="J82" s="21" t="s">
        <v>115</v>
      </c>
      <c r="K82" s="21" t="s">
        <v>116</v>
      </c>
      <c r="L82" s="21" t="s">
        <v>8</v>
      </c>
      <c r="M82" s="21"/>
      <c r="N82" s="21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22"/>
      <c r="B83" s="18">
        <v>1.0</v>
      </c>
      <c r="C83" s="23">
        <v>44469.0</v>
      </c>
      <c r="D83" s="21" t="s">
        <v>131</v>
      </c>
      <c r="E83" s="21" t="s">
        <v>123</v>
      </c>
      <c r="F83" s="21" t="s">
        <v>181</v>
      </c>
      <c r="G83" s="21">
        <v>63.0</v>
      </c>
      <c r="H83" s="21" t="s">
        <v>51</v>
      </c>
      <c r="I83" s="21" t="s">
        <v>10</v>
      </c>
      <c r="J83" s="21" t="s">
        <v>115</v>
      </c>
      <c r="K83" s="21" t="s">
        <v>116</v>
      </c>
      <c r="L83" s="21" t="s">
        <v>8</v>
      </c>
      <c r="M83" s="21"/>
      <c r="N83" s="21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22"/>
      <c r="B84" s="18">
        <v>1.0</v>
      </c>
      <c r="C84" s="23">
        <v>44473.0</v>
      </c>
      <c r="D84" s="21" t="s">
        <v>151</v>
      </c>
      <c r="E84" s="21" t="s">
        <v>113</v>
      </c>
      <c r="F84" s="21" t="s">
        <v>182</v>
      </c>
      <c r="G84" s="21">
        <v>51.0</v>
      </c>
      <c r="H84" s="21" t="s">
        <v>51</v>
      </c>
      <c r="I84" s="21" t="s">
        <v>13</v>
      </c>
      <c r="J84" s="21" t="s">
        <v>115</v>
      </c>
      <c r="K84" s="21" t="s">
        <v>116</v>
      </c>
      <c r="L84" s="21" t="s">
        <v>8</v>
      </c>
      <c r="M84" s="21"/>
      <c r="N84" s="21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22"/>
      <c r="B85" s="18">
        <v>1.0</v>
      </c>
      <c r="C85" s="23">
        <v>44473.0</v>
      </c>
      <c r="D85" s="21" t="s">
        <v>151</v>
      </c>
      <c r="E85" s="21" t="s">
        <v>113</v>
      </c>
      <c r="F85" s="21" t="s">
        <v>183</v>
      </c>
      <c r="G85" s="21">
        <v>72.0</v>
      </c>
      <c r="H85" s="21" t="s">
        <v>51</v>
      </c>
      <c r="I85" s="21" t="s">
        <v>13</v>
      </c>
      <c r="J85" s="21" t="s">
        <v>115</v>
      </c>
      <c r="K85" s="21" t="s">
        <v>116</v>
      </c>
      <c r="L85" s="21" t="s">
        <v>8</v>
      </c>
      <c r="M85" s="21"/>
      <c r="N85" s="21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22"/>
      <c r="B86" s="18">
        <v>1.0</v>
      </c>
      <c r="C86" s="23">
        <v>44473.0</v>
      </c>
      <c r="D86" s="21" t="s">
        <v>137</v>
      </c>
      <c r="E86" s="21" t="s">
        <v>120</v>
      </c>
      <c r="F86" s="21" t="s">
        <v>184</v>
      </c>
      <c r="G86" s="21">
        <v>79.0</v>
      </c>
      <c r="H86" s="21" t="s">
        <v>51</v>
      </c>
      <c r="I86" s="21" t="s">
        <v>13</v>
      </c>
      <c r="J86" s="21" t="s">
        <v>115</v>
      </c>
      <c r="K86" s="21" t="s">
        <v>116</v>
      </c>
      <c r="L86" s="21" t="s">
        <v>8</v>
      </c>
      <c r="M86" s="21"/>
      <c r="N86" s="21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22"/>
      <c r="B87" s="18">
        <v>1.0</v>
      </c>
      <c r="C87" s="23">
        <v>44473.0</v>
      </c>
      <c r="D87" s="21" t="s">
        <v>131</v>
      </c>
      <c r="E87" s="21" t="s">
        <v>123</v>
      </c>
      <c r="F87" s="21" t="s">
        <v>185</v>
      </c>
      <c r="G87" s="21">
        <v>60.0</v>
      </c>
      <c r="H87" s="21" t="s">
        <v>47</v>
      </c>
      <c r="I87" s="21" t="s">
        <v>13</v>
      </c>
      <c r="J87" s="21" t="s">
        <v>115</v>
      </c>
      <c r="K87" s="21" t="s">
        <v>116</v>
      </c>
      <c r="L87" s="21" t="s">
        <v>8</v>
      </c>
      <c r="M87" s="21"/>
      <c r="N87" s="21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22"/>
      <c r="B88" s="18">
        <v>1.0</v>
      </c>
      <c r="C88" s="23">
        <v>44474.0</v>
      </c>
      <c r="D88" s="21" t="s">
        <v>186</v>
      </c>
      <c r="E88" s="21" t="s">
        <v>113</v>
      </c>
      <c r="F88" s="21" t="s">
        <v>187</v>
      </c>
      <c r="G88" s="21">
        <v>78.0</v>
      </c>
      <c r="H88" s="21" t="s">
        <v>47</v>
      </c>
      <c r="I88" s="21" t="s">
        <v>10</v>
      </c>
      <c r="J88" s="21" t="s">
        <v>115</v>
      </c>
      <c r="K88" s="21" t="s">
        <v>116</v>
      </c>
      <c r="L88" s="21" t="s">
        <v>8</v>
      </c>
      <c r="M88" s="21"/>
      <c r="N88" s="21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22"/>
      <c r="B89" s="18">
        <v>1.0</v>
      </c>
      <c r="C89" s="23">
        <v>44474.0</v>
      </c>
      <c r="D89" s="21" t="s">
        <v>188</v>
      </c>
      <c r="E89" s="21" t="s">
        <v>123</v>
      </c>
      <c r="F89" s="21" t="s">
        <v>189</v>
      </c>
      <c r="G89" s="21">
        <v>44.0</v>
      </c>
      <c r="H89" s="21" t="s">
        <v>47</v>
      </c>
      <c r="I89" s="21" t="s">
        <v>10</v>
      </c>
      <c r="J89" s="21" t="s">
        <v>115</v>
      </c>
      <c r="K89" s="21" t="s">
        <v>116</v>
      </c>
      <c r="L89" s="21" t="s">
        <v>7</v>
      </c>
      <c r="M89" s="21"/>
      <c r="N89" s="21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22"/>
      <c r="B90" s="18">
        <v>1.0</v>
      </c>
      <c r="C90" s="23">
        <v>44474.0</v>
      </c>
      <c r="D90" s="21" t="s">
        <v>142</v>
      </c>
      <c r="E90" s="21" t="s">
        <v>120</v>
      </c>
      <c r="F90" s="21" t="s">
        <v>190</v>
      </c>
      <c r="G90" s="21">
        <v>62.0</v>
      </c>
      <c r="H90" s="21" t="s">
        <v>51</v>
      </c>
      <c r="I90" s="21" t="s">
        <v>10</v>
      </c>
      <c r="J90" s="21" t="s">
        <v>115</v>
      </c>
      <c r="K90" s="21" t="s">
        <v>116</v>
      </c>
      <c r="L90" s="21" t="s">
        <v>7</v>
      </c>
      <c r="M90" s="21"/>
      <c r="N90" s="21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22"/>
      <c r="B91" s="18">
        <v>1.0</v>
      </c>
      <c r="C91" s="23">
        <v>44474.0</v>
      </c>
      <c r="D91" s="21" t="s">
        <v>142</v>
      </c>
      <c r="E91" s="21" t="s">
        <v>120</v>
      </c>
      <c r="F91" s="21" t="s">
        <v>191</v>
      </c>
      <c r="G91" s="21">
        <v>91.0</v>
      </c>
      <c r="H91" s="21" t="s">
        <v>51</v>
      </c>
      <c r="I91" s="21" t="s">
        <v>10</v>
      </c>
      <c r="J91" s="21" t="s">
        <v>115</v>
      </c>
      <c r="K91" s="21" t="s">
        <v>116</v>
      </c>
      <c r="L91" s="21" t="s">
        <v>7</v>
      </c>
      <c r="M91" s="21"/>
      <c r="N91" s="2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22"/>
      <c r="B92" s="18">
        <v>1.0</v>
      </c>
      <c r="C92" s="23">
        <v>44476.0</v>
      </c>
      <c r="D92" s="21" t="s">
        <v>192</v>
      </c>
      <c r="E92" s="21" t="s">
        <v>129</v>
      </c>
      <c r="F92" s="21" t="s">
        <v>193</v>
      </c>
      <c r="G92" s="21">
        <v>88.0</v>
      </c>
      <c r="H92" s="21" t="s">
        <v>51</v>
      </c>
      <c r="I92" s="21" t="s">
        <v>26</v>
      </c>
      <c r="J92" s="21" t="s">
        <v>115</v>
      </c>
      <c r="K92" s="21" t="s">
        <v>116</v>
      </c>
      <c r="L92" s="21" t="s">
        <v>8</v>
      </c>
      <c r="M92" s="21"/>
      <c r="N92" s="21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22"/>
      <c r="B93" s="18">
        <v>1.0</v>
      </c>
      <c r="C93" s="23">
        <v>44477.0</v>
      </c>
      <c r="D93" s="21" t="s">
        <v>194</v>
      </c>
      <c r="E93" s="21" t="s">
        <v>113</v>
      </c>
      <c r="F93" s="21" t="s">
        <v>195</v>
      </c>
      <c r="G93" s="21">
        <v>33.0</v>
      </c>
      <c r="H93" s="21" t="s">
        <v>47</v>
      </c>
      <c r="I93" s="21" t="s">
        <v>10</v>
      </c>
      <c r="J93" s="21" t="s">
        <v>115</v>
      </c>
      <c r="K93" s="21" t="s">
        <v>116</v>
      </c>
      <c r="L93" s="21" t="s">
        <v>7</v>
      </c>
      <c r="M93" s="21"/>
      <c r="N93" s="21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22"/>
      <c r="B94" s="18">
        <v>1.0</v>
      </c>
      <c r="C94" s="23">
        <v>44477.0</v>
      </c>
      <c r="D94" s="21" t="s">
        <v>137</v>
      </c>
      <c r="E94" s="21" t="s">
        <v>120</v>
      </c>
      <c r="F94" s="21" t="s">
        <v>196</v>
      </c>
      <c r="G94" s="21">
        <v>66.0</v>
      </c>
      <c r="H94" s="21" t="s">
        <v>51</v>
      </c>
      <c r="I94" s="21" t="s">
        <v>10</v>
      </c>
      <c r="J94" s="21" t="s">
        <v>115</v>
      </c>
      <c r="K94" s="21" t="s">
        <v>116</v>
      </c>
      <c r="L94" s="21" t="s">
        <v>8</v>
      </c>
      <c r="M94" s="21"/>
      <c r="N94" s="2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22"/>
      <c r="B95" s="18">
        <v>1.0</v>
      </c>
      <c r="C95" s="23">
        <v>44477.0</v>
      </c>
      <c r="D95" s="21" t="s">
        <v>142</v>
      </c>
      <c r="E95" s="21" t="s">
        <v>120</v>
      </c>
      <c r="F95" s="21" t="s">
        <v>197</v>
      </c>
      <c r="G95" s="21">
        <v>60.0</v>
      </c>
      <c r="H95" s="21" t="s">
        <v>47</v>
      </c>
      <c r="I95" s="21" t="s">
        <v>10</v>
      </c>
      <c r="J95" s="21" t="s">
        <v>115</v>
      </c>
      <c r="K95" s="21" t="s">
        <v>116</v>
      </c>
      <c r="L95" s="21" t="s">
        <v>8</v>
      </c>
      <c r="M95" s="21"/>
      <c r="N95" s="21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22"/>
      <c r="B96" s="18">
        <v>1.0</v>
      </c>
      <c r="C96" s="23">
        <v>44477.0</v>
      </c>
      <c r="D96" s="21" t="s">
        <v>198</v>
      </c>
      <c r="E96" s="21" t="s">
        <v>199</v>
      </c>
      <c r="F96" s="21" t="s">
        <v>200</v>
      </c>
      <c r="G96" s="21">
        <v>80.0</v>
      </c>
      <c r="H96" s="21" t="s">
        <v>51</v>
      </c>
      <c r="I96" s="21" t="s">
        <v>26</v>
      </c>
      <c r="J96" s="21" t="s">
        <v>115</v>
      </c>
      <c r="K96" s="21" t="s">
        <v>116</v>
      </c>
      <c r="L96" s="21" t="s">
        <v>8</v>
      </c>
      <c r="M96" s="21"/>
      <c r="N96" s="21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22"/>
      <c r="B97" s="18">
        <v>1.0</v>
      </c>
      <c r="C97" s="23">
        <v>44479.0</v>
      </c>
      <c r="D97" s="21" t="s">
        <v>201</v>
      </c>
      <c r="E97" s="21" t="s">
        <v>110</v>
      </c>
      <c r="F97" s="21" t="s">
        <v>202</v>
      </c>
      <c r="G97" s="21">
        <v>75.0</v>
      </c>
      <c r="H97" s="21" t="s">
        <v>47</v>
      </c>
      <c r="I97" s="21" t="s">
        <v>12</v>
      </c>
      <c r="J97" s="21" t="s">
        <v>115</v>
      </c>
      <c r="K97" s="21" t="s">
        <v>116</v>
      </c>
      <c r="L97" s="21" t="s">
        <v>6</v>
      </c>
      <c r="M97" s="21"/>
      <c r="N97" s="21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22"/>
      <c r="B98" s="18">
        <v>1.0</v>
      </c>
      <c r="C98" s="23">
        <v>44479.0</v>
      </c>
      <c r="D98" s="21" t="s">
        <v>203</v>
      </c>
      <c r="E98" s="21" t="s">
        <v>110</v>
      </c>
      <c r="F98" s="21" t="s">
        <v>204</v>
      </c>
      <c r="G98" s="21">
        <v>81.0</v>
      </c>
      <c r="H98" s="21" t="s">
        <v>47</v>
      </c>
      <c r="I98" s="21" t="s">
        <v>12</v>
      </c>
      <c r="J98" s="21" t="s">
        <v>115</v>
      </c>
      <c r="K98" s="21" t="s">
        <v>116</v>
      </c>
      <c r="L98" s="21" t="s">
        <v>7</v>
      </c>
      <c r="M98" s="21"/>
      <c r="N98" s="21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22"/>
      <c r="B99" s="18">
        <v>1.0</v>
      </c>
      <c r="C99" s="23">
        <v>44479.0</v>
      </c>
      <c r="D99" s="21" t="s">
        <v>205</v>
      </c>
      <c r="E99" s="21" t="s">
        <v>110</v>
      </c>
      <c r="F99" s="21" t="s">
        <v>206</v>
      </c>
      <c r="G99" s="21">
        <v>89.0</v>
      </c>
      <c r="H99" s="21" t="s">
        <v>51</v>
      </c>
      <c r="I99" s="21" t="s">
        <v>12</v>
      </c>
      <c r="J99" s="21" t="s">
        <v>115</v>
      </c>
      <c r="K99" s="21" t="s">
        <v>116</v>
      </c>
      <c r="L99" s="21" t="s">
        <v>8</v>
      </c>
      <c r="M99" s="21"/>
      <c r="N99" s="21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22"/>
      <c r="B100" s="18">
        <v>1.0</v>
      </c>
      <c r="C100" s="23">
        <v>44479.0</v>
      </c>
      <c r="D100" s="21" t="s">
        <v>186</v>
      </c>
      <c r="E100" s="21" t="s">
        <v>113</v>
      </c>
      <c r="F100" s="21" t="s">
        <v>207</v>
      </c>
      <c r="G100" s="21">
        <v>49.0</v>
      </c>
      <c r="H100" s="21" t="s">
        <v>47</v>
      </c>
      <c r="I100" s="21" t="s">
        <v>12</v>
      </c>
      <c r="J100" s="21" t="s">
        <v>115</v>
      </c>
      <c r="K100" s="21" t="s">
        <v>116</v>
      </c>
      <c r="L100" s="21" t="s">
        <v>7</v>
      </c>
      <c r="M100" s="21"/>
      <c r="N100" s="21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22"/>
      <c r="B101" s="18">
        <v>1.0</v>
      </c>
      <c r="C101" s="23">
        <v>44483.0</v>
      </c>
      <c r="D101" s="21" t="s">
        <v>208</v>
      </c>
      <c r="E101" s="21" t="s">
        <v>113</v>
      </c>
      <c r="F101" s="21" t="s">
        <v>209</v>
      </c>
      <c r="G101" s="21">
        <v>71.0</v>
      </c>
      <c r="H101" s="21" t="s">
        <v>51</v>
      </c>
      <c r="I101" s="21" t="s">
        <v>10</v>
      </c>
      <c r="J101" s="21" t="s">
        <v>115</v>
      </c>
      <c r="K101" s="21" t="s">
        <v>116</v>
      </c>
      <c r="L101" s="21" t="s">
        <v>7</v>
      </c>
      <c r="M101" s="21"/>
      <c r="N101" s="21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22"/>
      <c r="B102" s="18">
        <v>1.0</v>
      </c>
      <c r="C102" s="23">
        <v>44483.0</v>
      </c>
      <c r="D102" s="21" t="s">
        <v>208</v>
      </c>
      <c r="E102" s="21" t="s">
        <v>113</v>
      </c>
      <c r="F102" s="21" t="s">
        <v>210</v>
      </c>
      <c r="G102" s="21">
        <v>70.0</v>
      </c>
      <c r="H102" s="21" t="s">
        <v>47</v>
      </c>
      <c r="I102" s="21" t="s">
        <v>10</v>
      </c>
      <c r="J102" s="21" t="s">
        <v>115</v>
      </c>
      <c r="K102" s="21" t="s">
        <v>116</v>
      </c>
      <c r="L102" s="21" t="s">
        <v>8</v>
      </c>
      <c r="M102" s="21"/>
      <c r="N102" s="21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22"/>
      <c r="B103" s="18">
        <v>1.0</v>
      </c>
      <c r="C103" s="23">
        <v>44483.0</v>
      </c>
      <c r="D103" s="21" t="s">
        <v>142</v>
      </c>
      <c r="E103" s="21" t="s">
        <v>120</v>
      </c>
      <c r="F103" s="21" t="s">
        <v>211</v>
      </c>
      <c r="G103" s="21">
        <v>65.0</v>
      </c>
      <c r="H103" s="21" t="s">
        <v>51</v>
      </c>
      <c r="I103" s="21" t="s">
        <v>10</v>
      </c>
      <c r="J103" s="21" t="s">
        <v>115</v>
      </c>
      <c r="K103" s="21" t="s">
        <v>116</v>
      </c>
      <c r="L103" s="21" t="s">
        <v>8</v>
      </c>
      <c r="M103" s="21"/>
      <c r="N103" s="21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30" t="s">
        <v>31</v>
      </c>
      <c r="B104" s="18">
        <v>1.0</v>
      </c>
      <c r="C104" s="23">
        <v>44483.0</v>
      </c>
      <c r="D104" s="21" t="s">
        <v>212</v>
      </c>
      <c r="E104" s="21" t="s">
        <v>110</v>
      </c>
      <c r="F104" s="21" t="s">
        <v>213</v>
      </c>
      <c r="G104" s="21">
        <v>90.0</v>
      </c>
      <c r="H104" s="21" t="s">
        <v>51</v>
      </c>
      <c r="I104" s="21" t="s">
        <v>13</v>
      </c>
      <c r="J104" s="21" t="s">
        <v>48</v>
      </c>
      <c r="K104" s="21" t="s">
        <v>116</v>
      </c>
      <c r="L104" s="21" t="s">
        <v>6</v>
      </c>
      <c r="M104" s="21"/>
      <c r="N104" s="21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22"/>
      <c r="B105" s="18">
        <v>1.0</v>
      </c>
      <c r="C105" s="23">
        <v>44484.0</v>
      </c>
      <c r="D105" s="21" t="s">
        <v>145</v>
      </c>
      <c r="E105" s="21" t="s">
        <v>123</v>
      </c>
      <c r="F105" s="21" t="s">
        <v>214</v>
      </c>
      <c r="G105" s="21">
        <v>55.0</v>
      </c>
      <c r="H105" s="21" t="s">
        <v>47</v>
      </c>
      <c r="I105" s="21" t="s">
        <v>13</v>
      </c>
      <c r="J105" s="21" t="s">
        <v>115</v>
      </c>
      <c r="K105" s="21" t="s">
        <v>116</v>
      </c>
      <c r="L105" s="21" t="s">
        <v>8</v>
      </c>
      <c r="M105" s="21"/>
      <c r="N105" s="2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22"/>
      <c r="B106" s="18">
        <v>1.0</v>
      </c>
      <c r="C106" s="23">
        <v>44484.0</v>
      </c>
      <c r="D106" s="21" t="s">
        <v>208</v>
      </c>
      <c r="E106" s="21" t="s">
        <v>113</v>
      </c>
      <c r="F106" s="21" t="s">
        <v>215</v>
      </c>
      <c r="G106" s="21">
        <v>75.0</v>
      </c>
      <c r="H106" s="21" t="s">
        <v>47</v>
      </c>
      <c r="I106" s="21" t="s">
        <v>13</v>
      </c>
      <c r="J106" s="21" t="s">
        <v>115</v>
      </c>
      <c r="K106" s="21" t="s">
        <v>116</v>
      </c>
      <c r="L106" s="21" t="s">
        <v>8</v>
      </c>
      <c r="M106" s="21"/>
      <c r="N106" s="21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22"/>
      <c r="B107" s="18">
        <v>1.0</v>
      </c>
      <c r="C107" s="23">
        <v>44484.0</v>
      </c>
      <c r="D107" s="21" t="s">
        <v>142</v>
      </c>
      <c r="E107" s="21" t="s">
        <v>120</v>
      </c>
      <c r="F107" s="21" t="s">
        <v>216</v>
      </c>
      <c r="G107" s="21">
        <v>74.0</v>
      </c>
      <c r="H107" s="21" t="s">
        <v>47</v>
      </c>
      <c r="I107" s="21" t="s">
        <v>13</v>
      </c>
      <c r="J107" s="21" t="s">
        <v>115</v>
      </c>
      <c r="K107" s="21" t="s">
        <v>116</v>
      </c>
      <c r="L107" s="21" t="s">
        <v>7</v>
      </c>
      <c r="M107" s="21"/>
      <c r="N107" s="21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22"/>
      <c r="B108" s="18">
        <v>1.0</v>
      </c>
      <c r="C108" s="23">
        <v>44484.0</v>
      </c>
      <c r="D108" s="21" t="s">
        <v>142</v>
      </c>
      <c r="E108" s="21" t="s">
        <v>120</v>
      </c>
      <c r="F108" s="21" t="s">
        <v>217</v>
      </c>
      <c r="G108" s="21">
        <v>78.0</v>
      </c>
      <c r="H108" s="21" t="s">
        <v>47</v>
      </c>
      <c r="I108" s="21" t="s">
        <v>13</v>
      </c>
      <c r="J108" s="21" t="s">
        <v>115</v>
      </c>
      <c r="K108" s="21" t="s">
        <v>116</v>
      </c>
      <c r="L108" s="21" t="s">
        <v>8</v>
      </c>
      <c r="M108" s="21"/>
      <c r="N108" s="21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22"/>
      <c r="B109" s="18">
        <v>1.0</v>
      </c>
      <c r="C109" s="23">
        <v>44488.0</v>
      </c>
      <c r="D109" s="21" t="s">
        <v>208</v>
      </c>
      <c r="E109" s="21" t="s">
        <v>113</v>
      </c>
      <c r="F109" s="21" t="s">
        <v>218</v>
      </c>
      <c r="G109" s="21">
        <v>57.0</v>
      </c>
      <c r="H109" s="21" t="s">
        <v>51</v>
      </c>
      <c r="I109" s="21" t="s">
        <v>10</v>
      </c>
      <c r="J109" s="21" t="s">
        <v>115</v>
      </c>
      <c r="K109" s="21" t="s">
        <v>116</v>
      </c>
      <c r="L109" s="21" t="s">
        <v>8</v>
      </c>
      <c r="M109" s="21"/>
      <c r="N109" s="21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22"/>
      <c r="B110" s="18">
        <v>1.0</v>
      </c>
      <c r="C110" s="23">
        <v>44488.0</v>
      </c>
      <c r="D110" s="21" t="s">
        <v>137</v>
      </c>
      <c r="E110" s="21" t="s">
        <v>120</v>
      </c>
      <c r="F110" s="21" t="s">
        <v>219</v>
      </c>
      <c r="G110" s="21">
        <v>70.0</v>
      </c>
      <c r="H110" s="21" t="s">
        <v>51</v>
      </c>
      <c r="I110" s="21" t="s">
        <v>10</v>
      </c>
      <c r="J110" s="21" t="s">
        <v>115</v>
      </c>
      <c r="K110" s="21" t="s">
        <v>116</v>
      </c>
      <c r="L110" s="21" t="s">
        <v>7</v>
      </c>
      <c r="M110" s="21"/>
      <c r="N110" s="21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22"/>
      <c r="B111" s="18">
        <v>1.0</v>
      </c>
      <c r="C111" s="23">
        <v>44488.0</v>
      </c>
      <c r="D111" s="21" t="s">
        <v>142</v>
      </c>
      <c r="E111" s="21" t="s">
        <v>120</v>
      </c>
      <c r="F111" s="21" t="s">
        <v>220</v>
      </c>
      <c r="G111" s="21">
        <v>66.0</v>
      </c>
      <c r="H111" s="21" t="s">
        <v>51</v>
      </c>
      <c r="I111" s="21" t="s">
        <v>10</v>
      </c>
      <c r="J111" s="21" t="s">
        <v>115</v>
      </c>
      <c r="K111" s="21" t="s">
        <v>116</v>
      </c>
      <c r="L111" s="21" t="s">
        <v>8</v>
      </c>
      <c r="M111" s="21"/>
      <c r="N111" s="2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30" t="s">
        <v>31</v>
      </c>
      <c r="B112" s="18">
        <v>1.0</v>
      </c>
      <c r="C112" s="23">
        <v>44488.0</v>
      </c>
      <c r="D112" s="21" t="s">
        <v>221</v>
      </c>
      <c r="E112" s="21" t="s">
        <v>129</v>
      </c>
      <c r="F112" s="21" t="s">
        <v>222</v>
      </c>
      <c r="G112" s="21">
        <v>60.0</v>
      </c>
      <c r="H112" s="21" t="s">
        <v>47</v>
      </c>
      <c r="I112" s="21" t="s">
        <v>10</v>
      </c>
      <c r="J112" s="21" t="s">
        <v>115</v>
      </c>
      <c r="K112" s="21" t="s">
        <v>116</v>
      </c>
      <c r="L112" s="21" t="s">
        <v>8</v>
      </c>
      <c r="M112" s="21"/>
      <c r="N112" s="2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22"/>
      <c r="B113" s="18">
        <v>1.0</v>
      </c>
      <c r="C113" s="23">
        <v>44489.0</v>
      </c>
      <c r="D113" s="21" t="s">
        <v>223</v>
      </c>
      <c r="E113" s="21" t="s">
        <v>199</v>
      </c>
      <c r="F113" s="21" t="s">
        <v>224</v>
      </c>
      <c r="G113" s="21">
        <v>75.0</v>
      </c>
      <c r="H113" s="21" t="s">
        <v>51</v>
      </c>
      <c r="I113" s="21" t="s">
        <v>13</v>
      </c>
      <c r="J113" s="21" t="s">
        <v>115</v>
      </c>
      <c r="K113" s="21" t="s">
        <v>116</v>
      </c>
      <c r="L113" s="21" t="s">
        <v>8</v>
      </c>
      <c r="M113" s="21"/>
      <c r="N113" s="2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22"/>
      <c r="B114" s="18">
        <v>1.0</v>
      </c>
      <c r="C114" s="23">
        <v>44489.0</v>
      </c>
      <c r="D114" s="21" t="s">
        <v>225</v>
      </c>
      <c r="E114" s="21" t="s">
        <v>110</v>
      </c>
      <c r="F114" s="21" t="s">
        <v>226</v>
      </c>
      <c r="G114" s="21">
        <v>79.0</v>
      </c>
      <c r="H114" s="21" t="s">
        <v>47</v>
      </c>
      <c r="I114" s="21" t="s">
        <v>13</v>
      </c>
      <c r="J114" s="21" t="s">
        <v>115</v>
      </c>
      <c r="K114" s="21" t="s">
        <v>116</v>
      </c>
      <c r="L114" s="21" t="s">
        <v>6</v>
      </c>
      <c r="M114" s="21"/>
      <c r="N114" s="2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22"/>
      <c r="B115" s="18">
        <v>1.0</v>
      </c>
      <c r="C115" s="23">
        <v>44490.0</v>
      </c>
      <c r="D115" s="21" t="s">
        <v>142</v>
      </c>
      <c r="E115" s="21" t="s">
        <v>120</v>
      </c>
      <c r="F115" s="21" t="s">
        <v>227</v>
      </c>
      <c r="G115" s="21">
        <v>69.0</v>
      </c>
      <c r="H115" s="21" t="s">
        <v>51</v>
      </c>
      <c r="I115" s="21" t="s">
        <v>10</v>
      </c>
      <c r="J115" s="21" t="s">
        <v>115</v>
      </c>
      <c r="K115" s="21" t="s">
        <v>116</v>
      </c>
      <c r="L115" s="21" t="s">
        <v>8</v>
      </c>
      <c r="M115" s="21"/>
      <c r="N115" s="2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22"/>
      <c r="B116" s="18">
        <v>1.0</v>
      </c>
      <c r="C116" s="23">
        <v>44490.0</v>
      </c>
      <c r="D116" s="21" t="s">
        <v>142</v>
      </c>
      <c r="E116" s="21" t="s">
        <v>120</v>
      </c>
      <c r="F116" s="21" t="s">
        <v>228</v>
      </c>
      <c r="G116" s="21">
        <v>61.0</v>
      </c>
      <c r="H116" s="21" t="s">
        <v>51</v>
      </c>
      <c r="I116" s="21" t="s">
        <v>10</v>
      </c>
      <c r="J116" s="21" t="s">
        <v>115</v>
      </c>
      <c r="K116" s="21" t="s">
        <v>116</v>
      </c>
      <c r="L116" s="21" t="s">
        <v>8</v>
      </c>
      <c r="M116" s="21"/>
      <c r="N116" s="2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22"/>
      <c r="B117" s="18">
        <v>1.0</v>
      </c>
      <c r="C117" s="23">
        <v>44491.0</v>
      </c>
      <c r="D117" s="21" t="s">
        <v>208</v>
      </c>
      <c r="E117" s="21" t="s">
        <v>113</v>
      </c>
      <c r="F117" s="21" t="s">
        <v>229</v>
      </c>
      <c r="G117" s="21">
        <v>77.0</v>
      </c>
      <c r="H117" s="21" t="s">
        <v>51</v>
      </c>
      <c r="I117" s="21" t="s">
        <v>13</v>
      </c>
      <c r="J117" s="21" t="s">
        <v>115</v>
      </c>
      <c r="K117" s="21" t="s">
        <v>116</v>
      </c>
      <c r="L117" s="21" t="s">
        <v>8</v>
      </c>
      <c r="M117" s="21"/>
      <c r="N117" s="2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30" t="s">
        <v>31</v>
      </c>
      <c r="B118" s="18">
        <v>1.0</v>
      </c>
      <c r="C118" s="23">
        <v>44491.0</v>
      </c>
      <c r="D118" s="21" t="s">
        <v>208</v>
      </c>
      <c r="E118" s="21" t="s">
        <v>113</v>
      </c>
      <c r="F118" s="21" t="s">
        <v>230</v>
      </c>
      <c r="G118" s="21">
        <v>70.0</v>
      </c>
      <c r="H118" s="21" t="s">
        <v>51</v>
      </c>
      <c r="I118" s="21" t="s">
        <v>13</v>
      </c>
      <c r="J118" s="21" t="s">
        <v>115</v>
      </c>
      <c r="K118" s="21" t="s">
        <v>116</v>
      </c>
      <c r="L118" s="21" t="s">
        <v>8</v>
      </c>
      <c r="M118" s="21"/>
      <c r="N118" s="21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22"/>
      <c r="B119" s="18">
        <v>1.0</v>
      </c>
      <c r="C119" s="23">
        <v>44491.0</v>
      </c>
      <c r="D119" s="21" t="s">
        <v>137</v>
      </c>
      <c r="E119" s="21" t="s">
        <v>120</v>
      </c>
      <c r="F119" s="21" t="s">
        <v>231</v>
      </c>
      <c r="G119" s="21">
        <v>62.0</v>
      </c>
      <c r="H119" s="21" t="s">
        <v>51</v>
      </c>
      <c r="I119" s="21" t="s">
        <v>13</v>
      </c>
      <c r="J119" s="21" t="s">
        <v>115</v>
      </c>
      <c r="K119" s="21" t="s">
        <v>116</v>
      </c>
      <c r="L119" s="21" t="s">
        <v>8</v>
      </c>
      <c r="M119" s="21"/>
      <c r="N119" s="21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22"/>
      <c r="B120" s="18">
        <v>1.0</v>
      </c>
      <c r="C120" s="23">
        <v>44491.0</v>
      </c>
      <c r="D120" s="21" t="s">
        <v>232</v>
      </c>
      <c r="E120" s="21" t="s">
        <v>123</v>
      </c>
      <c r="F120" s="21" t="s">
        <v>233</v>
      </c>
      <c r="G120" s="21">
        <v>70.0</v>
      </c>
      <c r="H120" s="21" t="s">
        <v>51</v>
      </c>
      <c r="I120" s="21" t="s">
        <v>13</v>
      </c>
      <c r="J120" s="21" t="s">
        <v>115</v>
      </c>
      <c r="K120" s="21" t="s">
        <v>116</v>
      </c>
      <c r="L120" s="21" t="s">
        <v>8</v>
      </c>
      <c r="M120" s="21"/>
      <c r="N120" s="2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22"/>
      <c r="B121" s="18">
        <v>1.0</v>
      </c>
      <c r="C121" s="23">
        <v>44494.0</v>
      </c>
      <c r="D121" s="21" t="s">
        <v>151</v>
      </c>
      <c r="E121" s="21" t="s">
        <v>113</v>
      </c>
      <c r="F121" s="21" t="s">
        <v>234</v>
      </c>
      <c r="G121" s="21">
        <v>75.0</v>
      </c>
      <c r="H121" s="21" t="s">
        <v>47</v>
      </c>
      <c r="I121" s="21" t="s">
        <v>13</v>
      </c>
      <c r="J121" s="21" t="s">
        <v>115</v>
      </c>
      <c r="K121" s="21" t="s">
        <v>116</v>
      </c>
      <c r="L121" s="21" t="s">
        <v>8</v>
      </c>
      <c r="M121" s="21"/>
      <c r="N121" s="2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22"/>
      <c r="B122" s="18">
        <v>1.0</v>
      </c>
      <c r="C122" s="23">
        <v>44494.0</v>
      </c>
      <c r="D122" s="21" t="s">
        <v>142</v>
      </c>
      <c r="E122" s="21" t="s">
        <v>120</v>
      </c>
      <c r="F122" s="21" t="s">
        <v>235</v>
      </c>
      <c r="G122" s="21">
        <v>73.0</v>
      </c>
      <c r="H122" s="21" t="s">
        <v>51</v>
      </c>
      <c r="I122" s="21" t="s">
        <v>13</v>
      </c>
      <c r="J122" s="21" t="s">
        <v>115</v>
      </c>
      <c r="K122" s="21" t="s">
        <v>116</v>
      </c>
      <c r="L122" s="21" t="s">
        <v>7</v>
      </c>
      <c r="M122" s="21"/>
      <c r="N122" s="2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22"/>
      <c r="B123" s="18">
        <v>1.0</v>
      </c>
      <c r="C123" s="23">
        <v>44494.0</v>
      </c>
      <c r="D123" s="21" t="s">
        <v>137</v>
      </c>
      <c r="E123" s="21" t="s">
        <v>120</v>
      </c>
      <c r="F123" s="21" t="s">
        <v>236</v>
      </c>
      <c r="G123" s="21">
        <v>82.0</v>
      </c>
      <c r="H123" s="21" t="s">
        <v>51</v>
      </c>
      <c r="I123" s="21" t="s">
        <v>13</v>
      </c>
      <c r="J123" s="21" t="s">
        <v>115</v>
      </c>
      <c r="K123" s="21" t="s">
        <v>116</v>
      </c>
      <c r="L123" s="21" t="s">
        <v>7</v>
      </c>
      <c r="M123" s="21"/>
      <c r="N123" s="2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22"/>
      <c r="B124" s="18">
        <v>1.0</v>
      </c>
      <c r="C124" s="23">
        <v>44494.0</v>
      </c>
      <c r="D124" s="21" t="s">
        <v>137</v>
      </c>
      <c r="E124" s="21" t="s">
        <v>120</v>
      </c>
      <c r="F124" s="21" t="s">
        <v>237</v>
      </c>
      <c r="G124" s="21">
        <v>51.0</v>
      </c>
      <c r="H124" s="21" t="s">
        <v>51</v>
      </c>
      <c r="I124" s="21" t="s">
        <v>13</v>
      </c>
      <c r="J124" s="21" t="s">
        <v>115</v>
      </c>
      <c r="K124" s="21" t="s">
        <v>116</v>
      </c>
      <c r="L124" s="21" t="s">
        <v>7</v>
      </c>
      <c r="M124" s="21"/>
      <c r="N124" s="21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22"/>
      <c r="B125" s="18">
        <v>1.0</v>
      </c>
      <c r="C125" s="23">
        <v>44494.0</v>
      </c>
      <c r="D125" s="21" t="s">
        <v>238</v>
      </c>
      <c r="E125" s="21" t="s">
        <v>199</v>
      </c>
      <c r="F125" s="21" t="s">
        <v>239</v>
      </c>
      <c r="G125" s="21">
        <v>91.0</v>
      </c>
      <c r="H125" s="21" t="s">
        <v>51</v>
      </c>
      <c r="I125" s="21" t="s">
        <v>12</v>
      </c>
      <c r="J125" s="21" t="s">
        <v>48</v>
      </c>
      <c r="K125" s="21" t="s">
        <v>116</v>
      </c>
      <c r="L125" s="21" t="s">
        <v>7</v>
      </c>
      <c r="M125" s="21"/>
      <c r="N125" s="21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22"/>
      <c r="B126" s="18">
        <v>1.0</v>
      </c>
      <c r="C126" s="23">
        <v>44494.0</v>
      </c>
      <c r="D126" s="21" t="s">
        <v>238</v>
      </c>
      <c r="E126" s="21" t="s">
        <v>199</v>
      </c>
      <c r="F126" s="21" t="s">
        <v>240</v>
      </c>
      <c r="G126" s="21">
        <v>84.0</v>
      </c>
      <c r="H126" s="21" t="s">
        <v>51</v>
      </c>
      <c r="I126" s="21" t="s">
        <v>12</v>
      </c>
      <c r="J126" s="21" t="s">
        <v>48</v>
      </c>
      <c r="K126" s="21" t="s">
        <v>116</v>
      </c>
      <c r="L126" s="21" t="s">
        <v>7</v>
      </c>
      <c r="M126" s="21"/>
      <c r="N126" s="21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30" t="s">
        <v>31</v>
      </c>
      <c r="B127" s="18">
        <v>1.0</v>
      </c>
      <c r="C127" s="23">
        <v>44494.0</v>
      </c>
      <c r="D127" s="21" t="s">
        <v>238</v>
      </c>
      <c r="E127" s="21" t="s">
        <v>199</v>
      </c>
      <c r="F127" s="21" t="s">
        <v>241</v>
      </c>
      <c r="G127" s="21">
        <v>95.0</v>
      </c>
      <c r="H127" s="21" t="s">
        <v>51</v>
      </c>
      <c r="I127" s="21" t="s">
        <v>12</v>
      </c>
      <c r="J127" s="21" t="s">
        <v>48</v>
      </c>
      <c r="K127" s="21" t="s">
        <v>116</v>
      </c>
      <c r="L127" s="21" t="s">
        <v>7</v>
      </c>
      <c r="M127" s="21"/>
      <c r="N127" s="21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22"/>
      <c r="B128" s="18">
        <v>1.0</v>
      </c>
      <c r="C128" s="23">
        <v>44523.0</v>
      </c>
      <c r="D128" s="21" t="s">
        <v>242</v>
      </c>
      <c r="E128" s="21" t="s">
        <v>243</v>
      </c>
      <c r="F128" s="21" t="s">
        <v>244</v>
      </c>
      <c r="G128" s="21">
        <v>17.0</v>
      </c>
      <c r="H128" s="21" t="s">
        <v>47</v>
      </c>
      <c r="I128" s="21" t="s">
        <v>18</v>
      </c>
      <c r="J128" s="21" t="s">
        <v>245</v>
      </c>
      <c r="K128" s="21" t="s">
        <v>246</v>
      </c>
      <c r="L128" s="21" t="s">
        <v>7</v>
      </c>
      <c r="M128" s="21"/>
      <c r="N128" s="21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22"/>
      <c r="B129" s="18">
        <v>1.0</v>
      </c>
      <c r="C129" s="23">
        <v>44530.0</v>
      </c>
      <c r="D129" s="21" t="s">
        <v>247</v>
      </c>
      <c r="E129" s="21" t="s">
        <v>248</v>
      </c>
      <c r="F129" s="21" t="s">
        <v>249</v>
      </c>
      <c r="G129" s="21">
        <v>15.0</v>
      </c>
      <c r="H129" s="21" t="s">
        <v>51</v>
      </c>
      <c r="I129" s="21" t="s">
        <v>18</v>
      </c>
      <c r="J129" s="21" t="s">
        <v>245</v>
      </c>
      <c r="K129" s="21" t="s">
        <v>246</v>
      </c>
      <c r="L129" s="21" t="s">
        <v>7</v>
      </c>
      <c r="M129" s="21"/>
      <c r="N129" s="21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22"/>
      <c r="B130" s="18">
        <v>1.0</v>
      </c>
      <c r="C130" s="23">
        <v>44533.0</v>
      </c>
      <c r="D130" s="21" t="s">
        <v>250</v>
      </c>
      <c r="E130" s="21" t="s">
        <v>62</v>
      </c>
      <c r="F130" s="21" t="s">
        <v>251</v>
      </c>
      <c r="G130" s="21">
        <v>16.0</v>
      </c>
      <c r="H130" s="21" t="s">
        <v>47</v>
      </c>
      <c r="I130" s="21" t="s">
        <v>18</v>
      </c>
      <c r="J130" s="21" t="s">
        <v>245</v>
      </c>
      <c r="K130" s="21" t="s">
        <v>246</v>
      </c>
      <c r="L130" s="21" t="s">
        <v>6</v>
      </c>
      <c r="M130" s="21"/>
      <c r="N130" s="21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22"/>
      <c r="B131" s="18">
        <v>1.0</v>
      </c>
      <c r="C131" s="23">
        <v>44533.0</v>
      </c>
      <c r="D131" s="21" t="s">
        <v>252</v>
      </c>
      <c r="E131" s="21" t="s">
        <v>62</v>
      </c>
      <c r="F131" s="21" t="s">
        <v>253</v>
      </c>
      <c r="G131" s="21">
        <v>3.0</v>
      </c>
      <c r="H131" s="21" t="s">
        <v>51</v>
      </c>
      <c r="I131" s="21" t="s">
        <v>18</v>
      </c>
      <c r="J131" s="21" t="s">
        <v>245</v>
      </c>
      <c r="K131" s="21" t="s">
        <v>246</v>
      </c>
      <c r="L131" s="21" t="s">
        <v>6</v>
      </c>
      <c r="M131" s="21"/>
      <c r="N131" s="21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22"/>
      <c r="B132" s="18">
        <v>1.0</v>
      </c>
      <c r="C132" s="23">
        <v>44533.0</v>
      </c>
      <c r="D132" s="21" t="s">
        <v>254</v>
      </c>
      <c r="E132" s="21" t="s">
        <v>255</v>
      </c>
      <c r="F132" s="21" t="s">
        <v>256</v>
      </c>
      <c r="G132" s="21">
        <v>5.0</v>
      </c>
      <c r="H132" s="21" t="s">
        <v>51</v>
      </c>
      <c r="I132" s="21" t="s">
        <v>18</v>
      </c>
      <c r="J132" s="21" t="s">
        <v>245</v>
      </c>
      <c r="K132" s="21" t="s">
        <v>246</v>
      </c>
      <c r="L132" s="21" t="s">
        <v>7</v>
      </c>
      <c r="M132" s="21"/>
      <c r="N132" s="21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22"/>
      <c r="B133" s="18">
        <v>1.0</v>
      </c>
      <c r="C133" s="23">
        <v>44534.0</v>
      </c>
      <c r="D133" s="21" t="s">
        <v>257</v>
      </c>
      <c r="E133" s="21" t="s">
        <v>258</v>
      </c>
      <c r="F133" s="21" t="s">
        <v>259</v>
      </c>
      <c r="G133" s="21">
        <v>14.0</v>
      </c>
      <c r="H133" s="21" t="s">
        <v>51</v>
      </c>
      <c r="I133" s="21" t="s">
        <v>28</v>
      </c>
      <c r="J133" s="21" t="s">
        <v>260</v>
      </c>
      <c r="K133" s="21" t="s">
        <v>246</v>
      </c>
      <c r="L133" s="21" t="s">
        <v>7</v>
      </c>
      <c r="M133" s="21"/>
      <c r="N133" s="21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22"/>
      <c r="B134" s="18">
        <v>1.0</v>
      </c>
      <c r="C134" s="23">
        <v>44534.0</v>
      </c>
      <c r="D134" s="21" t="s">
        <v>261</v>
      </c>
      <c r="E134" s="21" t="s">
        <v>71</v>
      </c>
      <c r="F134" s="21" t="s">
        <v>262</v>
      </c>
      <c r="G134" s="21">
        <v>11.0</v>
      </c>
      <c r="H134" s="21" t="s">
        <v>47</v>
      </c>
      <c r="I134" s="21" t="s">
        <v>28</v>
      </c>
      <c r="J134" s="21" t="s">
        <v>245</v>
      </c>
      <c r="K134" s="21" t="s">
        <v>246</v>
      </c>
      <c r="L134" s="21" t="s">
        <v>8</v>
      </c>
      <c r="M134" s="21"/>
      <c r="N134" s="21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30" t="s">
        <v>31</v>
      </c>
      <c r="B135" s="18">
        <v>1.0</v>
      </c>
      <c r="C135" s="23">
        <v>44540.0</v>
      </c>
      <c r="D135" s="21" t="s">
        <v>263</v>
      </c>
      <c r="E135" s="21" t="s">
        <v>264</v>
      </c>
      <c r="F135" s="21" t="s">
        <v>265</v>
      </c>
      <c r="G135" s="21">
        <v>38.0</v>
      </c>
      <c r="H135" s="21" t="s">
        <v>51</v>
      </c>
      <c r="I135" s="21" t="s">
        <v>27</v>
      </c>
      <c r="J135" s="21" t="s">
        <v>260</v>
      </c>
      <c r="K135" s="21" t="s">
        <v>246</v>
      </c>
      <c r="L135" s="21" t="s">
        <v>7</v>
      </c>
      <c r="M135" s="21"/>
      <c r="N135" s="21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22"/>
      <c r="B136" s="18">
        <v>1.0</v>
      </c>
      <c r="C136" s="23">
        <v>44540.0</v>
      </c>
      <c r="D136" s="21" t="s">
        <v>263</v>
      </c>
      <c r="E136" s="21" t="s">
        <v>264</v>
      </c>
      <c r="F136" s="21" t="s">
        <v>266</v>
      </c>
      <c r="G136" s="21">
        <v>45.0</v>
      </c>
      <c r="H136" s="21" t="s">
        <v>51</v>
      </c>
      <c r="I136" s="21" t="s">
        <v>27</v>
      </c>
      <c r="J136" s="21" t="s">
        <v>260</v>
      </c>
      <c r="K136" s="21" t="s">
        <v>246</v>
      </c>
      <c r="L136" s="21" t="s">
        <v>8</v>
      </c>
      <c r="M136" s="21"/>
      <c r="N136" s="21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22"/>
      <c r="B137" s="18">
        <v>1.0</v>
      </c>
      <c r="C137" s="23">
        <v>44540.0</v>
      </c>
      <c r="D137" s="21" t="s">
        <v>267</v>
      </c>
      <c r="E137" s="21" t="s">
        <v>264</v>
      </c>
      <c r="F137" s="21" t="s">
        <v>268</v>
      </c>
      <c r="G137" s="21">
        <v>42.0</v>
      </c>
      <c r="H137" s="21" t="s">
        <v>47</v>
      </c>
      <c r="I137" s="21" t="s">
        <v>27</v>
      </c>
      <c r="J137" s="21" t="s">
        <v>260</v>
      </c>
      <c r="K137" s="21" t="s">
        <v>246</v>
      </c>
      <c r="L137" s="21" t="s">
        <v>8</v>
      </c>
      <c r="M137" s="21"/>
      <c r="N137" s="21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22"/>
      <c r="B138" s="18">
        <v>1.0</v>
      </c>
      <c r="C138" s="31">
        <v>44544.0</v>
      </c>
      <c r="D138" s="21" t="s">
        <v>269</v>
      </c>
      <c r="E138" s="21" t="s">
        <v>270</v>
      </c>
      <c r="F138" s="21" t="s">
        <v>271</v>
      </c>
      <c r="G138" s="21">
        <v>17.0</v>
      </c>
      <c r="H138" s="21" t="s">
        <v>47</v>
      </c>
      <c r="I138" s="21" t="s">
        <v>18</v>
      </c>
      <c r="J138" s="21" t="s">
        <v>245</v>
      </c>
      <c r="K138" s="21" t="s">
        <v>246</v>
      </c>
      <c r="L138" s="21" t="s">
        <v>7</v>
      </c>
      <c r="M138" s="21"/>
      <c r="N138" s="21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22"/>
      <c r="B139" s="18">
        <v>1.0</v>
      </c>
      <c r="C139" s="31">
        <v>44544.0</v>
      </c>
      <c r="D139" s="21" t="s">
        <v>272</v>
      </c>
      <c r="E139" s="21" t="s">
        <v>273</v>
      </c>
      <c r="F139" s="21" t="s">
        <v>274</v>
      </c>
      <c r="G139" s="21">
        <v>10.0</v>
      </c>
      <c r="H139" s="21" t="s">
        <v>47</v>
      </c>
      <c r="I139" s="21" t="s">
        <v>18</v>
      </c>
      <c r="J139" s="21" t="s">
        <v>245</v>
      </c>
      <c r="K139" s="21" t="s">
        <v>246</v>
      </c>
      <c r="L139" s="21" t="s">
        <v>7</v>
      </c>
      <c r="M139" s="21"/>
      <c r="N139" s="21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22"/>
      <c r="B140" s="18">
        <v>1.0</v>
      </c>
      <c r="C140" s="31">
        <v>44544.0</v>
      </c>
      <c r="D140" s="21" t="s">
        <v>275</v>
      </c>
      <c r="E140" s="21" t="s">
        <v>276</v>
      </c>
      <c r="F140" s="21" t="s">
        <v>277</v>
      </c>
      <c r="G140" s="21">
        <v>16.0</v>
      </c>
      <c r="H140" s="21" t="s">
        <v>47</v>
      </c>
      <c r="I140" s="21" t="s">
        <v>18</v>
      </c>
      <c r="J140" s="21" t="s">
        <v>245</v>
      </c>
      <c r="K140" s="21" t="s">
        <v>246</v>
      </c>
      <c r="L140" s="21" t="s">
        <v>6</v>
      </c>
      <c r="M140" s="21"/>
      <c r="N140" s="21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30" t="s">
        <v>31</v>
      </c>
      <c r="B141" s="18">
        <v>1.0</v>
      </c>
      <c r="C141" s="23">
        <v>44547.0</v>
      </c>
      <c r="D141" s="21" t="s">
        <v>278</v>
      </c>
      <c r="E141" s="21" t="s">
        <v>62</v>
      </c>
      <c r="F141" s="21" t="s">
        <v>279</v>
      </c>
      <c r="G141" s="21">
        <v>17.0</v>
      </c>
      <c r="H141" s="21" t="s">
        <v>51</v>
      </c>
      <c r="I141" s="21" t="s">
        <v>18</v>
      </c>
      <c r="J141" s="21" t="s">
        <v>245</v>
      </c>
      <c r="K141" s="21" t="s">
        <v>246</v>
      </c>
      <c r="L141" s="21" t="s">
        <v>6</v>
      </c>
      <c r="M141" s="21"/>
      <c r="N141" s="21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30" t="s">
        <v>31</v>
      </c>
      <c r="B142" s="18">
        <v>1.0</v>
      </c>
      <c r="C142" s="23">
        <v>44547.0</v>
      </c>
      <c r="D142" s="21" t="s">
        <v>280</v>
      </c>
      <c r="E142" s="21" t="s">
        <v>281</v>
      </c>
      <c r="F142" s="21" t="s">
        <v>282</v>
      </c>
      <c r="G142" s="21">
        <v>11.0</v>
      </c>
      <c r="H142" s="21" t="s">
        <v>51</v>
      </c>
      <c r="I142" s="21" t="s">
        <v>18</v>
      </c>
      <c r="J142" s="21" t="s">
        <v>245</v>
      </c>
      <c r="K142" s="21" t="s">
        <v>246</v>
      </c>
      <c r="L142" s="21" t="s">
        <v>7</v>
      </c>
      <c r="M142" s="21"/>
      <c r="N142" s="21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22"/>
      <c r="B143" s="18">
        <v>1.0</v>
      </c>
      <c r="C143" s="23">
        <v>44551.0</v>
      </c>
      <c r="D143" s="21" t="s">
        <v>283</v>
      </c>
      <c r="E143" s="21" t="s">
        <v>284</v>
      </c>
      <c r="F143" s="21" t="s">
        <v>285</v>
      </c>
      <c r="G143" s="21">
        <v>47.0</v>
      </c>
      <c r="H143" s="21" t="s">
        <v>47</v>
      </c>
      <c r="I143" s="21" t="s">
        <v>23</v>
      </c>
      <c r="J143" s="21" t="s">
        <v>286</v>
      </c>
      <c r="K143" s="21" t="s">
        <v>287</v>
      </c>
      <c r="L143" s="21" t="s">
        <v>7</v>
      </c>
      <c r="M143" s="21"/>
      <c r="N143" s="2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22"/>
      <c r="B144" s="18">
        <v>1.0</v>
      </c>
      <c r="C144" s="23">
        <v>44552.0</v>
      </c>
      <c r="D144" s="21" t="s">
        <v>288</v>
      </c>
      <c r="E144" s="21" t="s">
        <v>289</v>
      </c>
      <c r="F144" s="21" t="s">
        <v>290</v>
      </c>
      <c r="G144" s="21">
        <v>42.0</v>
      </c>
      <c r="H144" s="21" t="s">
        <v>51</v>
      </c>
      <c r="I144" s="21" t="s">
        <v>15</v>
      </c>
      <c r="J144" s="21" t="s">
        <v>291</v>
      </c>
      <c r="K144" s="21" t="s">
        <v>287</v>
      </c>
      <c r="L144" s="21" t="s">
        <v>8</v>
      </c>
      <c r="M144" s="21"/>
      <c r="N144" s="21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22"/>
      <c r="B145" s="18">
        <v>1.0</v>
      </c>
      <c r="C145" s="23">
        <v>44552.0</v>
      </c>
      <c r="D145" s="21" t="s">
        <v>292</v>
      </c>
      <c r="E145" s="21" t="s">
        <v>293</v>
      </c>
      <c r="F145" s="21" t="s">
        <v>294</v>
      </c>
      <c r="G145" s="21">
        <v>45.0</v>
      </c>
      <c r="H145" s="21" t="s">
        <v>47</v>
      </c>
      <c r="I145" s="21" t="s">
        <v>15</v>
      </c>
      <c r="J145" s="21" t="s">
        <v>291</v>
      </c>
      <c r="K145" s="21" t="s">
        <v>287</v>
      </c>
      <c r="L145" s="21" t="s">
        <v>8</v>
      </c>
      <c r="M145" s="21"/>
      <c r="N145" s="21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22"/>
      <c r="B146" s="18">
        <v>1.0</v>
      </c>
      <c r="C146" s="23">
        <v>44552.0</v>
      </c>
      <c r="D146" s="21" t="s">
        <v>295</v>
      </c>
      <c r="E146" s="21" t="s">
        <v>123</v>
      </c>
      <c r="F146" s="21" t="s">
        <v>296</v>
      </c>
      <c r="G146" s="21">
        <v>77.0</v>
      </c>
      <c r="H146" s="21" t="s">
        <v>51</v>
      </c>
      <c r="I146" s="21" t="s">
        <v>15</v>
      </c>
      <c r="J146" s="21" t="s">
        <v>115</v>
      </c>
      <c r="K146" s="21" t="s">
        <v>287</v>
      </c>
      <c r="L146" s="21" t="s">
        <v>7</v>
      </c>
      <c r="M146" s="21"/>
      <c r="N146" s="21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22"/>
      <c r="B147" s="18">
        <v>1.0</v>
      </c>
      <c r="C147" s="23">
        <v>44552.0</v>
      </c>
      <c r="D147" s="21" t="s">
        <v>297</v>
      </c>
      <c r="E147" s="21" t="s">
        <v>71</v>
      </c>
      <c r="F147" s="21" t="s">
        <v>298</v>
      </c>
      <c r="G147" s="21">
        <v>75.0</v>
      </c>
      <c r="H147" s="21" t="s">
        <v>51</v>
      </c>
      <c r="I147" s="21" t="s">
        <v>15</v>
      </c>
      <c r="J147" s="21" t="s">
        <v>48</v>
      </c>
      <c r="K147" s="21" t="s">
        <v>287</v>
      </c>
      <c r="L147" s="21" t="s">
        <v>6</v>
      </c>
      <c r="M147" s="21"/>
      <c r="N147" s="21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22"/>
      <c r="B148" s="18">
        <v>1.0</v>
      </c>
      <c r="C148" s="23">
        <v>44552.0</v>
      </c>
      <c r="D148" s="21" t="s">
        <v>299</v>
      </c>
      <c r="E148" s="21" t="s">
        <v>199</v>
      </c>
      <c r="F148" s="21" t="s">
        <v>300</v>
      </c>
      <c r="G148" s="21">
        <v>58.0</v>
      </c>
      <c r="H148" s="21" t="s">
        <v>51</v>
      </c>
      <c r="I148" s="21" t="s">
        <v>15</v>
      </c>
      <c r="J148" s="21" t="s">
        <v>115</v>
      </c>
      <c r="K148" s="21" t="s">
        <v>287</v>
      </c>
      <c r="L148" s="21" t="s">
        <v>6</v>
      </c>
      <c r="M148" s="21"/>
      <c r="N148" s="21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22"/>
      <c r="B149" s="18">
        <v>1.0</v>
      </c>
      <c r="C149" s="23">
        <v>44552.0</v>
      </c>
      <c r="D149" s="21" t="s">
        <v>301</v>
      </c>
      <c r="E149" s="21" t="s">
        <v>276</v>
      </c>
      <c r="F149" s="21" t="s">
        <v>300</v>
      </c>
      <c r="G149" s="21">
        <v>34.0</v>
      </c>
      <c r="H149" s="21" t="s">
        <v>47</v>
      </c>
      <c r="I149" s="21" t="s">
        <v>15</v>
      </c>
      <c r="J149" s="21" t="s">
        <v>286</v>
      </c>
      <c r="K149" s="21" t="s">
        <v>287</v>
      </c>
      <c r="L149" s="21" t="s">
        <v>6</v>
      </c>
      <c r="M149" s="21"/>
      <c r="N149" s="21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22"/>
      <c r="B150" s="18">
        <v>1.0</v>
      </c>
      <c r="C150" s="23">
        <v>44554.0</v>
      </c>
      <c r="D150" s="21" t="s">
        <v>302</v>
      </c>
      <c r="E150" s="21" t="s">
        <v>66</v>
      </c>
      <c r="F150" s="21" t="s">
        <v>303</v>
      </c>
      <c r="G150" s="21">
        <v>30.0</v>
      </c>
      <c r="H150" s="21" t="s">
        <v>47</v>
      </c>
      <c r="I150" s="21" t="s">
        <v>19</v>
      </c>
      <c r="J150" s="21" t="s">
        <v>48</v>
      </c>
      <c r="K150" s="21" t="s">
        <v>287</v>
      </c>
      <c r="L150" s="21" t="s">
        <v>7</v>
      </c>
      <c r="M150" s="21"/>
      <c r="N150" s="21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30" t="s">
        <v>31</v>
      </c>
      <c r="B151" s="18">
        <v>1.0</v>
      </c>
      <c r="C151" s="23">
        <v>44554.0</v>
      </c>
      <c r="D151" s="21" t="s">
        <v>304</v>
      </c>
      <c r="E151" s="21" t="s">
        <v>305</v>
      </c>
      <c r="F151" s="21" t="s">
        <v>306</v>
      </c>
      <c r="G151" s="21">
        <v>56.0</v>
      </c>
      <c r="H151" s="21" t="s">
        <v>51</v>
      </c>
      <c r="I151" s="21" t="s">
        <v>19</v>
      </c>
      <c r="J151" s="21" t="s">
        <v>48</v>
      </c>
      <c r="K151" s="21" t="s">
        <v>287</v>
      </c>
      <c r="L151" s="21" t="s">
        <v>7</v>
      </c>
      <c r="M151" s="21"/>
      <c r="N151" s="21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22"/>
      <c r="B152" s="18">
        <v>1.0</v>
      </c>
      <c r="C152" s="23">
        <v>44558.0</v>
      </c>
      <c r="D152" s="21" t="s">
        <v>307</v>
      </c>
      <c r="E152" s="21" t="s">
        <v>199</v>
      </c>
      <c r="F152" s="21" t="s">
        <v>308</v>
      </c>
      <c r="G152" s="21">
        <v>95.0</v>
      </c>
      <c r="H152" s="21" t="s">
        <v>47</v>
      </c>
      <c r="I152" s="21" t="s">
        <v>15</v>
      </c>
      <c r="J152" s="21" t="s">
        <v>115</v>
      </c>
      <c r="K152" s="21" t="s">
        <v>287</v>
      </c>
      <c r="L152" s="21" t="s">
        <v>6</v>
      </c>
      <c r="M152" s="21"/>
      <c r="N152" s="21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22"/>
      <c r="B153" s="18">
        <v>1.0</v>
      </c>
      <c r="C153" s="23">
        <v>44558.0</v>
      </c>
      <c r="D153" s="21" t="s">
        <v>309</v>
      </c>
      <c r="E153" s="21" t="s">
        <v>53</v>
      </c>
      <c r="F153" s="21" t="s">
        <v>310</v>
      </c>
      <c r="G153" s="21">
        <v>74.0</v>
      </c>
      <c r="H153" s="21" t="s">
        <v>51</v>
      </c>
      <c r="I153" s="21" t="s">
        <v>15</v>
      </c>
      <c r="J153" s="21" t="s">
        <v>48</v>
      </c>
      <c r="K153" s="21" t="s">
        <v>287</v>
      </c>
      <c r="L153" s="21" t="s">
        <v>7</v>
      </c>
      <c r="M153" s="21"/>
      <c r="N153" s="21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30" t="s">
        <v>31</v>
      </c>
      <c r="B154" s="18">
        <v>1.0</v>
      </c>
      <c r="C154" s="23">
        <v>44565.0</v>
      </c>
      <c r="D154" s="21" t="s">
        <v>311</v>
      </c>
      <c r="E154" s="21" t="s">
        <v>53</v>
      </c>
      <c r="F154" s="21" t="s">
        <v>312</v>
      </c>
      <c r="G154" s="21">
        <v>28.0</v>
      </c>
      <c r="H154" s="21" t="s">
        <v>51</v>
      </c>
      <c r="I154" s="21" t="s">
        <v>19</v>
      </c>
      <c r="J154" s="21" t="s">
        <v>48</v>
      </c>
      <c r="K154" s="21" t="s">
        <v>287</v>
      </c>
      <c r="L154" s="21" t="s">
        <v>6</v>
      </c>
      <c r="M154" s="21"/>
      <c r="N154" s="21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22"/>
      <c r="B155" s="18">
        <v>1.0</v>
      </c>
      <c r="C155" s="23">
        <v>44566.0</v>
      </c>
      <c r="D155" s="21" t="s">
        <v>313</v>
      </c>
      <c r="E155" s="21" t="s">
        <v>110</v>
      </c>
      <c r="F155" s="21" t="s">
        <v>314</v>
      </c>
      <c r="G155" s="21">
        <v>90.0</v>
      </c>
      <c r="H155" s="21" t="s">
        <v>47</v>
      </c>
      <c r="I155" s="21" t="s">
        <v>19</v>
      </c>
      <c r="J155" s="21" t="s">
        <v>48</v>
      </c>
      <c r="K155" s="21" t="s">
        <v>287</v>
      </c>
      <c r="L155" s="21" t="s">
        <v>7</v>
      </c>
      <c r="M155" s="21"/>
      <c r="N155" s="21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22"/>
      <c r="B156" s="18">
        <v>1.0</v>
      </c>
      <c r="C156" s="23">
        <v>44566.0</v>
      </c>
      <c r="D156" s="21" t="s">
        <v>315</v>
      </c>
      <c r="E156" s="21" t="s">
        <v>82</v>
      </c>
      <c r="F156" s="21" t="s">
        <v>316</v>
      </c>
      <c r="G156" s="21">
        <v>61.0</v>
      </c>
      <c r="H156" s="21" t="s">
        <v>51</v>
      </c>
      <c r="I156" s="21" t="s">
        <v>19</v>
      </c>
      <c r="J156" s="21" t="s">
        <v>48</v>
      </c>
      <c r="K156" s="21" t="s">
        <v>287</v>
      </c>
      <c r="L156" s="21" t="s">
        <v>7</v>
      </c>
      <c r="M156" s="21"/>
      <c r="N156" s="21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22"/>
      <c r="B157" s="18">
        <v>1.0</v>
      </c>
      <c r="C157" s="23">
        <v>44567.0</v>
      </c>
      <c r="D157" s="21" t="s">
        <v>307</v>
      </c>
      <c r="E157" s="21" t="s">
        <v>199</v>
      </c>
      <c r="F157" s="21" t="s">
        <v>317</v>
      </c>
      <c r="G157" s="21">
        <v>74.0</v>
      </c>
      <c r="H157" s="21" t="s">
        <v>47</v>
      </c>
      <c r="I157" s="21" t="s">
        <v>15</v>
      </c>
      <c r="J157" s="21" t="s">
        <v>115</v>
      </c>
      <c r="K157" s="21" t="s">
        <v>287</v>
      </c>
      <c r="L157" s="21" t="s">
        <v>6</v>
      </c>
      <c r="M157" s="21"/>
      <c r="N157" s="21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22"/>
      <c r="B158" s="18">
        <v>1.0</v>
      </c>
      <c r="C158" s="23">
        <v>44571.0</v>
      </c>
      <c r="D158" s="21" t="s">
        <v>318</v>
      </c>
      <c r="E158" s="21" t="s">
        <v>110</v>
      </c>
      <c r="F158" s="21" t="s">
        <v>319</v>
      </c>
      <c r="G158" s="21">
        <v>56.0</v>
      </c>
      <c r="H158" s="21" t="s">
        <v>47</v>
      </c>
      <c r="I158" s="21" t="s">
        <v>15</v>
      </c>
      <c r="J158" s="21" t="s">
        <v>48</v>
      </c>
      <c r="K158" s="21" t="s">
        <v>287</v>
      </c>
      <c r="L158" s="21" t="s">
        <v>6</v>
      </c>
      <c r="M158" s="21"/>
      <c r="N158" s="21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22"/>
      <c r="B159" s="18">
        <v>1.0</v>
      </c>
      <c r="C159" s="23">
        <v>44571.0</v>
      </c>
      <c r="D159" s="21" t="s">
        <v>320</v>
      </c>
      <c r="E159" s="21" t="s">
        <v>53</v>
      </c>
      <c r="F159" s="21" t="s">
        <v>321</v>
      </c>
      <c r="G159" s="21">
        <v>51.0</v>
      </c>
      <c r="H159" s="21" t="s">
        <v>51</v>
      </c>
      <c r="I159" s="21" t="s">
        <v>15</v>
      </c>
      <c r="J159" s="21" t="s">
        <v>48</v>
      </c>
      <c r="K159" s="21" t="s">
        <v>287</v>
      </c>
      <c r="L159" s="21" t="s">
        <v>6</v>
      </c>
      <c r="M159" s="21"/>
      <c r="N159" s="21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22"/>
      <c r="B160" s="18">
        <v>1.0</v>
      </c>
      <c r="C160" s="23">
        <v>44573.0</v>
      </c>
      <c r="D160" s="21" t="s">
        <v>93</v>
      </c>
      <c r="E160" s="21" t="s">
        <v>73</v>
      </c>
      <c r="F160" s="21" t="s">
        <v>322</v>
      </c>
      <c r="G160" s="21">
        <v>62.0</v>
      </c>
      <c r="H160" s="21" t="s">
        <v>47</v>
      </c>
      <c r="I160" s="21" t="s">
        <v>17</v>
      </c>
      <c r="J160" s="21" t="s">
        <v>48</v>
      </c>
      <c r="K160" s="21" t="s">
        <v>287</v>
      </c>
      <c r="L160" s="21" t="s">
        <v>6</v>
      </c>
      <c r="M160" s="21"/>
      <c r="N160" s="21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22"/>
      <c r="B161" s="18">
        <v>1.0</v>
      </c>
      <c r="C161" s="23">
        <v>44573.0</v>
      </c>
      <c r="D161" s="21" t="s">
        <v>323</v>
      </c>
      <c r="E161" s="21" t="s">
        <v>324</v>
      </c>
      <c r="F161" s="21" t="s">
        <v>325</v>
      </c>
      <c r="G161" s="21">
        <v>61.0</v>
      </c>
      <c r="H161" s="21" t="s">
        <v>51</v>
      </c>
      <c r="I161" s="21" t="s">
        <v>17</v>
      </c>
      <c r="J161" s="21" t="s">
        <v>48</v>
      </c>
      <c r="K161" s="21" t="s">
        <v>287</v>
      </c>
      <c r="L161" s="21" t="s">
        <v>6</v>
      </c>
      <c r="M161" s="21"/>
      <c r="N161" s="21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30" t="s">
        <v>31</v>
      </c>
      <c r="B162" s="18">
        <v>1.0</v>
      </c>
      <c r="C162" s="23">
        <v>44574.0</v>
      </c>
      <c r="D162" s="21" t="s">
        <v>326</v>
      </c>
      <c r="E162" s="21" t="s">
        <v>129</v>
      </c>
      <c r="F162" s="21" t="s">
        <v>327</v>
      </c>
      <c r="G162" s="21">
        <v>62.0</v>
      </c>
      <c r="H162" s="21" t="s">
        <v>47</v>
      </c>
      <c r="I162" s="21" t="s">
        <v>15</v>
      </c>
      <c r="J162" s="21" t="s">
        <v>115</v>
      </c>
      <c r="K162" s="21" t="s">
        <v>287</v>
      </c>
      <c r="L162" s="21" t="s">
        <v>8</v>
      </c>
      <c r="M162" s="21"/>
      <c r="N162" s="21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30" t="s">
        <v>31</v>
      </c>
      <c r="B163" s="18">
        <v>1.0</v>
      </c>
      <c r="C163" s="23">
        <v>44579.0</v>
      </c>
      <c r="D163" s="32" t="s">
        <v>328</v>
      </c>
      <c r="E163" s="21" t="s">
        <v>110</v>
      </c>
      <c r="F163" s="21" t="s">
        <v>329</v>
      </c>
      <c r="G163" s="21">
        <v>89.0</v>
      </c>
      <c r="H163" s="21" t="s">
        <v>51</v>
      </c>
      <c r="I163" s="21" t="s">
        <v>16</v>
      </c>
      <c r="J163" s="21" t="s">
        <v>48</v>
      </c>
      <c r="K163" s="21" t="s">
        <v>287</v>
      </c>
      <c r="L163" s="21" t="s">
        <v>7</v>
      </c>
      <c r="M163" s="21"/>
      <c r="N163" s="21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22"/>
      <c r="B164" s="18">
        <v>1.0</v>
      </c>
      <c r="C164" s="23">
        <v>44579.0</v>
      </c>
      <c r="D164" s="21" t="s">
        <v>330</v>
      </c>
      <c r="E164" s="21" t="s">
        <v>110</v>
      </c>
      <c r="F164" s="21" t="s">
        <v>331</v>
      </c>
      <c r="G164" s="21">
        <v>70.0</v>
      </c>
      <c r="H164" s="21" t="s">
        <v>47</v>
      </c>
      <c r="I164" s="21" t="s">
        <v>16</v>
      </c>
      <c r="J164" s="21" t="s">
        <v>48</v>
      </c>
      <c r="K164" s="21" t="s">
        <v>287</v>
      </c>
      <c r="L164" s="21" t="s">
        <v>7</v>
      </c>
      <c r="M164" s="21"/>
      <c r="N164" s="21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30" t="s">
        <v>31</v>
      </c>
      <c r="B165" s="18">
        <v>1.0</v>
      </c>
      <c r="C165" s="23">
        <v>44579.0</v>
      </c>
      <c r="D165" s="21" t="s">
        <v>332</v>
      </c>
      <c r="E165" s="21" t="s">
        <v>66</v>
      </c>
      <c r="F165" s="21" t="s">
        <v>333</v>
      </c>
      <c r="G165" s="21">
        <v>54.0</v>
      </c>
      <c r="H165" s="21" t="s">
        <v>51</v>
      </c>
      <c r="I165" s="21" t="s">
        <v>19</v>
      </c>
      <c r="J165" s="21" t="s">
        <v>48</v>
      </c>
      <c r="K165" s="21" t="s">
        <v>287</v>
      </c>
      <c r="L165" s="21" t="s">
        <v>6</v>
      </c>
      <c r="M165" s="21"/>
      <c r="N165" s="21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22"/>
      <c r="B166" s="18">
        <v>1.0</v>
      </c>
      <c r="C166" s="23">
        <v>44593.0</v>
      </c>
      <c r="D166" s="21" t="s">
        <v>151</v>
      </c>
      <c r="E166" s="21" t="s">
        <v>123</v>
      </c>
      <c r="F166" s="21" t="s">
        <v>334</v>
      </c>
      <c r="G166" s="21">
        <v>64.0</v>
      </c>
      <c r="H166" s="21" t="s">
        <v>51</v>
      </c>
      <c r="I166" s="21" t="s">
        <v>14</v>
      </c>
      <c r="J166" s="21" t="s">
        <v>115</v>
      </c>
      <c r="K166" s="21" t="s">
        <v>287</v>
      </c>
      <c r="L166" s="21" t="s">
        <v>8</v>
      </c>
      <c r="M166" s="21"/>
      <c r="N166" s="21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22"/>
      <c r="B167" s="18">
        <v>1.0</v>
      </c>
      <c r="C167" s="23">
        <v>44593.0</v>
      </c>
      <c r="D167" s="21" t="s">
        <v>151</v>
      </c>
      <c r="E167" s="21" t="s">
        <v>123</v>
      </c>
      <c r="F167" s="21" t="s">
        <v>335</v>
      </c>
      <c r="G167" s="21">
        <v>68.0</v>
      </c>
      <c r="H167" s="21" t="s">
        <v>47</v>
      </c>
      <c r="I167" s="21" t="s">
        <v>14</v>
      </c>
      <c r="J167" s="21" t="s">
        <v>115</v>
      </c>
      <c r="K167" s="21" t="s">
        <v>287</v>
      </c>
      <c r="L167" s="21" t="s">
        <v>8</v>
      </c>
      <c r="M167" s="21"/>
      <c r="N167" s="21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22"/>
      <c r="B168" s="18">
        <v>1.0</v>
      </c>
      <c r="C168" s="23">
        <v>44593.0</v>
      </c>
      <c r="D168" s="21" t="s">
        <v>336</v>
      </c>
      <c r="E168" s="21" t="s">
        <v>62</v>
      </c>
      <c r="F168" s="21" t="s">
        <v>337</v>
      </c>
      <c r="G168" s="21">
        <v>54.0</v>
      </c>
      <c r="H168" s="21" t="s">
        <v>47</v>
      </c>
      <c r="I168" s="21" t="s">
        <v>14</v>
      </c>
      <c r="J168" s="21" t="s">
        <v>115</v>
      </c>
      <c r="K168" s="21" t="s">
        <v>287</v>
      </c>
      <c r="L168" s="21" t="s">
        <v>8</v>
      </c>
      <c r="M168" s="21"/>
      <c r="N168" s="21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22"/>
      <c r="B169" s="18">
        <v>1.0</v>
      </c>
      <c r="C169" s="23">
        <v>44593.0</v>
      </c>
      <c r="D169" s="21" t="s">
        <v>131</v>
      </c>
      <c r="E169" s="21" t="s">
        <v>123</v>
      </c>
      <c r="F169" s="21" t="s">
        <v>338</v>
      </c>
      <c r="G169" s="21">
        <v>63.0</v>
      </c>
      <c r="H169" s="21" t="s">
        <v>51</v>
      </c>
      <c r="I169" s="21" t="s">
        <v>14</v>
      </c>
      <c r="J169" s="21" t="s">
        <v>115</v>
      </c>
      <c r="K169" s="21" t="s">
        <v>287</v>
      </c>
      <c r="L169" s="21" t="s">
        <v>6</v>
      </c>
      <c r="M169" s="21"/>
      <c r="N169" s="21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22"/>
      <c r="B170" s="18">
        <v>1.0</v>
      </c>
      <c r="C170" s="23">
        <v>44594.0</v>
      </c>
      <c r="D170" s="21" t="s">
        <v>131</v>
      </c>
      <c r="E170" s="21" t="s">
        <v>123</v>
      </c>
      <c r="F170" s="21" t="s">
        <v>339</v>
      </c>
      <c r="G170" s="21">
        <v>29.0</v>
      </c>
      <c r="H170" s="21" t="s">
        <v>51</v>
      </c>
      <c r="I170" s="21" t="s">
        <v>14</v>
      </c>
      <c r="J170" s="21" t="s">
        <v>115</v>
      </c>
      <c r="K170" s="21" t="s">
        <v>287</v>
      </c>
      <c r="L170" s="21" t="s">
        <v>8</v>
      </c>
      <c r="M170" s="21"/>
      <c r="N170" s="21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22"/>
      <c r="B171" s="18">
        <v>1.0</v>
      </c>
      <c r="C171" s="23">
        <v>44594.0</v>
      </c>
      <c r="D171" s="21" t="s">
        <v>142</v>
      </c>
      <c r="E171" s="21" t="s">
        <v>120</v>
      </c>
      <c r="F171" s="21" t="s">
        <v>340</v>
      </c>
      <c r="G171" s="21">
        <v>78.0</v>
      </c>
      <c r="H171" s="21" t="s">
        <v>51</v>
      </c>
      <c r="I171" s="21" t="s">
        <v>14</v>
      </c>
      <c r="J171" s="21" t="s">
        <v>115</v>
      </c>
      <c r="K171" s="21" t="s">
        <v>287</v>
      </c>
      <c r="L171" s="21" t="s">
        <v>8</v>
      </c>
      <c r="M171" s="21"/>
      <c r="N171" s="2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22"/>
      <c r="B172" s="18">
        <v>1.0</v>
      </c>
      <c r="C172" s="23">
        <v>44594.0</v>
      </c>
      <c r="D172" s="21" t="s">
        <v>137</v>
      </c>
      <c r="E172" s="21" t="s">
        <v>120</v>
      </c>
      <c r="F172" s="21" t="s">
        <v>341</v>
      </c>
      <c r="G172" s="21">
        <v>73.0</v>
      </c>
      <c r="H172" s="21" t="s">
        <v>51</v>
      </c>
      <c r="I172" s="21" t="s">
        <v>14</v>
      </c>
      <c r="J172" s="21" t="s">
        <v>115</v>
      </c>
      <c r="K172" s="21" t="s">
        <v>287</v>
      </c>
      <c r="L172" s="21" t="s">
        <v>8</v>
      </c>
      <c r="M172" s="21"/>
      <c r="N172" s="21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22"/>
      <c r="B173" s="18">
        <v>1.0</v>
      </c>
      <c r="C173" s="23">
        <v>44607.0</v>
      </c>
      <c r="D173" s="21" t="s">
        <v>137</v>
      </c>
      <c r="E173" s="21" t="s">
        <v>120</v>
      </c>
      <c r="F173" s="21" t="s">
        <v>342</v>
      </c>
      <c r="G173" s="21">
        <v>72.0</v>
      </c>
      <c r="H173" s="21" t="s">
        <v>51</v>
      </c>
      <c r="I173" s="21" t="s">
        <v>11</v>
      </c>
      <c r="J173" s="21" t="s">
        <v>115</v>
      </c>
      <c r="K173" s="21" t="s">
        <v>287</v>
      </c>
      <c r="L173" s="21" t="s">
        <v>8</v>
      </c>
      <c r="M173" s="21"/>
      <c r="N173" s="21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22"/>
      <c r="B174" s="18">
        <v>1.0</v>
      </c>
      <c r="C174" s="23">
        <v>44607.0</v>
      </c>
      <c r="D174" s="21" t="s">
        <v>142</v>
      </c>
      <c r="E174" s="21" t="s">
        <v>120</v>
      </c>
      <c r="F174" s="21" t="s">
        <v>343</v>
      </c>
      <c r="G174" s="21">
        <v>75.0</v>
      </c>
      <c r="H174" s="21" t="s">
        <v>47</v>
      </c>
      <c r="I174" s="21" t="s">
        <v>11</v>
      </c>
      <c r="J174" s="21" t="s">
        <v>115</v>
      </c>
      <c r="K174" s="21" t="s">
        <v>287</v>
      </c>
      <c r="L174" s="21" t="s">
        <v>8</v>
      </c>
      <c r="M174" s="21"/>
      <c r="N174" s="2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22"/>
      <c r="B175" s="18">
        <v>1.0</v>
      </c>
      <c r="C175" s="23">
        <v>44607.0</v>
      </c>
      <c r="D175" s="21" t="s">
        <v>151</v>
      </c>
      <c r="E175" s="21" t="s">
        <v>123</v>
      </c>
      <c r="F175" s="21" t="s">
        <v>344</v>
      </c>
      <c r="G175" s="21">
        <v>77.0</v>
      </c>
      <c r="H175" s="21" t="s">
        <v>47</v>
      </c>
      <c r="I175" s="21" t="s">
        <v>11</v>
      </c>
      <c r="J175" s="21" t="s">
        <v>115</v>
      </c>
      <c r="K175" s="21" t="s">
        <v>287</v>
      </c>
      <c r="L175" s="21" t="s">
        <v>8</v>
      </c>
      <c r="M175" s="21"/>
      <c r="N175" s="2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22"/>
      <c r="B176" s="18">
        <v>1.0</v>
      </c>
      <c r="C176" s="23">
        <v>44607.0</v>
      </c>
      <c r="D176" s="21" t="s">
        <v>131</v>
      </c>
      <c r="E176" s="21" t="s">
        <v>123</v>
      </c>
      <c r="F176" s="21" t="s">
        <v>345</v>
      </c>
      <c r="G176" s="21">
        <v>60.0</v>
      </c>
      <c r="H176" s="21" t="s">
        <v>47</v>
      </c>
      <c r="I176" s="21" t="s">
        <v>11</v>
      </c>
      <c r="J176" s="21" t="s">
        <v>115</v>
      </c>
      <c r="K176" s="21" t="s">
        <v>287</v>
      </c>
      <c r="L176" s="21" t="s">
        <v>8</v>
      </c>
      <c r="M176" s="21"/>
      <c r="N176" s="2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22"/>
      <c r="B177" s="18">
        <v>1.0</v>
      </c>
      <c r="C177" s="23">
        <v>44614.0</v>
      </c>
      <c r="D177" s="21" t="s">
        <v>346</v>
      </c>
      <c r="E177" s="21" t="s">
        <v>347</v>
      </c>
      <c r="F177" s="21" t="s">
        <v>348</v>
      </c>
      <c r="G177" s="21">
        <v>36.0</v>
      </c>
      <c r="H177" s="21" t="s">
        <v>51</v>
      </c>
      <c r="I177" s="21" t="s">
        <v>11</v>
      </c>
      <c r="J177" s="21" t="s">
        <v>260</v>
      </c>
      <c r="K177" s="21" t="s">
        <v>287</v>
      </c>
      <c r="L177" s="21" t="s">
        <v>8</v>
      </c>
      <c r="M177" s="21"/>
      <c r="N177" s="2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22"/>
      <c r="B178" s="18">
        <v>1.0</v>
      </c>
      <c r="C178" s="23">
        <v>44614.0</v>
      </c>
      <c r="D178" s="21" t="s">
        <v>142</v>
      </c>
      <c r="E178" s="21" t="s">
        <v>120</v>
      </c>
      <c r="F178" s="21" t="s">
        <v>349</v>
      </c>
      <c r="G178" s="21">
        <v>63.0</v>
      </c>
      <c r="H178" s="21" t="s">
        <v>51</v>
      </c>
      <c r="I178" s="21" t="s">
        <v>11</v>
      </c>
      <c r="J178" s="21" t="s">
        <v>115</v>
      </c>
      <c r="K178" s="21" t="s">
        <v>287</v>
      </c>
      <c r="L178" s="21" t="s">
        <v>7</v>
      </c>
      <c r="M178" s="21"/>
      <c r="N178" s="21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22"/>
      <c r="B179" s="18">
        <v>1.0</v>
      </c>
      <c r="C179" s="23">
        <v>44614.0</v>
      </c>
      <c r="D179" s="21" t="s">
        <v>142</v>
      </c>
      <c r="E179" s="21" t="s">
        <v>120</v>
      </c>
      <c r="F179" s="21" t="s">
        <v>350</v>
      </c>
      <c r="G179" s="21">
        <v>80.0</v>
      </c>
      <c r="H179" s="21" t="s">
        <v>47</v>
      </c>
      <c r="I179" s="21" t="s">
        <v>11</v>
      </c>
      <c r="J179" s="21" t="s">
        <v>115</v>
      </c>
      <c r="K179" s="21" t="s">
        <v>287</v>
      </c>
      <c r="L179" s="21" t="s">
        <v>7</v>
      </c>
      <c r="M179" s="21"/>
      <c r="N179" s="21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22"/>
      <c r="B180" s="18">
        <v>1.0</v>
      </c>
      <c r="C180" s="23">
        <v>44614.0</v>
      </c>
      <c r="D180" s="21" t="s">
        <v>151</v>
      </c>
      <c r="E180" s="21" t="s">
        <v>123</v>
      </c>
      <c r="F180" s="21" t="s">
        <v>351</v>
      </c>
      <c r="G180" s="21">
        <v>79.0</v>
      </c>
      <c r="H180" s="21" t="s">
        <v>51</v>
      </c>
      <c r="I180" s="21" t="s">
        <v>11</v>
      </c>
      <c r="J180" s="21" t="s">
        <v>115</v>
      </c>
      <c r="K180" s="21" t="s">
        <v>287</v>
      </c>
      <c r="L180" s="21" t="s">
        <v>8</v>
      </c>
      <c r="M180" s="21"/>
      <c r="N180" s="21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22"/>
      <c r="B181" s="18">
        <v>1.0</v>
      </c>
      <c r="C181" s="23">
        <v>44614.0</v>
      </c>
      <c r="D181" s="21" t="s">
        <v>352</v>
      </c>
      <c r="E181" s="21" t="s">
        <v>129</v>
      </c>
      <c r="F181" s="21" t="s">
        <v>353</v>
      </c>
      <c r="G181" s="21">
        <v>63.0</v>
      </c>
      <c r="H181" s="21" t="s">
        <v>51</v>
      </c>
      <c r="I181" s="21" t="s">
        <v>12</v>
      </c>
      <c r="J181" s="21" t="s">
        <v>115</v>
      </c>
      <c r="K181" s="21" t="s">
        <v>287</v>
      </c>
      <c r="L181" s="21" t="s">
        <v>8</v>
      </c>
      <c r="M181" s="21"/>
      <c r="N181" s="2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22"/>
      <c r="B182" s="18">
        <v>1.0</v>
      </c>
      <c r="C182" s="23">
        <v>44616.0</v>
      </c>
      <c r="D182" s="21" t="s">
        <v>151</v>
      </c>
      <c r="E182" s="21" t="s">
        <v>123</v>
      </c>
      <c r="F182" s="21" t="s">
        <v>354</v>
      </c>
      <c r="G182" s="21">
        <v>49.0</v>
      </c>
      <c r="H182" s="21" t="s">
        <v>47</v>
      </c>
      <c r="I182" s="21" t="s">
        <v>14</v>
      </c>
      <c r="J182" s="21" t="s">
        <v>115</v>
      </c>
      <c r="K182" s="21" t="s">
        <v>287</v>
      </c>
      <c r="L182" s="21" t="s">
        <v>8</v>
      </c>
      <c r="M182" s="21"/>
      <c r="N182" s="21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22"/>
      <c r="B183" s="18">
        <v>1.0</v>
      </c>
      <c r="C183" s="23">
        <v>44616.0</v>
      </c>
      <c r="D183" s="21" t="s">
        <v>131</v>
      </c>
      <c r="E183" s="21" t="s">
        <v>123</v>
      </c>
      <c r="F183" s="21" t="s">
        <v>355</v>
      </c>
      <c r="G183" s="21">
        <v>59.0</v>
      </c>
      <c r="H183" s="21" t="s">
        <v>47</v>
      </c>
      <c r="I183" s="21" t="s">
        <v>14</v>
      </c>
      <c r="J183" s="21" t="s">
        <v>115</v>
      </c>
      <c r="K183" s="21" t="s">
        <v>287</v>
      </c>
      <c r="L183" s="21" t="s">
        <v>8</v>
      </c>
      <c r="M183" s="21"/>
      <c r="N183" s="21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22"/>
      <c r="B184" s="18">
        <v>1.0</v>
      </c>
      <c r="C184" s="23">
        <v>44616.0</v>
      </c>
      <c r="D184" s="21" t="s">
        <v>131</v>
      </c>
      <c r="E184" s="21" t="s">
        <v>123</v>
      </c>
      <c r="F184" s="21" t="s">
        <v>356</v>
      </c>
      <c r="G184" s="21">
        <v>59.0</v>
      </c>
      <c r="H184" s="21" t="s">
        <v>47</v>
      </c>
      <c r="I184" s="21" t="s">
        <v>14</v>
      </c>
      <c r="J184" s="21" t="s">
        <v>115</v>
      </c>
      <c r="K184" s="21" t="s">
        <v>287</v>
      </c>
      <c r="L184" s="21" t="s">
        <v>6</v>
      </c>
      <c r="M184" s="21"/>
      <c r="N184" s="21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22"/>
      <c r="B185" s="18">
        <v>1.0</v>
      </c>
      <c r="C185" s="23">
        <v>44616.0</v>
      </c>
      <c r="D185" s="21" t="s">
        <v>357</v>
      </c>
      <c r="E185" s="21" t="s">
        <v>174</v>
      </c>
      <c r="F185" s="21" t="s">
        <v>358</v>
      </c>
      <c r="G185" s="21">
        <v>43.0</v>
      </c>
      <c r="H185" s="21" t="s">
        <v>47</v>
      </c>
      <c r="I185" s="21" t="s">
        <v>14</v>
      </c>
      <c r="J185" s="21" t="s">
        <v>115</v>
      </c>
      <c r="K185" s="21" t="s">
        <v>287</v>
      </c>
      <c r="L185" s="21" t="s">
        <v>8</v>
      </c>
      <c r="M185" s="21"/>
      <c r="N185" s="21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22"/>
      <c r="B186" s="18">
        <v>1.0</v>
      </c>
      <c r="C186" s="23">
        <v>44616.0</v>
      </c>
      <c r="D186" s="21" t="s">
        <v>359</v>
      </c>
      <c r="E186" s="21" t="s">
        <v>62</v>
      </c>
      <c r="F186" s="21" t="s">
        <v>360</v>
      </c>
      <c r="G186" s="21">
        <v>27.0</v>
      </c>
      <c r="H186" s="21" t="s">
        <v>47</v>
      </c>
      <c r="I186" s="21" t="s">
        <v>14</v>
      </c>
      <c r="J186" s="21" t="s">
        <v>115</v>
      </c>
      <c r="K186" s="21" t="s">
        <v>287</v>
      </c>
      <c r="L186" s="21" t="s">
        <v>6</v>
      </c>
      <c r="M186" s="21"/>
      <c r="N186" s="21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22"/>
      <c r="B187" s="18">
        <v>1.0</v>
      </c>
      <c r="C187" s="23">
        <v>44617.0</v>
      </c>
      <c r="D187" s="21" t="s">
        <v>131</v>
      </c>
      <c r="E187" s="21" t="s">
        <v>123</v>
      </c>
      <c r="F187" s="21" t="s">
        <v>361</v>
      </c>
      <c r="G187" s="21">
        <v>66.0</v>
      </c>
      <c r="H187" s="21" t="s">
        <v>51</v>
      </c>
      <c r="I187" s="21" t="s">
        <v>14</v>
      </c>
      <c r="J187" s="21" t="s">
        <v>115</v>
      </c>
      <c r="K187" s="21" t="s">
        <v>287</v>
      </c>
      <c r="L187" s="21" t="s">
        <v>8</v>
      </c>
      <c r="M187" s="21"/>
      <c r="N187" s="21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22"/>
      <c r="B188" s="18">
        <v>1.0</v>
      </c>
      <c r="C188" s="23">
        <v>44617.0</v>
      </c>
      <c r="D188" s="21" t="s">
        <v>142</v>
      </c>
      <c r="E188" s="21" t="s">
        <v>120</v>
      </c>
      <c r="F188" s="21" t="s">
        <v>362</v>
      </c>
      <c r="G188" s="21">
        <v>67.0</v>
      </c>
      <c r="H188" s="21" t="s">
        <v>47</v>
      </c>
      <c r="I188" s="21" t="s">
        <v>14</v>
      </c>
      <c r="J188" s="21" t="s">
        <v>115</v>
      </c>
      <c r="K188" s="21" t="s">
        <v>287</v>
      </c>
      <c r="L188" s="21" t="s">
        <v>7</v>
      </c>
      <c r="M188" s="21"/>
      <c r="N188" s="21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22"/>
      <c r="B189" s="18">
        <v>1.0</v>
      </c>
      <c r="C189" s="23">
        <v>44617.0</v>
      </c>
      <c r="D189" s="21" t="s">
        <v>142</v>
      </c>
      <c r="E189" s="21" t="s">
        <v>120</v>
      </c>
      <c r="F189" s="21" t="s">
        <v>363</v>
      </c>
      <c r="G189" s="21">
        <v>74.0</v>
      </c>
      <c r="H189" s="21" t="s">
        <v>51</v>
      </c>
      <c r="I189" s="21" t="s">
        <v>14</v>
      </c>
      <c r="J189" s="21" t="s">
        <v>115</v>
      </c>
      <c r="K189" s="21" t="s">
        <v>287</v>
      </c>
      <c r="L189" s="21" t="s">
        <v>6</v>
      </c>
      <c r="M189" s="21"/>
      <c r="N189" s="21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22"/>
      <c r="B190" s="18">
        <v>1.0</v>
      </c>
      <c r="C190" s="23">
        <v>44617.0</v>
      </c>
      <c r="D190" s="21" t="s">
        <v>151</v>
      </c>
      <c r="E190" s="21" t="s">
        <v>123</v>
      </c>
      <c r="F190" s="21" t="s">
        <v>364</v>
      </c>
      <c r="G190" s="21">
        <v>53.0</v>
      </c>
      <c r="H190" s="21" t="s">
        <v>47</v>
      </c>
      <c r="I190" s="21" t="s">
        <v>14</v>
      </c>
      <c r="J190" s="21" t="s">
        <v>115</v>
      </c>
      <c r="K190" s="21" t="s">
        <v>287</v>
      </c>
      <c r="L190" s="21" t="s">
        <v>8</v>
      </c>
      <c r="M190" s="21"/>
      <c r="N190" s="21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22"/>
      <c r="B191" s="18">
        <v>1.0</v>
      </c>
      <c r="C191" s="23">
        <v>44617.0</v>
      </c>
      <c r="D191" s="21" t="s">
        <v>365</v>
      </c>
      <c r="E191" s="21" t="s">
        <v>73</v>
      </c>
      <c r="F191" s="21" t="s">
        <v>366</v>
      </c>
      <c r="G191" s="21">
        <v>38.0</v>
      </c>
      <c r="H191" s="21" t="s">
        <v>51</v>
      </c>
      <c r="I191" s="21" t="s">
        <v>23</v>
      </c>
      <c r="J191" s="21" t="s">
        <v>48</v>
      </c>
      <c r="K191" s="21" t="s">
        <v>287</v>
      </c>
      <c r="L191" s="21" t="s">
        <v>6</v>
      </c>
      <c r="M191" s="21"/>
      <c r="N191" s="21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30" t="s">
        <v>31</v>
      </c>
      <c r="B192" s="18">
        <v>1.0</v>
      </c>
      <c r="C192" s="23">
        <v>44621.0</v>
      </c>
      <c r="D192" s="21" t="s">
        <v>367</v>
      </c>
      <c r="E192" s="21" t="s">
        <v>347</v>
      </c>
      <c r="F192" s="21" t="s">
        <v>368</v>
      </c>
      <c r="G192" s="21">
        <v>23.0</v>
      </c>
      <c r="H192" s="21" t="s">
        <v>47</v>
      </c>
      <c r="I192" s="21" t="s">
        <v>11</v>
      </c>
      <c r="J192" s="21" t="s">
        <v>260</v>
      </c>
      <c r="K192" s="21" t="s">
        <v>287</v>
      </c>
      <c r="L192" s="21" t="s">
        <v>8</v>
      </c>
      <c r="M192" s="21"/>
      <c r="N192" s="21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22"/>
      <c r="B193" s="18">
        <v>1.0</v>
      </c>
      <c r="C193" s="23">
        <v>44621.0</v>
      </c>
      <c r="D193" s="21" t="s">
        <v>142</v>
      </c>
      <c r="E193" s="21" t="s">
        <v>120</v>
      </c>
      <c r="F193" s="21" t="s">
        <v>369</v>
      </c>
      <c r="G193" s="21">
        <v>50.0</v>
      </c>
      <c r="H193" s="21" t="s">
        <v>51</v>
      </c>
      <c r="I193" s="21" t="s">
        <v>11</v>
      </c>
      <c r="J193" s="21" t="s">
        <v>115</v>
      </c>
      <c r="K193" s="21" t="s">
        <v>287</v>
      </c>
      <c r="L193" s="21" t="s">
        <v>8</v>
      </c>
      <c r="M193" s="21"/>
      <c r="N193" s="21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22"/>
      <c r="B194" s="18">
        <v>1.0</v>
      </c>
      <c r="C194" s="23">
        <v>44621.0</v>
      </c>
      <c r="D194" s="21" t="s">
        <v>131</v>
      </c>
      <c r="E194" s="21" t="s">
        <v>123</v>
      </c>
      <c r="F194" s="21" t="s">
        <v>370</v>
      </c>
      <c r="G194" s="21">
        <v>78.0</v>
      </c>
      <c r="H194" s="21" t="s">
        <v>51</v>
      </c>
      <c r="I194" s="21" t="s">
        <v>11</v>
      </c>
      <c r="J194" s="21" t="s">
        <v>115</v>
      </c>
      <c r="K194" s="21" t="s">
        <v>287</v>
      </c>
      <c r="L194" s="21" t="s">
        <v>8</v>
      </c>
      <c r="M194" s="21"/>
      <c r="N194" s="21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22"/>
      <c r="B195" s="18">
        <v>1.0</v>
      </c>
      <c r="C195" s="23">
        <v>44621.0</v>
      </c>
      <c r="D195" s="21" t="s">
        <v>131</v>
      </c>
      <c r="E195" s="21" t="s">
        <v>123</v>
      </c>
      <c r="F195" s="21" t="s">
        <v>371</v>
      </c>
      <c r="G195" s="21">
        <v>77.0</v>
      </c>
      <c r="H195" s="21" t="s">
        <v>51</v>
      </c>
      <c r="I195" s="21" t="s">
        <v>11</v>
      </c>
      <c r="J195" s="21" t="s">
        <v>115</v>
      </c>
      <c r="K195" s="21" t="s">
        <v>287</v>
      </c>
      <c r="L195" s="21" t="s">
        <v>8</v>
      </c>
      <c r="M195" s="21"/>
      <c r="N195" s="21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22"/>
      <c r="B196" s="18">
        <v>1.0</v>
      </c>
      <c r="C196" s="23">
        <v>44621.0</v>
      </c>
      <c r="D196" s="21" t="s">
        <v>372</v>
      </c>
      <c r="E196" s="21" t="s">
        <v>305</v>
      </c>
      <c r="F196" s="21" t="s">
        <v>373</v>
      </c>
      <c r="G196" s="21">
        <v>37.0</v>
      </c>
      <c r="H196" s="21" t="s">
        <v>51</v>
      </c>
      <c r="I196" s="21" t="s">
        <v>16</v>
      </c>
      <c r="J196" s="21" t="s">
        <v>48</v>
      </c>
      <c r="K196" s="21" t="s">
        <v>287</v>
      </c>
      <c r="L196" s="21" t="s">
        <v>8</v>
      </c>
      <c r="M196" s="21"/>
      <c r="N196" s="21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22"/>
      <c r="B197" s="18">
        <v>1.0</v>
      </c>
      <c r="C197" s="23">
        <v>44623.0</v>
      </c>
      <c r="D197" s="21" t="s">
        <v>137</v>
      </c>
      <c r="E197" s="21" t="s">
        <v>120</v>
      </c>
      <c r="F197" s="21" t="s">
        <v>374</v>
      </c>
      <c r="G197" s="21">
        <v>66.0</v>
      </c>
      <c r="H197" s="21" t="s">
        <v>51</v>
      </c>
      <c r="I197" s="21" t="s">
        <v>11</v>
      </c>
      <c r="J197" s="21" t="s">
        <v>115</v>
      </c>
      <c r="K197" s="21" t="s">
        <v>287</v>
      </c>
      <c r="L197" s="21" t="s">
        <v>8</v>
      </c>
      <c r="M197" s="21"/>
      <c r="N197" s="21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22"/>
      <c r="B198" s="18">
        <v>1.0</v>
      </c>
      <c r="C198" s="23">
        <v>44623.0</v>
      </c>
      <c r="D198" s="21" t="s">
        <v>137</v>
      </c>
      <c r="E198" s="21" t="s">
        <v>120</v>
      </c>
      <c r="F198" s="21" t="s">
        <v>375</v>
      </c>
      <c r="G198" s="21">
        <v>84.0</v>
      </c>
      <c r="H198" s="21" t="s">
        <v>51</v>
      </c>
      <c r="I198" s="21" t="s">
        <v>11</v>
      </c>
      <c r="J198" s="21" t="s">
        <v>115</v>
      </c>
      <c r="K198" s="21" t="s">
        <v>287</v>
      </c>
      <c r="L198" s="21" t="s">
        <v>8</v>
      </c>
      <c r="M198" s="21"/>
      <c r="N198" s="21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22"/>
      <c r="B199" s="18">
        <v>1.0</v>
      </c>
      <c r="C199" s="23">
        <v>44623.0</v>
      </c>
      <c r="D199" s="21" t="s">
        <v>142</v>
      </c>
      <c r="E199" s="21" t="s">
        <v>120</v>
      </c>
      <c r="F199" s="21" t="s">
        <v>376</v>
      </c>
      <c r="G199" s="21">
        <v>77.0</v>
      </c>
      <c r="H199" s="21" t="s">
        <v>51</v>
      </c>
      <c r="I199" s="21" t="s">
        <v>11</v>
      </c>
      <c r="J199" s="21" t="s">
        <v>115</v>
      </c>
      <c r="K199" s="21" t="s">
        <v>287</v>
      </c>
      <c r="L199" s="21" t="s">
        <v>7</v>
      </c>
      <c r="M199" s="21"/>
      <c r="N199" s="21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22"/>
      <c r="B200" s="18">
        <v>1.0</v>
      </c>
      <c r="C200" s="23">
        <v>44623.0</v>
      </c>
      <c r="D200" s="21" t="s">
        <v>377</v>
      </c>
      <c r="E200" s="21" t="s">
        <v>258</v>
      </c>
      <c r="F200" s="21" t="s">
        <v>378</v>
      </c>
      <c r="G200" s="21">
        <v>40.0</v>
      </c>
      <c r="H200" s="21" t="s">
        <v>51</v>
      </c>
      <c r="I200" s="21" t="s">
        <v>11</v>
      </c>
      <c r="J200" s="21" t="s">
        <v>115</v>
      </c>
      <c r="K200" s="21" t="s">
        <v>287</v>
      </c>
      <c r="L200" s="21" t="s">
        <v>8</v>
      </c>
      <c r="M200" s="21"/>
      <c r="N200" s="21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22"/>
      <c r="B201" s="18">
        <v>1.0</v>
      </c>
      <c r="C201" s="23">
        <v>44628.0</v>
      </c>
      <c r="D201" s="21" t="s">
        <v>379</v>
      </c>
      <c r="E201" s="21" t="s">
        <v>120</v>
      </c>
      <c r="F201" s="21" t="s">
        <v>380</v>
      </c>
      <c r="G201" s="21">
        <v>82.0</v>
      </c>
      <c r="H201" s="21" t="s">
        <v>47</v>
      </c>
      <c r="I201" s="21" t="s">
        <v>11</v>
      </c>
      <c r="J201" s="21" t="s">
        <v>115</v>
      </c>
      <c r="K201" s="21" t="s">
        <v>287</v>
      </c>
      <c r="L201" s="21" t="s">
        <v>8</v>
      </c>
      <c r="M201" s="21"/>
      <c r="N201" s="21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30" t="s">
        <v>31</v>
      </c>
      <c r="B202" s="18">
        <v>1.0</v>
      </c>
      <c r="C202" s="23">
        <v>44628.0</v>
      </c>
      <c r="D202" s="21" t="s">
        <v>381</v>
      </c>
      <c r="E202" s="21" t="s">
        <v>382</v>
      </c>
      <c r="F202" s="21" t="s">
        <v>383</v>
      </c>
      <c r="G202" s="21">
        <v>46.0</v>
      </c>
      <c r="H202" s="21" t="s">
        <v>51</v>
      </c>
      <c r="I202" s="21" t="s">
        <v>11</v>
      </c>
      <c r="J202" s="21" t="s">
        <v>115</v>
      </c>
      <c r="K202" s="21" t="s">
        <v>287</v>
      </c>
      <c r="L202" s="21" t="s">
        <v>8</v>
      </c>
      <c r="M202" s="21"/>
      <c r="N202" s="21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22"/>
      <c r="B203" s="18">
        <v>1.0</v>
      </c>
      <c r="C203" s="23">
        <v>44628.0</v>
      </c>
      <c r="D203" s="21" t="s">
        <v>384</v>
      </c>
      <c r="E203" s="21" t="s">
        <v>347</v>
      </c>
      <c r="F203" s="21" t="s">
        <v>385</v>
      </c>
      <c r="G203" s="21">
        <v>25.0</v>
      </c>
      <c r="H203" s="21" t="s">
        <v>47</v>
      </c>
      <c r="I203" s="21" t="s">
        <v>11</v>
      </c>
      <c r="J203" s="21" t="s">
        <v>115</v>
      </c>
      <c r="K203" s="21" t="s">
        <v>287</v>
      </c>
      <c r="L203" s="21" t="s">
        <v>8</v>
      </c>
      <c r="M203" s="21"/>
      <c r="N203" s="21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22"/>
      <c r="B204" s="18">
        <v>1.0</v>
      </c>
      <c r="C204" s="23">
        <v>44628.0</v>
      </c>
      <c r="D204" s="21" t="s">
        <v>257</v>
      </c>
      <c r="E204" s="21" t="s">
        <v>258</v>
      </c>
      <c r="F204" s="21" t="s">
        <v>386</v>
      </c>
      <c r="G204" s="21">
        <v>40.0</v>
      </c>
      <c r="H204" s="21" t="s">
        <v>51</v>
      </c>
      <c r="I204" s="21" t="s">
        <v>11</v>
      </c>
      <c r="J204" s="21" t="s">
        <v>115</v>
      </c>
      <c r="K204" s="21" t="s">
        <v>287</v>
      </c>
      <c r="L204" s="21" t="s">
        <v>8</v>
      </c>
      <c r="M204" s="21"/>
      <c r="N204" s="21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22"/>
      <c r="B205" s="18">
        <v>1.0</v>
      </c>
      <c r="C205" s="23">
        <v>44630.0</v>
      </c>
      <c r="D205" s="21" t="s">
        <v>142</v>
      </c>
      <c r="E205" s="21" t="s">
        <v>120</v>
      </c>
      <c r="F205" s="21" t="s">
        <v>387</v>
      </c>
      <c r="G205" s="21">
        <v>57.0</v>
      </c>
      <c r="H205" s="21" t="s">
        <v>51</v>
      </c>
      <c r="I205" s="21" t="s">
        <v>11</v>
      </c>
      <c r="J205" s="21" t="s">
        <v>115</v>
      </c>
      <c r="K205" s="21" t="s">
        <v>287</v>
      </c>
      <c r="L205" s="21" t="s">
        <v>8</v>
      </c>
      <c r="M205" s="21"/>
      <c r="N205" s="21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22"/>
      <c r="B206" s="18">
        <v>1.0</v>
      </c>
      <c r="C206" s="23">
        <v>44630.0</v>
      </c>
      <c r="D206" s="21" t="s">
        <v>142</v>
      </c>
      <c r="E206" s="21" t="s">
        <v>120</v>
      </c>
      <c r="F206" s="21" t="s">
        <v>388</v>
      </c>
      <c r="G206" s="21">
        <v>75.0</v>
      </c>
      <c r="H206" s="21" t="s">
        <v>51</v>
      </c>
      <c r="I206" s="21" t="s">
        <v>11</v>
      </c>
      <c r="J206" s="21" t="s">
        <v>115</v>
      </c>
      <c r="K206" s="21" t="s">
        <v>287</v>
      </c>
      <c r="L206" s="21" t="s">
        <v>6</v>
      </c>
      <c r="M206" s="21"/>
      <c r="N206" s="21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22"/>
      <c r="B207" s="18">
        <v>1.0</v>
      </c>
      <c r="C207" s="23">
        <v>44630.0</v>
      </c>
      <c r="D207" s="21" t="s">
        <v>389</v>
      </c>
      <c r="E207" s="21" t="s">
        <v>174</v>
      </c>
      <c r="F207" s="21" t="s">
        <v>390</v>
      </c>
      <c r="G207" s="21">
        <v>60.0</v>
      </c>
      <c r="H207" s="21" t="s">
        <v>47</v>
      </c>
      <c r="I207" s="21" t="s">
        <v>11</v>
      </c>
      <c r="J207" s="21" t="s">
        <v>115</v>
      </c>
      <c r="K207" s="21" t="s">
        <v>287</v>
      </c>
      <c r="L207" s="21" t="s">
        <v>8</v>
      </c>
      <c r="M207" s="21"/>
      <c r="N207" s="21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22"/>
      <c r="B208" s="18">
        <v>1.0</v>
      </c>
      <c r="C208" s="23">
        <v>44630.0</v>
      </c>
      <c r="D208" s="21" t="s">
        <v>391</v>
      </c>
      <c r="E208" s="21" t="s">
        <v>174</v>
      </c>
      <c r="F208" s="21" t="s">
        <v>392</v>
      </c>
      <c r="G208" s="21">
        <v>67.0</v>
      </c>
      <c r="H208" s="21" t="s">
        <v>47</v>
      </c>
      <c r="I208" s="21" t="s">
        <v>11</v>
      </c>
      <c r="J208" s="21" t="s">
        <v>115</v>
      </c>
      <c r="K208" s="21" t="s">
        <v>287</v>
      </c>
      <c r="L208" s="21" t="s">
        <v>8</v>
      </c>
      <c r="M208" s="21"/>
      <c r="N208" s="21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22"/>
      <c r="B209" s="18">
        <v>1.0</v>
      </c>
      <c r="C209" s="23">
        <v>44630.0</v>
      </c>
      <c r="D209" s="21" t="s">
        <v>393</v>
      </c>
      <c r="E209" s="21" t="s">
        <v>258</v>
      </c>
      <c r="F209" s="21" t="s">
        <v>394</v>
      </c>
      <c r="G209" s="21">
        <v>45.0</v>
      </c>
      <c r="H209" s="21" t="s">
        <v>51</v>
      </c>
      <c r="I209" s="21" t="s">
        <v>11</v>
      </c>
      <c r="J209" s="21" t="s">
        <v>115</v>
      </c>
      <c r="K209" s="21" t="s">
        <v>287</v>
      </c>
      <c r="L209" s="21" t="s">
        <v>8</v>
      </c>
      <c r="M209" s="21"/>
      <c r="N209" s="21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30" t="s">
        <v>31</v>
      </c>
      <c r="B210" s="18">
        <v>1.0</v>
      </c>
      <c r="C210" s="23">
        <v>44631.0</v>
      </c>
      <c r="D210" s="21" t="s">
        <v>395</v>
      </c>
      <c r="E210" s="21" t="s">
        <v>129</v>
      </c>
      <c r="F210" s="21" t="s">
        <v>396</v>
      </c>
      <c r="G210" s="21">
        <v>79.0</v>
      </c>
      <c r="H210" s="21" t="s">
        <v>47</v>
      </c>
      <c r="I210" s="21" t="s">
        <v>16</v>
      </c>
      <c r="J210" s="21" t="s">
        <v>115</v>
      </c>
      <c r="K210" s="21" t="s">
        <v>287</v>
      </c>
      <c r="L210" s="21" t="s">
        <v>7</v>
      </c>
      <c r="M210" s="21"/>
      <c r="N210" s="21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22"/>
      <c r="B211" s="18">
        <v>1.0</v>
      </c>
      <c r="C211" s="23">
        <v>44634.0</v>
      </c>
      <c r="D211" s="21" t="s">
        <v>397</v>
      </c>
      <c r="E211" s="21" t="s">
        <v>347</v>
      </c>
      <c r="F211" s="21" t="s">
        <v>398</v>
      </c>
      <c r="G211" s="21">
        <v>22.0</v>
      </c>
      <c r="H211" s="21" t="s">
        <v>51</v>
      </c>
      <c r="I211" s="21" t="s">
        <v>11</v>
      </c>
      <c r="J211" s="21" t="s">
        <v>260</v>
      </c>
      <c r="K211" s="21" t="s">
        <v>287</v>
      </c>
      <c r="L211" s="21" t="s">
        <v>8</v>
      </c>
      <c r="M211" s="21"/>
      <c r="N211" s="21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22"/>
      <c r="B212" s="18">
        <v>1.0</v>
      </c>
      <c r="C212" s="23">
        <v>44634.0</v>
      </c>
      <c r="D212" s="21" t="s">
        <v>151</v>
      </c>
      <c r="E212" s="21" t="s">
        <v>123</v>
      </c>
      <c r="F212" s="21" t="s">
        <v>399</v>
      </c>
      <c r="G212" s="21">
        <v>75.0</v>
      </c>
      <c r="H212" s="21" t="s">
        <v>51</v>
      </c>
      <c r="I212" s="21" t="s">
        <v>11</v>
      </c>
      <c r="J212" s="21" t="s">
        <v>115</v>
      </c>
      <c r="K212" s="21" t="s">
        <v>287</v>
      </c>
      <c r="L212" s="21" t="s">
        <v>8</v>
      </c>
      <c r="M212" s="21"/>
      <c r="N212" s="21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22"/>
      <c r="B213" s="18">
        <v>1.0</v>
      </c>
      <c r="C213" s="23">
        <v>44634.0</v>
      </c>
      <c r="D213" s="21" t="s">
        <v>131</v>
      </c>
      <c r="E213" s="21" t="s">
        <v>123</v>
      </c>
      <c r="F213" s="21" t="s">
        <v>400</v>
      </c>
      <c r="G213" s="21">
        <v>64.0</v>
      </c>
      <c r="H213" s="21" t="s">
        <v>51</v>
      </c>
      <c r="I213" s="21" t="s">
        <v>11</v>
      </c>
      <c r="J213" s="21" t="s">
        <v>115</v>
      </c>
      <c r="K213" s="21" t="s">
        <v>287</v>
      </c>
      <c r="L213" s="21" t="s">
        <v>8</v>
      </c>
      <c r="M213" s="21"/>
      <c r="N213" s="21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22"/>
      <c r="B214" s="18">
        <v>1.0</v>
      </c>
      <c r="C214" s="23">
        <v>44634.0</v>
      </c>
      <c r="D214" s="21" t="s">
        <v>131</v>
      </c>
      <c r="E214" s="21" t="s">
        <v>123</v>
      </c>
      <c r="F214" s="21" t="s">
        <v>401</v>
      </c>
      <c r="G214" s="21">
        <v>62.0</v>
      </c>
      <c r="H214" s="21" t="s">
        <v>51</v>
      </c>
      <c r="I214" s="21" t="s">
        <v>11</v>
      </c>
      <c r="J214" s="21" t="s">
        <v>115</v>
      </c>
      <c r="K214" s="21" t="s">
        <v>287</v>
      </c>
      <c r="L214" s="21" t="s">
        <v>8</v>
      </c>
      <c r="M214" s="21"/>
      <c r="N214" s="21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22"/>
      <c r="B215" s="18">
        <v>1.0</v>
      </c>
      <c r="C215" s="23">
        <v>44637.0</v>
      </c>
      <c r="D215" s="21" t="s">
        <v>137</v>
      </c>
      <c r="E215" s="21" t="s">
        <v>120</v>
      </c>
      <c r="F215" s="21" t="s">
        <v>402</v>
      </c>
      <c r="G215" s="21">
        <v>54.0</v>
      </c>
      <c r="H215" s="21" t="s">
        <v>51</v>
      </c>
      <c r="I215" s="21" t="s">
        <v>14</v>
      </c>
      <c r="J215" s="21" t="s">
        <v>115</v>
      </c>
      <c r="K215" s="21" t="s">
        <v>287</v>
      </c>
      <c r="L215" s="21" t="s">
        <v>7</v>
      </c>
      <c r="M215" s="21"/>
      <c r="N215" s="21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22"/>
      <c r="B216" s="18">
        <v>1.0</v>
      </c>
      <c r="C216" s="23">
        <v>44637.0</v>
      </c>
      <c r="D216" s="21" t="s">
        <v>142</v>
      </c>
      <c r="E216" s="21" t="s">
        <v>120</v>
      </c>
      <c r="F216" s="21" t="s">
        <v>403</v>
      </c>
      <c r="G216" s="21">
        <v>78.0</v>
      </c>
      <c r="H216" s="21" t="s">
        <v>51</v>
      </c>
      <c r="I216" s="21" t="s">
        <v>14</v>
      </c>
      <c r="J216" s="21" t="s">
        <v>115</v>
      </c>
      <c r="K216" s="21" t="s">
        <v>287</v>
      </c>
      <c r="L216" s="21" t="s">
        <v>7</v>
      </c>
      <c r="M216" s="21"/>
      <c r="N216" s="21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22"/>
      <c r="B217" s="18">
        <v>1.0</v>
      </c>
      <c r="C217" s="23">
        <v>44637.0</v>
      </c>
      <c r="D217" s="21" t="s">
        <v>137</v>
      </c>
      <c r="E217" s="21" t="s">
        <v>120</v>
      </c>
      <c r="F217" s="21" t="s">
        <v>404</v>
      </c>
      <c r="G217" s="21">
        <v>71.0</v>
      </c>
      <c r="H217" s="21" t="s">
        <v>47</v>
      </c>
      <c r="I217" s="21" t="s">
        <v>14</v>
      </c>
      <c r="J217" s="21" t="s">
        <v>115</v>
      </c>
      <c r="K217" s="21" t="s">
        <v>287</v>
      </c>
      <c r="L217" s="21" t="s">
        <v>6</v>
      </c>
      <c r="M217" s="21"/>
      <c r="N217" s="21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22"/>
      <c r="B218" s="18">
        <v>1.0</v>
      </c>
      <c r="C218" s="23">
        <v>44638.0</v>
      </c>
      <c r="D218" s="21" t="s">
        <v>405</v>
      </c>
      <c r="E218" s="21" t="s">
        <v>79</v>
      </c>
      <c r="F218" s="21" t="s">
        <v>406</v>
      </c>
      <c r="G218" s="21">
        <v>22.0</v>
      </c>
      <c r="H218" s="21" t="s">
        <v>51</v>
      </c>
      <c r="I218" s="21" t="s">
        <v>23</v>
      </c>
      <c r="J218" s="21" t="s">
        <v>48</v>
      </c>
      <c r="K218" s="21" t="s">
        <v>287</v>
      </c>
      <c r="L218" s="21" t="s">
        <v>7</v>
      </c>
      <c r="M218" s="21"/>
      <c r="N218" s="21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22"/>
      <c r="B219" s="18">
        <v>1.0</v>
      </c>
      <c r="C219" s="23">
        <v>44638.0</v>
      </c>
      <c r="D219" s="21" t="s">
        <v>407</v>
      </c>
      <c r="E219" s="21" t="s">
        <v>407</v>
      </c>
      <c r="F219" s="21" t="s">
        <v>408</v>
      </c>
      <c r="G219" s="21">
        <v>66.0</v>
      </c>
      <c r="H219" s="21" t="s">
        <v>47</v>
      </c>
      <c r="I219" s="21" t="s">
        <v>23</v>
      </c>
      <c r="J219" s="21" t="s">
        <v>48</v>
      </c>
      <c r="K219" s="21" t="s">
        <v>287</v>
      </c>
      <c r="L219" s="21" t="s">
        <v>7</v>
      </c>
      <c r="M219" s="21"/>
      <c r="N219" s="21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30" t="s">
        <v>31</v>
      </c>
      <c r="B220" s="18">
        <v>1.0</v>
      </c>
      <c r="C220" s="23">
        <v>44641.0</v>
      </c>
      <c r="D220" s="21" t="s">
        <v>307</v>
      </c>
      <c r="E220" s="21" t="s">
        <v>199</v>
      </c>
      <c r="F220" s="21" t="s">
        <v>409</v>
      </c>
      <c r="G220" s="21">
        <v>79.0</v>
      </c>
      <c r="H220" s="21" t="s">
        <v>47</v>
      </c>
      <c r="I220" s="21" t="s">
        <v>15</v>
      </c>
      <c r="J220" s="21" t="s">
        <v>115</v>
      </c>
      <c r="K220" s="21" t="s">
        <v>287</v>
      </c>
      <c r="L220" s="21" t="s">
        <v>6</v>
      </c>
      <c r="M220" s="21"/>
      <c r="N220" s="21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22"/>
      <c r="B221" s="18">
        <v>1.0</v>
      </c>
      <c r="C221" s="23">
        <v>44642.0</v>
      </c>
      <c r="D221" s="21" t="s">
        <v>410</v>
      </c>
      <c r="E221" s="21" t="s">
        <v>305</v>
      </c>
      <c r="F221" s="21" t="s">
        <v>411</v>
      </c>
      <c r="G221" s="21">
        <v>42.0</v>
      </c>
      <c r="H221" s="21" t="s">
        <v>47</v>
      </c>
      <c r="I221" s="21" t="s">
        <v>19</v>
      </c>
      <c r="J221" s="21" t="s">
        <v>48</v>
      </c>
      <c r="K221" s="21" t="s">
        <v>287</v>
      </c>
      <c r="L221" s="21" t="s">
        <v>7</v>
      </c>
      <c r="M221" s="21"/>
      <c r="N221" s="21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22"/>
      <c r="B222" s="18">
        <v>1.0</v>
      </c>
      <c r="C222" s="23">
        <v>44642.0</v>
      </c>
      <c r="D222" s="21" t="s">
        <v>412</v>
      </c>
      <c r="E222" s="21" t="s">
        <v>413</v>
      </c>
      <c r="F222" s="21" t="s">
        <v>414</v>
      </c>
      <c r="G222" s="21">
        <v>79.0</v>
      </c>
      <c r="H222" s="21" t="s">
        <v>51</v>
      </c>
      <c r="I222" s="21" t="s">
        <v>19</v>
      </c>
      <c r="J222" s="21" t="s">
        <v>48</v>
      </c>
      <c r="K222" s="21" t="s">
        <v>287</v>
      </c>
      <c r="L222" s="21" t="s">
        <v>7</v>
      </c>
      <c r="M222" s="21"/>
      <c r="N222" s="21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22"/>
      <c r="B223" s="18">
        <v>1.0</v>
      </c>
      <c r="C223" s="23">
        <v>44643.0</v>
      </c>
      <c r="D223" s="21" t="s">
        <v>415</v>
      </c>
      <c r="E223" s="21" t="s">
        <v>66</v>
      </c>
      <c r="F223" s="33" t="s">
        <v>416</v>
      </c>
      <c r="G223" s="21">
        <v>27.0</v>
      </c>
      <c r="H223" s="21" t="s">
        <v>47</v>
      </c>
      <c r="I223" s="21" t="s">
        <v>15</v>
      </c>
      <c r="J223" s="21" t="s">
        <v>48</v>
      </c>
      <c r="K223" s="21" t="s">
        <v>287</v>
      </c>
      <c r="L223" s="21" t="s">
        <v>7</v>
      </c>
      <c r="M223" s="21"/>
      <c r="N223" s="21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22"/>
      <c r="B224" s="18">
        <v>1.0</v>
      </c>
      <c r="C224" s="23">
        <v>44643.0</v>
      </c>
      <c r="D224" s="21" t="s">
        <v>417</v>
      </c>
      <c r="E224" s="21" t="s">
        <v>110</v>
      </c>
      <c r="F224" s="21" t="s">
        <v>418</v>
      </c>
      <c r="G224" s="21">
        <v>56.0</v>
      </c>
      <c r="H224" s="21" t="s">
        <v>51</v>
      </c>
      <c r="I224" s="21" t="s">
        <v>15</v>
      </c>
      <c r="J224" s="21" t="s">
        <v>48</v>
      </c>
      <c r="K224" s="21" t="s">
        <v>287</v>
      </c>
      <c r="L224" s="21" t="s">
        <v>6</v>
      </c>
      <c r="M224" s="21"/>
      <c r="N224" s="21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22"/>
      <c r="B225" s="18">
        <v>1.0</v>
      </c>
      <c r="C225" s="23">
        <v>44644.0</v>
      </c>
      <c r="D225" s="21" t="s">
        <v>419</v>
      </c>
      <c r="E225" s="21" t="s">
        <v>199</v>
      </c>
      <c r="F225" s="21" t="s">
        <v>420</v>
      </c>
      <c r="G225" s="21">
        <v>72.0</v>
      </c>
      <c r="H225" s="21" t="s">
        <v>51</v>
      </c>
      <c r="I225" s="21" t="s">
        <v>15</v>
      </c>
      <c r="J225" s="21" t="s">
        <v>115</v>
      </c>
      <c r="K225" s="21" t="s">
        <v>287</v>
      </c>
      <c r="L225" s="21" t="s">
        <v>6</v>
      </c>
      <c r="M225" s="21"/>
      <c r="N225" s="21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22"/>
      <c r="B226" s="18">
        <v>1.0</v>
      </c>
      <c r="C226" s="23">
        <v>44644.0</v>
      </c>
      <c r="D226" s="21" t="s">
        <v>137</v>
      </c>
      <c r="E226" s="21" t="s">
        <v>120</v>
      </c>
      <c r="F226" s="21" t="s">
        <v>421</v>
      </c>
      <c r="G226" s="21">
        <v>69.0</v>
      </c>
      <c r="H226" s="21" t="s">
        <v>51</v>
      </c>
      <c r="I226" s="21" t="s">
        <v>11</v>
      </c>
      <c r="J226" s="21" t="s">
        <v>115</v>
      </c>
      <c r="K226" s="21" t="s">
        <v>287</v>
      </c>
      <c r="L226" s="21" t="s">
        <v>8</v>
      </c>
      <c r="M226" s="21"/>
      <c r="N226" s="21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22"/>
      <c r="B227" s="18">
        <v>1.0</v>
      </c>
      <c r="C227" s="23">
        <v>44644.0</v>
      </c>
      <c r="D227" s="21" t="s">
        <v>422</v>
      </c>
      <c r="E227" s="21" t="s">
        <v>120</v>
      </c>
      <c r="F227" s="21" t="s">
        <v>423</v>
      </c>
      <c r="G227" s="21">
        <v>61.0</v>
      </c>
      <c r="H227" s="21" t="s">
        <v>47</v>
      </c>
      <c r="I227" s="21" t="s">
        <v>11</v>
      </c>
      <c r="J227" s="21" t="s">
        <v>115</v>
      </c>
      <c r="K227" s="21" t="s">
        <v>287</v>
      </c>
      <c r="L227" s="21" t="s">
        <v>8</v>
      </c>
      <c r="M227" s="21"/>
      <c r="N227" s="21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22"/>
      <c r="B228" s="18">
        <v>1.0</v>
      </c>
      <c r="C228" s="23">
        <v>44644.0</v>
      </c>
      <c r="D228" s="21" t="s">
        <v>424</v>
      </c>
      <c r="E228" s="21" t="s">
        <v>258</v>
      </c>
      <c r="F228" s="21" t="s">
        <v>425</v>
      </c>
      <c r="G228" s="21">
        <v>57.0</v>
      </c>
      <c r="H228" s="21" t="s">
        <v>47</v>
      </c>
      <c r="I228" s="21" t="s">
        <v>11</v>
      </c>
      <c r="J228" s="21" t="s">
        <v>260</v>
      </c>
      <c r="K228" s="21" t="s">
        <v>287</v>
      </c>
      <c r="L228" s="21" t="s">
        <v>8</v>
      </c>
      <c r="M228" s="21"/>
      <c r="N228" s="21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22"/>
      <c r="B229" s="18">
        <v>1.0</v>
      </c>
      <c r="C229" s="23">
        <v>44649.0</v>
      </c>
      <c r="D229" s="21" t="s">
        <v>426</v>
      </c>
      <c r="E229" s="21" t="s">
        <v>73</v>
      </c>
      <c r="F229" s="21" t="s">
        <v>427</v>
      </c>
      <c r="G229" s="21">
        <v>71.0</v>
      </c>
      <c r="H229" s="21" t="s">
        <v>51</v>
      </c>
      <c r="I229" s="21" t="s">
        <v>19</v>
      </c>
      <c r="J229" s="21" t="s">
        <v>48</v>
      </c>
      <c r="K229" s="21" t="s">
        <v>287</v>
      </c>
      <c r="L229" s="21" t="s">
        <v>7</v>
      </c>
      <c r="M229" s="21"/>
      <c r="N229" s="21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22"/>
      <c r="B230" s="18">
        <v>1.0</v>
      </c>
      <c r="C230" s="23">
        <v>44650.0</v>
      </c>
      <c r="D230" s="21" t="s">
        <v>307</v>
      </c>
      <c r="E230" s="21" t="s">
        <v>199</v>
      </c>
      <c r="F230" s="21" t="s">
        <v>428</v>
      </c>
      <c r="G230" s="21">
        <v>69.0</v>
      </c>
      <c r="H230" s="21" t="s">
        <v>51</v>
      </c>
      <c r="I230" s="21" t="s">
        <v>15</v>
      </c>
      <c r="J230" s="21" t="s">
        <v>115</v>
      </c>
      <c r="K230" s="21" t="s">
        <v>287</v>
      </c>
      <c r="L230" s="21" t="s">
        <v>6</v>
      </c>
      <c r="M230" s="21"/>
      <c r="N230" s="21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22"/>
      <c r="B231" s="18">
        <v>1.0</v>
      </c>
      <c r="C231" s="23">
        <v>44656.0</v>
      </c>
      <c r="D231" s="21" t="s">
        <v>429</v>
      </c>
      <c r="E231" s="21" t="s">
        <v>66</v>
      </c>
      <c r="F231" s="21" t="s">
        <v>430</v>
      </c>
      <c r="G231" s="21">
        <v>46.0</v>
      </c>
      <c r="H231" s="21" t="s">
        <v>51</v>
      </c>
      <c r="I231" s="21" t="s">
        <v>16</v>
      </c>
      <c r="J231" s="21" t="s">
        <v>48</v>
      </c>
      <c r="K231" s="21" t="s">
        <v>287</v>
      </c>
      <c r="L231" s="21" t="s">
        <v>6</v>
      </c>
      <c r="M231" s="21"/>
      <c r="N231" s="21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22"/>
      <c r="B232" s="18">
        <v>1.0</v>
      </c>
      <c r="C232" s="23">
        <v>44671.0</v>
      </c>
      <c r="D232" s="21" t="s">
        <v>431</v>
      </c>
      <c r="E232" s="21" t="s">
        <v>123</v>
      </c>
      <c r="F232" s="21" t="s">
        <v>432</v>
      </c>
      <c r="G232" s="21">
        <v>76.0</v>
      </c>
      <c r="H232" s="21" t="s">
        <v>47</v>
      </c>
      <c r="I232" s="21" t="s">
        <v>12</v>
      </c>
      <c r="J232" s="21" t="s">
        <v>115</v>
      </c>
      <c r="K232" s="21" t="s">
        <v>116</v>
      </c>
      <c r="L232" s="21" t="s">
        <v>7</v>
      </c>
      <c r="M232" s="21"/>
      <c r="N232" s="21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22"/>
      <c r="B233" s="18">
        <v>1.0</v>
      </c>
      <c r="C233" s="23">
        <v>44671.0</v>
      </c>
      <c r="D233" s="21" t="s">
        <v>433</v>
      </c>
      <c r="E233" s="21" t="s">
        <v>113</v>
      </c>
      <c r="F233" s="21" t="s">
        <v>434</v>
      </c>
      <c r="G233" s="21">
        <v>69.0</v>
      </c>
      <c r="H233" s="21" t="s">
        <v>51</v>
      </c>
      <c r="I233" s="21" t="s">
        <v>12</v>
      </c>
      <c r="J233" s="21" t="s">
        <v>115</v>
      </c>
      <c r="K233" s="21" t="s">
        <v>116</v>
      </c>
      <c r="L233" s="21" t="s">
        <v>7</v>
      </c>
      <c r="M233" s="21"/>
      <c r="N233" s="21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22"/>
      <c r="B234" s="18">
        <v>1.0</v>
      </c>
      <c r="C234" s="23">
        <v>44672.0</v>
      </c>
      <c r="D234" s="21" t="s">
        <v>435</v>
      </c>
      <c r="E234" s="21" t="s">
        <v>110</v>
      </c>
      <c r="F234" s="21" t="s">
        <v>436</v>
      </c>
      <c r="G234" s="21">
        <v>75.0</v>
      </c>
      <c r="H234" s="21" t="s">
        <v>47</v>
      </c>
      <c r="I234" s="21" t="s">
        <v>13</v>
      </c>
      <c r="J234" s="21" t="s">
        <v>48</v>
      </c>
      <c r="K234" s="21" t="s">
        <v>116</v>
      </c>
      <c r="L234" s="21" t="s">
        <v>6</v>
      </c>
      <c r="M234" s="21"/>
      <c r="N234" s="21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22"/>
      <c r="B235" s="18">
        <v>1.0</v>
      </c>
      <c r="C235" s="23">
        <v>44672.0</v>
      </c>
      <c r="D235" s="21" t="s">
        <v>437</v>
      </c>
      <c r="E235" s="21" t="s">
        <v>110</v>
      </c>
      <c r="F235" s="21" t="s">
        <v>438</v>
      </c>
      <c r="G235" s="21">
        <v>80.0</v>
      </c>
      <c r="H235" s="21" t="s">
        <v>51</v>
      </c>
      <c r="I235" s="21" t="s">
        <v>13</v>
      </c>
      <c r="J235" s="21" t="s">
        <v>48</v>
      </c>
      <c r="K235" s="21" t="s">
        <v>116</v>
      </c>
      <c r="L235" s="21" t="s">
        <v>6</v>
      </c>
      <c r="M235" s="21"/>
      <c r="N235" s="21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22"/>
      <c r="B236" s="18">
        <v>1.0</v>
      </c>
      <c r="C236" s="23">
        <v>44672.0</v>
      </c>
      <c r="D236" s="21" t="s">
        <v>435</v>
      </c>
      <c r="E236" s="21" t="s">
        <v>110</v>
      </c>
      <c r="F236" s="21" t="s">
        <v>439</v>
      </c>
      <c r="G236" s="21">
        <v>80.0</v>
      </c>
      <c r="H236" s="21" t="s">
        <v>51</v>
      </c>
      <c r="I236" s="21" t="s">
        <v>13</v>
      </c>
      <c r="J236" s="21" t="s">
        <v>48</v>
      </c>
      <c r="K236" s="21" t="s">
        <v>116</v>
      </c>
      <c r="L236" s="21" t="s">
        <v>6</v>
      </c>
      <c r="M236" s="21"/>
      <c r="N236" s="21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22"/>
      <c r="B237" s="18">
        <v>1.0</v>
      </c>
      <c r="C237" s="23">
        <v>44673.0</v>
      </c>
      <c r="D237" s="21" t="s">
        <v>440</v>
      </c>
      <c r="E237" s="21" t="s">
        <v>113</v>
      </c>
      <c r="F237" s="21" t="s">
        <v>441</v>
      </c>
      <c r="G237" s="21">
        <v>58.0</v>
      </c>
      <c r="H237" s="21" t="s">
        <v>47</v>
      </c>
      <c r="I237" s="21" t="s">
        <v>12</v>
      </c>
      <c r="J237" s="21" t="s">
        <v>115</v>
      </c>
      <c r="K237" s="21" t="s">
        <v>116</v>
      </c>
      <c r="L237" s="21" t="s">
        <v>7</v>
      </c>
      <c r="M237" s="21"/>
      <c r="N237" s="21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22"/>
      <c r="B238" s="18">
        <v>1.0</v>
      </c>
      <c r="C238" s="23">
        <v>44673.0</v>
      </c>
      <c r="D238" s="21" t="s">
        <v>440</v>
      </c>
      <c r="E238" s="21" t="s">
        <v>113</v>
      </c>
      <c r="F238" s="21" t="s">
        <v>441</v>
      </c>
      <c r="G238" s="21">
        <v>78.0</v>
      </c>
      <c r="H238" s="21" t="s">
        <v>51</v>
      </c>
      <c r="I238" s="21" t="s">
        <v>12</v>
      </c>
      <c r="J238" s="21" t="s">
        <v>115</v>
      </c>
      <c r="K238" s="21" t="s">
        <v>116</v>
      </c>
      <c r="L238" s="21" t="s">
        <v>7</v>
      </c>
      <c r="M238" s="21"/>
      <c r="N238" s="21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22"/>
      <c r="B239" s="18">
        <v>1.0</v>
      </c>
      <c r="C239" s="23">
        <v>44673.0</v>
      </c>
      <c r="D239" s="21" t="s">
        <v>137</v>
      </c>
      <c r="E239" s="21" t="s">
        <v>120</v>
      </c>
      <c r="F239" s="21" t="s">
        <v>442</v>
      </c>
      <c r="G239" s="21">
        <v>57.0</v>
      </c>
      <c r="H239" s="21" t="s">
        <v>47</v>
      </c>
      <c r="I239" s="21" t="s">
        <v>12</v>
      </c>
      <c r="J239" s="21" t="s">
        <v>115</v>
      </c>
      <c r="K239" s="21" t="s">
        <v>116</v>
      </c>
      <c r="L239" s="21" t="s">
        <v>7</v>
      </c>
      <c r="M239" s="21"/>
      <c r="N239" s="21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22"/>
      <c r="B240" s="18">
        <v>1.0</v>
      </c>
      <c r="C240" s="23">
        <v>44673.0</v>
      </c>
      <c r="D240" s="21" t="s">
        <v>131</v>
      </c>
      <c r="E240" s="21" t="s">
        <v>113</v>
      </c>
      <c r="F240" s="21" t="s">
        <v>443</v>
      </c>
      <c r="G240" s="21">
        <v>63.0</v>
      </c>
      <c r="H240" s="21" t="s">
        <v>51</v>
      </c>
      <c r="I240" s="21" t="s">
        <v>12</v>
      </c>
      <c r="J240" s="21" t="s">
        <v>115</v>
      </c>
      <c r="K240" s="21" t="s">
        <v>116</v>
      </c>
      <c r="L240" s="21" t="s">
        <v>7</v>
      </c>
      <c r="M240" s="21"/>
      <c r="N240" s="21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30" t="s">
        <v>31</v>
      </c>
      <c r="B241" s="18">
        <v>1.0</v>
      </c>
      <c r="C241" s="23">
        <v>44673.0</v>
      </c>
      <c r="D241" s="21" t="s">
        <v>444</v>
      </c>
      <c r="E241" s="21" t="s">
        <v>113</v>
      </c>
      <c r="F241" s="21" t="s">
        <v>445</v>
      </c>
      <c r="G241" s="21">
        <v>63.0</v>
      </c>
      <c r="H241" s="21" t="s">
        <v>47</v>
      </c>
      <c r="I241" s="21" t="s">
        <v>12</v>
      </c>
      <c r="J241" s="21" t="s">
        <v>115</v>
      </c>
      <c r="K241" s="21" t="s">
        <v>116</v>
      </c>
      <c r="L241" s="21" t="s">
        <v>7</v>
      </c>
      <c r="M241" s="21"/>
      <c r="N241" s="21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22"/>
      <c r="B242" s="18">
        <v>1.0</v>
      </c>
      <c r="C242" s="23">
        <v>44677.0</v>
      </c>
      <c r="D242" s="21" t="s">
        <v>137</v>
      </c>
      <c r="E242" s="21" t="s">
        <v>120</v>
      </c>
      <c r="F242" s="21" t="s">
        <v>446</v>
      </c>
      <c r="G242" s="21">
        <v>56.0</v>
      </c>
      <c r="H242" s="21" t="s">
        <v>51</v>
      </c>
      <c r="I242" s="21" t="s">
        <v>10</v>
      </c>
      <c r="J242" s="21" t="s">
        <v>115</v>
      </c>
      <c r="K242" s="21" t="s">
        <v>116</v>
      </c>
      <c r="L242" s="21" t="s">
        <v>7</v>
      </c>
      <c r="M242" s="21"/>
      <c r="N242" s="21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22"/>
      <c r="B243" s="18">
        <v>1.0</v>
      </c>
      <c r="C243" s="23">
        <v>44677.0</v>
      </c>
      <c r="D243" s="21" t="s">
        <v>431</v>
      </c>
      <c r="E243" s="21" t="s">
        <v>123</v>
      </c>
      <c r="F243" s="21" t="s">
        <v>447</v>
      </c>
      <c r="G243" s="21">
        <v>67.0</v>
      </c>
      <c r="H243" s="21" t="s">
        <v>51</v>
      </c>
      <c r="I243" s="21" t="s">
        <v>10</v>
      </c>
      <c r="J243" s="21" t="s">
        <v>115</v>
      </c>
      <c r="K243" s="21" t="s">
        <v>116</v>
      </c>
      <c r="L243" s="21" t="s">
        <v>7</v>
      </c>
      <c r="M243" s="21"/>
      <c r="N243" s="21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22"/>
      <c r="B244" s="18">
        <v>1.0</v>
      </c>
      <c r="C244" s="23">
        <v>44677.0</v>
      </c>
      <c r="D244" s="21" t="s">
        <v>137</v>
      </c>
      <c r="E244" s="21" t="s">
        <v>120</v>
      </c>
      <c r="F244" s="21" t="s">
        <v>448</v>
      </c>
      <c r="G244" s="21">
        <v>68.0</v>
      </c>
      <c r="H244" s="21" t="s">
        <v>47</v>
      </c>
      <c r="I244" s="21" t="s">
        <v>10</v>
      </c>
      <c r="J244" s="21" t="s">
        <v>115</v>
      </c>
      <c r="K244" s="21" t="s">
        <v>116</v>
      </c>
      <c r="L244" s="21" t="s">
        <v>7</v>
      </c>
      <c r="M244" s="21"/>
      <c r="N244" s="21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22"/>
      <c r="B245" s="18">
        <v>1.0</v>
      </c>
      <c r="C245" s="23">
        <v>44677.0</v>
      </c>
      <c r="D245" s="21" t="s">
        <v>137</v>
      </c>
      <c r="E245" s="21" t="s">
        <v>120</v>
      </c>
      <c r="F245" s="21" t="s">
        <v>449</v>
      </c>
      <c r="G245" s="21">
        <v>82.0</v>
      </c>
      <c r="H245" s="21" t="s">
        <v>47</v>
      </c>
      <c r="I245" s="21" t="s">
        <v>10</v>
      </c>
      <c r="J245" s="21" t="s">
        <v>115</v>
      </c>
      <c r="K245" s="21" t="s">
        <v>116</v>
      </c>
      <c r="L245" s="21" t="s">
        <v>7</v>
      </c>
      <c r="M245" s="21"/>
      <c r="N245" s="21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22"/>
      <c r="B246" s="18">
        <v>1.0</v>
      </c>
      <c r="C246" s="23">
        <v>44676.0</v>
      </c>
      <c r="D246" s="21" t="s">
        <v>450</v>
      </c>
      <c r="E246" s="21" t="s">
        <v>110</v>
      </c>
      <c r="F246" s="21" t="s">
        <v>451</v>
      </c>
      <c r="G246" s="21">
        <v>89.0</v>
      </c>
      <c r="H246" s="21" t="s">
        <v>51</v>
      </c>
      <c r="I246" s="21" t="s">
        <v>10</v>
      </c>
      <c r="J246" s="21" t="s">
        <v>48</v>
      </c>
      <c r="K246" s="21" t="s">
        <v>116</v>
      </c>
      <c r="L246" s="21" t="s">
        <v>6</v>
      </c>
      <c r="M246" s="21"/>
      <c r="N246" s="21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22"/>
      <c r="B247" s="18">
        <v>1.0</v>
      </c>
      <c r="C247" s="23">
        <v>44676.0</v>
      </c>
      <c r="D247" s="21" t="s">
        <v>450</v>
      </c>
      <c r="E247" s="21" t="s">
        <v>110</v>
      </c>
      <c r="F247" s="21" t="s">
        <v>452</v>
      </c>
      <c r="G247" s="21">
        <v>92.0</v>
      </c>
      <c r="H247" s="21" t="s">
        <v>51</v>
      </c>
      <c r="I247" s="21" t="s">
        <v>10</v>
      </c>
      <c r="J247" s="21" t="s">
        <v>48</v>
      </c>
      <c r="K247" s="21" t="s">
        <v>116</v>
      </c>
      <c r="L247" s="21" t="s">
        <v>7</v>
      </c>
      <c r="M247" s="21"/>
      <c r="N247" s="21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22"/>
      <c r="B248" s="18">
        <v>1.0</v>
      </c>
      <c r="C248" s="23">
        <v>44677.0</v>
      </c>
      <c r="D248" s="21" t="s">
        <v>137</v>
      </c>
      <c r="E248" s="21" t="s">
        <v>120</v>
      </c>
      <c r="F248" s="21" t="s">
        <v>453</v>
      </c>
      <c r="G248" s="21">
        <v>56.0</v>
      </c>
      <c r="H248" s="21" t="s">
        <v>51</v>
      </c>
      <c r="I248" s="21" t="s">
        <v>10</v>
      </c>
      <c r="J248" s="21" t="s">
        <v>115</v>
      </c>
      <c r="K248" s="21" t="s">
        <v>116</v>
      </c>
      <c r="L248" s="21" t="s">
        <v>6</v>
      </c>
      <c r="M248" s="21"/>
      <c r="N248" s="21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22"/>
      <c r="B249" s="18">
        <v>1.0</v>
      </c>
      <c r="C249" s="23">
        <v>44678.0</v>
      </c>
      <c r="D249" s="21" t="s">
        <v>208</v>
      </c>
      <c r="E249" s="21" t="s">
        <v>113</v>
      </c>
      <c r="F249" s="21" t="s">
        <v>454</v>
      </c>
      <c r="G249" s="21">
        <v>56.0</v>
      </c>
      <c r="H249" s="21" t="s">
        <v>51</v>
      </c>
      <c r="I249" s="21" t="s">
        <v>12</v>
      </c>
      <c r="J249" s="21" t="s">
        <v>115</v>
      </c>
      <c r="K249" s="21" t="s">
        <v>116</v>
      </c>
      <c r="L249" s="21" t="s">
        <v>7</v>
      </c>
      <c r="M249" s="21"/>
      <c r="N249" s="21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22"/>
      <c r="B250" s="18">
        <v>1.0</v>
      </c>
      <c r="C250" s="23">
        <v>44678.0</v>
      </c>
      <c r="D250" s="21" t="s">
        <v>208</v>
      </c>
      <c r="E250" s="21" t="s">
        <v>113</v>
      </c>
      <c r="F250" s="21" t="s">
        <v>455</v>
      </c>
      <c r="G250" s="21">
        <v>51.0</v>
      </c>
      <c r="H250" s="21" t="s">
        <v>47</v>
      </c>
      <c r="I250" s="21" t="s">
        <v>12</v>
      </c>
      <c r="J250" s="21" t="s">
        <v>115</v>
      </c>
      <c r="K250" s="21" t="s">
        <v>116</v>
      </c>
      <c r="L250" s="21" t="s">
        <v>6</v>
      </c>
      <c r="M250" s="21"/>
      <c r="N250" s="21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22"/>
      <c r="B251" s="18">
        <v>1.0</v>
      </c>
      <c r="C251" s="23">
        <v>44678.0</v>
      </c>
      <c r="D251" s="21" t="s">
        <v>186</v>
      </c>
      <c r="E251" s="21" t="s">
        <v>113</v>
      </c>
      <c r="F251" s="21" t="s">
        <v>456</v>
      </c>
      <c r="G251" s="21">
        <v>69.0</v>
      </c>
      <c r="H251" s="21" t="s">
        <v>47</v>
      </c>
      <c r="I251" s="21" t="s">
        <v>12</v>
      </c>
      <c r="J251" s="21" t="s">
        <v>115</v>
      </c>
      <c r="K251" s="21" t="s">
        <v>116</v>
      </c>
      <c r="L251" s="21" t="s">
        <v>6</v>
      </c>
      <c r="M251" s="21"/>
      <c r="N251" s="21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22"/>
      <c r="B252" s="18">
        <v>1.0</v>
      </c>
      <c r="C252" s="23">
        <v>44678.0</v>
      </c>
      <c r="D252" s="21" t="s">
        <v>208</v>
      </c>
      <c r="E252" s="21" t="s">
        <v>113</v>
      </c>
      <c r="F252" s="21" t="s">
        <v>457</v>
      </c>
      <c r="G252" s="21">
        <v>66.0</v>
      </c>
      <c r="H252" s="21" t="s">
        <v>47</v>
      </c>
      <c r="I252" s="21" t="s">
        <v>12</v>
      </c>
      <c r="J252" s="21" t="s">
        <v>115</v>
      </c>
      <c r="K252" s="21" t="s">
        <v>116</v>
      </c>
      <c r="L252" s="21" t="s">
        <v>6</v>
      </c>
      <c r="M252" s="21"/>
      <c r="N252" s="21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22"/>
      <c r="B253" s="18">
        <v>1.0</v>
      </c>
      <c r="C253" s="23">
        <v>44678.0</v>
      </c>
      <c r="D253" s="21" t="s">
        <v>208</v>
      </c>
      <c r="E253" s="21" t="s">
        <v>113</v>
      </c>
      <c r="F253" s="21" t="s">
        <v>458</v>
      </c>
      <c r="G253" s="21">
        <v>63.0</v>
      </c>
      <c r="H253" s="21" t="s">
        <v>51</v>
      </c>
      <c r="I253" s="21" t="s">
        <v>12</v>
      </c>
      <c r="J253" s="21" t="s">
        <v>115</v>
      </c>
      <c r="K253" s="21" t="s">
        <v>116</v>
      </c>
      <c r="L253" s="21" t="s">
        <v>7</v>
      </c>
      <c r="M253" s="21"/>
      <c r="N253" s="21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22"/>
      <c r="B254" s="18">
        <v>1.0</v>
      </c>
      <c r="C254" s="23">
        <v>44681.0</v>
      </c>
      <c r="D254" s="21" t="s">
        <v>459</v>
      </c>
      <c r="E254" s="21" t="s">
        <v>199</v>
      </c>
      <c r="F254" s="21" t="s">
        <v>460</v>
      </c>
      <c r="G254" s="21">
        <v>90.0</v>
      </c>
      <c r="H254" s="21" t="s">
        <v>51</v>
      </c>
      <c r="I254" s="21" t="s">
        <v>12</v>
      </c>
      <c r="J254" s="21" t="s">
        <v>115</v>
      </c>
      <c r="K254" s="21" t="s">
        <v>116</v>
      </c>
      <c r="L254" s="21" t="s">
        <v>6</v>
      </c>
      <c r="M254" s="21"/>
      <c r="N254" s="21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30" t="s">
        <v>31</v>
      </c>
      <c r="B255" s="18">
        <v>1.0</v>
      </c>
      <c r="C255" s="23">
        <v>44681.0</v>
      </c>
      <c r="D255" s="21" t="s">
        <v>461</v>
      </c>
      <c r="E255" s="21" t="s">
        <v>462</v>
      </c>
      <c r="F255" s="21" t="s">
        <v>463</v>
      </c>
      <c r="G255" s="21">
        <v>99.0</v>
      </c>
      <c r="H255" s="21" t="s">
        <v>51</v>
      </c>
      <c r="I255" s="21" t="s">
        <v>12</v>
      </c>
      <c r="J255" s="21" t="s">
        <v>115</v>
      </c>
      <c r="K255" s="21" t="s">
        <v>116</v>
      </c>
      <c r="L255" s="21" t="s">
        <v>7</v>
      </c>
      <c r="M255" s="21"/>
      <c r="N255" s="21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22"/>
      <c r="B256" s="18">
        <v>1.0</v>
      </c>
      <c r="C256" s="23">
        <v>44681.0</v>
      </c>
      <c r="D256" s="21" t="s">
        <v>464</v>
      </c>
      <c r="E256" s="21" t="s">
        <v>110</v>
      </c>
      <c r="F256" s="21" t="s">
        <v>465</v>
      </c>
      <c r="G256" s="21">
        <v>65.0</v>
      </c>
      <c r="H256" s="21" t="s">
        <v>51</v>
      </c>
      <c r="I256" s="21" t="s">
        <v>12</v>
      </c>
      <c r="J256" s="21" t="s">
        <v>48</v>
      </c>
      <c r="K256" s="21" t="s">
        <v>116</v>
      </c>
      <c r="L256" s="21" t="s">
        <v>6</v>
      </c>
      <c r="M256" s="21"/>
      <c r="N256" s="21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22"/>
      <c r="B257" s="18">
        <v>1.0</v>
      </c>
      <c r="C257" s="23">
        <v>44681.0</v>
      </c>
      <c r="D257" s="21" t="s">
        <v>466</v>
      </c>
      <c r="E257" s="21" t="s">
        <v>110</v>
      </c>
      <c r="F257" s="21" t="s">
        <v>467</v>
      </c>
      <c r="G257" s="21">
        <v>60.0</v>
      </c>
      <c r="H257" s="21" t="s">
        <v>51</v>
      </c>
      <c r="I257" s="21" t="s">
        <v>12</v>
      </c>
      <c r="J257" s="21" t="s">
        <v>48</v>
      </c>
      <c r="K257" s="21" t="s">
        <v>116</v>
      </c>
      <c r="L257" s="21" t="s">
        <v>6</v>
      </c>
      <c r="M257" s="21"/>
      <c r="N257" s="21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22"/>
      <c r="B258" s="18">
        <v>1.0</v>
      </c>
      <c r="C258" s="23">
        <v>44683.0</v>
      </c>
      <c r="D258" s="21" t="s">
        <v>137</v>
      </c>
      <c r="E258" s="21" t="s">
        <v>120</v>
      </c>
      <c r="F258" s="21" t="s">
        <v>468</v>
      </c>
      <c r="G258" s="21">
        <v>54.0</v>
      </c>
      <c r="H258" s="21" t="s">
        <v>51</v>
      </c>
      <c r="I258" s="21" t="s">
        <v>24</v>
      </c>
      <c r="J258" s="21" t="s">
        <v>115</v>
      </c>
      <c r="K258" s="21" t="s">
        <v>116</v>
      </c>
      <c r="L258" s="21" t="s">
        <v>7</v>
      </c>
      <c r="M258" s="21"/>
      <c r="N258" s="21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22"/>
      <c r="B259" s="18">
        <v>1.0</v>
      </c>
      <c r="C259" s="23">
        <v>44683.0</v>
      </c>
      <c r="D259" s="21" t="s">
        <v>142</v>
      </c>
      <c r="E259" s="21" t="s">
        <v>120</v>
      </c>
      <c r="F259" s="21" t="s">
        <v>469</v>
      </c>
      <c r="G259" s="21">
        <v>66.0</v>
      </c>
      <c r="H259" s="21" t="s">
        <v>47</v>
      </c>
      <c r="I259" s="21" t="s">
        <v>24</v>
      </c>
      <c r="J259" s="21" t="s">
        <v>115</v>
      </c>
      <c r="K259" s="21" t="s">
        <v>116</v>
      </c>
      <c r="L259" s="21" t="s">
        <v>6</v>
      </c>
      <c r="M259" s="21"/>
      <c r="N259" s="21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22"/>
      <c r="B260" s="18">
        <v>1.0</v>
      </c>
      <c r="C260" s="23">
        <v>44683.0</v>
      </c>
      <c r="D260" s="21" t="s">
        <v>131</v>
      </c>
      <c r="E260" s="21" t="s">
        <v>123</v>
      </c>
      <c r="F260" s="21" t="s">
        <v>470</v>
      </c>
      <c r="G260" s="21">
        <v>69.0</v>
      </c>
      <c r="H260" s="21" t="s">
        <v>47</v>
      </c>
      <c r="I260" s="21" t="s">
        <v>24</v>
      </c>
      <c r="J260" s="21" t="s">
        <v>115</v>
      </c>
      <c r="K260" s="21" t="s">
        <v>116</v>
      </c>
      <c r="L260" s="21" t="s">
        <v>7</v>
      </c>
      <c r="M260" s="21"/>
      <c r="N260" s="21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22"/>
      <c r="B261" s="18">
        <v>1.0</v>
      </c>
      <c r="C261" s="23">
        <v>44683.0</v>
      </c>
      <c r="D261" s="21" t="s">
        <v>137</v>
      </c>
      <c r="E261" s="21" t="s">
        <v>120</v>
      </c>
      <c r="F261" s="21" t="s">
        <v>471</v>
      </c>
      <c r="G261" s="21">
        <v>76.0</v>
      </c>
      <c r="H261" s="21" t="s">
        <v>51</v>
      </c>
      <c r="I261" s="21" t="s">
        <v>24</v>
      </c>
      <c r="J261" s="21" t="s">
        <v>115</v>
      </c>
      <c r="K261" s="21" t="s">
        <v>116</v>
      </c>
      <c r="L261" s="21" t="s">
        <v>7</v>
      </c>
      <c r="M261" s="21"/>
      <c r="N261" s="21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30" t="s">
        <v>31</v>
      </c>
      <c r="B262" s="18">
        <v>1.0</v>
      </c>
      <c r="C262" s="23">
        <v>44683.0</v>
      </c>
      <c r="D262" s="21" t="s">
        <v>472</v>
      </c>
      <c r="E262" s="21" t="s">
        <v>129</v>
      </c>
      <c r="F262" s="21" t="s">
        <v>473</v>
      </c>
      <c r="G262" s="21">
        <v>91.0</v>
      </c>
      <c r="H262" s="21" t="s">
        <v>51</v>
      </c>
      <c r="I262" s="21" t="s">
        <v>12</v>
      </c>
      <c r="J262" s="21" t="s">
        <v>115</v>
      </c>
      <c r="K262" s="21" t="s">
        <v>116</v>
      </c>
      <c r="L262" s="21" t="s">
        <v>7</v>
      </c>
      <c r="M262" s="21"/>
      <c r="N262" s="21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22"/>
      <c r="B263" s="18">
        <v>1.0</v>
      </c>
      <c r="C263" s="23">
        <v>44683.0</v>
      </c>
      <c r="D263" s="21" t="s">
        <v>474</v>
      </c>
      <c r="E263" s="21" t="s">
        <v>258</v>
      </c>
      <c r="F263" s="21" t="s">
        <v>475</v>
      </c>
      <c r="G263" s="21">
        <v>73.0</v>
      </c>
      <c r="H263" s="21" t="s">
        <v>51</v>
      </c>
      <c r="I263" s="21" t="s">
        <v>10</v>
      </c>
      <c r="J263" s="21" t="s">
        <v>260</v>
      </c>
      <c r="K263" s="21" t="s">
        <v>116</v>
      </c>
      <c r="L263" s="21" t="s">
        <v>7</v>
      </c>
      <c r="M263" s="21"/>
      <c r="N263" s="21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22"/>
      <c r="B264" s="18">
        <v>1.0</v>
      </c>
      <c r="C264" s="23">
        <v>44684.0</v>
      </c>
      <c r="D264" s="21" t="s">
        <v>137</v>
      </c>
      <c r="E264" s="21" t="s">
        <v>120</v>
      </c>
      <c r="F264" s="21" t="s">
        <v>476</v>
      </c>
      <c r="G264" s="21">
        <v>67.0</v>
      </c>
      <c r="H264" s="21" t="s">
        <v>51</v>
      </c>
      <c r="I264" s="21" t="s">
        <v>13</v>
      </c>
      <c r="J264" s="21" t="s">
        <v>115</v>
      </c>
      <c r="K264" s="21" t="s">
        <v>116</v>
      </c>
      <c r="L264" s="21" t="s">
        <v>7</v>
      </c>
      <c r="M264" s="21"/>
      <c r="N264" s="21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22"/>
      <c r="B265" s="18">
        <v>1.0</v>
      </c>
      <c r="C265" s="23">
        <v>44684.0</v>
      </c>
      <c r="D265" s="21" t="s">
        <v>142</v>
      </c>
      <c r="E265" s="21" t="s">
        <v>120</v>
      </c>
      <c r="F265" s="21" t="s">
        <v>477</v>
      </c>
      <c r="G265" s="21">
        <v>85.0</v>
      </c>
      <c r="H265" s="21" t="s">
        <v>51</v>
      </c>
      <c r="I265" s="21" t="s">
        <v>13</v>
      </c>
      <c r="J265" s="21" t="s">
        <v>115</v>
      </c>
      <c r="K265" s="21" t="s">
        <v>116</v>
      </c>
      <c r="L265" s="21" t="s">
        <v>6</v>
      </c>
      <c r="M265" s="21"/>
      <c r="N265" s="21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22"/>
      <c r="B266" s="18">
        <v>1.0</v>
      </c>
      <c r="C266" s="23">
        <v>44686.0</v>
      </c>
      <c r="D266" s="21" t="s">
        <v>478</v>
      </c>
      <c r="E266" s="21" t="s">
        <v>479</v>
      </c>
      <c r="F266" s="21" t="s">
        <v>480</v>
      </c>
      <c r="G266" s="21">
        <v>69.0</v>
      </c>
      <c r="H266" s="21" t="s">
        <v>51</v>
      </c>
      <c r="I266" s="21" t="s">
        <v>12</v>
      </c>
      <c r="J266" s="21" t="s">
        <v>115</v>
      </c>
      <c r="K266" s="21" t="s">
        <v>116</v>
      </c>
      <c r="L266" s="21" t="s">
        <v>6</v>
      </c>
      <c r="M266" s="21"/>
      <c r="N266" s="21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22"/>
      <c r="B267" s="18">
        <v>1.0</v>
      </c>
      <c r="C267" s="23">
        <v>44687.0</v>
      </c>
      <c r="D267" s="21" t="s">
        <v>208</v>
      </c>
      <c r="E267" s="21" t="s">
        <v>113</v>
      </c>
      <c r="F267" s="21" t="s">
        <v>481</v>
      </c>
      <c r="G267" s="21">
        <v>76.0</v>
      </c>
      <c r="H267" s="21" t="s">
        <v>51</v>
      </c>
      <c r="I267" s="21" t="s">
        <v>13</v>
      </c>
      <c r="J267" s="21" t="s">
        <v>115</v>
      </c>
      <c r="K267" s="21" t="s">
        <v>116</v>
      </c>
      <c r="L267" s="21" t="s">
        <v>6</v>
      </c>
      <c r="M267" s="21"/>
      <c r="N267" s="21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22"/>
      <c r="B268" s="18">
        <v>1.0</v>
      </c>
      <c r="C268" s="23">
        <v>44689.0</v>
      </c>
      <c r="D268" s="21" t="s">
        <v>482</v>
      </c>
      <c r="E268" s="21" t="s">
        <v>483</v>
      </c>
      <c r="F268" s="21" t="s">
        <v>484</v>
      </c>
      <c r="G268" s="21">
        <v>94.0</v>
      </c>
      <c r="H268" s="21" t="s">
        <v>51</v>
      </c>
      <c r="I268" s="21" t="s">
        <v>26</v>
      </c>
      <c r="J268" s="21" t="s">
        <v>48</v>
      </c>
      <c r="K268" s="21" t="s">
        <v>116</v>
      </c>
      <c r="L268" s="21" t="s">
        <v>7</v>
      </c>
      <c r="M268" s="21"/>
      <c r="N268" s="21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22"/>
      <c r="B269" s="18">
        <v>1.0</v>
      </c>
      <c r="C269" s="23">
        <v>44689.0</v>
      </c>
      <c r="D269" s="21" t="s">
        <v>109</v>
      </c>
      <c r="E269" s="21" t="s">
        <v>110</v>
      </c>
      <c r="F269" s="21" t="s">
        <v>485</v>
      </c>
      <c r="G269" s="21">
        <v>52.0</v>
      </c>
      <c r="H269" s="21" t="s">
        <v>47</v>
      </c>
      <c r="I269" s="21" t="s">
        <v>26</v>
      </c>
      <c r="J269" s="21" t="s">
        <v>48</v>
      </c>
      <c r="K269" s="21" t="s">
        <v>116</v>
      </c>
      <c r="L269" s="21" t="s">
        <v>6</v>
      </c>
      <c r="M269" s="21"/>
      <c r="N269" s="21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22"/>
      <c r="B270" s="18">
        <v>1.0</v>
      </c>
      <c r="C270" s="23">
        <v>44689.0</v>
      </c>
      <c r="D270" s="21" t="s">
        <v>486</v>
      </c>
      <c r="E270" s="21" t="s">
        <v>110</v>
      </c>
      <c r="F270" s="21" t="s">
        <v>487</v>
      </c>
      <c r="G270" s="21">
        <v>99.0</v>
      </c>
      <c r="H270" s="21" t="s">
        <v>47</v>
      </c>
      <c r="I270" s="21" t="s">
        <v>26</v>
      </c>
      <c r="J270" s="21" t="s">
        <v>48</v>
      </c>
      <c r="K270" s="21" t="s">
        <v>116</v>
      </c>
      <c r="L270" s="21" t="s">
        <v>7</v>
      </c>
      <c r="M270" s="21"/>
      <c r="N270" s="21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22"/>
      <c r="B271" s="18">
        <v>1.0</v>
      </c>
      <c r="C271" s="23">
        <v>44689.0</v>
      </c>
      <c r="D271" s="21" t="s">
        <v>208</v>
      </c>
      <c r="E271" s="21" t="s">
        <v>113</v>
      </c>
      <c r="F271" s="21" t="s">
        <v>488</v>
      </c>
      <c r="G271" s="21">
        <v>71.0</v>
      </c>
      <c r="H271" s="21" t="s">
        <v>51</v>
      </c>
      <c r="I271" s="21" t="s">
        <v>13</v>
      </c>
      <c r="J271" s="21" t="s">
        <v>115</v>
      </c>
      <c r="K271" s="21" t="s">
        <v>116</v>
      </c>
      <c r="L271" s="21" t="s">
        <v>8</v>
      </c>
      <c r="M271" s="21"/>
      <c r="N271" s="21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22"/>
      <c r="B272" s="18">
        <v>1.0</v>
      </c>
      <c r="C272" s="23">
        <v>44689.0</v>
      </c>
      <c r="D272" s="21" t="s">
        <v>142</v>
      </c>
      <c r="E272" s="21" t="s">
        <v>120</v>
      </c>
      <c r="F272" s="21" t="s">
        <v>489</v>
      </c>
      <c r="G272" s="21">
        <v>80.0</v>
      </c>
      <c r="H272" s="21" t="s">
        <v>51</v>
      </c>
      <c r="I272" s="21" t="s">
        <v>12</v>
      </c>
      <c r="J272" s="21" t="s">
        <v>115</v>
      </c>
      <c r="K272" s="21" t="s">
        <v>116</v>
      </c>
      <c r="L272" s="21" t="s">
        <v>8</v>
      </c>
      <c r="M272" s="21"/>
      <c r="N272" s="21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22"/>
      <c r="B273" s="18">
        <v>1.0</v>
      </c>
      <c r="C273" s="23">
        <v>44689.0</v>
      </c>
      <c r="D273" s="21" t="s">
        <v>137</v>
      </c>
      <c r="E273" s="21" t="s">
        <v>120</v>
      </c>
      <c r="F273" s="21" t="s">
        <v>490</v>
      </c>
      <c r="G273" s="21">
        <v>50.0</v>
      </c>
      <c r="H273" s="21" t="s">
        <v>47</v>
      </c>
      <c r="I273" s="21" t="s">
        <v>12</v>
      </c>
      <c r="J273" s="21" t="s">
        <v>115</v>
      </c>
      <c r="K273" s="21" t="s">
        <v>116</v>
      </c>
      <c r="L273" s="21" t="s">
        <v>8</v>
      </c>
      <c r="M273" s="21"/>
      <c r="N273" s="21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22"/>
      <c r="B274" s="18">
        <v>1.0</v>
      </c>
      <c r="C274" s="23">
        <v>44690.0</v>
      </c>
      <c r="D274" s="21" t="s">
        <v>142</v>
      </c>
      <c r="E274" s="21" t="s">
        <v>120</v>
      </c>
      <c r="F274" s="21" t="s">
        <v>491</v>
      </c>
      <c r="G274" s="21">
        <v>75.0</v>
      </c>
      <c r="H274" s="21" t="s">
        <v>51</v>
      </c>
      <c r="I274" s="21" t="s">
        <v>12</v>
      </c>
      <c r="J274" s="21" t="s">
        <v>115</v>
      </c>
      <c r="K274" s="21" t="s">
        <v>116</v>
      </c>
      <c r="L274" s="21" t="s">
        <v>6</v>
      </c>
      <c r="M274" s="21"/>
      <c r="N274" s="21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22"/>
      <c r="B275" s="18">
        <v>1.0</v>
      </c>
      <c r="C275" s="23">
        <v>44690.0</v>
      </c>
      <c r="D275" s="21" t="s">
        <v>137</v>
      </c>
      <c r="E275" s="21" t="s">
        <v>120</v>
      </c>
      <c r="F275" s="21" t="s">
        <v>492</v>
      </c>
      <c r="G275" s="21">
        <v>73.0</v>
      </c>
      <c r="H275" s="21" t="s">
        <v>51</v>
      </c>
      <c r="I275" s="21" t="s">
        <v>12</v>
      </c>
      <c r="J275" s="21" t="s">
        <v>115</v>
      </c>
      <c r="K275" s="21" t="s">
        <v>116</v>
      </c>
      <c r="L275" s="21" t="s">
        <v>6</v>
      </c>
      <c r="M275" s="21"/>
      <c r="N275" s="21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22"/>
      <c r="B276" s="18">
        <v>1.0</v>
      </c>
      <c r="C276" s="23">
        <v>44690.0</v>
      </c>
      <c r="D276" s="34" t="s">
        <v>131</v>
      </c>
      <c r="E276" s="21" t="s">
        <v>113</v>
      </c>
      <c r="F276" s="21" t="s">
        <v>493</v>
      </c>
      <c r="G276" s="21">
        <v>66.0</v>
      </c>
      <c r="H276" s="21" t="s">
        <v>51</v>
      </c>
      <c r="I276" s="21" t="s">
        <v>12</v>
      </c>
      <c r="J276" s="21" t="s">
        <v>115</v>
      </c>
      <c r="K276" s="21" t="s">
        <v>116</v>
      </c>
      <c r="L276" s="21" t="s">
        <v>7</v>
      </c>
      <c r="M276" s="21"/>
      <c r="N276" s="21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22"/>
      <c r="B277" s="18">
        <v>1.0</v>
      </c>
      <c r="C277" s="23">
        <v>44690.0</v>
      </c>
      <c r="D277" s="21" t="s">
        <v>131</v>
      </c>
      <c r="E277" s="21" t="s">
        <v>113</v>
      </c>
      <c r="F277" s="21" t="s">
        <v>494</v>
      </c>
      <c r="G277" s="21">
        <v>68.0</v>
      </c>
      <c r="H277" s="21" t="s">
        <v>47</v>
      </c>
      <c r="I277" s="21" t="s">
        <v>12</v>
      </c>
      <c r="J277" s="21" t="s">
        <v>115</v>
      </c>
      <c r="K277" s="21" t="s">
        <v>116</v>
      </c>
      <c r="L277" s="21" t="s">
        <v>6</v>
      </c>
      <c r="M277" s="21"/>
      <c r="N277" s="21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22"/>
      <c r="B278" s="18">
        <v>1.0</v>
      </c>
      <c r="C278" s="23">
        <v>44690.0</v>
      </c>
      <c r="D278" s="21" t="s">
        <v>495</v>
      </c>
      <c r="E278" s="21" t="s">
        <v>123</v>
      </c>
      <c r="F278" s="21" t="s">
        <v>496</v>
      </c>
      <c r="G278" s="21">
        <v>53.0</v>
      </c>
      <c r="H278" s="21" t="s">
        <v>47</v>
      </c>
      <c r="I278" s="21" t="s">
        <v>12</v>
      </c>
      <c r="J278" s="21" t="s">
        <v>115</v>
      </c>
      <c r="K278" s="21" t="s">
        <v>116</v>
      </c>
      <c r="L278" s="21" t="s">
        <v>7</v>
      </c>
      <c r="M278" s="21"/>
      <c r="N278" s="21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22"/>
      <c r="B279" s="18">
        <v>1.0</v>
      </c>
      <c r="C279" s="23">
        <v>44691.0</v>
      </c>
      <c r="D279" s="21" t="s">
        <v>495</v>
      </c>
      <c r="E279" s="21" t="s">
        <v>123</v>
      </c>
      <c r="F279" s="21" t="s">
        <v>497</v>
      </c>
      <c r="G279" s="21">
        <v>81.0</v>
      </c>
      <c r="H279" s="21" t="s">
        <v>47</v>
      </c>
      <c r="I279" s="21" t="s">
        <v>22</v>
      </c>
      <c r="J279" s="21" t="s">
        <v>115</v>
      </c>
      <c r="K279" s="21" t="s">
        <v>116</v>
      </c>
      <c r="L279" s="21" t="s">
        <v>7</v>
      </c>
      <c r="M279" s="21"/>
      <c r="N279" s="21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22"/>
      <c r="B280" s="18">
        <v>1.0</v>
      </c>
      <c r="C280" s="23">
        <v>44691.0</v>
      </c>
      <c r="D280" s="21" t="s">
        <v>431</v>
      </c>
      <c r="E280" s="21" t="s">
        <v>123</v>
      </c>
      <c r="F280" s="21" t="s">
        <v>498</v>
      </c>
      <c r="G280" s="21">
        <v>60.0</v>
      </c>
      <c r="H280" s="21" t="s">
        <v>47</v>
      </c>
      <c r="I280" s="21" t="s">
        <v>22</v>
      </c>
      <c r="J280" s="21" t="s">
        <v>115</v>
      </c>
      <c r="K280" s="21" t="s">
        <v>116</v>
      </c>
      <c r="L280" s="21" t="s">
        <v>7</v>
      </c>
      <c r="M280" s="21"/>
      <c r="N280" s="21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22"/>
      <c r="B281" s="18">
        <v>1.0</v>
      </c>
      <c r="C281" s="23">
        <v>44691.0</v>
      </c>
      <c r="D281" s="21" t="s">
        <v>137</v>
      </c>
      <c r="E281" s="21" t="s">
        <v>120</v>
      </c>
      <c r="F281" s="21" t="s">
        <v>499</v>
      </c>
      <c r="G281" s="21">
        <v>61.0</v>
      </c>
      <c r="H281" s="21" t="s">
        <v>51</v>
      </c>
      <c r="I281" s="21" t="s">
        <v>22</v>
      </c>
      <c r="J281" s="21" t="s">
        <v>115</v>
      </c>
      <c r="K281" s="21" t="s">
        <v>116</v>
      </c>
      <c r="L281" s="21" t="s">
        <v>7</v>
      </c>
      <c r="M281" s="21"/>
      <c r="N281" s="21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22"/>
      <c r="B282" s="18">
        <v>1.0</v>
      </c>
      <c r="C282" s="23">
        <v>44690.0</v>
      </c>
      <c r="D282" s="21" t="s">
        <v>500</v>
      </c>
      <c r="E282" s="21" t="s">
        <v>199</v>
      </c>
      <c r="F282" s="21" t="s">
        <v>501</v>
      </c>
      <c r="G282" s="21">
        <v>88.0</v>
      </c>
      <c r="H282" s="21" t="s">
        <v>47</v>
      </c>
      <c r="I282" s="21" t="s">
        <v>10</v>
      </c>
      <c r="J282" s="21" t="s">
        <v>115</v>
      </c>
      <c r="K282" s="21" t="s">
        <v>116</v>
      </c>
      <c r="L282" s="21" t="s">
        <v>6</v>
      </c>
      <c r="M282" s="21"/>
      <c r="N282" s="21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22"/>
      <c r="B283" s="18">
        <v>1.0</v>
      </c>
      <c r="C283" s="23">
        <v>44694.0</v>
      </c>
      <c r="D283" s="21" t="s">
        <v>137</v>
      </c>
      <c r="E283" s="21" t="s">
        <v>120</v>
      </c>
      <c r="F283" s="21" t="s">
        <v>502</v>
      </c>
      <c r="G283" s="21">
        <v>86.0</v>
      </c>
      <c r="H283" s="21" t="s">
        <v>51</v>
      </c>
      <c r="I283" s="21" t="s">
        <v>12</v>
      </c>
      <c r="J283" s="21" t="s">
        <v>115</v>
      </c>
      <c r="K283" s="21" t="s">
        <v>116</v>
      </c>
      <c r="L283" s="21" t="s">
        <v>8</v>
      </c>
      <c r="M283" s="21"/>
      <c r="N283" s="21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22"/>
      <c r="B284" s="18">
        <v>1.0</v>
      </c>
      <c r="C284" s="23">
        <v>44694.0</v>
      </c>
      <c r="D284" s="21" t="s">
        <v>142</v>
      </c>
      <c r="E284" s="21" t="s">
        <v>120</v>
      </c>
      <c r="F284" s="21" t="s">
        <v>503</v>
      </c>
      <c r="G284" s="21">
        <v>61.0</v>
      </c>
      <c r="H284" s="21" t="s">
        <v>47</v>
      </c>
      <c r="I284" s="21" t="s">
        <v>12</v>
      </c>
      <c r="J284" s="21" t="s">
        <v>115</v>
      </c>
      <c r="K284" s="21" t="s">
        <v>116</v>
      </c>
      <c r="L284" s="21" t="s">
        <v>8</v>
      </c>
      <c r="M284" s="21"/>
      <c r="N284" s="21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22"/>
      <c r="B285" s="18">
        <v>1.0</v>
      </c>
      <c r="C285" s="23">
        <v>44694.0</v>
      </c>
      <c r="D285" s="21" t="s">
        <v>142</v>
      </c>
      <c r="E285" s="21" t="s">
        <v>120</v>
      </c>
      <c r="F285" s="21" t="s">
        <v>503</v>
      </c>
      <c r="G285" s="21">
        <v>61.0</v>
      </c>
      <c r="H285" s="21" t="s">
        <v>47</v>
      </c>
      <c r="I285" s="21" t="s">
        <v>12</v>
      </c>
      <c r="J285" s="21" t="s">
        <v>115</v>
      </c>
      <c r="K285" s="21" t="s">
        <v>116</v>
      </c>
      <c r="L285" s="21" t="s">
        <v>8</v>
      </c>
      <c r="M285" s="21"/>
      <c r="N285" s="21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22"/>
      <c r="B286" s="18">
        <v>1.0</v>
      </c>
      <c r="C286" s="23">
        <v>44694.0</v>
      </c>
      <c r="D286" s="21" t="s">
        <v>142</v>
      </c>
      <c r="E286" s="21" t="s">
        <v>120</v>
      </c>
      <c r="F286" s="21" t="s">
        <v>504</v>
      </c>
      <c r="G286" s="21">
        <v>72.0</v>
      </c>
      <c r="H286" s="21" t="s">
        <v>47</v>
      </c>
      <c r="I286" s="21" t="s">
        <v>12</v>
      </c>
      <c r="J286" s="21" t="s">
        <v>115</v>
      </c>
      <c r="K286" s="21" t="s">
        <v>116</v>
      </c>
      <c r="L286" s="21" t="s">
        <v>7</v>
      </c>
      <c r="M286" s="21"/>
      <c r="N286" s="21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22"/>
      <c r="B287" s="18">
        <v>1.0</v>
      </c>
      <c r="C287" s="23">
        <v>44691.0</v>
      </c>
      <c r="D287" s="21" t="s">
        <v>142</v>
      </c>
      <c r="E287" s="21" t="s">
        <v>120</v>
      </c>
      <c r="F287" s="21" t="s">
        <v>505</v>
      </c>
      <c r="G287" s="21">
        <v>70.0</v>
      </c>
      <c r="H287" s="21" t="s">
        <v>47</v>
      </c>
      <c r="I287" s="21" t="s">
        <v>22</v>
      </c>
      <c r="J287" s="21" t="s">
        <v>115</v>
      </c>
      <c r="K287" s="21" t="s">
        <v>116</v>
      </c>
      <c r="L287" s="21" t="s">
        <v>6</v>
      </c>
      <c r="M287" s="21"/>
      <c r="N287" s="21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22"/>
      <c r="B288" s="18">
        <v>1.0</v>
      </c>
      <c r="C288" s="23">
        <v>44694.0</v>
      </c>
      <c r="D288" s="21" t="s">
        <v>431</v>
      </c>
      <c r="E288" s="21" t="s">
        <v>123</v>
      </c>
      <c r="F288" s="21" t="s">
        <v>506</v>
      </c>
      <c r="G288" s="21">
        <v>80.0</v>
      </c>
      <c r="H288" s="21" t="s">
        <v>47</v>
      </c>
      <c r="I288" s="21" t="s">
        <v>12</v>
      </c>
      <c r="J288" s="21" t="s">
        <v>115</v>
      </c>
      <c r="K288" s="21" t="s">
        <v>116</v>
      </c>
      <c r="L288" s="21" t="s">
        <v>7</v>
      </c>
      <c r="M288" s="21"/>
      <c r="N288" s="21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22"/>
      <c r="B289" s="18">
        <v>1.0</v>
      </c>
      <c r="C289" s="23">
        <v>44694.0</v>
      </c>
      <c r="D289" s="21" t="s">
        <v>137</v>
      </c>
      <c r="E289" s="21" t="s">
        <v>120</v>
      </c>
      <c r="F289" s="21" t="s">
        <v>507</v>
      </c>
      <c r="G289" s="21">
        <v>59.0</v>
      </c>
      <c r="H289" s="21" t="s">
        <v>51</v>
      </c>
      <c r="I289" s="21" t="s">
        <v>12</v>
      </c>
      <c r="J289" s="21" t="s">
        <v>115</v>
      </c>
      <c r="K289" s="21" t="s">
        <v>116</v>
      </c>
      <c r="L289" s="21" t="s">
        <v>6</v>
      </c>
      <c r="M289" s="21"/>
      <c r="N289" s="21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22"/>
      <c r="B290" s="18">
        <v>1.0</v>
      </c>
      <c r="C290" s="23">
        <v>44694.0</v>
      </c>
      <c r="D290" s="21" t="s">
        <v>137</v>
      </c>
      <c r="E290" s="21" t="s">
        <v>120</v>
      </c>
      <c r="F290" s="21" t="s">
        <v>502</v>
      </c>
      <c r="G290" s="21">
        <v>86.0</v>
      </c>
      <c r="H290" s="21" t="s">
        <v>51</v>
      </c>
      <c r="I290" s="21" t="s">
        <v>12</v>
      </c>
      <c r="J290" s="21" t="s">
        <v>115</v>
      </c>
      <c r="K290" s="21" t="s">
        <v>116</v>
      </c>
      <c r="L290" s="21" t="s">
        <v>7</v>
      </c>
      <c r="M290" s="21"/>
      <c r="N290" s="21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22"/>
      <c r="B291" s="18">
        <v>1.0</v>
      </c>
      <c r="C291" s="23">
        <v>44694.0</v>
      </c>
      <c r="D291" s="21" t="s">
        <v>142</v>
      </c>
      <c r="E291" s="21" t="s">
        <v>120</v>
      </c>
      <c r="F291" s="21" t="s">
        <v>503</v>
      </c>
      <c r="G291" s="21">
        <v>61.0</v>
      </c>
      <c r="H291" s="21" t="s">
        <v>47</v>
      </c>
      <c r="I291" s="21" t="s">
        <v>12</v>
      </c>
      <c r="J291" s="21" t="s">
        <v>115</v>
      </c>
      <c r="K291" s="21" t="s">
        <v>116</v>
      </c>
      <c r="L291" s="21" t="s">
        <v>7</v>
      </c>
      <c r="M291" s="21"/>
      <c r="N291" s="21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22"/>
      <c r="B292" s="18">
        <v>1.0</v>
      </c>
      <c r="C292" s="23">
        <v>44694.0</v>
      </c>
      <c r="D292" s="21" t="s">
        <v>142</v>
      </c>
      <c r="E292" s="21" t="s">
        <v>120</v>
      </c>
      <c r="F292" s="21" t="s">
        <v>508</v>
      </c>
      <c r="G292" s="21">
        <v>61.0</v>
      </c>
      <c r="H292" s="21" t="s">
        <v>47</v>
      </c>
      <c r="I292" s="21" t="s">
        <v>12</v>
      </c>
      <c r="J292" s="21" t="s">
        <v>115</v>
      </c>
      <c r="K292" s="21" t="s">
        <v>116</v>
      </c>
      <c r="L292" s="21" t="s">
        <v>7</v>
      </c>
      <c r="M292" s="21"/>
      <c r="N292" s="21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22"/>
      <c r="B293" s="18">
        <v>1.0</v>
      </c>
      <c r="C293" s="23">
        <v>44694.0</v>
      </c>
      <c r="D293" s="21" t="s">
        <v>142</v>
      </c>
      <c r="E293" s="21" t="s">
        <v>120</v>
      </c>
      <c r="F293" s="21" t="s">
        <v>504</v>
      </c>
      <c r="G293" s="21">
        <v>72.0</v>
      </c>
      <c r="H293" s="21" t="s">
        <v>47</v>
      </c>
      <c r="I293" s="21" t="s">
        <v>12</v>
      </c>
      <c r="J293" s="21" t="s">
        <v>115</v>
      </c>
      <c r="K293" s="21" t="s">
        <v>116</v>
      </c>
      <c r="L293" s="21" t="s">
        <v>7</v>
      </c>
      <c r="M293" s="21"/>
      <c r="N293" s="21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22"/>
      <c r="B294" s="18">
        <v>1.0</v>
      </c>
      <c r="C294" s="23">
        <v>44694.0</v>
      </c>
      <c r="D294" s="21" t="s">
        <v>431</v>
      </c>
      <c r="E294" s="21" t="s">
        <v>123</v>
      </c>
      <c r="F294" s="21" t="s">
        <v>506</v>
      </c>
      <c r="G294" s="21">
        <v>80.0</v>
      </c>
      <c r="H294" s="21" t="s">
        <v>47</v>
      </c>
      <c r="I294" s="21" t="s">
        <v>12</v>
      </c>
      <c r="J294" s="21" t="s">
        <v>115</v>
      </c>
      <c r="K294" s="21" t="s">
        <v>116</v>
      </c>
      <c r="L294" s="21" t="s">
        <v>7</v>
      </c>
      <c r="M294" s="21"/>
      <c r="N294" s="21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22"/>
      <c r="B295" s="18">
        <v>1.0</v>
      </c>
      <c r="C295" s="23">
        <v>44698.0</v>
      </c>
      <c r="D295" s="21" t="s">
        <v>299</v>
      </c>
      <c r="E295" s="21" t="s">
        <v>199</v>
      </c>
      <c r="F295" s="21" t="s">
        <v>509</v>
      </c>
      <c r="G295" s="21">
        <v>94.0</v>
      </c>
      <c r="H295" s="21" t="s">
        <v>51</v>
      </c>
      <c r="I295" s="21" t="s">
        <v>29</v>
      </c>
      <c r="J295" s="21" t="s">
        <v>115</v>
      </c>
      <c r="K295" s="21" t="s">
        <v>116</v>
      </c>
      <c r="L295" s="21" t="s">
        <v>6</v>
      </c>
      <c r="M295" s="21"/>
      <c r="N295" s="21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22"/>
      <c r="B296" s="18">
        <v>1.0</v>
      </c>
      <c r="C296" s="23">
        <v>44700.0</v>
      </c>
      <c r="D296" s="21" t="s">
        <v>510</v>
      </c>
      <c r="E296" s="21" t="s">
        <v>110</v>
      </c>
      <c r="F296" s="21" t="s">
        <v>511</v>
      </c>
      <c r="G296" s="21">
        <v>98.0</v>
      </c>
      <c r="H296" s="21" t="s">
        <v>51</v>
      </c>
      <c r="I296" s="21" t="s">
        <v>29</v>
      </c>
      <c r="J296" s="21" t="s">
        <v>48</v>
      </c>
      <c r="K296" s="21" t="s">
        <v>116</v>
      </c>
      <c r="L296" s="21" t="s">
        <v>6</v>
      </c>
      <c r="M296" s="21"/>
      <c r="N296" s="21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22"/>
      <c r="B297" s="18">
        <v>1.0</v>
      </c>
      <c r="C297" s="23">
        <v>44700.0</v>
      </c>
      <c r="D297" s="21" t="s">
        <v>512</v>
      </c>
      <c r="E297" s="21" t="s">
        <v>199</v>
      </c>
      <c r="F297" s="21" t="s">
        <v>513</v>
      </c>
      <c r="G297" s="21">
        <v>79.0</v>
      </c>
      <c r="H297" s="21" t="s">
        <v>51</v>
      </c>
      <c r="I297" s="21" t="s">
        <v>29</v>
      </c>
      <c r="J297" s="21" t="s">
        <v>115</v>
      </c>
      <c r="K297" s="21" t="s">
        <v>116</v>
      </c>
      <c r="L297" s="21" t="s">
        <v>6</v>
      </c>
      <c r="M297" s="21"/>
      <c r="N297" s="21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22"/>
      <c r="B298" s="18">
        <v>1.0</v>
      </c>
      <c r="C298" s="23">
        <v>44701.0</v>
      </c>
      <c r="D298" s="21" t="s">
        <v>208</v>
      </c>
      <c r="E298" s="21" t="s">
        <v>113</v>
      </c>
      <c r="F298" s="21" t="s">
        <v>514</v>
      </c>
      <c r="G298" s="21">
        <v>66.0</v>
      </c>
      <c r="H298" s="21" t="s">
        <v>51</v>
      </c>
      <c r="I298" s="21" t="s">
        <v>12</v>
      </c>
      <c r="J298" s="21" t="s">
        <v>115</v>
      </c>
      <c r="K298" s="21" t="s">
        <v>116</v>
      </c>
      <c r="L298" s="21" t="s">
        <v>7</v>
      </c>
      <c r="M298" s="21"/>
      <c r="N298" s="21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22"/>
      <c r="B299" s="18">
        <v>1.0</v>
      </c>
      <c r="C299" s="23">
        <v>44701.0</v>
      </c>
      <c r="D299" s="21" t="s">
        <v>515</v>
      </c>
      <c r="E299" s="21" t="s">
        <v>120</v>
      </c>
      <c r="F299" s="21" t="s">
        <v>516</v>
      </c>
      <c r="G299" s="21">
        <v>79.0</v>
      </c>
      <c r="H299" s="21" t="s">
        <v>51</v>
      </c>
      <c r="I299" s="21" t="s">
        <v>12</v>
      </c>
      <c r="J299" s="21" t="s">
        <v>115</v>
      </c>
      <c r="K299" s="21" t="s">
        <v>116</v>
      </c>
      <c r="L299" s="21" t="s">
        <v>6</v>
      </c>
      <c r="M299" s="21"/>
      <c r="N299" s="21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22"/>
      <c r="B300" s="18">
        <v>1.0</v>
      </c>
      <c r="C300" s="23">
        <v>44701.0</v>
      </c>
      <c r="D300" s="21" t="s">
        <v>440</v>
      </c>
      <c r="E300" s="21" t="s">
        <v>113</v>
      </c>
      <c r="F300" s="21" t="s">
        <v>517</v>
      </c>
      <c r="G300" s="21">
        <v>62.0</v>
      </c>
      <c r="H300" s="21" t="s">
        <v>51</v>
      </c>
      <c r="I300" s="21" t="s">
        <v>12</v>
      </c>
      <c r="J300" s="21" t="s">
        <v>115</v>
      </c>
      <c r="K300" s="21" t="s">
        <v>116</v>
      </c>
      <c r="L300" s="21" t="s">
        <v>7</v>
      </c>
      <c r="M300" s="21"/>
      <c r="N300" s="21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22"/>
      <c r="B301" s="18">
        <v>1.0</v>
      </c>
      <c r="C301" s="23">
        <v>44701.0</v>
      </c>
      <c r="D301" s="21" t="s">
        <v>518</v>
      </c>
      <c r="E301" s="21" t="s">
        <v>519</v>
      </c>
      <c r="F301" s="21" t="s">
        <v>520</v>
      </c>
      <c r="G301" s="21">
        <v>69.0</v>
      </c>
      <c r="H301" s="21" t="s">
        <v>47</v>
      </c>
      <c r="I301" s="21" t="s">
        <v>12</v>
      </c>
      <c r="J301" s="21" t="s">
        <v>115</v>
      </c>
      <c r="K301" s="21" t="s">
        <v>116</v>
      </c>
      <c r="L301" s="21" t="s">
        <v>7</v>
      </c>
      <c r="M301" s="21"/>
      <c r="N301" s="21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22"/>
      <c r="B302" s="18">
        <v>1.0</v>
      </c>
      <c r="C302" s="23">
        <v>44701.0</v>
      </c>
      <c r="D302" s="21" t="s">
        <v>521</v>
      </c>
      <c r="E302" s="21" t="s">
        <v>123</v>
      </c>
      <c r="F302" s="21" t="s">
        <v>522</v>
      </c>
      <c r="G302" s="21">
        <v>66.0</v>
      </c>
      <c r="H302" s="21" t="s">
        <v>47</v>
      </c>
      <c r="I302" s="21" t="s">
        <v>12</v>
      </c>
      <c r="J302" s="21" t="s">
        <v>115</v>
      </c>
      <c r="K302" s="21" t="s">
        <v>116</v>
      </c>
      <c r="L302" s="21" t="s">
        <v>7</v>
      </c>
      <c r="M302" s="21"/>
      <c r="N302" s="21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22"/>
      <c r="B303" s="18">
        <v>1.0</v>
      </c>
      <c r="C303" s="23">
        <v>44701.0</v>
      </c>
      <c r="D303" s="21" t="s">
        <v>523</v>
      </c>
      <c r="E303" s="21" t="s">
        <v>123</v>
      </c>
      <c r="F303" s="21" t="s">
        <v>524</v>
      </c>
      <c r="G303" s="21">
        <v>79.0</v>
      </c>
      <c r="H303" s="21" t="s">
        <v>47</v>
      </c>
      <c r="I303" s="21" t="s">
        <v>12</v>
      </c>
      <c r="J303" s="21" t="s">
        <v>115</v>
      </c>
      <c r="K303" s="21" t="s">
        <v>116</v>
      </c>
      <c r="L303" s="21" t="s">
        <v>6</v>
      </c>
      <c r="M303" s="21"/>
      <c r="N303" s="21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22"/>
      <c r="B304" s="18">
        <v>1.0</v>
      </c>
      <c r="C304" s="35">
        <v>44770.0</v>
      </c>
      <c r="D304" s="21" t="s">
        <v>523</v>
      </c>
      <c r="E304" s="21" t="s">
        <v>123</v>
      </c>
      <c r="F304" s="21" t="s">
        <v>524</v>
      </c>
      <c r="G304" s="21">
        <v>79.0</v>
      </c>
      <c r="H304" s="21" t="s">
        <v>47</v>
      </c>
      <c r="I304" s="21" t="s">
        <v>12</v>
      </c>
      <c r="J304" s="21" t="s">
        <v>115</v>
      </c>
      <c r="K304" s="21" t="s">
        <v>116</v>
      </c>
      <c r="L304" s="21" t="s">
        <v>6</v>
      </c>
      <c r="M304" s="21"/>
      <c r="N304" s="21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22"/>
      <c r="B305" s="18">
        <v>1.0</v>
      </c>
      <c r="C305" s="35">
        <v>44770.0</v>
      </c>
      <c r="D305" s="21" t="s">
        <v>523</v>
      </c>
      <c r="E305" s="21" t="s">
        <v>123</v>
      </c>
      <c r="F305" s="21" t="s">
        <v>524</v>
      </c>
      <c r="G305" s="21">
        <v>79.0</v>
      </c>
      <c r="H305" s="21" t="s">
        <v>47</v>
      </c>
      <c r="I305" s="21" t="s">
        <v>12</v>
      </c>
      <c r="J305" s="21" t="s">
        <v>115</v>
      </c>
      <c r="K305" s="21" t="s">
        <v>116</v>
      </c>
      <c r="L305" s="21" t="s">
        <v>6</v>
      </c>
      <c r="M305" s="21"/>
      <c r="N305" s="21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22"/>
      <c r="B306" s="18">
        <v>1.0</v>
      </c>
      <c r="C306" s="35">
        <v>44772.0</v>
      </c>
      <c r="D306" s="21" t="s">
        <v>523</v>
      </c>
      <c r="E306" s="21" t="s">
        <v>123</v>
      </c>
      <c r="F306" s="21" t="s">
        <v>524</v>
      </c>
      <c r="G306" s="21">
        <v>79.0</v>
      </c>
      <c r="H306" s="21" t="s">
        <v>47</v>
      </c>
      <c r="I306" s="21" t="s">
        <v>12</v>
      </c>
      <c r="J306" s="21" t="s">
        <v>115</v>
      </c>
      <c r="K306" s="21" t="s">
        <v>116</v>
      </c>
      <c r="L306" s="21" t="s">
        <v>6</v>
      </c>
      <c r="M306" s="21"/>
      <c r="N306" s="21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22"/>
      <c r="B307" s="18">
        <v>1.0</v>
      </c>
      <c r="C307" s="35">
        <v>44799.0</v>
      </c>
      <c r="D307" s="21" t="s">
        <v>523</v>
      </c>
      <c r="E307" s="21" t="s">
        <v>123</v>
      </c>
      <c r="F307" s="21" t="s">
        <v>524</v>
      </c>
      <c r="G307" s="21">
        <v>79.0</v>
      </c>
      <c r="H307" s="21" t="s">
        <v>47</v>
      </c>
      <c r="I307" s="21" t="s">
        <v>12</v>
      </c>
      <c r="J307" s="21" t="s">
        <v>115</v>
      </c>
      <c r="K307" s="21" t="s">
        <v>116</v>
      </c>
      <c r="L307" s="21" t="s">
        <v>6</v>
      </c>
      <c r="M307" s="21"/>
      <c r="N307" s="21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22"/>
      <c r="B308" s="18">
        <v>1.0</v>
      </c>
      <c r="C308" s="35">
        <v>44804.0</v>
      </c>
      <c r="D308" s="21" t="s">
        <v>523</v>
      </c>
      <c r="E308" s="21" t="s">
        <v>123</v>
      </c>
      <c r="F308" s="21" t="s">
        <v>524</v>
      </c>
      <c r="G308" s="21">
        <v>79.0</v>
      </c>
      <c r="H308" s="21" t="s">
        <v>47</v>
      </c>
      <c r="I308" s="21" t="s">
        <v>12</v>
      </c>
      <c r="J308" s="21" t="s">
        <v>115</v>
      </c>
      <c r="K308" s="21" t="s">
        <v>116</v>
      </c>
      <c r="L308" s="21" t="s">
        <v>6</v>
      </c>
      <c r="M308" s="21"/>
      <c r="N308" s="21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22"/>
      <c r="B309" s="18">
        <v>1.0</v>
      </c>
      <c r="C309" s="35">
        <v>44832.0</v>
      </c>
      <c r="D309" s="21" t="s">
        <v>523</v>
      </c>
      <c r="E309" s="21" t="s">
        <v>123</v>
      </c>
      <c r="F309" s="21" t="s">
        <v>524</v>
      </c>
      <c r="G309" s="21">
        <v>79.0</v>
      </c>
      <c r="H309" s="21" t="s">
        <v>47</v>
      </c>
      <c r="I309" s="21" t="s">
        <v>12</v>
      </c>
      <c r="J309" s="21" t="s">
        <v>115</v>
      </c>
      <c r="K309" s="21" t="s">
        <v>116</v>
      </c>
      <c r="L309" s="21" t="s">
        <v>6</v>
      </c>
      <c r="M309" s="21"/>
      <c r="N309" s="21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22"/>
      <c r="B310" s="18">
        <v>1.0</v>
      </c>
      <c r="C310" s="35">
        <v>44846.0</v>
      </c>
      <c r="D310" s="21" t="s">
        <v>523</v>
      </c>
      <c r="E310" s="21" t="s">
        <v>123</v>
      </c>
      <c r="F310" s="21" t="s">
        <v>524</v>
      </c>
      <c r="G310" s="21">
        <v>79.0</v>
      </c>
      <c r="H310" s="21" t="s">
        <v>47</v>
      </c>
      <c r="I310" s="21" t="s">
        <v>12</v>
      </c>
      <c r="J310" s="21" t="s">
        <v>115</v>
      </c>
      <c r="K310" s="21" t="s">
        <v>116</v>
      </c>
      <c r="L310" s="21" t="s">
        <v>6</v>
      </c>
      <c r="M310" s="21"/>
      <c r="N310" s="21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22"/>
      <c r="B311" s="18">
        <v>1.0</v>
      </c>
      <c r="C311" s="35">
        <v>44854.0</v>
      </c>
      <c r="D311" s="21" t="s">
        <v>523</v>
      </c>
      <c r="E311" s="21" t="s">
        <v>123</v>
      </c>
      <c r="F311" s="21" t="s">
        <v>524</v>
      </c>
      <c r="G311" s="21">
        <v>79.0</v>
      </c>
      <c r="H311" s="21" t="s">
        <v>47</v>
      </c>
      <c r="I311" s="21" t="s">
        <v>12</v>
      </c>
      <c r="J311" s="21" t="s">
        <v>115</v>
      </c>
      <c r="K311" s="21" t="s">
        <v>116</v>
      </c>
      <c r="L311" s="21" t="s">
        <v>6</v>
      </c>
      <c r="M311" s="21"/>
      <c r="N311" s="21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22"/>
      <c r="B312" s="18">
        <v>1.0</v>
      </c>
      <c r="C312" s="35">
        <v>44859.0</v>
      </c>
      <c r="D312" s="21" t="s">
        <v>523</v>
      </c>
      <c r="E312" s="21" t="s">
        <v>123</v>
      </c>
      <c r="F312" s="21" t="s">
        <v>524</v>
      </c>
      <c r="G312" s="21">
        <v>79.0</v>
      </c>
      <c r="H312" s="21" t="s">
        <v>47</v>
      </c>
      <c r="I312" s="21" t="s">
        <v>12</v>
      </c>
      <c r="J312" s="21" t="s">
        <v>115</v>
      </c>
      <c r="K312" s="21" t="s">
        <v>116</v>
      </c>
      <c r="L312" s="21" t="s">
        <v>6</v>
      </c>
      <c r="M312" s="21"/>
      <c r="N312" s="21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22"/>
      <c r="B313" s="18">
        <v>1.0</v>
      </c>
      <c r="C313" s="35">
        <v>44863.0</v>
      </c>
      <c r="D313" s="21" t="s">
        <v>523</v>
      </c>
      <c r="E313" s="21" t="s">
        <v>123</v>
      </c>
      <c r="F313" s="21" t="s">
        <v>524</v>
      </c>
      <c r="G313" s="21">
        <v>79.0</v>
      </c>
      <c r="H313" s="21" t="s">
        <v>47</v>
      </c>
      <c r="I313" s="21" t="s">
        <v>12</v>
      </c>
      <c r="J313" s="21" t="s">
        <v>115</v>
      </c>
      <c r="K313" s="21" t="s">
        <v>116</v>
      </c>
      <c r="L313" s="21" t="s">
        <v>6</v>
      </c>
      <c r="M313" s="21"/>
      <c r="N313" s="21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22"/>
      <c r="B314" s="18">
        <v>1.0</v>
      </c>
      <c r="C314" s="35">
        <v>44882.0</v>
      </c>
      <c r="D314" s="21" t="s">
        <v>523</v>
      </c>
      <c r="E314" s="21" t="s">
        <v>123</v>
      </c>
      <c r="F314" s="21" t="s">
        <v>524</v>
      </c>
      <c r="G314" s="21">
        <v>79.0</v>
      </c>
      <c r="H314" s="21" t="s">
        <v>47</v>
      </c>
      <c r="I314" s="21" t="s">
        <v>12</v>
      </c>
      <c r="J314" s="21" t="s">
        <v>115</v>
      </c>
      <c r="K314" s="21" t="s">
        <v>116</v>
      </c>
      <c r="L314" s="21" t="s">
        <v>6</v>
      </c>
      <c r="M314" s="21"/>
      <c r="N314" s="21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22"/>
      <c r="B315" s="18">
        <v>1.0</v>
      </c>
      <c r="C315" s="35">
        <v>44891.0</v>
      </c>
      <c r="D315" s="21" t="s">
        <v>523</v>
      </c>
      <c r="E315" s="21" t="s">
        <v>123</v>
      </c>
      <c r="F315" s="21" t="s">
        <v>524</v>
      </c>
      <c r="G315" s="21">
        <v>79.0</v>
      </c>
      <c r="H315" s="21" t="s">
        <v>47</v>
      </c>
      <c r="I315" s="21" t="s">
        <v>12</v>
      </c>
      <c r="J315" s="21" t="s">
        <v>115</v>
      </c>
      <c r="K315" s="21" t="s">
        <v>116</v>
      </c>
      <c r="L315" s="21" t="s">
        <v>6</v>
      </c>
      <c r="M315" s="21"/>
      <c r="N315" s="21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22"/>
      <c r="B316" s="18">
        <v>1.0</v>
      </c>
      <c r="C316" s="35">
        <v>44908.0</v>
      </c>
      <c r="D316" s="21" t="s">
        <v>523</v>
      </c>
      <c r="E316" s="21" t="s">
        <v>123</v>
      </c>
      <c r="F316" s="21" t="s">
        <v>524</v>
      </c>
      <c r="G316" s="21">
        <v>79.0</v>
      </c>
      <c r="H316" s="21" t="s">
        <v>47</v>
      </c>
      <c r="I316" s="21" t="s">
        <v>12</v>
      </c>
      <c r="J316" s="21" t="s">
        <v>115</v>
      </c>
      <c r="K316" s="21" t="s">
        <v>116</v>
      </c>
      <c r="L316" s="21" t="s">
        <v>6</v>
      </c>
      <c r="M316" s="21"/>
      <c r="N316" s="21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22"/>
      <c r="B317" s="18">
        <v>1.0</v>
      </c>
      <c r="C317" s="35">
        <v>44924.0</v>
      </c>
      <c r="D317" s="21" t="s">
        <v>523</v>
      </c>
      <c r="E317" s="21" t="s">
        <v>123</v>
      </c>
      <c r="F317" s="21" t="s">
        <v>524</v>
      </c>
      <c r="G317" s="21">
        <v>79.0</v>
      </c>
      <c r="H317" s="21" t="s">
        <v>47</v>
      </c>
      <c r="I317" s="21" t="s">
        <v>12</v>
      </c>
      <c r="J317" s="21" t="s">
        <v>115</v>
      </c>
      <c r="K317" s="21" t="s">
        <v>116</v>
      </c>
      <c r="L317" s="21" t="s">
        <v>6</v>
      </c>
      <c r="M317" s="21"/>
      <c r="N317" s="21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22"/>
      <c r="B318" s="36"/>
      <c r="C318" s="23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22"/>
      <c r="B319" s="36"/>
      <c r="C319" s="23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22"/>
      <c r="B320" s="36"/>
      <c r="C320" s="23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22"/>
      <c r="B321" s="36"/>
      <c r="C321" s="23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22"/>
      <c r="B322" s="36"/>
      <c r="C322" s="23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22"/>
      <c r="B323" s="36"/>
      <c r="C323" s="23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22"/>
      <c r="B324" s="36"/>
      <c r="C324" s="23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22"/>
      <c r="B325" s="36"/>
      <c r="C325" s="23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22"/>
      <c r="B326" s="36"/>
      <c r="C326" s="23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22"/>
      <c r="B327" s="36"/>
      <c r="C327" s="23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22"/>
      <c r="B328" s="36"/>
      <c r="C328" s="23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22"/>
      <c r="B329" s="36"/>
      <c r="C329" s="23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22"/>
      <c r="B330" s="36"/>
      <c r="C330" s="23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22"/>
      <c r="B331" s="36"/>
      <c r="C331" s="23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22"/>
      <c r="B332" s="36"/>
      <c r="C332" s="23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22"/>
      <c r="B333" s="36"/>
      <c r="C333" s="23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22"/>
      <c r="B334" s="36"/>
      <c r="C334" s="23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22"/>
      <c r="B335" s="36"/>
      <c r="C335" s="23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22"/>
      <c r="B336" s="36"/>
      <c r="C336" s="23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22"/>
      <c r="B337" s="36"/>
      <c r="C337" s="23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22"/>
      <c r="B338" s="36"/>
      <c r="C338" s="23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22"/>
      <c r="B339" s="36"/>
      <c r="C339" s="23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22"/>
      <c r="B340" s="36"/>
      <c r="C340" s="23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22"/>
      <c r="B341" s="36"/>
      <c r="C341" s="23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22"/>
      <c r="B342" s="36"/>
      <c r="C342" s="23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22"/>
      <c r="B343" s="36"/>
      <c r="C343" s="23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22"/>
      <c r="B344" s="36"/>
      <c r="C344" s="23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22"/>
      <c r="B345" s="36"/>
      <c r="C345" s="23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22"/>
      <c r="B346" s="36"/>
      <c r="C346" s="23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22"/>
      <c r="B347" s="36"/>
      <c r="C347" s="23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22"/>
      <c r="B348" s="36"/>
      <c r="C348" s="23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22"/>
      <c r="B349" s="36"/>
      <c r="C349" s="23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22"/>
      <c r="B350" s="36"/>
      <c r="C350" s="23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22"/>
      <c r="B351" s="36"/>
      <c r="C351" s="23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22"/>
      <c r="B352" s="36"/>
      <c r="C352" s="23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22"/>
      <c r="B353" s="36"/>
      <c r="C353" s="23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22"/>
      <c r="B354" s="36"/>
      <c r="C354" s="23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22"/>
      <c r="B355" s="36"/>
      <c r="C355" s="23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22"/>
      <c r="B356" s="36"/>
      <c r="C356" s="23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22"/>
      <c r="B357" s="36"/>
      <c r="C357" s="23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22"/>
      <c r="B358" s="36"/>
      <c r="C358" s="23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22"/>
      <c r="B359" s="36"/>
      <c r="C359" s="23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22"/>
      <c r="B360" s="36"/>
      <c r="C360" s="23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22"/>
      <c r="B361" s="36"/>
      <c r="C361" s="23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22"/>
      <c r="B362" s="36"/>
      <c r="C362" s="23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22"/>
      <c r="B363" s="36"/>
      <c r="C363" s="23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22"/>
      <c r="B364" s="36"/>
      <c r="C364" s="23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22"/>
      <c r="B365" s="36"/>
      <c r="C365" s="23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22"/>
      <c r="B366" s="36"/>
      <c r="C366" s="23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22"/>
      <c r="B367" s="36"/>
      <c r="C367" s="23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22"/>
      <c r="B368" s="36"/>
      <c r="C368" s="23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22"/>
      <c r="B369" s="36"/>
      <c r="C369" s="23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22"/>
      <c r="B370" s="36"/>
      <c r="C370" s="23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22"/>
      <c r="B371" s="36"/>
      <c r="C371" s="23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22"/>
      <c r="B372" s="36"/>
      <c r="C372" s="23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22"/>
      <c r="B373" s="36"/>
      <c r="C373" s="23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22"/>
      <c r="B374" s="36"/>
      <c r="C374" s="23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22"/>
      <c r="B375" s="36"/>
      <c r="C375" s="23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22"/>
      <c r="B376" s="36"/>
      <c r="C376" s="23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22"/>
      <c r="B377" s="36"/>
      <c r="C377" s="23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22"/>
      <c r="B378" s="36"/>
      <c r="C378" s="23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22"/>
      <c r="B379" s="36"/>
      <c r="C379" s="23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22"/>
      <c r="B380" s="36"/>
      <c r="C380" s="23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22"/>
      <c r="B381" s="36"/>
      <c r="C381" s="23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22"/>
      <c r="B382" s="36"/>
      <c r="C382" s="23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22"/>
      <c r="B383" s="36"/>
      <c r="C383" s="23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22"/>
      <c r="B384" s="36"/>
      <c r="C384" s="23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22"/>
      <c r="B385" s="36"/>
      <c r="C385" s="23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22"/>
      <c r="B386" s="36"/>
      <c r="C386" s="23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22"/>
      <c r="B387" s="36"/>
      <c r="C387" s="23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22"/>
      <c r="B388" s="36"/>
      <c r="C388" s="23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22"/>
      <c r="B389" s="36"/>
      <c r="C389" s="23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22"/>
      <c r="B390" s="36"/>
      <c r="C390" s="23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22"/>
      <c r="B391" s="36"/>
      <c r="C391" s="23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22"/>
      <c r="B392" s="36"/>
      <c r="C392" s="23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22"/>
      <c r="B393" s="36"/>
      <c r="C393" s="23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22"/>
      <c r="B394" s="36"/>
      <c r="C394" s="23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22"/>
      <c r="B395" s="36"/>
      <c r="C395" s="23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22"/>
      <c r="B396" s="36"/>
      <c r="C396" s="23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22"/>
      <c r="B397" s="36"/>
      <c r="C397" s="23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22"/>
      <c r="B398" s="36"/>
      <c r="C398" s="23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22"/>
      <c r="B399" s="36"/>
      <c r="C399" s="23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22"/>
      <c r="B400" s="36"/>
      <c r="C400" s="23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22"/>
      <c r="B401" s="36"/>
      <c r="C401" s="23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22"/>
      <c r="B402" s="36"/>
      <c r="C402" s="23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22"/>
      <c r="B403" s="36"/>
      <c r="C403" s="23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22"/>
      <c r="B404" s="36"/>
      <c r="C404" s="23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22"/>
      <c r="B405" s="36"/>
      <c r="C405" s="23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22"/>
      <c r="B406" s="36"/>
      <c r="C406" s="23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22"/>
      <c r="B407" s="36"/>
      <c r="C407" s="23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22"/>
      <c r="B408" s="36"/>
      <c r="C408" s="23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22"/>
      <c r="B409" s="36"/>
      <c r="C409" s="23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22"/>
      <c r="B410" s="36"/>
      <c r="C410" s="23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22"/>
      <c r="B411" s="36"/>
      <c r="C411" s="23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22"/>
      <c r="B412" s="36"/>
      <c r="C412" s="23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22"/>
      <c r="B413" s="36"/>
      <c r="C413" s="23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22"/>
      <c r="B414" s="36"/>
      <c r="C414" s="23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22"/>
      <c r="B415" s="36"/>
      <c r="C415" s="23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22"/>
      <c r="B416" s="36"/>
      <c r="C416" s="23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22"/>
      <c r="B417" s="36"/>
      <c r="C417" s="23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22"/>
      <c r="B418" s="36"/>
      <c r="C418" s="23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22"/>
      <c r="B419" s="36"/>
      <c r="C419" s="23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22"/>
      <c r="B420" s="36"/>
      <c r="C420" s="23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22"/>
      <c r="B421" s="36"/>
      <c r="C421" s="23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22"/>
      <c r="B422" s="36"/>
      <c r="C422" s="23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22"/>
      <c r="B423" s="36"/>
      <c r="C423" s="23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22"/>
      <c r="B424" s="36"/>
      <c r="C424" s="23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22"/>
      <c r="B425" s="36"/>
      <c r="C425" s="23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22"/>
      <c r="B426" s="36"/>
      <c r="C426" s="23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22"/>
      <c r="B427" s="36"/>
      <c r="C427" s="23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22"/>
      <c r="B428" s="36"/>
      <c r="C428" s="23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22"/>
      <c r="B429" s="36"/>
      <c r="C429" s="23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22"/>
      <c r="B430" s="36"/>
      <c r="C430" s="23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22"/>
      <c r="B431" s="36"/>
      <c r="C431" s="23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22"/>
      <c r="B432" s="36"/>
      <c r="C432" s="23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22"/>
      <c r="B433" s="36"/>
      <c r="C433" s="23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22"/>
      <c r="B434" s="36"/>
      <c r="C434" s="23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22"/>
      <c r="B435" s="36"/>
      <c r="C435" s="23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22"/>
      <c r="B436" s="36"/>
      <c r="C436" s="23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22"/>
      <c r="B437" s="36"/>
      <c r="C437" s="23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22"/>
      <c r="B438" s="36"/>
      <c r="C438" s="23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22"/>
      <c r="B439" s="36"/>
      <c r="C439" s="23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22"/>
      <c r="B440" s="36"/>
      <c r="C440" s="23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22"/>
      <c r="B441" s="36"/>
      <c r="C441" s="23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22"/>
      <c r="B442" s="36"/>
      <c r="C442" s="23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22"/>
      <c r="B443" s="36"/>
      <c r="C443" s="23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22"/>
      <c r="B444" s="36"/>
      <c r="C444" s="23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22"/>
      <c r="B445" s="36"/>
      <c r="C445" s="23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22"/>
      <c r="B446" s="36"/>
      <c r="C446" s="23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22"/>
      <c r="B447" s="36"/>
      <c r="C447" s="23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22"/>
      <c r="B448" s="36"/>
      <c r="C448" s="23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22"/>
      <c r="B449" s="36"/>
      <c r="C449" s="23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22"/>
      <c r="B450" s="36"/>
      <c r="C450" s="2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22"/>
      <c r="B451" s="36"/>
      <c r="C451" s="23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22"/>
      <c r="B452" s="36"/>
      <c r="C452" s="23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22"/>
      <c r="B453" s="36"/>
      <c r="C453" s="23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22"/>
      <c r="B454" s="36"/>
      <c r="C454" s="23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22"/>
      <c r="B455" s="36"/>
      <c r="C455" s="2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22"/>
      <c r="B456" s="36"/>
      <c r="C456" s="2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22"/>
      <c r="B457" s="36"/>
      <c r="C457" s="23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22"/>
      <c r="B458" s="36"/>
      <c r="C458" s="23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22"/>
      <c r="B459" s="36"/>
      <c r="C459" s="2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22"/>
      <c r="B460" s="36"/>
      <c r="C460" s="23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22"/>
      <c r="B461" s="36"/>
      <c r="C461" s="2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22"/>
      <c r="B462" s="36"/>
      <c r="C462" s="23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22"/>
      <c r="B463" s="36"/>
      <c r="C463" s="2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22"/>
      <c r="B464" s="36"/>
      <c r="C464" s="2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22"/>
      <c r="B465" s="36"/>
      <c r="C465" s="2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22"/>
      <c r="B466" s="36"/>
      <c r="C466" s="2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22"/>
      <c r="B467" s="36"/>
      <c r="C467" s="2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22"/>
      <c r="B468" s="36"/>
      <c r="C468" s="2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22"/>
      <c r="B469" s="36"/>
      <c r="C469" s="23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22"/>
      <c r="B470" s="36"/>
      <c r="C470" s="2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22"/>
      <c r="B471" s="36"/>
      <c r="C471" s="2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22"/>
      <c r="B472" s="36"/>
      <c r="C472" s="2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22"/>
      <c r="B473" s="36"/>
      <c r="C473" s="2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22"/>
      <c r="B474" s="36"/>
      <c r="C474" s="2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22"/>
      <c r="B475" s="36"/>
      <c r="C475" s="23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22"/>
      <c r="B476" s="36"/>
      <c r="C476" s="23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22"/>
      <c r="B477" s="36"/>
      <c r="C477" s="23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22"/>
      <c r="B478" s="36"/>
      <c r="C478" s="23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22"/>
      <c r="B479" s="36"/>
      <c r="C479" s="2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22"/>
      <c r="B480" s="36"/>
      <c r="C480" s="23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22"/>
      <c r="B481" s="36"/>
      <c r="C481" s="23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22"/>
      <c r="B482" s="36"/>
      <c r="C482" s="23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22"/>
      <c r="B483" s="36"/>
      <c r="C483" s="23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22"/>
      <c r="B484" s="36"/>
      <c r="C484" s="23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22"/>
      <c r="B485" s="36"/>
      <c r="C485" s="23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22"/>
      <c r="B486" s="36"/>
      <c r="C486" s="2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22"/>
      <c r="B487" s="36"/>
      <c r="C487" s="23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22"/>
      <c r="B488" s="36"/>
      <c r="C488" s="23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22"/>
      <c r="B489" s="36"/>
      <c r="C489" s="23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22"/>
      <c r="B490" s="36"/>
      <c r="C490" s="23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22"/>
      <c r="B491" s="36"/>
      <c r="C491" s="23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22"/>
      <c r="B492" s="36"/>
      <c r="C492" s="23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22"/>
      <c r="B493" s="36"/>
      <c r="C493" s="23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22"/>
      <c r="B494" s="36"/>
      <c r="C494" s="23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22"/>
      <c r="B495" s="36"/>
      <c r="C495" s="23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22"/>
      <c r="B496" s="36"/>
      <c r="C496" s="23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22"/>
      <c r="B497" s="36"/>
      <c r="C497" s="23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22"/>
      <c r="B498" s="36"/>
      <c r="C498" s="23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22"/>
      <c r="B499" s="36"/>
      <c r="C499" s="23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22"/>
      <c r="B500" s="36"/>
      <c r="C500" s="23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22"/>
      <c r="B501" s="36"/>
      <c r="C501" s="23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22"/>
      <c r="B502" s="36"/>
      <c r="C502" s="23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22"/>
      <c r="B503" s="36"/>
      <c r="C503" s="23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37"/>
      <c r="B504" s="38"/>
      <c r="C504" s="37"/>
      <c r="E504" s="37"/>
      <c r="H504" s="37"/>
      <c r="I504" s="37"/>
      <c r="J504" s="37"/>
      <c r="K504" s="37"/>
      <c r="L504" s="37"/>
    </row>
    <row r="505" ht="15.75" customHeight="1">
      <c r="A505" s="37"/>
      <c r="B505" s="38"/>
      <c r="C505" s="37"/>
      <c r="E505" s="37"/>
      <c r="H505" s="37"/>
      <c r="I505" s="37"/>
      <c r="J505" s="37"/>
      <c r="K505" s="37"/>
      <c r="L505" s="37"/>
    </row>
    <row r="506" ht="15.75" customHeight="1">
      <c r="A506" s="37"/>
      <c r="B506" s="38"/>
      <c r="C506" s="37"/>
      <c r="E506" s="37"/>
      <c r="H506" s="37"/>
      <c r="I506" s="37"/>
      <c r="J506" s="37"/>
      <c r="K506" s="37"/>
      <c r="L506" s="37"/>
    </row>
    <row r="507" ht="15.75" customHeight="1">
      <c r="A507" s="37"/>
      <c r="B507" s="38"/>
      <c r="C507" s="37"/>
      <c r="E507" s="37"/>
      <c r="H507" s="37"/>
      <c r="I507" s="37"/>
      <c r="J507" s="37"/>
      <c r="K507" s="37"/>
      <c r="L507" s="37"/>
    </row>
    <row r="508" ht="15.75" customHeight="1">
      <c r="A508" s="37"/>
      <c r="B508" s="38"/>
      <c r="C508" s="37"/>
      <c r="E508" s="37"/>
      <c r="H508" s="37"/>
      <c r="I508" s="37"/>
      <c r="J508" s="37"/>
      <c r="K508" s="37"/>
      <c r="L508" s="37"/>
    </row>
    <row r="509" ht="15.75" customHeight="1">
      <c r="A509" s="37"/>
      <c r="B509" s="38"/>
      <c r="C509" s="37"/>
      <c r="E509" s="37"/>
      <c r="H509" s="37"/>
      <c r="I509" s="37"/>
      <c r="J509" s="37"/>
      <c r="K509" s="37"/>
      <c r="L509" s="37"/>
    </row>
    <row r="510" ht="15.75" customHeight="1">
      <c r="A510" s="37"/>
      <c r="B510" s="38"/>
      <c r="C510" s="37"/>
      <c r="E510" s="37"/>
      <c r="H510" s="37"/>
      <c r="I510" s="37"/>
      <c r="J510" s="37"/>
      <c r="K510" s="37"/>
      <c r="L510" s="37"/>
    </row>
    <row r="511" ht="15.75" customHeight="1">
      <c r="A511" s="37"/>
      <c r="B511" s="38"/>
      <c r="C511" s="37"/>
      <c r="E511" s="37"/>
      <c r="H511" s="37"/>
      <c r="I511" s="37"/>
      <c r="J511" s="37"/>
      <c r="K511" s="37"/>
      <c r="L511" s="37"/>
    </row>
    <row r="512" ht="15.75" customHeight="1">
      <c r="A512" s="37"/>
      <c r="B512" s="38"/>
      <c r="C512" s="37"/>
      <c r="E512" s="37"/>
      <c r="H512" s="37"/>
      <c r="I512" s="37"/>
      <c r="J512" s="37"/>
      <c r="K512" s="37"/>
      <c r="L512" s="37"/>
    </row>
    <row r="513" ht="15.75" customHeight="1">
      <c r="A513" s="37"/>
      <c r="B513" s="38"/>
      <c r="C513" s="37"/>
      <c r="E513" s="37"/>
      <c r="H513" s="37"/>
      <c r="I513" s="37"/>
      <c r="J513" s="37"/>
      <c r="K513" s="37"/>
      <c r="L513" s="37"/>
    </row>
    <row r="514" ht="15.75" customHeight="1">
      <c r="A514" s="37"/>
      <c r="B514" s="38"/>
      <c r="C514" s="37"/>
      <c r="E514" s="37"/>
      <c r="H514" s="37"/>
      <c r="I514" s="37"/>
      <c r="J514" s="37"/>
      <c r="K514" s="37"/>
      <c r="L514" s="37"/>
    </row>
    <row r="515" ht="15.75" customHeight="1">
      <c r="A515" s="37"/>
      <c r="B515" s="38"/>
      <c r="C515" s="37"/>
      <c r="E515" s="37"/>
      <c r="H515" s="37"/>
      <c r="I515" s="37"/>
      <c r="J515" s="37"/>
      <c r="K515" s="37"/>
      <c r="L515" s="37"/>
    </row>
    <row r="516" ht="15.75" customHeight="1">
      <c r="A516" s="37"/>
      <c r="B516" s="38"/>
      <c r="C516" s="37"/>
      <c r="E516" s="37"/>
      <c r="H516" s="37"/>
      <c r="I516" s="37"/>
      <c r="J516" s="37"/>
      <c r="K516" s="37"/>
      <c r="L516" s="37"/>
    </row>
    <row r="517" ht="15.75" customHeight="1">
      <c r="A517" s="37"/>
      <c r="B517" s="38"/>
      <c r="C517" s="37"/>
      <c r="E517" s="37"/>
      <c r="H517" s="37"/>
      <c r="I517" s="37"/>
      <c r="J517" s="37"/>
      <c r="K517" s="37"/>
      <c r="L517" s="37"/>
    </row>
    <row r="518" ht="15.75" customHeight="1">
      <c r="A518" s="37"/>
      <c r="B518" s="38"/>
      <c r="C518" s="37"/>
      <c r="E518" s="37"/>
      <c r="H518" s="37"/>
      <c r="I518" s="37"/>
      <c r="J518" s="37"/>
      <c r="K518" s="37"/>
      <c r="L518" s="37"/>
    </row>
    <row r="519" ht="15.75" customHeight="1">
      <c r="A519" s="37"/>
      <c r="B519" s="38"/>
      <c r="C519" s="37"/>
      <c r="E519" s="37"/>
      <c r="H519" s="37"/>
      <c r="I519" s="37"/>
      <c r="J519" s="37"/>
      <c r="K519" s="37"/>
      <c r="L519" s="37"/>
    </row>
    <row r="520" ht="15.75" customHeight="1">
      <c r="A520" s="37"/>
      <c r="B520" s="38"/>
      <c r="C520" s="37"/>
      <c r="E520" s="37"/>
      <c r="H520" s="37"/>
      <c r="I520" s="37"/>
      <c r="J520" s="37"/>
      <c r="K520" s="37"/>
      <c r="L520" s="37"/>
    </row>
    <row r="521" ht="15.75" customHeight="1">
      <c r="A521" s="37"/>
      <c r="B521" s="38"/>
      <c r="C521" s="37"/>
      <c r="E521" s="37"/>
      <c r="H521" s="37"/>
      <c r="I521" s="37"/>
      <c r="J521" s="37"/>
      <c r="K521" s="37"/>
      <c r="L521" s="37"/>
    </row>
    <row r="522" ht="15.75" customHeight="1">
      <c r="A522" s="37"/>
      <c r="B522" s="38"/>
      <c r="C522" s="37"/>
      <c r="E522" s="37"/>
      <c r="H522" s="37"/>
      <c r="I522" s="37"/>
      <c r="J522" s="37"/>
      <c r="K522" s="37"/>
      <c r="L522" s="37"/>
    </row>
    <row r="523" ht="15.75" customHeight="1">
      <c r="A523" s="37"/>
      <c r="B523" s="38"/>
      <c r="C523" s="37"/>
      <c r="E523" s="37"/>
      <c r="H523" s="37"/>
      <c r="I523" s="37"/>
      <c r="J523" s="37"/>
      <c r="K523" s="37"/>
      <c r="L523" s="37"/>
    </row>
    <row r="524" ht="15.75" customHeight="1">
      <c r="A524" s="37"/>
      <c r="B524" s="38"/>
      <c r="C524" s="37"/>
      <c r="E524" s="37"/>
      <c r="H524" s="37"/>
      <c r="I524" s="37"/>
      <c r="J524" s="37"/>
      <c r="K524" s="37"/>
      <c r="L524" s="37"/>
    </row>
    <row r="525" ht="15.75" customHeight="1">
      <c r="A525" s="37"/>
      <c r="B525" s="38"/>
      <c r="C525" s="37"/>
      <c r="E525" s="37"/>
      <c r="H525" s="37"/>
      <c r="I525" s="37"/>
      <c r="J525" s="37"/>
      <c r="K525" s="37"/>
      <c r="L525" s="37"/>
    </row>
    <row r="526" ht="15.75" customHeight="1">
      <c r="A526" s="37"/>
      <c r="B526" s="38"/>
      <c r="C526" s="37"/>
      <c r="E526" s="37"/>
      <c r="H526" s="37"/>
      <c r="I526" s="37"/>
      <c r="J526" s="37"/>
      <c r="K526" s="37"/>
      <c r="L526" s="37"/>
    </row>
    <row r="527" ht="15.75" customHeight="1">
      <c r="A527" s="37"/>
      <c r="B527" s="38"/>
      <c r="C527" s="37"/>
      <c r="E527" s="37"/>
      <c r="H527" s="37"/>
      <c r="I527" s="37"/>
      <c r="J527" s="37"/>
      <c r="K527" s="37"/>
      <c r="L527" s="37"/>
    </row>
    <row r="528" ht="15.75" customHeight="1">
      <c r="A528" s="37"/>
      <c r="B528" s="38"/>
      <c r="C528" s="37"/>
      <c r="E528" s="37"/>
      <c r="H528" s="37"/>
      <c r="I528" s="37"/>
      <c r="J528" s="37"/>
      <c r="K528" s="37"/>
      <c r="L528" s="37"/>
    </row>
    <row r="529" ht="15.75" customHeight="1">
      <c r="A529" s="37"/>
      <c r="B529" s="38"/>
      <c r="C529" s="37"/>
      <c r="E529" s="37"/>
      <c r="H529" s="37"/>
      <c r="I529" s="37"/>
      <c r="J529" s="37"/>
      <c r="K529" s="37"/>
      <c r="L529" s="37"/>
    </row>
    <row r="530" ht="15.75" customHeight="1">
      <c r="A530" s="37"/>
      <c r="B530" s="38"/>
      <c r="C530" s="37"/>
      <c r="E530" s="37"/>
      <c r="H530" s="37"/>
      <c r="I530" s="37"/>
      <c r="J530" s="37"/>
      <c r="K530" s="37"/>
      <c r="L530" s="37"/>
    </row>
    <row r="531" ht="15.75" customHeight="1">
      <c r="A531" s="37"/>
      <c r="B531" s="38"/>
      <c r="C531" s="37"/>
      <c r="E531" s="37"/>
      <c r="H531" s="37"/>
      <c r="I531" s="37"/>
      <c r="J531" s="37"/>
      <c r="K531" s="37"/>
      <c r="L531" s="37"/>
    </row>
    <row r="532" ht="15.75" customHeight="1">
      <c r="A532" s="37"/>
      <c r="B532" s="38"/>
      <c r="C532" s="37"/>
      <c r="E532" s="37"/>
      <c r="H532" s="37"/>
      <c r="I532" s="37"/>
      <c r="J532" s="37"/>
      <c r="K532" s="37"/>
      <c r="L532" s="37"/>
    </row>
    <row r="533" ht="15.75" customHeight="1">
      <c r="A533" s="37"/>
      <c r="B533" s="38"/>
      <c r="C533" s="37"/>
      <c r="E533" s="37"/>
      <c r="H533" s="37"/>
      <c r="I533" s="37"/>
      <c r="J533" s="37"/>
      <c r="K533" s="37"/>
      <c r="L533" s="37"/>
    </row>
    <row r="534" ht="15.75" customHeight="1">
      <c r="A534" s="37"/>
      <c r="B534" s="38"/>
      <c r="C534" s="37"/>
      <c r="E534" s="37"/>
      <c r="H534" s="37"/>
      <c r="I534" s="37"/>
      <c r="J534" s="37"/>
      <c r="K534" s="37"/>
      <c r="L534" s="37"/>
    </row>
    <row r="535" ht="15.75" customHeight="1">
      <c r="A535" s="37"/>
      <c r="B535" s="38"/>
      <c r="C535" s="37"/>
      <c r="E535" s="37"/>
      <c r="H535" s="37"/>
      <c r="I535" s="37"/>
      <c r="J535" s="37"/>
      <c r="K535" s="37"/>
      <c r="L535" s="37"/>
    </row>
    <row r="536" ht="15.75" customHeight="1">
      <c r="A536" s="37"/>
      <c r="B536" s="38"/>
      <c r="C536" s="37"/>
      <c r="E536" s="37"/>
      <c r="H536" s="37"/>
      <c r="I536" s="37"/>
      <c r="J536" s="37"/>
      <c r="K536" s="37"/>
      <c r="L536" s="37"/>
    </row>
    <row r="537" ht="15.75" customHeight="1">
      <c r="A537" s="37"/>
      <c r="B537" s="38"/>
      <c r="C537" s="37"/>
      <c r="E537" s="37"/>
      <c r="H537" s="37"/>
      <c r="I537" s="37"/>
      <c r="J537" s="37"/>
      <c r="K537" s="37"/>
      <c r="L537" s="37"/>
    </row>
    <row r="538" ht="15.75" customHeight="1">
      <c r="A538" s="37"/>
      <c r="B538" s="38"/>
      <c r="C538" s="37"/>
      <c r="E538" s="37"/>
      <c r="H538" s="37"/>
      <c r="I538" s="37"/>
      <c r="J538" s="37"/>
      <c r="K538" s="37"/>
      <c r="L538" s="37"/>
    </row>
    <row r="539" ht="15.75" customHeight="1">
      <c r="A539" s="37"/>
      <c r="B539" s="38"/>
      <c r="C539" s="37"/>
      <c r="E539" s="37"/>
      <c r="H539" s="37"/>
      <c r="I539" s="37"/>
      <c r="J539" s="37"/>
      <c r="K539" s="37"/>
      <c r="L539" s="37"/>
    </row>
    <row r="540" ht="15.75" customHeight="1">
      <c r="A540" s="37"/>
      <c r="B540" s="38"/>
      <c r="C540" s="37"/>
      <c r="E540" s="37"/>
      <c r="H540" s="37"/>
      <c r="I540" s="37"/>
      <c r="J540" s="37"/>
      <c r="K540" s="37"/>
      <c r="L540" s="37"/>
    </row>
    <row r="541" ht="15.75" customHeight="1">
      <c r="A541" s="37"/>
      <c r="B541" s="38"/>
      <c r="C541" s="37"/>
      <c r="E541" s="37"/>
      <c r="H541" s="37"/>
      <c r="I541" s="37"/>
      <c r="J541" s="37"/>
      <c r="K541" s="37"/>
      <c r="L541" s="37"/>
    </row>
    <row r="542" ht="15.75" customHeight="1">
      <c r="A542" s="37"/>
      <c r="B542" s="38"/>
      <c r="C542" s="37"/>
      <c r="E542" s="37"/>
      <c r="H542" s="37"/>
      <c r="I542" s="37"/>
      <c r="J542" s="37"/>
      <c r="K542" s="37"/>
      <c r="L542" s="37"/>
    </row>
    <row r="543" ht="15.75" customHeight="1">
      <c r="A543" s="37"/>
      <c r="B543" s="38"/>
      <c r="C543" s="37"/>
      <c r="E543" s="37"/>
      <c r="H543" s="37"/>
      <c r="I543" s="37"/>
      <c r="J543" s="37"/>
      <c r="K543" s="37"/>
      <c r="L543" s="37"/>
    </row>
    <row r="544" ht="15.75" customHeight="1">
      <c r="A544" s="37"/>
      <c r="B544" s="38"/>
      <c r="C544" s="37"/>
      <c r="E544" s="37"/>
      <c r="H544" s="37"/>
      <c r="I544" s="37"/>
      <c r="J544" s="37"/>
      <c r="K544" s="37"/>
      <c r="L544" s="37"/>
    </row>
    <row r="545" ht="15.75" customHeight="1">
      <c r="A545" s="37"/>
      <c r="B545" s="38"/>
      <c r="C545" s="37"/>
      <c r="E545" s="37"/>
      <c r="H545" s="37"/>
      <c r="I545" s="37"/>
      <c r="J545" s="37"/>
      <c r="K545" s="37"/>
      <c r="L545" s="37"/>
    </row>
    <row r="546" ht="15.75" customHeight="1">
      <c r="A546" s="37"/>
      <c r="B546" s="38"/>
      <c r="C546" s="37"/>
      <c r="E546" s="37"/>
      <c r="H546" s="37"/>
      <c r="I546" s="37"/>
      <c r="J546" s="37"/>
      <c r="K546" s="37"/>
      <c r="L546" s="37"/>
    </row>
    <row r="547" ht="15.75" customHeight="1">
      <c r="A547" s="37"/>
      <c r="B547" s="38"/>
      <c r="C547" s="37"/>
      <c r="E547" s="37"/>
      <c r="H547" s="37"/>
      <c r="I547" s="37"/>
      <c r="J547" s="37"/>
      <c r="K547" s="37"/>
      <c r="L547" s="37"/>
    </row>
    <row r="548" ht="15.75" customHeight="1">
      <c r="A548" s="37"/>
      <c r="B548" s="38"/>
      <c r="C548" s="37"/>
      <c r="E548" s="37"/>
      <c r="H548" s="37"/>
      <c r="I548" s="37"/>
      <c r="J548" s="37"/>
      <c r="K548" s="37"/>
      <c r="L548" s="37"/>
    </row>
    <row r="549" ht="15.75" customHeight="1">
      <c r="A549" s="37"/>
      <c r="B549" s="38"/>
      <c r="C549" s="37"/>
      <c r="E549" s="37"/>
      <c r="H549" s="37"/>
      <c r="I549" s="37"/>
      <c r="J549" s="37"/>
      <c r="K549" s="37"/>
      <c r="L549" s="37"/>
    </row>
    <row r="550" ht="15.75" customHeight="1">
      <c r="A550" s="37"/>
      <c r="B550" s="38"/>
      <c r="C550" s="37"/>
      <c r="E550" s="37"/>
      <c r="H550" s="37"/>
      <c r="I550" s="37"/>
      <c r="J550" s="37"/>
      <c r="K550" s="37"/>
      <c r="L550" s="37"/>
    </row>
    <row r="551" ht="15.75" customHeight="1">
      <c r="A551" s="37"/>
      <c r="B551" s="38"/>
      <c r="C551" s="37"/>
      <c r="E551" s="37"/>
      <c r="H551" s="37"/>
      <c r="I551" s="37"/>
      <c r="J551" s="37"/>
      <c r="K551" s="37"/>
      <c r="L551" s="37"/>
    </row>
    <row r="552" ht="15.75" customHeight="1">
      <c r="A552" s="37"/>
      <c r="B552" s="38"/>
      <c r="C552" s="37"/>
      <c r="E552" s="37"/>
      <c r="H552" s="37"/>
      <c r="I552" s="37"/>
      <c r="J552" s="37"/>
      <c r="K552" s="37"/>
      <c r="L552" s="37"/>
    </row>
    <row r="553" ht="15.75" customHeight="1">
      <c r="A553" s="37"/>
      <c r="B553" s="38"/>
      <c r="C553" s="37"/>
      <c r="E553" s="37"/>
      <c r="H553" s="37"/>
      <c r="I553" s="37"/>
      <c r="J553" s="37"/>
      <c r="K553" s="37"/>
      <c r="L553" s="37"/>
    </row>
    <row r="554" ht="15.75" customHeight="1">
      <c r="A554" s="37"/>
      <c r="B554" s="38"/>
      <c r="C554" s="37"/>
      <c r="E554" s="37"/>
      <c r="H554" s="37"/>
      <c r="I554" s="37"/>
      <c r="J554" s="37"/>
      <c r="K554" s="37"/>
      <c r="L554" s="37"/>
    </row>
    <row r="555" ht="15.75" customHeight="1">
      <c r="A555" s="37"/>
      <c r="B555" s="38"/>
      <c r="C555" s="37"/>
      <c r="E555" s="37"/>
      <c r="H555" s="37"/>
      <c r="I555" s="37"/>
      <c r="J555" s="37"/>
      <c r="K555" s="37"/>
      <c r="L555" s="37"/>
    </row>
    <row r="556" ht="15.75" customHeight="1">
      <c r="A556" s="37"/>
      <c r="B556" s="38"/>
      <c r="C556" s="37"/>
      <c r="E556" s="37"/>
      <c r="H556" s="37"/>
      <c r="I556" s="37"/>
      <c r="J556" s="37"/>
      <c r="K556" s="37"/>
      <c r="L556" s="37"/>
    </row>
    <row r="557" ht="15.75" customHeight="1">
      <c r="A557" s="37"/>
      <c r="B557" s="38"/>
      <c r="C557" s="37"/>
      <c r="E557" s="37"/>
      <c r="H557" s="37"/>
      <c r="I557" s="37"/>
      <c r="J557" s="37"/>
      <c r="K557" s="37"/>
      <c r="L557" s="37"/>
    </row>
    <row r="558" ht="15.75" customHeight="1">
      <c r="A558" s="37"/>
      <c r="B558" s="38"/>
      <c r="C558" s="37"/>
      <c r="E558" s="37"/>
      <c r="H558" s="37"/>
      <c r="I558" s="37"/>
      <c r="J558" s="37"/>
      <c r="K558" s="37"/>
      <c r="L558" s="37"/>
    </row>
    <row r="559" ht="15.75" customHeight="1">
      <c r="A559" s="37"/>
      <c r="B559" s="38"/>
      <c r="C559" s="37"/>
      <c r="E559" s="37"/>
      <c r="H559" s="37"/>
      <c r="I559" s="37"/>
      <c r="J559" s="37"/>
      <c r="K559" s="37"/>
      <c r="L559" s="37"/>
    </row>
    <row r="560" ht="15.75" customHeight="1">
      <c r="A560" s="37"/>
      <c r="B560" s="38"/>
      <c r="C560" s="37"/>
      <c r="E560" s="37"/>
      <c r="H560" s="37"/>
      <c r="I560" s="37"/>
      <c r="J560" s="37"/>
      <c r="K560" s="37"/>
      <c r="L560" s="37"/>
    </row>
    <row r="561" ht="15.75" customHeight="1">
      <c r="A561" s="37"/>
      <c r="B561" s="38"/>
      <c r="C561" s="37"/>
      <c r="E561" s="37"/>
      <c r="H561" s="37"/>
      <c r="I561" s="37"/>
      <c r="J561" s="37"/>
      <c r="K561" s="37"/>
      <c r="L561" s="37"/>
    </row>
    <row r="562" ht="15.75" customHeight="1">
      <c r="A562" s="37"/>
      <c r="B562" s="38"/>
      <c r="C562" s="37"/>
      <c r="E562" s="37"/>
      <c r="H562" s="37"/>
      <c r="I562" s="37"/>
      <c r="J562" s="37"/>
      <c r="K562" s="37"/>
      <c r="L562" s="37"/>
    </row>
    <row r="563" ht="15.75" customHeight="1">
      <c r="A563" s="37"/>
      <c r="B563" s="38"/>
      <c r="C563" s="37"/>
      <c r="E563" s="37"/>
      <c r="H563" s="37"/>
      <c r="I563" s="37"/>
      <c r="J563" s="37"/>
      <c r="K563" s="37"/>
      <c r="L563" s="37"/>
    </row>
    <row r="564" ht="15.75" customHeight="1">
      <c r="A564" s="37"/>
      <c r="B564" s="38"/>
      <c r="C564" s="37"/>
      <c r="E564" s="37"/>
      <c r="H564" s="37"/>
      <c r="I564" s="37"/>
      <c r="J564" s="37"/>
      <c r="K564" s="37"/>
      <c r="L564" s="37"/>
    </row>
    <row r="565" ht="15.75" customHeight="1">
      <c r="A565" s="37"/>
      <c r="B565" s="38"/>
      <c r="C565" s="37"/>
      <c r="E565" s="37"/>
      <c r="H565" s="37"/>
      <c r="I565" s="37"/>
      <c r="J565" s="37"/>
      <c r="K565" s="37"/>
      <c r="L565" s="37"/>
    </row>
    <row r="566" ht="15.75" customHeight="1">
      <c r="A566" s="37"/>
      <c r="B566" s="38"/>
      <c r="C566" s="37"/>
      <c r="E566" s="37"/>
      <c r="H566" s="37"/>
      <c r="I566" s="37"/>
      <c r="J566" s="37"/>
      <c r="K566" s="37"/>
      <c r="L566" s="37"/>
    </row>
    <row r="567" ht="15.75" customHeight="1">
      <c r="A567" s="37"/>
      <c r="B567" s="38"/>
      <c r="C567" s="37"/>
      <c r="E567" s="37"/>
      <c r="H567" s="37"/>
      <c r="I567" s="37"/>
      <c r="J567" s="37"/>
      <c r="K567" s="37"/>
      <c r="L567" s="37"/>
    </row>
    <row r="568" ht="15.75" customHeight="1">
      <c r="A568" s="37"/>
      <c r="B568" s="38"/>
      <c r="C568" s="37"/>
      <c r="E568" s="37"/>
      <c r="H568" s="37"/>
      <c r="I568" s="37"/>
      <c r="J568" s="37"/>
      <c r="K568" s="37"/>
      <c r="L568" s="37"/>
    </row>
    <row r="569" ht="15.75" customHeight="1">
      <c r="A569" s="37"/>
      <c r="B569" s="38"/>
      <c r="C569" s="37"/>
      <c r="E569" s="37"/>
      <c r="H569" s="37"/>
      <c r="I569" s="37"/>
      <c r="J569" s="37"/>
      <c r="K569" s="37"/>
      <c r="L569" s="37"/>
    </row>
    <row r="570" ht="15.75" customHeight="1">
      <c r="A570" s="37"/>
      <c r="B570" s="38"/>
      <c r="C570" s="37"/>
      <c r="E570" s="37"/>
      <c r="H570" s="37"/>
      <c r="I570" s="37"/>
      <c r="J570" s="37"/>
      <c r="K570" s="37"/>
      <c r="L570" s="37"/>
    </row>
    <row r="571" ht="15.75" customHeight="1">
      <c r="A571" s="37"/>
      <c r="B571" s="38"/>
      <c r="C571" s="37"/>
      <c r="E571" s="37"/>
      <c r="H571" s="37"/>
      <c r="I571" s="37"/>
      <c r="J571" s="37"/>
      <c r="K571" s="37"/>
      <c r="L571" s="37"/>
    </row>
    <row r="572" ht="15.75" customHeight="1">
      <c r="A572" s="37"/>
      <c r="B572" s="38"/>
      <c r="C572" s="37"/>
      <c r="E572" s="37"/>
      <c r="H572" s="37"/>
      <c r="I572" s="37"/>
      <c r="J572" s="37"/>
      <c r="K572" s="37"/>
      <c r="L572" s="37"/>
    </row>
    <row r="573" ht="15.75" customHeight="1">
      <c r="A573" s="37"/>
      <c r="B573" s="38"/>
      <c r="C573" s="37"/>
      <c r="E573" s="37"/>
      <c r="H573" s="37"/>
      <c r="I573" s="37"/>
      <c r="J573" s="37"/>
      <c r="K573" s="37"/>
      <c r="L573" s="37"/>
    </row>
    <row r="574" ht="15.75" customHeight="1">
      <c r="A574" s="37"/>
      <c r="B574" s="38"/>
      <c r="C574" s="37"/>
      <c r="E574" s="37"/>
      <c r="H574" s="37"/>
      <c r="I574" s="37"/>
      <c r="J574" s="37"/>
      <c r="K574" s="37"/>
      <c r="L574" s="37"/>
    </row>
    <row r="575" ht="15.75" customHeight="1">
      <c r="A575" s="37"/>
      <c r="B575" s="38"/>
      <c r="C575" s="37"/>
      <c r="E575" s="37"/>
      <c r="H575" s="37"/>
      <c r="I575" s="37"/>
      <c r="J575" s="37"/>
      <c r="K575" s="37"/>
      <c r="L575" s="37"/>
    </row>
    <row r="576" ht="15.75" customHeight="1">
      <c r="A576" s="37"/>
      <c r="B576" s="38"/>
      <c r="C576" s="37"/>
      <c r="E576" s="37"/>
      <c r="H576" s="37"/>
      <c r="I576" s="37"/>
      <c r="J576" s="37"/>
      <c r="K576" s="37"/>
      <c r="L576" s="37"/>
    </row>
    <row r="577" ht="15.75" customHeight="1">
      <c r="A577" s="37"/>
      <c r="B577" s="38"/>
      <c r="C577" s="37"/>
      <c r="E577" s="37"/>
      <c r="H577" s="37"/>
      <c r="I577" s="37"/>
      <c r="J577" s="37"/>
      <c r="K577" s="37"/>
      <c r="L577" s="37"/>
    </row>
    <row r="578" ht="15.75" customHeight="1">
      <c r="A578" s="37"/>
      <c r="B578" s="38"/>
      <c r="C578" s="37"/>
      <c r="E578" s="37"/>
      <c r="H578" s="37"/>
      <c r="I578" s="37"/>
      <c r="J578" s="37"/>
      <c r="K578" s="37"/>
      <c r="L578" s="37"/>
    </row>
    <row r="579" ht="15.75" customHeight="1">
      <c r="A579" s="37"/>
      <c r="B579" s="38"/>
      <c r="C579" s="37"/>
      <c r="E579" s="37"/>
      <c r="H579" s="37"/>
      <c r="I579" s="37"/>
      <c r="J579" s="37"/>
      <c r="K579" s="37"/>
      <c r="L579" s="37"/>
    </row>
    <row r="580" ht="15.75" customHeight="1">
      <c r="A580" s="37"/>
      <c r="B580" s="38"/>
      <c r="C580" s="37"/>
      <c r="E580" s="37"/>
      <c r="H580" s="37"/>
      <c r="I580" s="37"/>
      <c r="J580" s="37"/>
      <c r="K580" s="37"/>
      <c r="L580" s="37"/>
    </row>
    <row r="581" ht="15.75" customHeight="1">
      <c r="A581" s="37"/>
      <c r="B581" s="38"/>
      <c r="C581" s="37"/>
      <c r="E581" s="37"/>
      <c r="H581" s="37"/>
      <c r="I581" s="37"/>
      <c r="J581" s="37"/>
      <c r="K581" s="37"/>
      <c r="L581" s="37"/>
    </row>
    <row r="582" ht="15.75" customHeight="1">
      <c r="A582" s="37"/>
      <c r="B582" s="38"/>
      <c r="C582" s="37"/>
      <c r="E582" s="37"/>
      <c r="H582" s="37"/>
      <c r="I582" s="37"/>
      <c r="J582" s="37"/>
      <c r="K582" s="37"/>
      <c r="L582" s="37"/>
    </row>
    <row r="583" ht="15.75" customHeight="1">
      <c r="A583" s="37"/>
      <c r="B583" s="38"/>
      <c r="C583" s="37"/>
      <c r="E583" s="37"/>
      <c r="H583" s="37"/>
      <c r="I583" s="37"/>
      <c r="J583" s="37"/>
      <c r="K583" s="37"/>
      <c r="L583" s="37"/>
    </row>
    <row r="584" ht="15.75" customHeight="1">
      <c r="A584" s="37"/>
      <c r="B584" s="38"/>
      <c r="C584" s="37"/>
      <c r="E584" s="37"/>
      <c r="H584" s="37"/>
      <c r="I584" s="37"/>
      <c r="J584" s="37"/>
      <c r="K584" s="37"/>
      <c r="L584" s="37"/>
    </row>
    <row r="585" ht="15.75" customHeight="1">
      <c r="A585" s="37"/>
      <c r="B585" s="38"/>
      <c r="C585" s="37"/>
      <c r="E585" s="37"/>
      <c r="H585" s="37"/>
      <c r="I585" s="37"/>
      <c r="J585" s="37"/>
      <c r="K585" s="37"/>
      <c r="L585" s="37"/>
    </row>
    <row r="586" ht="15.75" customHeight="1">
      <c r="A586" s="37"/>
      <c r="B586" s="38"/>
      <c r="C586" s="37"/>
      <c r="E586" s="37"/>
      <c r="H586" s="37"/>
      <c r="I586" s="37"/>
      <c r="J586" s="37"/>
      <c r="K586" s="37"/>
      <c r="L586" s="37"/>
    </row>
    <row r="587" ht="15.75" customHeight="1">
      <c r="A587" s="37"/>
      <c r="B587" s="38"/>
      <c r="C587" s="37"/>
      <c r="E587" s="37"/>
      <c r="H587" s="37"/>
      <c r="I587" s="37"/>
      <c r="J587" s="37"/>
      <c r="K587" s="37"/>
      <c r="L587" s="37"/>
    </row>
    <row r="588" ht="15.75" customHeight="1">
      <c r="A588" s="37"/>
      <c r="B588" s="38"/>
      <c r="C588" s="37"/>
      <c r="E588" s="37"/>
      <c r="H588" s="37"/>
      <c r="I588" s="37"/>
      <c r="J588" s="37"/>
      <c r="K588" s="37"/>
      <c r="L588" s="37"/>
    </row>
    <row r="589" ht="15.75" customHeight="1">
      <c r="A589" s="37"/>
      <c r="B589" s="38"/>
      <c r="C589" s="37"/>
      <c r="E589" s="37"/>
      <c r="H589" s="37"/>
      <c r="I589" s="37"/>
      <c r="J589" s="37"/>
      <c r="K589" s="37"/>
      <c r="L589" s="37"/>
    </row>
    <row r="590" ht="15.75" customHeight="1">
      <c r="A590" s="37"/>
      <c r="B590" s="38"/>
      <c r="C590" s="37"/>
      <c r="E590" s="37"/>
      <c r="H590" s="37"/>
      <c r="I590" s="37"/>
      <c r="J590" s="37"/>
      <c r="K590" s="37"/>
      <c r="L590" s="37"/>
    </row>
    <row r="591" ht="15.75" customHeight="1">
      <c r="A591" s="37"/>
      <c r="B591" s="38"/>
      <c r="C591" s="37"/>
      <c r="E591" s="37"/>
      <c r="H591" s="37"/>
      <c r="I591" s="37"/>
      <c r="J591" s="37"/>
      <c r="K591" s="37"/>
      <c r="L591" s="37"/>
    </row>
    <row r="592" ht="15.75" customHeight="1">
      <c r="A592" s="37"/>
      <c r="B592" s="38"/>
      <c r="C592" s="37"/>
      <c r="E592" s="37"/>
      <c r="H592" s="37"/>
      <c r="I592" s="37"/>
      <c r="J592" s="37"/>
      <c r="K592" s="37"/>
      <c r="L592" s="37"/>
    </row>
    <row r="593" ht="15.75" customHeight="1">
      <c r="A593" s="37"/>
      <c r="B593" s="38"/>
      <c r="C593" s="37"/>
      <c r="E593" s="37"/>
      <c r="H593" s="37"/>
      <c r="I593" s="37"/>
      <c r="J593" s="37"/>
      <c r="K593" s="37"/>
      <c r="L593" s="37"/>
    </row>
    <row r="594" ht="15.75" customHeight="1">
      <c r="A594" s="37"/>
      <c r="B594" s="38"/>
      <c r="C594" s="37"/>
      <c r="E594" s="37"/>
      <c r="H594" s="37"/>
      <c r="I594" s="37"/>
      <c r="J594" s="37"/>
      <c r="K594" s="37"/>
      <c r="L594" s="37"/>
    </row>
    <row r="595" ht="15.75" customHeight="1">
      <c r="A595" s="37"/>
      <c r="B595" s="38"/>
      <c r="C595" s="37"/>
      <c r="E595" s="37"/>
      <c r="H595" s="37"/>
      <c r="I595" s="37"/>
      <c r="J595" s="37"/>
      <c r="K595" s="37"/>
      <c r="L595" s="37"/>
    </row>
    <row r="596" ht="15.75" customHeight="1">
      <c r="A596" s="37"/>
      <c r="B596" s="38"/>
      <c r="C596" s="37"/>
      <c r="E596" s="37"/>
      <c r="H596" s="37"/>
      <c r="I596" s="37"/>
      <c r="J596" s="37"/>
      <c r="K596" s="37"/>
      <c r="L596" s="37"/>
    </row>
    <row r="597" ht="15.75" customHeight="1">
      <c r="A597" s="37"/>
      <c r="B597" s="38"/>
      <c r="C597" s="37"/>
      <c r="E597" s="37"/>
      <c r="H597" s="37"/>
      <c r="I597" s="37"/>
      <c r="J597" s="37"/>
      <c r="K597" s="37"/>
      <c r="L597" s="37"/>
    </row>
    <row r="598" ht="15.75" customHeight="1">
      <c r="A598" s="37"/>
      <c r="B598" s="38"/>
      <c r="C598" s="37"/>
      <c r="E598" s="37"/>
      <c r="H598" s="37"/>
      <c r="I598" s="37"/>
      <c r="J598" s="37"/>
      <c r="K598" s="37"/>
      <c r="L598" s="37"/>
    </row>
    <row r="599" ht="15.75" customHeight="1">
      <c r="A599" s="37"/>
      <c r="B599" s="38"/>
      <c r="C599" s="37"/>
      <c r="E599" s="37"/>
      <c r="H599" s="37"/>
      <c r="I599" s="37"/>
      <c r="J599" s="37"/>
      <c r="K599" s="37"/>
      <c r="L599" s="37"/>
    </row>
    <row r="600" ht="15.75" customHeight="1">
      <c r="A600" s="37"/>
      <c r="B600" s="38"/>
      <c r="C600" s="37"/>
      <c r="E600" s="37"/>
      <c r="H600" s="37"/>
      <c r="I600" s="37"/>
      <c r="J600" s="37"/>
      <c r="K600" s="37"/>
      <c r="L600" s="37"/>
    </row>
    <row r="601" ht="15.75" customHeight="1">
      <c r="A601" s="37"/>
      <c r="B601" s="38"/>
      <c r="C601" s="37"/>
      <c r="E601" s="37"/>
      <c r="H601" s="37"/>
      <c r="I601" s="37"/>
      <c r="J601" s="37"/>
      <c r="K601" s="37"/>
      <c r="L601" s="37"/>
    </row>
    <row r="602" ht="15.75" customHeight="1">
      <c r="A602" s="37"/>
      <c r="B602" s="38"/>
      <c r="C602" s="37"/>
      <c r="E602" s="37"/>
      <c r="H602" s="37"/>
      <c r="I602" s="37"/>
      <c r="J602" s="37"/>
      <c r="K602" s="37"/>
      <c r="L602" s="37"/>
    </row>
    <row r="603" ht="15.75" customHeight="1">
      <c r="A603" s="37"/>
      <c r="B603" s="38"/>
      <c r="C603" s="37"/>
      <c r="E603" s="37"/>
      <c r="H603" s="37"/>
      <c r="I603" s="37"/>
      <c r="J603" s="37"/>
      <c r="K603" s="37"/>
      <c r="L603" s="37"/>
    </row>
    <row r="604" ht="15.75" customHeight="1">
      <c r="A604" s="37"/>
      <c r="B604" s="38"/>
      <c r="C604" s="37"/>
      <c r="E604" s="37"/>
      <c r="H604" s="37"/>
      <c r="I604" s="37"/>
      <c r="J604" s="37"/>
      <c r="K604" s="37"/>
      <c r="L604" s="37"/>
    </row>
    <row r="605" ht="15.75" customHeight="1">
      <c r="A605" s="37"/>
      <c r="B605" s="38"/>
      <c r="C605" s="37"/>
      <c r="E605" s="37"/>
      <c r="H605" s="37"/>
      <c r="I605" s="37"/>
      <c r="J605" s="37"/>
      <c r="K605" s="37"/>
      <c r="L605" s="37"/>
    </row>
    <row r="606" ht="15.75" customHeight="1">
      <c r="A606" s="37"/>
      <c r="B606" s="38"/>
      <c r="C606" s="37"/>
      <c r="E606" s="37"/>
      <c r="H606" s="37"/>
      <c r="I606" s="37"/>
      <c r="J606" s="37"/>
      <c r="K606" s="37"/>
      <c r="L606" s="37"/>
    </row>
    <row r="607" ht="15.75" customHeight="1">
      <c r="A607" s="37"/>
      <c r="B607" s="38"/>
      <c r="C607" s="37"/>
      <c r="E607" s="37"/>
      <c r="H607" s="37"/>
      <c r="I607" s="37"/>
      <c r="J607" s="37"/>
      <c r="K607" s="37"/>
      <c r="L607" s="37"/>
    </row>
    <row r="608" ht="15.75" customHeight="1">
      <c r="A608" s="37"/>
      <c r="B608" s="38"/>
      <c r="C608" s="37"/>
      <c r="E608" s="37"/>
      <c r="H608" s="37"/>
      <c r="I608" s="37"/>
      <c r="J608" s="37"/>
      <c r="K608" s="37"/>
      <c r="L608" s="37"/>
    </row>
    <row r="609" ht="15.75" customHeight="1">
      <c r="A609" s="37"/>
      <c r="B609" s="38"/>
      <c r="C609" s="37"/>
      <c r="E609" s="37"/>
      <c r="H609" s="37"/>
      <c r="I609" s="37"/>
      <c r="J609" s="37"/>
      <c r="K609" s="37"/>
      <c r="L609" s="37"/>
    </row>
    <row r="610" ht="15.75" customHeight="1">
      <c r="A610" s="37"/>
      <c r="B610" s="38"/>
      <c r="C610" s="37"/>
      <c r="E610" s="37"/>
      <c r="H610" s="37"/>
      <c r="I610" s="37"/>
      <c r="J610" s="37"/>
      <c r="K610" s="37"/>
      <c r="L610" s="37"/>
    </row>
    <row r="611" ht="15.75" customHeight="1">
      <c r="A611" s="37"/>
      <c r="B611" s="38"/>
      <c r="C611" s="37"/>
      <c r="E611" s="37"/>
      <c r="H611" s="37"/>
      <c r="I611" s="37"/>
      <c r="J611" s="37"/>
      <c r="K611" s="37"/>
      <c r="L611" s="37"/>
    </row>
    <row r="612" ht="15.75" customHeight="1">
      <c r="A612" s="37"/>
      <c r="B612" s="38"/>
      <c r="C612" s="37"/>
      <c r="E612" s="37"/>
      <c r="H612" s="37"/>
      <c r="I612" s="37"/>
      <c r="J612" s="37"/>
      <c r="K612" s="37"/>
      <c r="L612" s="37"/>
    </row>
    <row r="613" ht="15.75" customHeight="1">
      <c r="A613" s="37"/>
      <c r="B613" s="38"/>
      <c r="C613" s="37"/>
      <c r="E613" s="37"/>
      <c r="H613" s="37"/>
      <c r="I613" s="37"/>
      <c r="J613" s="37"/>
      <c r="K613" s="37"/>
      <c r="L613" s="37"/>
    </row>
    <row r="614" ht="15.75" customHeight="1">
      <c r="A614" s="37"/>
      <c r="B614" s="38"/>
      <c r="C614" s="37"/>
      <c r="E614" s="37"/>
      <c r="H614" s="37"/>
      <c r="I614" s="37"/>
      <c r="J614" s="37"/>
      <c r="K614" s="37"/>
      <c r="L614" s="37"/>
    </row>
    <row r="615" ht="15.75" customHeight="1">
      <c r="A615" s="37"/>
      <c r="B615" s="38"/>
      <c r="C615" s="37"/>
      <c r="E615" s="37"/>
      <c r="H615" s="37"/>
      <c r="I615" s="37"/>
      <c r="J615" s="37"/>
      <c r="K615" s="37"/>
      <c r="L615" s="37"/>
    </row>
    <row r="616" ht="15.75" customHeight="1">
      <c r="A616" s="37"/>
      <c r="B616" s="38"/>
      <c r="C616" s="37"/>
      <c r="E616" s="37"/>
      <c r="H616" s="37"/>
      <c r="I616" s="37"/>
      <c r="J616" s="37"/>
      <c r="K616" s="37"/>
      <c r="L616" s="37"/>
    </row>
    <row r="617" ht="15.75" customHeight="1">
      <c r="A617" s="37"/>
      <c r="B617" s="38"/>
      <c r="C617" s="37"/>
      <c r="E617" s="37"/>
      <c r="H617" s="37"/>
      <c r="I617" s="37"/>
      <c r="J617" s="37"/>
      <c r="K617" s="37"/>
      <c r="L617" s="37"/>
    </row>
    <row r="618" ht="15.75" customHeight="1">
      <c r="A618" s="37"/>
      <c r="B618" s="38"/>
      <c r="C618" s="37"/>
      <c r="E618" s="37"/>
      <c r="H618" s="37"/>
      <c r="I618" s="37"/>
      <c r="J618" s="37"/>
      <c r="K618" s="37"/>
      <c r="L618" s="37"/>
    </row>
    <row r="619" ht="15.75" customHeight="1">
      <c r="A619" s="37"/>
      <c r="B619" s="38"/>
      <c r="C619" s="37"/>
      <c r="E619" s="37"/>
      <c r="H619" s="37"/>
      <c r="I619" s="37"/>
      <c r="J619" s="37"/>
      <c r="K619" s="37"/>
      <c r="L619" s="37"/>
    </row>
    <row r="620" ht="15.75" customHeight="1">
      <c r="A620" s="37"/>
      <c r="B620" s="38"/>
      <c r="C620" s="37"/>
      <c r="E620" s="37"/>
      <c r="H620" s="37"/>
      <c r="I620" s="37"/>
      <c r="J620" s="37"/>
      <c r="K620" s="37"/>
      <c r="L620" s="37"/>
    </row>
    <row r="621" ht="15.75" customHeight="1">
      <c r="A621" s="37"/>
      <c r="B621" s="38"/>
      <c r="C621" s="37"/>
      <c r="E621" s="37"/>
      <c r="H621" s="37"/>
      <c r="I621" s="37"/>
      <c r="J621" s="37"/>
      <c r="K621" s="37"/>
      <c r="L621" s="37"/>
    </row>
    <row r="622" ht="15.75" customHeight="1">
      <c r="A622" s="37"/>
      <c r="B622" s="38"/>
      <c r="C622" s="37"/>
      <c r="E622" s="37"/>
      <c r="H622" s="37"/>
      <c r="I622" s="37"/>
      <c r="J622" s="37"/>
      <c r="K622" s="37"/>
      <c r="L622" s="37"/>
    </row>
    <row r="623" ht="15.75" customHeight="1">
      <c r="A623" s="37"/>
      <c r="B623" s="38"/>
      <c r="C623" s="37"/>
      <c r="E623" s="37"/>
      <c r="H623" s="37"/>
      <c r="I623" s="37"/>
      <c r="J623" s="37"/>
      <c r="K623" s="37"/>
      <c r="L623" s="37"/>
    </row>
    <row r="624" ht="15.75" customHeight="1">
      <c r="A624" s="37"/>
      <c r="B624" s="38"/>
      <c r="C624" s="37"/>
      <c r="E624" s="37"/>
      <c r="H624" s="37"/>
      <c r="I624" s="37"/>
      <c r="J624" s="37"/>
      <c r="K624" s="37"/>
      <c r="L624" s="37"/>
    </row>
    <row r="625" ht="15.75" customHeight="1">
      <c r="A625" s="37"/>
      <c r="B625" s="38"/>
      <c r="C625" s="37"/>
      <c r="E625" s="37"/>
      <c r="H625" s="37"/>
      <c r="I625" s="37"/>
      <c r="J625" s="37"/>
      <c r="K625" s="37"/>
      <c r="L625" s="37"/>
    </row>
    <row r="626" ht="15.75" customHeight="1">
      <c r="A626" s="37"/>
      <c r="B626" s="38"/>
      <c r="C626" s="37"/>
      <c r="E626" s="37"/>
      <c r="H626" s="37"/>
      <c r="I626" s="37"/>
      <c r="J626" s="37"/>
      <c r="K626" s="37"/>
      <c r="L626" s="37"/>
    </row>
    <row r="627" ht="15.75" customHeight="1">
      <c r="A627" s="37"/>
      <c r="B627" s="38"/>
      <c r="C627" s="37"/>
      <c r="E627" s="37"/>
      <c r="H627" s="37"/>
      <c r="I627" s="37"/>
      <c r="J627" s="37"/>
      <c r="K627" s="37"/>
      <c r="L627" s="37"/>
    </row>
    <row r="628" ht="15.75" customHeight="1">
      <c r="A628" s="37"/>
      <c r="B628" s="38"/>
      <c r="C628" s="37"/>
      <c r="E628" s="37"/>
      <c r="H628" s="37"/>
      <c r="I628" s="37"/>
      <c r="J628" s="37"/>
      <c r="K628" s="37"/>
      <c r="L628" s="37"/>
    </row>
    <row r="629" ht="15.75" customHeight="1">
      <c r="A629" s="37"/>
      <c r="B629" s="38"/>
      <c r="C629" s="37"/>
      <c r="E629" s="37"/>
      <c r="H629" s="37"/>
      <c r="I629" s="37"/>
      <c r="J629" s="37"/>
      <c r="K629" s="37"/>
      <c r="L629" s="37"/>
    </row>
    <row r="630" ht="15.75" customHeight="1">
      <c r="A630" s="37"/>
      <c r="B630" s="38"/>
      <c r="C630" s="37"/>
      <c r="E630" s="37"/>
      <c r="H630" s="37"/>
      <c r="I630" s="37"/>
      <c r="J630" s="37"/>
      <c r="K630" s="37"/>
      <c r="L630" s="37"/>
    </row>
    <row r="631" ht="15.75" customHeight="1">
      <c r="A631" s="37"/>
      <c r="B631" s="38"/>
      <c r="C631" s="37"/>
      <c r="E631" s="37"/>
      <c r="H631" s="37"/>
      <c r="I631" s="37"/>
      <c r="J631" s="37"/>
      <c r="K631" s="37"/>
      <c r="L631" s="37"/>
    </row>
    <row r="632" ht="15.75" customHeight="1">
      <c r="A632" s="37"/>
      <c r="B632" s="38"/>
      <c r="C632" s="37"/>
      <c r="E632" s="37"/>
      <c r="H632" s="37"/>
      <c r="I632" s="37"/>
      <c r="J632" s="37"/>
      <c r="K632" s="37"/>
      <c r="L632" s="37"/>
    </row>
    <row r="633" ht="15.75" customHeight="1">
      <c r="A633" s="37"/>
      <c r="B633" s="38"/>
      <c r="C633" s="37"/>
      <c r="E633" s="37"/>
      <c r="H633" s="37"/>
      <c r="I633" s="37"/>
      <c r="J633" s="37"/>
      <c r="K633" s="37"/>
      <c r="L633" s="37"/>
    </row>
    <row r="634" ht="15.75" customHeight="1">
      <c r="A634" s="37"/>
      <c r="B634" s="38"/>
      <c r="C634" s="37"/>
      <c r="E634" s="37"/>
      <c r="H634" s="37"/>
      <c r="I634" s="37"/>
      <c r="J634" s="37"/>
      <c r="K634" s="37"/>
      <c r="L634" s="37"/>
    </row>
    <row r="635" ht="15.75" customHeight="1">
      <c r="A635" s="37"/>
      <c r="B635" s="38"/>
      <c r="C635" s="37"/>
      <c r="E635" s="37"/>
      <c r="H635" s="37"/>
      <c r="I635" s="37"/>
      <c r="J635" s="37"/>
      <c r="K635" s="37"/>
      <c r="L635" s="37"/>
    </row>
    <row r="636" ht="15.75" customHeight="1">
      <c r="A636" s="37"/>
      <c r="B636" s="38"/>
      <c r="C636" s="37"/>
      <c r="E636" s="37"/>
      <c r="H636" s="37"/>
      <c r="I636" s="37"/>
      <c r="J636" s="37"/>
      <c r="K636" s="37"/>
      <c r="L636" s="37"/>
    </row>
    <row r="637" ht="15.75" customHeight="1">
      <c r="A637" s="37"/>
      <c r="B637" s="38"/>
      <c r="C637" s="37"/>
      <c r="E637" s="37"/>
      <c r="H637" s="37"/>
      <c r="I637" s="37"/>
      <c r="J637" s="37"/>
      <c r="K637" s="37"/>
      <c r="L637" s="37"/>
    </row>
    <row r="638" ht="15.75" customHeight="1">
      <c r="A638" s="37"/>
      <c r="B638" s="38"/>
      <c r="C638" s="37"/>
      <c r="E638" s="37"/>
      <c r="H638" s="37"/>
      <c r="I638" s="37"/>
      <c r="J638" s="37"/>
      <c r="K638" s="37"/>
      <c r="L638" s="37"/>
    </row>
    <row r="639" ht="15.75" customHeight="1">
      <c r="A639" s="37"/>
      <c r="B639" s="38"/>
      <c r="C639" s="37"/>
      <c r="E639" s="37"/>
      <c r="H639" s="37"/>
      <c r="I639" s="37"/>
      <c r="J639" s="37"/>
      <c r="K639" s="37"/>
      <c r="L639" s="37"/>
    </row>
    <row r="640" ht="15.75" customHeight="1">
      <c r="A640" s="37"/>
      <c r="B640" s="38"/>
      <c r="C640" s="37"/>
      <c r="E640" s="37"/>
      <c r="H640" s="37"/>
      <c r="I640" s="37"/>
      <c r="J640" s="37"/>
      <c r="K640" s="37"/>
      <c r="L640" s="37"/>
    </row>
    <row r="641" ht="15.75" customHeight="1">
      <c r="A641" s="37"/>
      <c r="B641" s="38"/>
      <c r="C641" s="37"/>
      <c r="E641" s="37"/>
      <c r="H641" s="37"/>
      <c r="I641" s="37"/>
      <c r="J641" s="37"/>
      <c r="K641" s="37"/>
      <c r="L641" s="37"/>
    </row>
    <row r="642" ht="15.75" customHeight="1">
      <c r="A642" s="37"/>
      <c r="B642" s="38"/>
      <c r="C642" s="37"/>
      <c r="E642" s="37"/>
      <c r="H642" s="37"/>
      <c r="I642" s="37"/>
      <c r="J642" s="37"/>
      <c r="K642" s="37"/>
      <c r="L642" s="37"/>
    </row>
    <row r="643" ht="15.75" customHeight="1">
      <c r="A643" s="37"/>
      <c r="B643" s="38"/>
      <c r="C643" s="37"/>
      <c r="E643" s="37"/>
      <c r="H643" s="37"/>
      <c r="I643" s="37"/>
      <c r="J643" s="37"/>
      <c r="K643" s="37"/>
      <c r="L643" s="37"/>
    </row>
    <row r="644" ht="15.75" customHeight="1">
      <c r="A644" s="37"/>
      <c r="B644" s="38"/>
      <c r="C644" s="37"/>
      <c r="E644" s="37"/>
      <c r="H644" s="37"/>
      <c r="I644" s="37"/>
      <c r="J644" s="37"/>
      <c r="K644" s="37"/>
      <c r="L644" s="37"/>
    </row>
    <row r="645" ht="15.75" customHeight="1">
      <c r="A645" s="37"/>
      <c r="B645" s="38"/>
      <c r="C645" s="37"/>
      <c r="E645" s="37"/>
      <c r="H645" s="37"/>
      <c r="I645" s="37"/>
      <c r="J645" s="37"/>
      <c r="K645" s="37"/>
      <c r="L645" s="37"/>
    </row>
    <row r="646" ht="15.75" customHeight="1">
      <c r="A646" s="37"/>
      <c r="B646" s="38"/>
      <c r="C646" s="37"/>
      <c r="E646" s="37"/>
      <c r="H646" s="37"/>
      <c r="I646" s="37"/>
      <c r="J646" s="37"/>
      <c r="K646" s="37"/>
      <c r="L646" s="37"/>
    </row>
    <row r="647" ht="15.75" customHeight="1">
      <c r="A647" s="37"/>
      <c r="B647" s="38"/>
      <c r="C647" s="37"/>
      <c r="E647" s="37"/>
      <c r="H647" s="37"/>
      <c r="I647" s="37"/>
      <c r="J647" s="37"/>
      <c r="K647" s="37"/>
      <c r="L647" s="37"/>
    </row>
    <row r="648" ht="15.75" customHeight="1">
      <c r="A648" s="37"/>
      <c r="B648" s="38"/>
      <c r="C648" s="37"/>
      <c r="E648" s="37"/>
      <c r="H648" s="37"/>
      <c r="I648" s="37"/>
      <c r="J648" s="37"/>
      <c r="K648" s="37"/>
      <c r="L648" s="37"/>
    </row>
    <row r="649" ht="15.75" customHeight="1">
      <c r="A649" s="37"/>
      <c r="B649" s="38"/>
      <c r="C649" s="37"/>
      <c r="E649" s="37"/>
      <c r="H649" s="37"/>
      <c r="I649" s="37"/>
      <c r="J649" s="37"/>
      <c r="K649" s="37"/>
      <c r="L649" s="37"/>
    </row>
    <row r="650" ht="15.75" customHeight="1">
      <c r="A650" s="37"/>
      <c r="B650" s="38"/>
      <c r="C650" s="37"/>
      <c r="E650" s="37"/>
      <c r="H650" s="37"/>
      <c r="I650" s="37"/>
      <c r="J650" s="37"/>
      <c r="K650" s="37"/>
      <c r="L650" s="37"/>
    </row>
    <row r="651" ht="15.75" customHeight="1">
      <c r="A651" s="37"/>
      <c r="B651" s="38"/>
      <c r="C651" s="37"/>
      <c r="E651" s="37"/>
      <c r="H651" s="37"/>
      <c r="I651" s="37"/>
      <c r="J651" s="37"/>
      <c r="K651" s="37"/>
      <c r="L651" s="37"/>
    </row>
    <row r="652" ht="15.75" customHeight="1">
      <c r="A652" s="37"/>
      <c r="B652" s="38"/>
      <c r="C652" s="37"/>
      <c r="E652" s="37"/>
      <c r="H652" s="37"/>
      <c r="I652" s="37"/>
      <c r="J652" s="37"/>
      <c r="K652" s="37"/>
      <c r="L652" s="37"/>
    </row>
    <row r="653" ht="15.75" customHeight="1">
      <c r="A653" s="37"/>
      <c r="B653" s="38"/>
      <c r="C653" s="37"/>
      <c r="E653" s="37"/>
      <c r="H653" s="37"/>
      <c r="I653" s="37"/>
      <c r="J653" s="37"/>
      <c r="K653" s="37"/>
      <c r="L653" s="37"/>
    </row>
    <row r="654" ht="15.75" customHeight="1">
      <c r="A654" s="37"/>
      <c r="B654" s="38"/>
      <c r="C654" s="37"/>
      <c r="E654" s="37"/>
      <c r="H654" s="37"/>
      <c r="I654" s="37"/>
      <c r="J654" s="37"/>
      <c r="K654" s="37"/>
      <c r="L654" s="37"/>
    </row>
    <row r="655" ht="15.75" customHeight="1">
      <c r="A655" s="37"/>
      <c r="B655" s="38"/>
      <c r="C655" s="37"/>
      <c r="E655" s="37"/>
      <c r="H655" s="37"/>
      <c r="I655" s="37"/>
      <c r="J655" s="37"/>
      <c r="K655" s="37"/>
      <c r="L655" s="37"/>
    </row>
    <row r="656" ht="15.75" customHeight="1">
      <c r="A656" s="37"/>
      <c r="B656" s="38"/>
      <c r="C656" s="37"/>
      <c r="E656" s="37"/>
      <c r="H656" s="37"/>
      <c r="I656" s="37"/>
      <c r="J656" s="37"/>
      <c r="K656" s="37"/>
      <c r="L656" s="37"/>
    </row>
    <row r="657" ht="15.75" customHeight="1">
      <c r="A657" s="37"/>
      <c r="B657" s="38"/>
      <c r="C657" s="37"/>
      <c r="E657" s="37"/>
      <c r="H657" s="37"/>
      <c r="I657" s="37"/>
      <c r="J657" s="37"/>
      <c r="K657" s="37"/>
      <c r="L657" s="37"/>
    </row>
    <row r="658" ht="15.75" customHeight="1">
      <c r="A658" s="37"/>
      <c r="B658" s="38"/>
      <c r="C658" s="37"/>
      <c r="E658" s="37"/>
      <c r="H658" s="37"/>
      <c r="I658" s="37"/>
      <c r="J658" s="37"/>
      <c r="K658" s="37"/>
      <c r="L658" s="37"/>
    </row>
    <row r="659" ht="15.75" customHeight="1">
      <c r="A659" s="37"/>
      <c r="B659" s="38"/>
      <c r="C659" s="37"/>
      <c r="E659" s="37"/>
      <c r="H659" s="37"/>
      <c r="I659" s="37"/>
      <c r="J659" s="37"/>
      <c r="K659" s="37"/>
      <c r="L659" s="37"/>
    </row>
    <row r="660" ht="15.75" customHeight="1">
      <c r="A660" s="37"/>
      <c r="B660" s="38"/>
      <c r="C660" s="37"/>
      <c r="E660" s="37"/>
      <c r="H660" s="37"/>
      <c r="I660" s="37"/>
      <c r="J660" s="37"/>
      <c r="K660" s="37"/>
      <c r="L660" s="37"/>
    </row>
    <row r="661" ht="15.75" customHeight="1">
      <c r="A661" s="37"/>
      <c r="B661" s="38"/>
      <c r="C661" s="37"/>
      <c r="E661" s="37"/>
      <c r="H661" s="37"/>
      <c r="I661" s="37"/>
      <c r="J661" s="37"/>
      <c r="K661" s="37"/>
      <c r="L661" s="37"/>
    </row>
    <row r="662" ht="15.75" customHeight="1">
      <c r="A662" s="37"/>
      <c r="B662" s="38"/>
      <c r="C662" s="37"/>
      <c r="E662" s="37"/>
      <c r="H662" s="37"/>
      <c r="I662" s="37"/>
      <c r="J662" s="37"/>
      <c r="K662" s="37"/>
      <c r="L662" s="37"/>
    </row>
    <row r="663" ht="15.75" customHeight="1">
      <c r="A663" s="37"/>
      <c r="B663" s="38"/>
      <c r="C663" s="37"/>
      <c r="E663" s="37"/>
      <c r="H663" s="37"/>
      <c r="I663" s="37"/>
      <c r="J663" s="37"/>
      <c r="K663" s="37"/>
      <c r="L663" s="37"/>
    </row>
    <row r="664" ht="15.75" customHeight="1">
      <c r="A664" s="37"/>
      <c r="B664" s="38"/>
      <c r="C664" s="37"/>
      <c r="E664" s="37"/>
      <c r="H664" s="37"/>
      <c r="I664" s="37"/>
      <c r="J664" s="37"/>
      <c r="K664" s="37"/>
      <c r="L664" s="37"/>
    </row>
    <row r="665" ht="15.75" customHeight="1">
      <c r="A665" s="37"/>
      <c r="B665" s="38"/>
      <c r="C665" s="37"/>
      <c r="E665" s="37"/>
      <c r="H665" s="37"/>
      <c r="I665" s="37"/>
      <c r="J665" s="37"/>
      <c r="K665" s="37"/>
      <c r="L665" s="37"/>
    </row>
    <row r="666" ht="15.75" customHeight="1">
      <c r="A666" s="37"/>
      <c r="B666" s="38"/>
      <c r="C666" s="37"/>
      <c r="E666" s="37"/>
      <c r="H666" s="37"/>
      <c r="I666" s="37"/>
      <c r="J666" s="37"/>
      <c r="K666" s="37"/>
      <c r="L666" s="37"/>
    </row>
    <row r="667" ht="15.75" customHeight="1">
      <c r="A667" s="37"/>
      <c r="B667" s="38"/>
      <c r="C667" s="37"/>
      <c r="E667" s="37"/>
      <c r="H667" s="37"/>
      <c r="I667" s="37"/>
      <c r="J667" s="37"/>
      <c r="K667" s="37"/>
      <c r="L667" s="37"/>
    </row>
    <row r="668" ht="15.75" customHeight="1">
      <c r="A668" s="37"/>
      <c r="B668" s="38"/>
      <c r="C668" s="37"/>
      <c r="E668" s="37"/>
      <c r="H668" s="37"/>
      <c r="I668" s="37"/>
      <c r="J668" s="37"/>
      <c r="K668" s="37"/>
      <c r="L668" s="37"/>
    </row>
    <row r="669" ht="15.75" customHeight="1">
      <c r="A669" s="37"/>
      <c r="B669" s="38"/>
      <c r="C669" s="37"/>
      <c r="E669" s="37"/>
      <c r="H669" s="37"/>
      <c r="I669" s="37"/>
      <c r="J669" s="37"/>
      <c r="K669" s="37"/>
      <c r="L669" s="37"/>
    </row>
    <row r="670" ht="15.75" customHeight="1">
      <c r="A670" s="37"/>
      <c r="B670" s="38"/>
      <c r="C670" s="37"/>
      <c r="E670" s="37"/>
      <c r="H670" s="37"/>
      <c r="I670" s="37"/>
      <c r="J670" s="37"/>
      <c r="K670" s="37"/>
      <c r="L670" s="37"/>
    </row>
    <row r="671" ht="15.75" customHeight="1">
      <c r="A671" s="37"/>
      <c r="B671" s="38"/>
      <c r="C671" s="37"/>
      <c r="E671" s="37"/>
      <c r="H671" s="37"/>
      <c r="I671" s="37"/>
      <c r="J671" s="37"/>
      <c r="K671" s="37"/>
      <c r="L671" s="37"/>
    </row>
    <row r="672" ht="15.75" customHeight="1">
      <c r="A672" s="37"/>
      <c r="B672" s="38"/>
      <c r="C672" s="37"/>
      <c r="E672" s="37"/>
      <c r="H672" s="37"/>
      <c r="I672" s="37"/>
      <c r="J672" s="37"/>
      <c r="K672" s="37"/>
      <c r="L672" s="37"/>
    </row>
    <row r="673" ht="15.75" customHeight="1">
      <c r="A673" s="37"/>
      <c r="B673" s="38"/>
      <c r="C673" s="37"/>
      <c r="E673" s="37"/>
      <c r="H673" s="37"/>
      <c r="I673" s="37"/>
      <c r="J673" s="37"/>
      <c r="K673" s="37"/>
      <c r="L673" s="37"/>
    </row>
    <row r="674" ht="15.75" customHeight="1">
      <c r="A674" s="37"/>
      <c r="B674" s="38"/>
      <c r="C674" s="37"/>
      <c r="E674" s="37"/>
      <c r="H674" s="37"/>
      <c r="I674" s="37"/>
      <c r="J674" s="37"/>
      <c r="K674" s="37"/>
      <c r="L674" s="37"/>
    </row>
    <row r="675" ht="15.75" customHeight="1">
      <c r="A675" s="37"/>
      <c r="B675" s="38"/>
      <c r="C675" s="37"/>
      <c r="E675" s="37"/>
      <c r="H675" s="37"/>
      <c r="I675" s="37"/>
      <c r="J675" s="37"/>
      <c r="K675" s="37"/>
      <c r="L675" s="37"/>
    </row>
    <row r="676" ht="15.75" customHeight="1">
      <c r="A676" s="37"/>
      <c r="B676" s="38"/>
      <c r="C676" s="37"/>
      <c r="E676" s="37"/>
      <c r="H676" s="37"/>
      <c r="I676" s="37"/>
      <c r="J676" s="37"/>
      <c r="K676" s="37"/>
      <c r="L676" s="37"/>
    </row>
    <row r="677" ht="15.75" customHeight="1">
      <c r="A677" s="37"/>
      <c r="B677" s="38"/>
      <c r="C677" s="37"/>
      <c r="E677" s="37"/>
      <c r="H677" s="37"/>
      <c r="I677" s="37"/>
      <c r="J677" s="37"/>
      <c r="K677" s="37"/>
      <c r="L677" s="37"/>
    </row>
    <row r="678" ht="15.75" customHeight="1">
      <c r="A678" s="37"/>
      <c r="B678" s="38"/>
      <c r="C678" s="37"/>
      <c r="E678" s="37"/>
      <c r="H678" s="37"/>
      <c r="I678" s="37"/>
      <c r="J678" s="37"/>
      <c r="K678" s="37"/>
      <c r="L678" s="37"/>
    </row>
    <row r="679" ht="15.75" customHeight="1">
      <c r="A679" s="37"/>
      <c r="B679" s="38"/>
      <c r="C679" s="37"/>
      <c r="E679" s="37"/>
      <c r="H679" s="37"/>
      <c r="I679" s="37"/>
      <c r="J679" s="37"/>
      <c r="K679" s="37"/>
      <c r="L679" s="37"/>
    </row>
    <row r="680" ht="15.75" customHeight="1">
      <c r="A680" s="37"/>
      <c r="B680" s="38"/>
      <c r="C680" s="37"/>
      <c r="E680" s="37"/>
      <c r="H680" s="37"/>
      <c r="I680" s="37"/>
      <c r="J680" s="37"/>
      <c r="K680" s="37"/>
      <c r="L680" s="37"/>
    </row>
    <row r="681" ht="15.75" customHeight="1">
      <c r="A681" s="37"/>
      <c r="B681" s="38"/>
      <c r="C681" s="37"/>
      <c r="E681" s="37"/>
      <c r="H681" s="37"/>
      <c r="I681" s="37"/>
      <c r="J681" s="37"/>
      <c r="K681" s="37"/>
      <c r="L681" s="37"/>
    </row>
    <row r="682" ht="15.75" customHeight="1">
      <c r="A682" s="37"/>
      <c r="B682" s="38"/>
      <c r="C682" s="37"/>
      <c r="E682" s="37"/>
      <c r="H682" s="37"/>
      <c r="I682" s="37"/>
      <c r="J682" s="37"/>
      <c r="K682" s="37"/>
      <c r="L682" s="37"/>
    </row>
    <row r="683" ht="15.75" customHeight="1">
      <c r="A683" s="37"/>
      <c r="B683" s="38"/>
      <c r="C683" s="37"/>
      <c r="E683" s="37"/>
      <c r="H683" s="37"/>
      <c r="I683" s="37"/>
      <c r="J683" s="37"/>
      <c r="K683" s="37"/>
      <c r="L683" s="37"/>
    </row>
    <row r="684" ht="15.75" customHeight="1">
      <c r="A684" s="37"/>
      <c r="B684" s="38"/>
      <c r="C684" s="37"/>
      <c r="E684" s="37"/>
      <c r="H684" s="37"/>
      <c r="I684" s="37"/>
      <c r="J684" s="37"/>
      <c r="K684" s="37"/>
      <c r="L684" s="37"/>
    </row>
    <row r="685" ht="15.75" customHeight="1">
      <c r="A685" s="37"/>
      <c r="B685" s="38"/>
      <c r="C685" s="37"/>
      <c r="E685" s="37"/>
      <c r="H685" s="37"/>
      <c r="I685" s="37"/>
      <c r="J685" s="37"/>
      <c r="K685" s="37"/>
      <c r="L685" s="37"/>
    </row>
    <row r="686" ht="15.75" customHeight="1">
      <c r="A686" s="37"/>
      <c r="B686" s="38"/>
      <c r="C686" s="37"/>
      <c r="E686" s="37"/>
      <c r="H686" s="37"/>
      <c r="I686" s="37"/>
      <c r="J686" s="37"/>
      <c r="K686" s="37"/>
      <c r="L686" s="37"/>
    </row>
    <row r="687" ht="15.75" customHeight="1">
      <c r="A687" s="37"/>
      <c r="B687" s="38"/>
      <c r="C687" s="37"/>
      <c r="E687" s="37"/>
      <c r="H687" s="37"/>
      <c r="I687" s="37"/>
      <c r="J687" s="37"/>
      <c r="K687" s="37"/>
      <c r="L687" s="37"/>
    </row>
    <row r="688" ht="15.75" customHeight="1">
      <c r="A688" s="37"/>
      <c r="B688" s="38"/>
      <c r="C688" s="37"/>
      <c r="E688" s="37"/>
      <c r="H688" s="37"/>
      <c r="I688" s="37"/>
      <c r="J688" s="37"/>
      <c r="K688" s="37"/>
      <c r="L688" s="37"/>
    </row>
    <row r="689" ht="15.75" customHeight="1">
      <c r="A689" s="37"/>
      <c r="B689" s="38"/>
      <c r="C689" s="37"/>
      <c r="E689" s="37"/>
      <c r="H689" s="37"/>
      <c r="I689" s="37"/>
      <c r="J689" s="37"/>
      <c r="K689" s="37"/>
      <c r="L689" s="37"/>
    </row>
    <row r="690" ht="15.75" customHeight="1">
      <c r="A690" s="37"/>
      <c r="B690" s="38"/>
      <c r="C690" s="37"/>
      <c r="E690" s="37"/>
      <c r="H690" s="37"/>
      <c r="I690" s="37"/>
      <c r="J690" s="37"/>
      <c r="K690" s="37"/>
      <c r="L690" s="37"/>
    </row>
    <row r="691" ht="15.75" customHeight="1">
      <c r="A691" s="37"/>
      <c r="B691" s="38"/>
      <c r="C691" s="37"/>
      <c r="E691" s="37"/>
      <c r="H691" s="37"/>
      <c r="I691" s="37"/>
      <c r="J691" s="37"/>
      <c r="K691" s="37"/>
      <c r="L691" s="37"/>
    </row>
    <row r="692" ht="15.75" customHeight="1">
      <c r="A692" s="37"/>
      <c r="B692" s="38"/>
      <c r="C692" s="37"/>
      <c r="E692" s="37"/>
      <c r="H692" s="37"/>
      <c r="I692" s="37"/>
      <c r="J692" s="37"/>
      <c r="K692" s="37"/>
      <c r="L692" s="37"/>
    </row>
    <row r="693" ht="15.75" customHeight="1">
      <c r="A693" s="37"/>
      <c r="B693" s="38"/>
      <c r="C693" s="37"/>
      <c r="E693" s="37"/>
      <c r="H693" s="37"/>
      <c r="I693" s="37"/>
      <c r="J693" s="37"/>
      <c r="K693" s="37"/>
      <c r="L693" s="37"/>
    </row>
    <row r="694" ht="15.75" customHeight="1">
      <c r="A694" s="37"/>
      <c r="B694" s="38"/>
      <c r="C694" s="37"/>
      <c r="E694" s="37"/>
      <c r="H694" s="37"/>
      <c r="I694" s="37"/>
      <c r="J694" s="37"/>
      <c r="K694" s="37"/>
      <c r="L694" s="37"/>
    </row>
    <row r="695" ht="15.75" customHeight="1">
      <c r="A695" s="37"/>
      <c r="B695" s="38"/>
      <c r="C695" s="37"/>
      <c r="E695" s="37"/>
      <c r="H695" s="37"/>
      <c r="I695" s="37"/>
      <c r="J695" s="37"/>
      <c r="K695" s="37"/>
      <c r="L695" s="37"/>
    </row>
    <row r="696" ht="15.75" customHeight="1">
      <c r="A696" s="37"/>
      <c r="B696" s="38"/>
      <c r="C696" s="37"/>
      <c r="E696" s="37"/>
      <c r="H696" s="37"/>
      <c r="I696" s="37"/>
      <c r="J696" s="37"/>
      <c r="K696" s="37"/>
      <c r="L696" s="37"/>
    </row>
    <row r="697" ht="15.75" customHeight="1">
      <c r="A697" s="37"/>
      <c r="B697" s="38"/>
      <c r="C697" s="37"/>
      <c r="E697" s="37"/>
      <c r="H697" s="37"/>
      <c r="I697" s="37"/>
      <c r="J697" s="37"/>
      <c r="K697" s="37"/>
      <c r="L697" s="37"/>
    </row>
    <row r="698" ht="15.75" customHeight="1">
      <c r="A698" s="37"/>
      <c r="B698" s="38"/>
      <c r="C698" s="37"/>
      <c r="E698" s="37"/>
      <c r="H698" s="37"/>
      <c r="I698" s="37"/>
      <c r="J698" s="37"/>
      <c r="K698" s="37"/>
      <c r="L698" s="37"/>
    </row>
    <row r="699" ht="15.75" customHeight="1">
      <c r="A699" s="37"/>
      <c r="B699" s="38"/>
      <c r="C699" s="37"/>
      <c r="E699" s="37"/>
      <c r="H699" s="37"/>
      <c r="I699" s="37"/>
      <c r="J699" s="37"/>
      <c r="K699" s="37"/>
      <c r="L699" s="37"/>
    </row>
    <row r="700" ht="15.75" customHeight="1">
      <c r="A700" s="37"/>
      <c r="B700" s="38"/>
      <c r="C700" s="37"/>
      <c r="E700" s="37"/>
      <c r="H700" s="37"/>
      <c r="I700" s="37"/>
      <c r="J700" s="37"/>
      <c r="K700" s="37"/>
      <c r="L700" s="37"/>
    </row>
    <row r="701" ht="15.75" customHeight="1">
      <c r="A701" s="37"/>
      <c r="B701" s="38"/>
      <c r="C701" s="37"/>
      <c r="E701" s="37"/>
      <c r="H701" s="37"/>
      <c r="I701" s="37"/>
      <c r="J701" s="37"/>
      <c r="K701" s="37"/>
      <c r="L701" s="37"/>
    </row>
    <row r="702" ht="15.75" customHeight="1">
      <c r="A702" s="37"/>
      <c r="B702" s="38"/>
      <c r="C702" s="37"/>
      <c r="E702" s="37"/>
      <c r="H702" s="37"/>
      <c r="I702" s="37"/>
      <c r="J702" s="37"/>
      <c r="K702" s="37"/>
      <c r="L702" s="37"/>
    </row>
    <row r="703" ht="15.75" customHeight="1">
      <c r="A703" s="37"/>
      <c r="B703" s="38"/>
      <c r="C703" s="37"/>
      <c r="E703" s="37"/>
      <c r="H703" s="37"/>
      <c r="I703" s="37"/>
      <c r="J703" s="37"/>
      <c r="K703" s="37"/>
      <c r="L703" s="37"/>
    </row>
    <row r="704" ht="15.75" customHeight="1">
      <c r="A704" s="37"/>
      <c r="B704" s="38"/>
      <c r="C704" s="37"/>
      <c r="E704" s="37"/>
      <c r="H704" s="37"/>
      <c r="I704" s="37"/>
      <c r="J704" s="37"/>
      <c r="K704" s="37"/>
      <c r="L704" s="37"/>
    </row>
    <row r="705" ht="15.75" customHeight="1">
      <c r="A705" s="37"/>
      <c r="B705" s="38"/>
      <c r="C705" s="37"/>
      <c r="E705" s="37"/>
      <c r="H705" s="37"/>
      <c r="I705" s="37"/>
      <c r="J705" s="37"/>
      <c r="K705" s="37"/>
      <c r="L705" s="37"/>
    </row>
    <row r="706" ht="15.75" customHeight="1">
      <c r="A706" s="37"/>
      <c r="B706" s="38"/>
      <c r="C706" s="37"/>
      <c r="E706" s="37"/>
      <c r="H706" s="37"/>
      <c r="I706" s="37"/>
      <c r="J706" s="37"/>
      <c r="K706" s="37"/>
      <c r="L706" s="37"/>
    </row>
    <row r="707" ht="15.75" customHeight="1">
      <c r="A707" s="37"/>
      <c r="B707" s="38"/>
      <c r="C707" s="37"/>
      <c r="E707" s="37"/>
      <c r="H707" s="37"/>
      <c r="I707" s="37"/>
      <c r="J707" s="37"/>
      <c r="K707" s="37"/>
      <c r="L707" s="37"/>
    </row>
    <row r="708" ht="15.75" customHeight="1">
      <c r="A708" s="37"/>
      <c r="B708" s="38"/>
      <c r="C708" s="37"/>
      <c r="E708" s="37"/>
      <c r="H708" s="37"/>
      <c r="I708" s="37"/>
      <c r="J708" s="37"/>
      <c r="K708" s="37"/>
      <c r="L708" s="37"/>
    </row>
    <row r="709" ht="15.75" customHeight="1">
      <c r="A709" s="37"/>
      <c r="B709" s="38"/>
      <c r="C709" s="37"/>
      <c r="E709" s="37"/>
      <c r="H709" s="37"/>
      <c r="I709" s="37"/>
      <c r="J709" s="37"/>
      <c r="K709" s="37"/>
      <c r="L709" s="37"/>
    </row>
    <row r="710" ht="15.75" customHeight="1">
      <c r="A710" s="37"/>
      <c r="B710" s="38"/>
      <c r="C710" s="37"/>
      <c r="E710" s="37"/>
      <c r="H710" s="37"/>
      <c r="I710" s="37"/>
      <c r="J710" s="37"/>
      <c r="K710" s="37"/>
      <c r="L710" s="37"/>
    </row>
    <row r="711" ht="15.75" customHeight="1">
      <c r="A711" s="37"/>
      <c r="B711" s="38"/>
      <c r="C711" s="37"/>
      <c r="E711" s="37"/>
      <c r="H711" s="37"/>
      <c r="I711" s="37"/>
      <c r="J711" s="37"/>
      <c r="K711" s="37"/>
      <c r="L711" s="37"/>
    </row>
    <row r="712" ht="15.75" customHeight="1">
      <c r="A712" s="37"/>
      <c r="B712" s="38"/>
      <c r="C712" s="37"/>
      <c r="E712" s="37"/>
      <c r="H712" s="37"/>
      <c r="I712" s="37"/>
      <c r="J712" s="37"/>
      <c r="K712" s="37"/>
      <c r="L712" s="37"/>
    </row>
    <row r="713" ht="15.75" customHeight="1">
      <c r="A713" s="37"/>
      <c r="B713" s="38"/>
      <c r="C713" s="37"/>
      <c r="E713" s="37"/>
      <c r="H713" s="37"/>
      <c r="I713" s="37"/>
      <c r="J713" s="37"/>
      <c r="K713" s="37"/>
      <c r="L713" s="37"/>
    </row>
    <row r="714" ht="15.75" customHeight="1">
      <c r="A714" s="37"/>
      <c r="B714" s="38"/>
      <c r="C714" s="37"/>
      <c r="E714" s="37"/>
      <c r="H714" s="37"/>
      <c r="I714" s="37"/>
      <c r="J714" s="37"/>
      <c r="K714" s="37"/>
      <c r="L714" s="37"/>
    </row>
    <row r="715" ht="15.75" customHeight="1">
      <c r="A715" s="37"/>
      <c r="B715" s="38"/>
      <c r="C715" s="37"/>
      <c r="E715" s="37"/>
      <c r="H715" s="37"/>
      <c r="I715" s="37"/>
      <c r="J715" s="37"/>
      <c r="K715" s="37"/>
      <c r="L715" s="37"/>
    </row>
    <row r="716" ht="15.75" customHeight="1">
      <c r="A716" s="37"/>
      <c r="B716" s="38"/>
      <c r="C716" s="37"/>
      <c r="E716" s="37"/>
      <c r="H716" s="37"/>
      <c r="I716" s="37"/>
      <c r="J716" s="37"/>
      <c r="K716" s="37"/>
      <c r="L716" s="37"/>
    </row>
    <row r="717" ht="15.75" customHeight="1">
      <c r="A717" s="37"/>
      <c r="B717" s="38"/>
      <c r="C717" s="37"/>
      <c r="E717" s="37"/>
      <c r="H717" s="37"/>
      <c r="I717" s="37"/>
      <c r="J717" s="37"/>
      <c r="K717" s="37"/>
      <c r="L717" s="37"/>
    </row>
    <row r="718" ht="15.75" customHeight="1">
      <c r="A718" s="37"/>
      <c r="B718" s="38"/>
      <c r="C718" s="37"/>
      <c r="E718" s="37"/>
      <c r="H718" s="37"/>
      <c r="I718" s="37"/>
      <c r="J718" s="37"/>
      <c r="K718" s="37"/>
      <c r="L718" s="37"/>
    </row>
    <row r="719" ht="15.75" customHeight="1">
      <c r="A719" s="37"/>
      <c r="B719" s="38"/>
      <c r="C719" s="37"/>
      <c r="E719" s="37"/>
      <c r="H719" s="37"/>
      <c r="I719" s="37"/>
      <c r="J719" s="37"/>
      <c r="K719" s="37"/>
      <c r="L719" s="37"/>
    </row>
    <row r="720" ht="15.75" customHeight="1">
      <c r="A720" s="37"/>
      <c r="B720" s="38"/>
      <c r="C720" s="37"/>
      <c r="E720" s="37"/>
      <c r="H720" s="37"/>
      <c r="I720" s="37"/>
      <c r="J720" s="37"/>
      <c r="K720" s="37"/>
      <c r="L720" s="37"/>
    </row>
    <row r="721" ht="15.75" customHeight="1">
      <c r="A721" s="37"/>
      <c r="B721" s="38"/>
      <c r="C721" s="37"/>
      <c r="E721" s="37"/>
      <c r="H721" s="37"/>
      <c r="I721" s="37"/>
      <c r="J721" s="37"/>
      <c r="K721" s="37"/>
      <c r="L721" s="37"/>
    </row>
    <row r="722" ht="15.75" customHeight="1">
      <c r="A722" s="37"/>
      <c r="B722" s="38"/>
      <c r="C722" s="37"/>
      <c r="E722" s="37"/>
      <c r="H722" s="37"/>
      <c r="I722" s="37"/>
      <c r="J722" s="37"/>
      <c r="K722" s="37"/>
      <c r="L722" s="37"/>
    </row>
    <row r="723" ht="15.75" customHeight="1">
      <c r="A723" s="37"/>
      <c r="B723" s="38"/>
      <c r="C723" s="37"/>
      <c r="E723" s="37"/>
      <c r="H723" s="37"/>
      <c r="I723" s="37"/>
      <c r="J723" s="37"/>
      <c r="K723" s="37"/>
      <c r="L723" s="37"/>
    </row>
    <row r="724" ht="15.75" customHeight="1">
      <c r="A724" s="37"/>
      <c r="B724" s="38"/>
      <c r="C724" s="37"/>
      <c r="E724" s="37"/>
      <c r="H724" s="37"/>
      <c r="I724" s="37"/>
      <c r="J724" s="37"/>
      <c r="K724" s="37"/>
      <c r="L724" s="37"/>
    </row>
    <row r="725" ht="15.75" customHeight="1">
      <c r="A725" s="37"/>
      <c r="B725" s="38"/>
      <c r="C725" s="37"/>
      <c r="E725" s="37"/>
      <c r="H725" s="37"/>
      <c r="I725" s="37"/>
      <c r="J725" s="37"/>
      <c r="K725" s="37"/>
      <c r="L725" s="37"/>
    </row>
    <row r="726" ht="15.75" customHeight="1">
      <c r="A726" s="37"/>
      <c r="B726" s="38"/>
      <c r="C726" s="37"/>
      <c r="E726" s="37"/>
      <c r="H726" s="37"/>
      <c r="I726" s="37"/>
      <c r="J726" s="37"/>
      <c r="K726" s="37"/>
      <c r="L726" s="37"/>
    </row>
    <row r="727" ht="15.75" customHeight="1">
      <c r="A727" s="37"/>
      <c r="B727" s="38"/>
      <c r="C727" s="37"/>
      <c r="E727" s="37"/>
      <c r="H727" s="37"/>
      <c r="I727" s="37"/>
      <c r="J727" s="37"/>
      <c r="K727" s="37"/>
      <c r="L727" s="37"/>
    </row>
    <row r="728" ht="15.75" customHeight="1">
      <c r="A728" s="37"/>
      <c r="B728" s="38"/>
      <c r="C728" s="37"/>
      <c r="E728" s="37"/>
      <c r="H728" s="37"/>
      <c r="I728" s="37"/>
      <c r="J728" s="37"/>
      <c r="K728" s="37"/>
      <c r="L728" s="37"/>
    </row>
    <row r="729" ht="15.75" customHeight="1">
      <c r="A729" s="37"/>
      <c r="B729" s="38"/>
      <c r="C729" s="37"/>
      <c r="E729" s="37"/>
      <c r="H729" s="37"/>
      <c r="I729" s="37"/>
      <c r="J729" s="37"/>
      <c r="K729" s="37"/>
      <c r="L729" s="37"/>
    </row>
    <row r="730" ht="15.75" customHeight="1">
      <c r="A730" s="37"/>
      <c r="B730" s="38"/>
      <c r="C730" s="37"/>
      <c r="E730" s="37"/>
      <c r="H730" s="37"/>
      <c r="I730" s="37"/>
      <c r="J730" s="37"/>
      <c r="K730" s="37"/>
      <c r="L730" s="37"/>
    </row>
    <row r="731" ht="15.75" customHeight="1">
      <c r="A731" s="37"/>
      <c r="B731" s="38"/>
      <c r="C731" s="37"/>
      <c r="E731" s="37"/>
      <c r="H731" s="37"/>
      <c r="I731" s="37"/>
      <c r="J731" s="37"/>
      <c r="K731" s="37"/>
      <c r="L731" s="37"/>
    </row>
    <row r="732" ht="15.75" customHeight="1">
      <c r="A732" s="37"/>
      <c r="B732" s="38"/>
      <c r="C732" s="37"/>
      <c r="E732" s="37"/>
      <c r="H732" s="37"/>
      <c r="I732" s="37"/>
      <c r="J732" s="37"/>
      <c r="K732" s="37"/>
      <c r="L732" s="37"/>
    </row>
    <row r="733" ht="15.75" customHeight="1">
      <c r="A733" s="37"/>
      <c r="B733" s="38"/>
      <c r="C733" s="37"/>
      <c r="E733" s="37"/>
      <c r="H733" s="37"/>
      <c r="I733" s="37"/>
      <c r="J733" s="37"/>
      <c r="K733" s="37"/>
      <c r="L733" s="37"/>
    </row>
    <row r="734" ht="15.75" customHeight="1">
      <c r="A734" s="37"/>
      <c r="B734" s="38"/>
      <c r="C734" s="37"/>
      <c r="E734" s="37"/>
      <c r="H734" s="37"/>
      <c r="I734" s="37"/>
      <c r="J734" s="37"/>
      <c r="K734" s="37"/>
      <c r="L734" s="37"/>
    </row>
    <row r="735" ht="15.75" customHeight="1">
      <c r="A735" s="37"/>
      <c r="B735" s="38"/>
      <c r="C735" s="37"/>
      <c r="E735" s="37"/>
      <c r="H735" s="37"/>
      <c r="I735" s="37"/>
      <c r="J735" s="37"/>
      <c r="K735" s="37"/>
      <c r="L735" s="37"/>
    </row>
    <row r="736" ht="15.75" customHeight="1">
      <c r="A736" s="37"/>
      <c r="B736" s="38"/>
      <c r="C736" s="37"/>
      <c r="E736" s="37"/>
      <c r="H736" s="37"/>
      <c r="I736" s="37"/>
      <c r="J736" s="37"/>
      <c r="K736" s="37"/>
      <c r="L736" s="37"/>
    </row>
    <row r="737" ht="15.75" customHeight="1">
      <c r="A737" s="37"/>
      <c r="B737" s="38"/>
      <c r="C737" s="37"/>
      <c r="E737" s="37"/>
      <c r="H737" s="37"/>
      <c r="I737" s="37"/>
      <c r="J737" s="37"/>
      <c r="K737" s="37"/>
      <c r="L737" s="37"/>
    </row>
    <row r="738" ht="15.75" customHeight="1">
      <c r="A738" s="37"/>
      <c r="B738" s="38"/>
      <c r="C738" s="37"/>
      <c r="E738" s="37"/>
      <c r="H738" s="37"/>
      <c r="I738" s="37"/>
      <c r="J738" s="37"/>
      <c r="K738" s="37"/>
      <c r="L738" s="37"/>
    </row>
    <row r="739" ht="15.75" customHeight="1">
      <c r="A739" s="37"/>
      <c r="B739" s="38"/>
      <c r="C739" s="37"/>
      <c r="E739" s="37"/>
      <c r="H739" s="37"/>
      <c r="I739" s="37"/>
      <c r="J739" s="37"/>
      <c r="K739" s="37"/>
      <c r="L739" s="37"/>
    </row>
    <row r="740" ht="15.75" customHeight="1">
      <c r="A740" s="37"/>
      <c r="B740" s="38"/>
      <c r="C740" s="37"/>
      <c r="E740" s="37"/>
      <c r="H740" s="37"/>
      <c r="I740" s="37"/>
      <c r="J740" s="37"/>
      <c r="K740" s="37"/>
      <c r="L740" s="37"/>
    </row>
    <row r="741" ht="15.75" customHeight="1">
      <c r="A741" s="37"/>
      <c r="B741" s="38"/>
      <c r="C741" s="37"/>
      <c r="E741" s="37"/>
      <c r="H741" s="37"/>
      <c r="I741" s="37"/>
      <c r="J741" s="37"/>
      <c r="K741" s="37"/>
      <c r="L741" s="37"/>
    </row>
    <row r="742" ht="15.75" customHeight="1">
      <c r="A742" s="37"/>
      <c r="B742" s="38"/>
      <c r="C742" s="37"/>
      <c r="E742" s="37"/>
      <c r="H742" s="37"/>
      <c r="I742" s="37"/>
      <c r="J742" s="37"/>
      <c r="K742" s="37"/>
      <c r="L742" s="37"/>
    </row>
    <row r="743" ht="15.75" customHeight="1">
      <c r="A743" s="37"/>
      <c r="B743" s="38"/>
      <c r="C743" s="37"/>
      <c r="E743" s="37"/>
      <c r="H743" s="37"/>
      <c r="I743" s="37"/>
      <c r="J743" s="37"/>
      <c r="K743" s="37"/>
      <c r="L743" s="37"/>
    </row>
    <row r="744" ht="15.75" customHeight="1">
      <c r="A744" s="37"/>
      <c r="B744" s="38"/>
      <c r="C744" s="37"/>
      <c r="E744" s="37"/>
      <c r="H744" s="37"/>
      <c r="I744" s="37"/>
      <c r="J744" s="37"/>
      <c r="K744" s="37"/>
      <c r="L744" s="37"/>
    </row>
    <row r="745" ht="15.75" customHeight="1">
      <c r="A745" s="37"/>
      <c r="B745" s="38"/>
      <c r="C745" s="37"/>
      <c r="E745" s="37"/>
      <c r="H745" s="37"/>
      <c r="I745" s="37"/>
      <c r="J745" s="37"/>
      <c r="K745" s="37"/>
      <c r="L745" s="37"/>
    </row>
    <row r="746" ht="15.75" customHeight="1">
      <c r="A746" s="37"/>
      <c r="B746" s="38"/>
      <c r="C746" s="37"/>
      <c r="E746" s="37"/>
      <c r="H746" s="37"/>
      <c r="I746" s="37"/>
      <c r="J746" s="37"/>
      <c r="K746" s="37"/>
      <c r="L746" s="37"/>
    </row>
    <row r="747" ht="15.75" customHeight="1">
      <c r="A747" s="37"/>
      <c r="B747" s="38"/>
      <c r="C747" s="37"/>
      <c r="E747" s="37"/>
      <c r="H747" s="37"/>
      <c r="I747" s="37"/>
      <c r="J747" s="37"/>
      <c r="K747" s="37"/>
      <c r="L747" s="37"/>
    </row>
    <row r="748" ht="15.75" customHeight="1">
      <c r="A748" s="37"/>
      <c r="B748" s="38"/>
      <c r="C748" s="37"/>
      <c r="E748" s="37"/>
      <c r="H748" s="37"/>
      <c r="I748" s="37"/>
      <c r="J748" s="37"/>
      <c r="K748" s="37"/>
      <c r="L748" s="37"/>
    </row>
    <row r="749" ht="15.75" customHeight="1">
      <c r="A749" s="37"/>
      <c r="B749" s="38"/>
      <c r="C749" s="37"/>
      <c r="E749" s="37"/>
      <c r="H749" s="37"/>
      <c r="I749" s="37"/>
      <c r="J749" s="37"/>
      <c r="K749" s="37"/>
      <c r="L749" s="37"/>
    </row>
    <row r="750" ht="15.75" customHeight="1">
      <c r="A750" s="37"/>
      <c r="B750" s="38"/>
      <c r="C750" s="37"/>
      <c r="E750" s="37"/>
      <c r="H750" s="37"/>
      <c r="I750" s="37"/>
      <c r="J750" s="37"/>
      <c r="K750" s="37"/>
      <c r="L750" s="37"/>
    </row>
    <row r="751" ht="15.75" customHeight="1">
      <c r="A751" s="37"/>
      <c r="B751" s="38"/>
      <c r="C751" s="37"/>
      <c r="E751" s="37"/>
      <c r="H751" s="37"/>
      <c r="I751" s="37"/>
      <c r="J751" s="37"/>
      <c r="K751" s="37"/>
      <c r="L751" s="37"/>
    </row>
    <row r="752" ht="15.75" customHeight="1">
      <c r="A752" s="37"/>
      <c r="B752" s="38"/>
      <c r="C752" s="37"/>
      <c r="E752" s="37"/>
      <c r="H752" s="37"/>
      <c r="I752" s="37"/>
      <c r="J752" s="37"/>
      <c r="K752" s="37"/>
      <c r="L752" s="37"/>
    </row>
    <row r="753" ht="15.75" customHeight="1">
      <c r="A753" s="37"/>
      <c r="B753" s="38"/>
      <c r="C753" s="37"/>
      <c r="E753" s="37"/>
      <c r="H753" s="37"/>
      <c r="I753" s="37"/>
      <c r="J753" s="37"/>
      <c r="K753" s="37"/>
      <c r="L753" s="37"/>
    </row>
    <row r="754" ht="15.75" customHeight="1">
      <c r="A754" s="37"/>
      <c r="B754" s="38"/>
      <c r="C754" s="37"/>
      <c r="E754" s="37"/>
      <c r="H754" s="37"/>
      <c r="I754" s="37"/>
      <c r="J754" s="37"/>
      <c r="K754" s="37"/>
      <c r="L754" s="37"/>
    </row>
    <row r="755" ht="15.75" customHeight="1">
      <c r="A755" s="37"/>
      <c r="B755" s="38"/>
      <c r="C755" s="37"/>
      <c r="E755" s="37"/>
      <c r="H755" s="37"/>
      <c r="I755" s="37"/>
      <c r="J755" s="37"/>
      <c r="K755" s="37"/>
      <c r="L755" s="37"/>
    </row>
    <row r="756" ht="15.75" customHeight="1">
      <c r="A756" s="37"/>
      <c r="B756" s="38"/>
      <c r="C756" s="37"/>
      <c r="E756" s="37"/>
      <c r="H756" s="37"/>
      <c r="I756" s="37"/>
      <c r="J756" s="37"/>
      <c r="K756" s="37"/>
      <c r="L756" s="37"/>
    </row>
    <row r="757" ht="15.75" customHeight="1">
      <c r="A757" s="37"/>
      <c r="B757" s="38"/>
      <c r="C757" s="37"/>
      <c r="E757" s="37"/>
      <c r="H757" s="37"/>
      <c r="I757" s="37"/>
      <c r="J757" s="37"/>
      <c r="K757" s="37"/>
      <c r="L757" s="37"/>
    </row>
    <row r="758" ht="15.75" customHeight="1">
      <c r="A758" s="37"/>
      <c r="B758" s="38"/>
      <c r="C758" s="37"/>
      <c r="E758" s="37"/>
      <c r="H758" s="37"/>
      <c r="I758" s="37"/>
      <c r="J758" s="37"/>
      <c r="K758" s="37"/>
      <c r="L758" s="37"/>
    </row>
    <row r="759" ht="15.75" customHeight="1">
      <c r="A759" s="37"/>
      <c r="B759" s="38"/>
      <c r="C759" s="37"/>
      <c r="E759" s="37"/>
      <c r="H759" s="37"/>
      <c r="I759" s="37"/>
      <c r="J759" s="37"/>
      <c r="K759" s="37"/>
      <c r="L759" s="37"/>
    </row>
    <row r="760" ht="15.75" customHeight="1">
      <c r="A760" s="37"/>
      <c r="B760" s="38"/>
      <c r="C760" s="37"/>
      <c r="E760" s="37"/>
      <c r="H760" s="37"/>
      <c r="I760" s="37"/>
      <c r="J760" s="37"/>
      <c r="K760" s="37"/>
      <c r="L760" s="37"/>
    </row>
    <row r="761" ht="15.75" customHeight="1">
      <c r="A761" s="37"/>
      <c r="B761" s="38"/>
      <c r="C761" s="37"/>
      <c r="E761" s="37"/>
      <c r="H761" s="37"/>
      <c r="I761" s="37"/>
      <c r="J761" s="37"/>
      <c r="K761" s="37"/>
      <c r="L761" s="37"/>
    </row>
    <row r="762" ht="15.75" customHeight="1">
      <c r="A762" s="37"/>
      <c r="B762" s="38"/>
      <c r="C762" s="37"/>
      <c r="E762" s="37"/>
      <c r="H762" s="37"/>
      <c r="I762" s="37"/>
      <c r="J762" s="37"/>
      <c r="K762" s="37"/>
      <c r="L762" s="37"/>
    </row>
    <row r="763" ht="15.75" customHeight="1">
      <c r="A763" s="37"/>
      <c r="B763" s="38"/>
      <c r="C763" s="37"/>
      <c r="E763" s="37"/>
      <c r="H763" s="37"/>
      <c r="I763" s="37"/>
      <c r="J763" s="37"/>
      <c r="K763" s="37"/>
      <c r="L763" s="37"/>
    </row>
    <row r="764" ht="15.75" customHeight="1">
      <c r="A764" s="37"/>
      <c r="B764" s="38"/>
      <c r="C764" s="37"/>
      <c r="E764" s="37"/>
      <c r="H764" s="37"/>
      <c r="I764" s="37"/>
      <c r="J764" s="37"/>
      <c r="K764" s="37"/>
      <c r="L764" s="37"/>
    </row>
    <row r="765" ht="15.75" customHeight="1">
      <c r="A765" s="37"/>
      <c r="B765" s="38"/>
      <c r="C765" s="37"/>
      <c r="E765" s="37"/>
      <c r="H765" s="37"/>
      <c r="I765" s="37"/>
      <c r="J765" s="37"/>
      <c r="K765" s="37"/>
      <c r="L765" s="37"/>
    </row>
    <row r="766" ht="15.75" customHeight="1">
      <c r="A766" s="37"/>
      <c r="B766" s="38"/>
      <c r="C766" s="37"/>
      <c r="E766" s="37"/>
      <c r="H766" s="37"/>
      <c r="I766" s="37"/>
      <c r="J766" s="37"/>
      <c r="K766" s="37"/>
      <c r="L766" s="37"/>
    </row>
    <row r="767" ht="15.75" customHeight="1">
      <c r="A767" s="37"/>
      <c r="B767" s="38"/>
      <c r="C767" s="37"/>
      <c r="E767" s="37"/>
      <c r="H767" s="37"/>
      <c r="I767" s="37"/>
      <c r="J767" s="37"/>
      <c r="K767" s="37"/>
      <c r="L767" s="37"/>
    </row>
    <row r="768" ht="15.75" customHeight="1">
      <c r="A768" s="37"/>
      <c r="B768" s="38"/>
      <c r="C768" s="37"/>
      <c r="E768" s="37"/>
      <c r="H768" s="37"/>
      <c r="I768" s="37"/>
      <c r="J768" s="37"/>
      <c r="K768" s="37"/>
      <c r="L768" s="37"/>
    </row>
    <row r="769" ht="15.75" customHeight="1">
      <c r="A769" s="37"/>
      <c r="B769" s="38"/>
      <c r="C769" s="37"/>
      <c r="E769" s="37"/>
      <c r="H769" s="37"/>
      <c r="I769" s="37"/>
      <c r="J769" s="37"/>
      <c r="K769" s="37"/>
      <c r="L769" s="37"/>
    </row>
    <row r="770" ht="15.75" customHeight="1">
      <c r="A770" s="37"/>
      <c r="B770" s="38"/>
      <c r="C770" s="37"/>
      <c r="E770" s="37"/>
      <c r="H770" s="37"/>
      <c r="I770" s="37"/>
      <c r="J770" s="37"/>
      <c r="K770" s="37"/>
      <c r="L770" s="37"/>
    </row>
    <row r="771" ht="15.75" customHeight="1">
      <c r="A771" s="37"/>
      <c r="B771" s="38"/>
      <c r="C771" s="37"/>
      <c r="E771" s="37"/>
      <c r="H771" s="37"/>
      <c r="I771" s="37"/>
      <c r="J771" s="37"/>
      <c r="K771" s="37"/>
      <c r="L771" s="37"/>
    </row>
    <row r="772" ht="15.75" customHeight="1">
      <c r="A772" s="37"/>
      <c r="B772" s="38"/>
      <c r="C772" s="37"/>
      <c r="E772" s="37"/>
      <c r="H772" s="37"/>
      <c r="I772" s="37"/>
      <c r="J772" s="37"/>
      <c r="K772" s="37"/>
      <c r="L772" s="37"/>
    </row>
    <row r="773" ht="15.75" customHeight="1">
      <c r="A773" s="37"/>
      <c r="B773" s="38"/>
      <c r="C773" s="37"/>
      <c r="E773" s="37"/>
      <c r="H773" s="37"/>
      <c r="I773" s="37"/>
      <c r="J773" s="37"/>
      <c r="K773" s="37"/>
      <c r="L773" s="37"/>
    </row>
    <row r="774" ht="15.75" customHeight="1">
      <c r="A774" s="37"/>
      <c r="B774" s="38"/>
      <c r="C774" s="37"/>
      <c r="E774" s="37"/>
      <c r="H774" s="37"/>
      <c r="I774" s="37"/>
      <c r="J774" s="37"/>
      <c r="K774" s="37"/>
      <c r="L774" s="37"/>
    </row>
    <row r="775" ht="15.75" customHeight="1">
      <c r="A775" s="37"/>
      <c r="B775" s="38"/>
      <c r="C775" s="37"/>
      <c r="E775" s="37"/>
      <c r="H775" s="37"/>
      <c r="I775" s="37"/>
      <c r="J775" s="37"/>
      <c r="K775" s="37"/>
      <c r="L775" s="37"/>
    </row>
    <row r="776" ht="15.75" customHeight="1">
      <c r="A776" s="37"/>
      <c r="B776" s="38"/>
      <c r="C776" s="37"/>
      <c r="E776" s="37"/>
      <c r="H776" s="37"/>
      <c r="I776" s="37"/>
      <c r="J776" s="37"/>
      <c r="K776" s="37"/>
      <c r="L776" s="37"/>
    </row>
    <row r="777" ht="15.75" customHeight="1">
      <c r="A777" s="37"/>
      <c r="B777" s="38"/>
      <c r="C777" s="37"/>
      <c r="E777" s="37"/>
      <c r="H777" s="37"/>
      <c r="I777" s="37"/>
      <c r="J777" s="37"/>
      <c r="K777" s="37"/>
      <c r="L777" s="37"/>
    </row>
    <row r="778" ht="15.75" customHeight="1">
      <c r="A778" s="37"/>
      <c r="B778" s="38"/>
      <c r="C778" s="37"/>
      <c r="E778" s="37"/>
      <c r="H778" s="37"/>
      <c r="I778" s="37"/>
      <c r="J778" s="37"/>
      <c r="K778" s="37"/>
      <c r="L778" s="37"/>
    </row>
    <row r="779" ht="15.75" customHeight="1">
      <c r="A779" s="37"/>
      <c r="B779" s="38"/>
      <c r="C779" s="37"/>
      <c r="E779" s="37"/>
      <c r="H779" s="37"/>
      <c r="I779" s="37"/>
      <c r="J779" s="37"/>
      <c r="K779" s="37"/>
      <c r="L779" s="37"/>
    </row>
    <row r="780" ht="15.75" customHeight="1">
      <c r="A780" s="37"/>
      <c r="B780" s="38"/>
      <c r="C780" s="37"/>
      <c r="E780" s="37"/>
      <c r="H780" s="37"/>
      <c r="I780" s="37"/>
      <c r="J780" s="37"/>
      <c r="K780" s="37"/>
      <c r="L780" s="37"/>
    </row>
    <row r="781" ht="15.75" customHeight="1">
      <c r="A781" s="37"/>
      <c r="B781" s="38"/>
      <c r="C781" s="37"/>
      <c r="E781" s="37"/>
      <c r="H781" s="37"/>
      <c r="I781" s="37"/>
      <c r="J781" s="37"/>
      <c r="K781" s="37"/>
      <c r="L781" s="37"/>
    </row>
    <row r="782" ht="15.75" customHeight="1">
      <c r="A782" s="37"/>
      <c r="B782" s="38"/>
      <c r="C782" s="37"/>
      <c r="E782" s="37"/>
      <c r="H782" s="37"/>
      <c r="I782" s="37"/>
      <c r="J782" s="37"/>
      <c r="K782" s="37"/>
      <c r="L782" s="37"/>
    </row>
    <row r="783" ht="15.75" customHeight="1">
      <c r="A783" s="37"/>
      <c r="B783" s="38"/>
      <c r="C783" s="37"/>
      <c r="E783" s="37"/>
      <c r="H783" s="37"/>
      <c r="I783" s="37"/>
      <c r="J783" s="37"/>
      <c r="K783" s="37"/>
      <c r="L783" s="37"/>
    </row>
    <row r="784" ht="15.75" customHeight="1">
      <c r="A784" s="37"/>
      <c r="B784" s="38"/>
      <c r="C784" s="37"/>
      <c r="E784" s="37"/>
      <c r="H784" s="37"/>
      <c r="I784" s="37"/>
      <c r="J784" s="37"/>
      <c r="K784" s="37"/>
      <c r="L784" s="37"/>
    </row>
    <row r="785" ht="15.75" customHeight="1">
      <c r="A785" s="37"/>
      <c r="B785" s="38"/>
      <c r="C785" s="37"/>
      <c r="E785" s="37"/>
      <c r="H785" s="37"/>
      <c r="I785" s="37"/>
      <c r="J785" s="37"/>
      <c r="K785" s="37"/>
      <c r="L785" s="37"/>
    </row>
    <row r="786" ht="15.75" customHeight="1">
      <c r="A786" s="37"/>
      <c r="B786" s="38"/>
      <c r="C786" s="37"/>
      <c r="E786" s="37"/>
      <c r="H786" s="37"/>
      <c r="I786" s="37"/>
      <c r="J786" s="37"/>
      <c r="K786" s="37"/>
      <c r="L786" s="37"/>
    </row>
    <row r="787" ht="15.75" customHeight="1">
      <c r="A787" s="37"/>
      <c r="B787" s="38"/>
      <c r="C787" s="37"/>
      <c r="E787" s="37"/>
      <c r="H787" s="37"/>
      <c r="I787" s="37"/>
      <c r="J787" s="37"/>
      <c r="K787" s="37"/>
      <c r="L787" s="37"/>
    </row>
    <row r="788" ht="15.75" customHeight="1">
      <c r="A788" s="37"/>
      <c r="B788" s="38"/>
      <c r="C788" s="37"/>
      <c r="E788" s="37"/>
      <c r="H788" s="37"/>
      <c r="I788" s="37"/>
      <c r="J788" s="37"/>
      <c r="K788" s="37"/>
      <c r="L788" s="37"/>
    </row>
    <row r="789" ht="15.75" customHeight="1">
      <c r="A789" s="37"/>
      <c r="B789" s="38"/>
      <c r="C789" s="37"/>
      <c r="E789" s="37"/>
      <c r="H789" s="37"/>
      <c r="I789" s="37"/>
      <c r="J789" s="37"/>
      <c r="K789" s="37"/>
      <c r="L789" s="37"/>
    </row>
    <row r="790" ht="15.75" customHeight="1">
      <c r="A790" s="37"/>
      <c r="B790" s="38"/>
      <c r="C790" s="37"/>
      <c r="E790" s="37"/>
      <c r="H790" s="37"/>
      <c r="I790" s="37"/>
      <c r="J790" s="37"/>
      <c r="K790" s="37"/>
      <c r="L790" s="37"/>
    </row>
    <row r="791" ht="15.75" customHeight="1">
      <c r="A791" s="37"/>
      <c r="B791" s="38"/>
      <c r="C791" s="37"/>
      <c r="E791" s="37"/>
      <c r="H791" s="37"/>
      <c r="I791" s="37"/>
      <c r="J791" s="37"/>
      <c r="K791" s="37"/>
      <c r="L791" s="37"/>
    </row>
    <row r="792" ht="15.75" customHeight="1">
      <c r="A792" s="37"/>
      <c r="B792" s="38"/>
      <c r="C792" s="37"/>
      <c r="E792" s="37"/>
      <c r="H792" s="37"/>
      <c r="I792" s="37"/>
      <c r="J792" s="37"/>
      <c r="K792" s="37"/>
      <c r="L792" s="37"/>
    </row>
    <row r="793" ht="15.75" customHeight="1">
      <c r="A793" s="37"/>
      <c r="B793" s="38"/>
      <c r="C793" s="37"/>
      <c r="E793" s="37"/>
      <c r="H793" s="37"/>
      <c r="I793" s="37"/>
      <c r="J793" s="37"/>
      <c r="K793" s="37"/>
      <c r="L793" s="37"/>
    </row>
    <row r="794" ht="15.75" customHeight="1">
      <c r="A794" s="37"/>
      <c r="B794" s="38"/>
      <c r="C794" s="37"/>
      <c r="E794" s="37"/>
      <c r="H794" s="37"/>
      <c r="I794" s="37"/>
      <c r="J794" s="37"/>
      <c r="K794" s="37"/>
      <c r="L794" s="37"/>
    </row>
    <row r="795" ht="15.75" customHeight="1">
      <c r="A795" s="37"/>
      <c r="B795" s="38"/>
      <c r="C795" s="37"/>
      <c r="E795" s="37"/>
      <c r="H795" s="37"/>
      <c r="I795" s="37"/>
      <c r="J795" s="37"/>
      <c r="K795" s="37"/>
      <c r="L795" s="37"/>
    </row>
    <row r="796" ht="15.75" customHeight="1">
      <c r="A796" s="37"/>
      <c r="B796" s="38"/>
      <c r="C796" s="37"/>
      <c r="E796" s="37"/>
      <c r="H796" s="37"/>
      <c r="I796" s="37"/>
      <c r="J796" s="37"/>
      <c r="K796" s="37"/>
      <c r="L796" s="37"/>
    </row>
    <row r="797" ht="15.75" customHeight="1">
      <c r="A797" s="37"/>
      <c r="B797" s="38"/>
      <c r="C797" s="37"/>
      <c r="E797" s="37"/>
      <c r="H797" s="37"/>
      <c r="I797" s="37"/>
      <c r="J797" s="37"/>
      <c r="K797" s="37"/>
      <c r="L797" s="37"/>
    </row>
    <row r="798" ht="15.75" customHeight="1">
      <c r="A798" s="37"/>
      <c r="B798" s="38"/>
      <c r="C798" s="37"/>
      <c r="E798" s="37"/>
      <c r="H798" s="37"/>
      <c r="I798" s="37"/>
      <c r="J798" s="37"/>
      <c r="K798" s="37"/>
      <c r="L798" s="37"/>
    </row>
    <row r="799" ht="15.75" customHeight="1">
      <c r="A799" s="37"/>
      <c r="B799" s="38"/>
      <c r="C799" s="37"/>
      <c r="E799" s="37"/>
      <c r="H799" s="37"/>
      <c r="I799" s="37"/>
      <c r="J799" s="37"/>
      <c r="K799" s="37"/>
      <c r="L799" s="37"/>
    </row>
    <row r="800" ht="15.75" customHeight="1">
      <c r="A800" s="37"/>
      <c r="B800" s="38"/>
      <c r="C800" s="37"/>
      <c r="E800" s="37"/>
      <c r="H800" s="37"/>
      <c r="I800" s="37"/>
      <c r="J800" s="37"/>
      <c r="K800" s="37"/>
      <c r="L800" s="37"/>
    </row>
    <row r="801" ht="15.75" customHeight="1">
      <c r="A801" s="37"/>
      <c r="B801" s="38"/>
      <c r="C801" s="37"/>
      <c r="E801" s="37"/>
      <c r="H801" s="37"/>
      <c r="I801" s="37"/>
      <c r="J801" s="37"/>
      <c r="K801" s="37"/>
      <c r="L801" s="37"/>
    </row>
    <row r="802" ht="15.75" customHeight="1">
      <c r="A802" s="37"/>
      <c r="B802" s="38"/>
      <c r="C802" s="37"/>
      <c r="E802" s="37"/>
      <c r="H802" s="37"/>
      <c r="I802" s="37"/>
      <c r="J802" s="37"/>
      <c r="K802" s="37"/>
      <c r="L802" s="37"/>
    </row>
    <row r="803" ht="15.75" customHeight="1">
      <c r="A803" s="37"/>
      <c r="B803" s="38"/>
      <c r="C803" s="37"/>
      <c r="E803" s="37"/>
      <c r="H803" s="37"/>
      <c r="I803" s="37"/>
      <c r="J803" s="37"/>
      <c r="K803" s="37"/>
      <c r="L803" s="37"/>
    </row>
    <row r="804" ht="15.75" customHeight="1">
      <c r="A804" s="37"/>
      <c r="B804" s="38"/>
      <c r="C804" s="37"/>
      <c r="E804" s="37"/>
      <c r="H804" s="37"/>
      <c r="I804" s="37"/>
      <c r="J804" s="37"/>
      <c r="K804" s="37"/>
      <c r="L804" s="37"/>
    </row>
    <row r="805" ht="15.75" customHeight="1">
      <c r="A805" s="37"/>
      <c r="B805" s="38"/>
      <c r="C805" s="37"/>
      <c r="E805" s="37"/>
      <c r="H805" s="37"/>
      <c r="I805" s="37"/>
      <c r="J805" s="37"/>
      <c r="K805" s="37"/>
      <c r="L805" s="37"/>
    </row>
    <row r="806" ht="15.75" customHeight="1">
      <c r="A806" s="37"/>
      <c r="B806" s="38"/>
      <c r="C806" s="37"/>
      <c r="E806" s="37"/>
      <c r="H806" s="37"/>
      <c r="I806" s="37"/>
      <c r="J806" s="37"/>
      <c r="K806" s="37"/>
      <c r="L806" s="37"/>
    </row>
    <row r="807" ht="15.75" customHeight="1">
      <c r="A807" s="37"/>
      <c r="B807" s="38"/>
      <c r="C807" s="37"/>
      <c r="E807" s="37"/>
      <c r="H807" s="37"/>
      <c r="I807" s="37"/>
      <c r="J807" s="37"/>
      <c r="K807" s="37"/>
      <c r="L807" s="37"/>
    </row>
    <row r="808" ht="15.75" customHeight="1">
      <c r="A808" s="37"/>
      <c r="B808" s="38"/>
      <c r="C808" s="37"/>
      <c r="E808" s="37"/>
      <c r="H808" s="37"/>
      <c r="I808" s="37"/>
      <c r="J808" s="37"/>
      <c r="K808" s="37"/>
      <c r="L808" s="37"/>
    </row>
    <row r="809" ht="15.75" customHeight="1">
      <c r="A809" s="37"/>
      <c r="B809" s="38"/>
      <c r="C809" s="37"/>
      <c r="E809" s="37"/>
      <c r="H809" s="37"/>
      <c r="I809" s="37"/>
      <c r="J809" s="37"/>
      <c r="K809" s="37"/>
      <c r="L809" s="37"/>
    </row>
    <row r="810" ht="15.75" customHeight="1">
      <c r="A810" s="37"/>
      <c r="B810" s="38"/>
      <c r="C810" s="37"/>
      <c r="E810" s="37"/>
      <c r="H810" s="37"/>
      <c r="I810" s="37"/>
      <c r="J810" s="37"/>
      <c r="K810" s="37"/>
      <c r="L810" s="37"/>
    </row>
    <row r="811" ht="15.75" customHeight="1">
      <c r="A811" s="37"/>
      <c r="B811" s="38"/>
      <c r="C811" s="37"/>
      <c r="E811" s="37"/>
      <c r="H811" s="37"/>
      <c r="I811" s="37"/>
      <c r="J811" s="37"/>
      <c r="K811" s="37"/>
      <c r="L811" s="37"/>
    </row>
    <row r="812" ht="15.75" customHeight="1">
      <c r="A812" s="37"/>
      <c r="B812" s="38"/>
      <c r="C812" s="37"/>
      <c r="E812" s="37"/>
      <c r="H812" s="37"/>
      <c r="I812" s="37"/>
      <c r="J812" s="37"/>
      <c r="K812" s="37"/>
      <c r="L812" s="37"/>
    </row>
    <row r="813" ht="15.75" customHeight="1">
      <c r="A813" s="37"/>
      <c r="B813" s="38"/>
      <c r="C813" s="37"/>
      <c r="E813" s="37"/>
      <c r="H813" s="37"/>
      <c r="I813" s="37"/>
      <c r="J813" s="37"/>
      <c r="K813" s="37"/>
      <c r="L813" s="37"/>
    </row>
    <row r="814" ht="15.75" customHeight="1">
      <c r="A814" s="37"/>
      <c r="B814" s="38"/>
      <c r="C814" s="37"/>
      <c r="E814" s="37"/>
      <c r="H814" s="37"/>
      <c r="I814" s="37"/>
      <c r="J814" s="37"/>
      <c r="K814" s="37"/>
      <c r="L814" s="37"/>
    </row>
    <row r="815" ht="15.75" customHeight="1">
      <c r="A815" s="37"/>
      <c r="B815" s="38"/>
      <c r="C815" s="37"/>
      <c r="E815" s="37"/>
      <c r="H815" s="37"/>
      <c r="I815" s="37"/>
      <c r="J815" s="37"/>
      <c r="K815" s="37"/>
      <c r="L815" s="37"/>
    </row>
    <row r="816" ht="15.75" customHeight="1">
      <c r="A816" s="37"/>
      <c r="B816" s="38"/>
      <c r="C816" s="37"/>
      <c r="E816" s="37"/>
      <c r="H816" s="37"/>
      <c r="I816" s="37"/>
      <c r="J816" s="37"/>
      <c r="K816" s="37"/>
      <c r="L816" s="37"/>
    </row>
    <row r="817" ht="15.75" customHeight="1">
      <c r="A817" s="37"/>
      <c r="B817" s="38"/>
      <c r="C817" s="37"/>
      <c r="E817" s="37"/>
      <c r="H817" s="37"/>
      <c r="I817" s="37"/>
      <c r="J817" s="37"/>
      <c r="K817" s="37"/>
      <c r="L817" s="37"/>
    </row>
    <row r="818" ht="15.75" customHeight="1">
      <c r="A818" s="37"/>
      <c r="B818" s="38"/>
      <c r="C818" s="37"/>
      <c r="E818" s="37"/>
      <c r="H818" s="37"/>
      <c r="I818" s="37"/>
      <c r="J818" s="37"/>
      <c r="K818" s="37"/>
      <c r="L818" s="37"/>
    </row>
    <row r="819" ht="15.75" customHeight="1">
      <c r="A819" s="37"/>
      <c r="B819" s="38"/>
      <c r="C819" s="37"/>
      <c r="E819" s="37"/>
      <c r="H819" s="37"/>
      <c r="I819" s="37"/>
      <c r="J819" s="37"/>
      <c r="K819" s="37"/>
      <c r="L819" s="37"/>
    </row>
    <row r="820" ht="15.75" customHeight="1">
      <c r="A820" s="37"/>
      <c r="B820" s="38"/>
      <c r="C820" s="37"/>
      <c r="E820" s="37"/>
      <c r="H820" s="37"/>
      <c r="I820" s="37"/>
      <c r="J820" s="37"/>
      <c r="K820" s="37"/>
      <c r="L820" s="37"/>
    </row>
    <row r="821" ht="15.75" customHeight="1">
      <c r="A821" s="37"/>
      <c r="B821" s="38"/>
      <c r="C821" s="37"/>
      <c r="E821" s="37"/>
      <c r="H821" s="37"/>
      <c r="I821" s="37"/>
      <c r="J821" s="37"/>
      <c r="K821" s="37"/>
      <c r="L821" s="37"/>
    </row>
    <row r="822" ht="15.75" customHeight="1">
      <c r="A822" s="37"/>
      <c r="B822" s="38"/>
      <c r="C822" s="37"/>
      <c r="E822" s="37"/>
      <c r="H822" s="37"/>
      <c r="I822" s="37"/>
      <c r="J822" s="37"/>
      <c r="K822" s="37"/>
      <c r="L822" s="37"/>
    </row>
    <row r="823" ht="15.75" customHeight="1">
      <c r="A823" s="37"/>
      <c r="B823" s="38"/>
      <c r="C823" s="37"/>
      <c r="E823" s="37"/>
      <c r="H823" s="37"/>
      <c r="I823" s="37"/>
      <c r="J823" s="37"/>
      <c r="K823" s="37"/>
      <c r="L823" s="37"/>
    </row>
    <row r="824" ht="15.75" customHeight="1">
      <c r="A824" s="37"/>
      <c r="B824" s="38"/>
      <c r="C824" s="37"/>
      <c r="E824" s="37"/>
      <c r="H824" s="37"/>
      <c r="I824" s="37"/>
      <c r="J824" s="37"/>
      <c r="K824" s="37"/>
      <c r="L824" s="37"/>
    </row>
    <row r="825" ht="15.75" customHeight="1">
      <c r="A825" s="37"/>
      <c r="B825" s="38"/>
      <c r="C825" s="37"/>
      <c r="E825" s="37"/>
      <c r="H825" s="37"/>
      <c r="I825" s="37"/>
      <c r="J825" s="37"/>
      <c r="K825" s="37"/>
      <c r="L825" s="37"/>
    </row>
    <row r="826" ht="15.75" customHeight="1">
      <c r="A826" s="37"/>
      <c r="B826" s="38"/>
      <c r="C826" s="37"/>
      <c r="E826" s="37"/>
      <c r="H826" s="37"/>
      <c r="I826" s="37"/>
      <c r="J826" s="37"/>
      <c r="K826" s="37"/>
      <c r="L826" s="37"/>
    </row>
    <row r="827" ht="15.75" customHeight="1">
      <c r="A827" s="37"/>
      <c r="B827" s="38"/>
      <c r="C827" s="37"/>
      <c r="E827" s="37"/>
      <c r="H827" s="37"/>
      <c r="I827" s="37"/>
      <c r="J827" s="37"/>
      <c r="K827" s="37"/>
      <c r="L827" s="37"/>
    </row>
    <row r="828" ht="15.75" customHeight="1">
      <c r="A828" s="37"/>
      <c r="B828" s="38"/>
      <c r="C828" s="37"/>
      <c r="E828" s="37"/>
      <c r="H828" s="37"/>
      <c r="I828" s="37"/>
      <c r="J828" s="37"/>
      <c r="K828" s="37"/>
      <c r="L828" s="37"/>
    </row>
    <row r="829" ht="15.75" customHeight="1">
      <c r="A829" s="37"/>
      <c r="B829" s="38"/>
      <c r="C829" s="37"/>
      <c r="E829" s="37"/>
      <c r="H829" s="37"/>
      <c r="I829" s="37"/>
      <c r="J829" s="37"/>
      <c r="K829" s="37"/>
      <c r="L829" s="37"/>
    </row>
    <row r="830" ht="15.75" customHeight="1">
      <c r="A830" s="37"/>
      <c r="B830" s="38"/>
      <c r="C830" s="37"/>
      <c r="E830" s="37"/>
      <c r="H830" s="37"/>
      <c r="I830" s="37"/>
      <c r="J830" s="37"/>
      <c r="K830" s="37"/>
      <c r="L830" s="37"/>
    </row>
    <row r="831" ht="15.75" customHeight="1">
      <c r="A831" s="37"/>
      <c r="B831" s="38"/>
      <c r="C831" s="37"/>
      <c r="E831" s="37"/>
      <c r="H831" s="37"/>
      <c r="I831" s="37"/>
      <c r="J831" s="37"/>
      <c r="K831" s="37"/>
      <c r="L831" s="37"/>
    </row>
    <row r="832" ht="15.75" customHeight="1">
      <c r="A832" s="37"/>
      <c r="B832" s="38"/>
      <c r="C832" s="37"/>
      <c r="E832" s="37"/>
      <c r="H832" s="37"/>
      <c r="I832" s="37"/>
      <c r="J832" s="37"/>
      <c r="K832" s="37"/>
      <c r="L832" s="37"/>
    </row>
    <row r="833" ht="15.75" customHeight="1">
      <c r="A833" s="37"/>
      <c r="B833" s="38"/>
      <c r="C833" s="37"/>
      <c r="E833" s="37"/>
      <c r="H833" s="37"/>
      <c r="I833" s="37"/>
      <c r="J833" s="37"/>
      <c r="K833" s="37"/>
      <c r="L833" s="37"/>
    </row>
    <row r="834" ht="15.75" customHeight="1">
      <c r="A834" s="37"/>
      <c r="B834" s="38"/>
      <c r="C834" s="37"/>
      <c r="E834" s="37"/>
      <c r="H834" s="37"/>
      <c r="I834" s="37"/>
      <c r="J834" s="37"/>
      <c r="K834" s="37"/>
      <c r="L834" s="37"/>
    </row>
    <row r="835" ht="15.75" customHeight="1">
      <c r="A835" s="37"/>
      <c r="B835" s="38"/>
      <c r="C835" s="37"/>
      <c r="E835" s="37"/>
      <c r="H835" s="37"/>
      <c r="I835" s="37"/>
      <c r="J835" s="37"/>
      <c r="K835" s="37"/>
      <c r="L835" s="37"/>
    </row>
    <row r="836" ht="15.75" customHeight="1">
      <c r="A836" s="37"/>
      <c r="B836" s="38"/>
      <c r="C836" s="37"/>
      <c r="E836" s="37"/>
      <c r="H836" s="37"/>
      <c r="I836" s="37"/>
      <c r="J836" s="37"/>
      <c r="K836" s="37"/>
      <c r="L836" s="37"/>
    </row>
    <row r="837" ht="15.75" customHeight="1">
      <c r="A837" s="37"/>
      <c r="B837" s="38"/>
      <c r="C837" s="37"/>
      <c r="E837" s="37"/>
      <c r="H837" s="37"/>
      <c r="I837" s="37"/>
      <c r="J837" s="37"/>
      <c r="K837" s="37"/>
      <c r="L837" s="37"/>
    </row>
    <row r="838" ht="15.75" customHeight="1">
      <c r="A838" s="37"/>
      <c r="B838" s="38"/>
      <c r="C838" s="37"/>
      <c r="E838" s="37"/>
      <c r="H838" s="37"/>
      <c r="I838" s="37"/>
      <c r="J838" s="37"/>
      <c r="K838" s="37"/>
      <c r="L838" s="37"/>
    </row>
    <row r="839" ht="15.75" customHeight="1">
      <c r="A839" s="37"/>
      <c r="B839" s="38"/>
      <c r="C839" s="37"/>
      <c r="E839" s="37"/>
      <c r="H839" s="37"/>
      <c r="I839" s="37"/>
      <c r="J839" s="37"/>
      <c r="K839" s="37"/>
      <c r="L839" s="37"/>
    </row>
    <row r="840" ht="15.75" customHeight="1">
      <c r="A840" s="37"/>
      <c r="B840" s="38"/>
      <c r="C840" s="37"/>
      <c r="E840" s="37"/>
      <c r="H840" s="37"/>
      <c r="I840" s="37"/>
      <c r="J840" s="37"/>
      <c r="K840" s="37"/>
      <c r="L840" s="37"/>
    </row>
    <row r="841" ht="15.75" customHeight="1">
      <c r="A841" s="37"/>
      <c r="B841" s="38"/>
      <c r="C841" s="37"/>
      <c r="E841" s="37"/>
      <c r="H841" s="37"/>
      <c r="I841" s="37"/>
      <c r="J841" s="37"/>
      <c r="K841" s="37"/>
      <c r="L841" s="37"/>
    </row>
    <row r="842" ht="15.75" customHeight="1">
      <c r="A842" s="37"/>
      <c r="B842" s="38"/>
      <c r="C842" s="37"/>
      <c r="E842" s="37"/>
      <c r="H842" s="37"/>
      <c r="I842" s="37"/>
      <c r="J842" s="37"/>
      <c r="K842" s="37"/>
      <c r="L842" s="37"/>
    </row>
    <row r="843" ht="15.75" customHeight="1">
      <c r="A843" s="37"/>
      <c r="B843" s="38"/>
      <c r="C843" s="37"/>
      <c r="E843" s="37"/>
      <c r="H843" s="37"/>
      <c r="I843" s="37"/>
      <c r="J843" s="37"/>
      <c r="K843" s="37"/>
      <c r="L843" s="37"/>
    </row>
    <row r="844" ht="15.75" customHeight="1">
      <c r="A844" s="37"/>
      <c r="B844" s="38"/>
      <c r="C844" s="37"/>
      <c r="E844" s="37"/>
      <c r="H844" s="37"/>
      <c r="I844" s="37"/>
      <c r="J844" s="37"/>
      <c r="K844" s="37"/>
      <c r="L844" s="37"/>
    </row>
    <row r="845" ht="15.75" customHeight="1">
      <c r="A845" s="37"/>
      <c r="B845" s="38"/>
      <c r="C845" s="37"/>
      <c r="E845" s="37"/>
      <c r="H845" s="37"/>
      <c r="I845" s="37"/>
      <c r="J845" s="37"/>
      <c r="K845" s="37"/>
      <c r="L845" s="37"/>
    </row>
    <row r="846" ht="15.75" customHeight="1">
      <c r="A846" s="37"/>
      <c r="B846" s="38"/>
      <c r="C846" s="37"/>
      <c r="E846" s="37"/>
      <c r="H846" s="37"/>
      <c r="I846" s="37"/>
      <c r="J846" s="37"/>
      <c r="K846" s="37"/>
      <c r="L846" s="37"/>
    </row>
    <row r="847" ht="15.75" customHeight="1">
      <c r="A847" s="37"/>
      <c r="B847" s="38"/>
      <c r="C847" s="37"/>
      <c r="E847" s="37"/>
      <c r="H847" s="37"/>
      <c r="I847" s="37"/>
      <c r="J847" s="37"/>
      <c r="K847" s="37"/>
      <c r="L847" s="37"/>
    </row>
    <row r="848" ht="15.75" customHeight="1">
      <c r="A848" s="37"/>
      <c r="B848" s="38"/>
      <c r="C848" s="37"/>
      <c r="E848" s="37"/>
      <c r="H848" s="37"/>
      <c r="I848" s="37"/>
      <c r="J848" s="37"/>
      <c r="K848" s="37"/>
      <c r="L848" s="37"/>
    </row>
    <row r="849" ht="15.75" customHeight="1">
      <c r="A849" s="37"/>
      <c r="B849" s="38"/>
      <c r="C849" s="37"/>
      <c r="E849" s="37"/>
      <c r="H849" s="37"/>
      <c r="I849" s="37"/>
      <c r="J849" s="37"/>
      <c r="K849" s="37"/>
      <c r="L849" s="37"/>
    </row>
    <row r="850" ht="15.75" customHeight="1">
      <c r="A850" s="37"/>
      <c r="B850" s="38"/>
      <c r="C850" s="37"/>
      <c r="E850" s="37"/>
      <c r="H850" s="37"/>
      <c r="I850" s="37"/>
      <c r="J850" s="37"/>
      <c r="K850" s="37"/>
      <c r="L850" s="37"/>
    </row>
    <row r="851" ht="15.75" customHeight="1">
      <c r="A851" s="37"/>
      <c r="B851" s="38"/>
      <c r="C851" s="37"/>
      <c r="E851" s="37"/>
      <c r="H851" s="37"/>
      <c r="I851" s="37"/>
      <c r="J851" s="37"/>
      <c r="K851" s="37"/>
      <c r="L851" s="37"/>
    </row>
    <row r="852" ht="15.75" customHeight="1">
      <c r="A852" s="37"/>
      <c r="B852" s="38"/>
      <c r="C852" s="37"/>
      <c r="E852" s="37"/>
      <c r="H852" s="37"/>
      <c r="I852" s="37"/>
      <c r="J852" s="37"/>
      <c r="K852" s="37"/>
      <c r="L852" s="37"/>
    </row>
    <row r="853" ht="15.75" customHeight="1">
      <c r="A853" s="37"/>
      <c r="B853" s="38"/>
      <c r="C853" s="37"/>
      <c r="E853" s="37"/>
      <c r="H853" s="37"/>
      <c r="I853" s="37"/>
      <c r="J853" s="37"/>
      <c r="K853" s="37"/>
      <c r="L853" s="37"/>
    </row>
    <row r="854" ht="15.75" customHeight="1">
      <c r="A854" s="37"/>
      <c r="B854" s="38"/>
      <c r="C854" s="37"/>
      <c r="E854" s="37"/>
      <c r="H854" s="37"/>
      <c r="I854" s="37"/>
      <c r="J854" s="37"/>
      <c r="K854" s="37"/>
      <c r="L854" s="37"/>
    </row>
    <row r="855" ht="15.75" customHeight="1">
      <c r="A855" s="37"/>
      <c r="B855" s="38"/>
      <c r="C855" s="37"/>
      <c r="E855" s="37"/>
      <c r="H855" s="37"/>
      <c r="I855" s="37"/>
      <c r="J855" s="37"/>
      <c r="K855" s="37"/>
      <c r="L855" s="37"/>
    </row>
    <row r="856" ht="15.75" customHeight="1">
      <c r="A856" s="37"/>
      <c r="B856" s="38"/>
      <c r="C856" s="37"/>
      <c r="E856" s="37"/>
      <c r="H856" s="37"/>
      <c r="I856" s="37"/>
      <c r="J856" s="37"/>
      <c r="K856" s="37"/>
      <c r="L856" s="37"/>
    </row>
    <row r="857" ht="15.75" customHeight="1">
      <c r="A857" s="37"/>
      <c r="B857" s="38"/>
      <c r="C857" s="37"/>
      <c r="E857" s="37"/>
      <c r="H857" s="37"/>
      <c r="I857" s="37"/>
      <c r="J857" s="37"/>
      <c r="K857" s="37"/>
      <c r="L857" s="37"/>
    </row>
    <row r="858" ht="15.75" customHeight="1">
      <c r="A858" s="37"/>
      <c r="B858" s="38"/>
      <c r="C858" s="37"/>
      <c r="E858" s="37"/>
      <c r="H858" s="37"/>
      <c r="I858" s="37"/>
      <c r="J858" s="37"/>
      <c r="K858" s="37"/>
      <c r="L858" s="37"/>
    </row>
    <row r="859" ht="15.75" customHeight="1">
      <c r="A859" s="37"/>
      <c r="B859" s="38"/>
      <c r="C859" s="37"/>
      <c r="E859" s="37"/>
      <c r="H859" s="37"/>
      <c r="I859" s="37"/>
      <c r="J859" s="37"/>
      <c r="K859" s="37"/>
      <c r="L859" s="37"/>
    </row>
    <row r="860" ht="15.75" customHeight="1">
      <c r="A860" s="37"/>
      <c r="B860" s="38"/>
      <c r="C860" s="37"/>
      <c r="E860" s="37"/>
      <c r="H860" s="37"/>
      <c r="I860" s="37"/>
      <c r="J860" s="37"/>
      <c r="K860" s="37"/>
      <c r="L860" s="37"/>
    </row>
    <row r="861" ht="15.75" customHeight="1">
      <c r="A861" s="37"/>
      <c r="B861" s="38"/>
      <c r="C861" s="37"/>
      <c r="E861" s="37"/>
      <c r="H861" s="37"/>
      <c r="I861" s="37"/>
      <c r="J861" s="37"/>
      <c r="K861" s="37"/>
      <c r="L861" s="37"/>
    </row>
    <row r="862" ht="15.75" customHeight="1">
      <c r="A862" s="37"/>
      <c r="B862" s="38"/>
      <c r="C862" s="37"/>
      <c r="E862" s="37"/>
      <c r="H862" s="37"/>
      <c r="I862" s="37"/>
      <c r="J862" s="37"/>
      <c r="K862" s="37"/>
      <c r="L862" s="37"/>
    </row>
    <row r="863" ht="15.75" customHeight="1">
      <c r="A863" s="37"/>
      <c r="B863" s="38"/>
      <c r="C863" s="37"/>
      <c r="E863" s="37"/>
      <c r="H863" s="37"/>
      <c r="I863" s="37"/>
      <c r="J863" s="37"/>
      <c r="K863" s="37"/>
      <c r="L863" s="37"/>
    </row>
    <row r="864" ht="15.75" customHeight="1">
      <c r="A864" s="37"/>
      <c r="B864" s="38"/>
      <c r="C864" s="37"/>
      <c r="E864" s="37"/>
      <c r="H864" s="37"/>
      <c r="I864" s="37"/>
      <c r="J864" s="37"/>
      <c r="K864" s="37"/>
      <c r="L864" s="37"/>
    </row>
    <row r="865" ht="15.75" customHeight="1">
      <c r="A865" s="37"/>
      <c r="B865" s="38"/>
      <c r="C865" s="37"/>
      <c r="E865" s="37"/>
      <c r="H865" s="37"/>
      <c r="I865" s="37"/>
      <c r="J865" s="37"/>
      <c r="K865" s="37"/>
      <c r="L865" s="37"/>
    </row>
    <row r="866" ht="15.75" customHeight="1">
      <c r="A866" s="37"/>
      <c r="B866" s="38"/>
      <c r="C866" s="37"/>
      <c r="E866" s="37"/>
      <c r="H866" s="37"/>
      <c r="I866" s="37"/>
      <c r="J866" s="37"/>
      <c r="K866" s="37"/>
      <c r="L866" s="37"/>
    </row>
    <row r="867" ht="15.75" customHeight="1">
      <c r="A867" s="37"/>
      <c r="B867" s="38"/>
      <c r="C867" s="37"/>
      <c r="E867" s="37"/>
      <c r="H867" s="37"/>
      <c r="I867" s="37"/>
      <c r="J867" s="37"/>
      <c r="K867" s="37"/>
      <c r="L867" s="37"/>
    </row>
    <row r="868" ht="15.75" customHeight="1">
      <c r="A868" s="37"/>
      <c r="B868" s="38"/>
      <c r="C868" s="37"/>
      <c r="E868" s="37"/>
      <c r="H868" s="37"/>
      <c r="I868" s="37"/>
      <c r="J868" s="37"/>
      <c r="K868" s="37"/>
      <c r="L868" s="37"/>
    </row>
    <row r="869" ht="15.75" customHeight="1">
      <c r="A869" s="37"/>
      <c r="B869" s="38"/>
      <c r="C869" s="37"/>
      <c r="E869" s="37"/>
      <c r="H869" s="37"/>
      <c r="I869" s="37"/>
      <c r="J869" s="37"/>
      <c r="K869" s="37"/>
      <c r="L869" s="37"/>
    </row>
    <row r="870" ht="15.75" customHeight="1">
      <c r="A870" s="37"/>
      <c r="B870" s="38"/>
      <c r="C870" s="37"/>
      <c r="E870" s="37"/>
      <c r="H870" s="37"/>
      <c r="I870" s="37"/>
      <c r="J870" s="37"/>
      <c r="K870" s="37"/>
      <c r="L870" s="37"/>
    </row>
    <row r="871" ht="15.75" customHeight="1">
      <c r="A871" s="37"/>
      <c r="B871" s="38"/>
      <c r="C871" s="37"/>
      <c r="E871" s="37"/>
      <c r="H871" s="37"/>
      <c r="I871" s="37"/>
      <c r="J871" s="37"/>
      <c r="K871" s="37"/>
      <c r="L871" s="37"/>
    </row>
    <row r="872" ht="15.75" customHeight="1">
      <c r="A872" s="37"/>
      <c r="B872" s="38"/>
      <c r="C872" s="37"/>
      <c r="E872" s="37"/>
      <c r="H872" s="37"/>
      <c r="I872" s="37"/>
      <c r="J872" s="37"/>
      <c r="K872" s="37"/>
      <c r="L872" s="37"/>
    </row>
    <row r="873" ht="15.75" customHeight="1">
      <c r="A873" s="37"/>
      <c r="B873" s="38"/>
      <c r="C873" s="37"/>
      <c r="E873" s="37"/>
      <c r="H873" s="37"/>
      <c r="I873" s="37"/>
      <c r="J873" s="37"/>
      <c r="K873" s="37"/>
      <c r="L873" s="37"/>
    </row>
    <row r="874" ht="15.75" customHeight="1">
      <c r="A874" s="37"/>
      <c r="B874" s="38"/>
      <c r="C874" s="37"/>
      <c r="E874" s="37"/>
      <c r="H874" s="37"/>
      <c r="I874" s="37"/>
      <c r="J874" s="37"/>
      <c r="K874" s="37"/>
      <c r="L874" s="37"/>
    </row>
    <row r="875" ht="15.75" customHeight="1">
      <c r="A875" s="37"/>
      <c r="B875" s="38"/>
      <c r="C875" s="37"/>
      <c r="E875" s="37"/>
      <c r="H875" s="37"/>
      <c r="I875" s="37"/>
      <c r="J875" s="37"/>
      <c r="K875" s="37"/>
      <c r="L875" s="37"/>
    </row>
    <row r="876" ht="15.75" customHeight="1">
      <c r="A876" s="37"/>
      <c r="B876" s="38"/>
      <c r="C876" s="37"/>
      <c r="E876" s="37"/>
      <c r="H876" s="37"/>
      <c r="I876" s="37"/>
      <c r="J876" s="37"/>
      <c r="K876" s="37"/>
      <c r="L876" s="37"/>
    </row>
    <row r="877" ht="15.75" customHeight="1">
      <c r="A877" s="37"/>
      <c r="B877" s="38"/>
      <c r="C877" s="37"/>
      <c r="E877" s="37"/>
      <c r="H877" s="37"/>
      <c r="I877" s="37"/>
      <c r="J877" s="37"/>
      <c r="K877" s="37"/>
      <c r="L877" s="37"/>
    </row>
    <row r="878" ht="15.75" customHeight="1">
      <c r="A878" s="37"/>
      <c r="B878" s="38"/>
      <c r="C878" s="37"/>
      <c r="E878" s="37"/>
      <c r="H878" s="37"/>
      <c r="I878" s="37"/>
      <c r="J878" s="37"/>
      <c r="K878" s="37"/>
      <c r="L878" s="37"/>
    </row>
    <row r="879" ht="15.75" customHeight="1">
      <c r="A879" s="37"/>
      <c r="B879" s="38"/>
      <c r="C879" s="37"/>
      <c r="E879" s="37"/>
      <c r="H879" s="37"/>
      <c r="I879" s="37"/>
      <c r="J879" s="37"/>
      <c r="K879" s="37"/>
      <c r="L879" s="37"/>
    </row>
    <row r="880" ht="15.75" customHeight="1">
      <c r="A880" s="37"/>
      <c r="B880" s="38"/>
      <c r="C880" s="37"/>
      <c r="E880" s="37"/>
      <c r="H880" s="37"/>
      <c r="I880" s="37"/>
      <c r="J880" s="37"/>
      <c r="K880" s="37"/>
      <c r="L880" s="37"/>
    </row>
    <row r="881" ht="15.75" customHeight="1">
      <c r="A881" s="37"/>
      <c r="B881" s="38"/>
      <c r="C881" s="37"/>
      <c r="E881" s="37"/>
      <c r="H881" s="37"/>
      <c r="I881" s="37"/>
      <c r="J881" s="37"/>
      <c r="K881" s="37"/>
      <c r="L881" s="37"/>
    </row>
    <row r="882" ht="15.75" customHeight="1">
      <c r="A882" s="37"/>
      <c r="B882" s="38"/>
      <c r="C882" s="37"/>
      <c r="E882" s="37"/>
      <c r="H882" s="37"/>
      <c r="I882" s="37"/>
      <c r="J882" s="37"/>
      <c r="K882" s="37"/>
      <c r="L882" s="37"/>
    </row>
    <row r="883" ht="15.75" customHeight="1">
      <c r="A883" s="37"/>
      <c r="B883" s="38"/>
      <c r="C883" s="37"/>
      <c r="E883" s="37"/>
      <c r="H883" s="37"/>
      <c r="I883" s="37"/>
      <c r="J883" s="37"/>
      <c r="K883" s="37"/>
      <c r="L883" s="37"/>
    </row>
    <row r="884" ht="15.75" customHeight="1">
      <c r="A884" s="37"/>
      <c r="B884" s="38"/>
      <c r="C884" s="37"/>
      <c r="E884" s="37"/>
      <c r="H884" s="37"/>
      <c r="I884" s="37"/>
      <c r="J884" s="37"/>
      <c r="K884" s="37"/>
      <c r="L884" s="37"/>
    </row>
    <row r="885" ht="15.75" customHeight="1">
      <c r="A885" s="37"/>
      <c r="B885" s="38"/>
      <c r="C885" s="37"/>
      <c r="E885" s="37"/>
      <c r="H885" s="37"/>
      <c r="I885" s="37"/>
      <c r="J885" s="37"/>
      <c r="K885" s="37"/>
      <c r="L885" s="37"/>
    </row>
    <row r="886" ht="15.75" customHeight="1">
      <c r="A886" s="37"/>
      <c r="B886" s="38"/>
      <c r="C886" s="37"/>
      <c r="E886" s="37"/>
      <c r="H886" s="37"/>
      <c r="I886" s="37"/>
      <c r="J886" s="37"/>
      <c r="K886" s="37"/>
      <c r="L886" s="37"/>
    </row>
    <row r="887" ht="15.75" customHeight="1">
      <c r="A887" s="37"/>
      <c r="B887" s="38"/>
      <c r="C887" s="37"/>
      <c r="E887" s="37"/>
      <c r="H887" s="37"/>
      <c r="I887" s="37"/>
      <c r="J887" s="37"/>
      <c r="K887" s="37"/>
      <c r="L887" s="37"/>
    </row>
    <row r="888" ht="15.75" customHeight="1">
      <c r="A888" s="37"/>
      <c r="B888" s="38"/>
      <c r="C888" s="37"/>
      <c r="E888" s="37"/>
      <c r="H888" s="37"/>
      <c r="I888" s="37"/>
      <c r="J888" s="37"/>
      <c r="K888" s="37"/>
      <c r="L888" s="37"/>
    </row>
    <row r="889" ht="15.75" customHeight="1">
      <c r="A889" s="37"/>
      <c r="B889" s="38"/>
      <c r="C889" s="37"/>
      <c r="E889" s="37"/>
      <c r="H889" s="37"/>
      <c r="I889" s="37"/>
      <c r="J889" s="37"/>
      <c r="K889" s="37"/>
      <c r="L889" s="37"/>
    </row>
    <row r="890" ht="15.75" customHeight="1">
      <c r="A890" s="37"/>
      <c r="B890" s="38"/>
      <c r="C890" s="37"/>
      <c r="E890" s="37"/>
      <c r="H890" s="37"/>
      <c r="I890" s="37"/>
      <c r="J890" s="37"/>
      <c r="K890" s="37"/>
      <c r="L890" s="37"/>
    </row>
    <row r="891" ht="15.75" customHeight="1">
      <c r="A891" s="37"/>
      <c r="B891" s="38"/>
      <c r="C891" s="37"/>
      <c r="E891" s="37"/>
      <c r="H891" s="37"/>
      <c r="I891" s="37"/>
      <c r="J891" s="37"/>
      <c r="K891" s="37"/>
      <c r="L891" s="37"/>
    </row>
    <row r="892" ht="15.75" customHeight="1">
      <c r="A892" s="37"/>
      <c r="B892" s="38"/>
      <c r="C892" s="37"/>
      <c r="E892" s="37"/>
      <c r="H892" s="37"/>
      <c r="I892" s="37"/>
      <c r="J892" s="37"/>
      <c r="K892" s="37"/>
      <c r="L892" s="37"/>
    </row>
    <row r="893" ht="15.75" customHeight="1">
      <c r="A893" s="37"/>
      <c r="B893" s="38"/>
      <c r="C893" s="37"/>
      <c r="E893" s="37"/>
      <c r="H893" s="37"/>
      <c r="I893" s="37"/>
      <c r="J893" s="37"/>
      <c r="K893" s="37"/>
      <c r="L893" s="37"/>
    </row>
    <row r="894" ht="15.75" customHeight="1">
      <c r="A894" s="37"/>
      <c r="B894" s="38"/>
      <c r="C894" s="37"/>
      <c r="E894" s="37"/>
      <c r="H894" s="37"/>
      <c r="I894" s="37"/>
      <c r="J894" s="37"/>
      <c r="K894" s="37"/>
      <c r="L894" s="37"/>
    </row>
    <row r="895" ht="15.75" customHeight="1">
      <c r="A895" s="37"/>
      <c r="B895" s="38"/>
      <c r="C895" s="37"/>
      <c r="E895" s="37"/>
      <c r="H895" s="37"/>
      <c r="I895" s="37"/>
      <c r="J895" s="37"/>
      <c r="K895" s="37"/>
      <c r="L895" s="37"/>
    </row>
    <row r="896" ht="15.75" customHeight="1">
      <c r="A896" s="37"/>
      <c r="B896" s="38"/>
      <c r="C896" s="37"/>
      <c r="E896" s="37"/>
      <c r="H896" s="37"/>
      <c r="I896" s="37"/>
      <c r="J896" s="37"/>
      <c r="K896" s="37"/>
      <c r="L896" s="37"/>
    </row>
    <row r="897" ht="15.75" customHeight="1">
      <c r="A897" s="37"/>
      <c r="B897" s="38"/>
      <c r="C897" s="37"/>
      <c r="E897" s="37"/>
      <c r="H897" s="37"/>
      <c r="I897" s="37"/>
      <c r="J897" s="37"/>
      <c r="K897" s="37"/>
      <c r="L897" s="37"/>
    </row>
    <row r="898" ht="15.75" customHeight="1">
      <c r="A898" s="37"/>
      <c r="B898" s="38"/>
      <c r="C898" s="37"/>
      <c r="E898" s="37"/>
      <c r="H898" s="37"/>
      <c r="I898" s="37"/>
      <c r="J898" s="37"/>
      <c r="K898" s="37"/>
      <c r="L898" s="37"/>
    </row>
    <row r="899" ht="15.75" customHeight="1">
      <c r="A899" s="37"/>
      <c r="B899" s="38"/>
      <c r="C899" s="37"/>
      <c r="E899" s="37"/>
      <c r="H899" s="37"/>
      <c r="I899" s="37"/>
      <c r="J899" s="37"/>
      <c r="K899" s="37"/>
      <c r="L899" s="37"/>
    </row>
    <row r="900" ht="15.75" customHeight="1">
      <c r="A900" s="37"/>
      <c r="B900" s="38"/>
      <c r="C900" s="37"/>
      <c r="E900" s="37"/>
      <c r="H900" s="37"/>
      <c r="I900" s="37"/>
      <c r="J900" s="37"/>
      <c r="K900" s="37"/>
      <c r="L900" s="37"/>
    </row>
    <row r="901" ht="15.75" customHeight="1">
      <c r="A901" s="37"/>
      <c r="B901" s="38"/>
      <c r="C901" s="37"/>
      <c r="E901" s="37"/>
      <c r="H901" s="37"/>
      <c r="I901" s="37"/>
      <c r="J901" s="37"/>
      <c r="K901" s="37"/>
      <c r="L901" s="37"/>
    </row>
    <row r="902" ht="15.75" customHeight="1">
      <c r="A902" s="37"/>
      <c r="B902" s="38"/>
      <c r="C902" s="37"/>
      <c r="E902" s="37"/>
      <c r="H902" s="37"/>
      <c r="I902" s="37"/>
      <c r="J902" s="37"/>
      <c r="K902" s="37"/>
      <c r="L902" s="37"/>
    </row>
    <row r="903" ht="15.75" customHeight="1">
      <c r="A903" s="37"/>
      <c r="B903" s="38"/>
      <c r="C903" s="37"/>
      <c r="E903" s="37"/>
      <c r="H903" s="37"/>
      <c r="I903" s="37"/>
      <c r="J903" s="37"/>
      <c r="K903" s="37"/>
      <c r="L903" s="37"/>
    </row>
    <row r="904" ht="15.75" customHeight="1">
      <c r="A904" s="37"/>
      <c r="B904" s="38"/>
      <c r="C904" s="37"/>
      <c r="E904" s="37"/>
      <c r="H904" s="37"/>
      <c r="I904" s="37"/>
      <c r="J904" s="37"/>
      <c r="K904" s="37"/>
      <c r="L904" s="37"/>
    </row>
    <row r="905" ht="15.75" customHeight="1">
      <c r="A905" s="37"/>
      <c r="B905" s="38"/>
      <c r="C905" s="37"/>
      <c r="E905" s="37"/>
      <c r="H905" s="37"/>
      <c r="I905" s="37"/>
      <c r="J905" s="37"/>
      <c r="K905" s="37"/>
      <c r="L905" s="37"/>
    </row>
    <row r="906" ht="15.75" customHeight="1">
      <c r="A906" s="37"/>
      <c r="B906" s="38"/>
      <c r="C906" s="37"/>
      <c r="E906" s="37"/>
      <c r="H906" s="37"/>
      <c r="I906" s="37"/>
      <c r="J906" s="37"/>
      <c r="K906" s="37"/>
      <c r="L906" s="37"/>
    </row>
    <row r="907" ht="15.75" customHeight="1">
      <c r="A907" s="37"/>
      <c r="B907" s="38"/>
      <c r="C907" s="37"/>
      <c r="E907" s="37"/>
      <c r="H907" s="37"/>
      <c r="I907" s="37"/>
      <c r="J907" s="37"/>
      <c r="K907" s="37"/>
      <c r="L907" s="37"/>
    </row>
    <row r="908" ht="15.75" customHeight="1">
      <c r="A908" s="37"/>
      <c r="B908" s="38"/>
      <c r="C908" s="37"/>
      <c r="E908" s="37"/>
      <c r="H908" s="37"/>
      <c r="I908" s="37"/>
      <c r="J908" s="37"/>
      <c r="K908" s="37"/>
      <c r="L908" s="37"/>
    </row>
    <row r="909" ht="15.75" customHeight="1">
      <c r="A909" s="37"/>
      <c r="B909" s="38"/>
      <c r="C909" s="37"/>
      <c r="E909" s="37"/>
      <c r="H909" s="37"/>
      <c r="I909" s="37"/>
      <c r="J909" s="37"/>
      <c r="K909" s="37"/>
      <c r="L909" s="37"/>
    </row>
    <row r="910" ht="15.75" customHeight="1">
      <c r="A910" s="37"/>
      <c r="B910" s="38"/>
      <c r="C910" s="37"/>
      <c r="E910" s="37"/>
      <c r="H910" s="37"/>
      <c r="I910" s="37"/>
      <c r="J910" s="37"/>
      <c r="K910" s="37"/>
      <c r="L910" s="37"/>
    </row>
    <row r="911" ht="15.75" customHeight="1">
      <c r="A911" s="37"/>
      <c r="B911" s="38"/>
      <c r="C911" s="37"/>
      <c r="E911" s="37"/>
      <c r="H911" s="37"/>
      <c r="I911" s="37"/>
      <c r="J911" s="37"/>
      <c r="K911" s="37"/>
      <c r="L911" s="37"/>
    </row>
    <row r="912" ht="15.75" customHeight="1">
      <c r="A912" s="37"/>
      <c r="B912" s="38"/>
      <c r="C912" s="37"/>
      <c r="E912" s="37"/>
      <c r="H912" s="37"/>
      <c r="I912" s="37"/>
      <c r="J912" s="37"/>
      <c r="K912" s="37"/>
      <c r="L912" s="37"/>
    </row>
    <row r="913" ht="15.75" customHeight="1">
      <c r="A913" s="37"/>
      <c r="B913" s="38"/>
      <c r="C913" s="37"/>
      <c r="E913" s="37"/>
      <c r="H913" s="37"/>
      <c r="I913" s="37"/>
      <c r="J913" s="37"/>
      <c r="K913" s="37"/>
      <c r="L913" s="37"/>
    </row>
    <row r="914" ht="15.75" customHeight="1">
      <c r="A914" s="37"/>
      <c r="B914" s="38"/>
      <c r="C914" s="37"/>
      <c r="E914" s="37"/>
      <c r="H914" s="37"/>
      <c r="I914" s="37"/>
      <c r="J914" s="37"/>
      <c r="K914" s="37"/>
      <c r="L914" s="37"/>
    </row>
    <row r="915" ht="15.75" customHeight="1">
      <c r="A915" s="37"/>
      <c r="B915" s="38"/>
      <c r="C915" s="37"/>
      <c r="E915" s="37"/>
      <c r="H915" s="37"/>
      <c r="I915" s="37"/>
      <c r="J915" s="37"/>
      <c r="K915" s="37"/>
      <c r="L915" s="37"/>
    </row>
    <row r="916" ht="15.75" customHeight="1">
      <c r="A916" s="37"/>
      <c r="B916" s="38"/>
      <c r="C916" s="37"/>
      <c r="E916" s="37"/>
      <c r="H916" s="37"/>
      <c r="I916" s="37"/>
      <c r="J916" s="37"/>
      <c r="K916" s="37"/>
      <c r="L916" s="37"/>
    </row>
    <row r="917" ht="15.75" customHeight="1">
      <c r="A917" s="37"/>
      <c r="B917" s="38"/>
      <c r="C917" s="37"/>
      <c r="E917" s="37"/>
      <c r="H917" s="37"/>
      <c r="I917" s="37"/>
      <c r="J917" s="37"/>
      <c r="K917" s="37"/>
      <c r="L917" s="37"/>
    </row>
    <row r="918" ht="15.75" customHeight="1">
      <c r="A918" s="37"/>
      <c r="B918" s="38"/>
      <c r="C918" s="37"/>
      <c r="E918" s="37"/>
      <c r="H918" s="37"/>
      <c r="I918" s="37"/>
      <c r="J918" s="37"/>
      <c r="K918" s="37"/>
      <c r="L918" s="37"/>
    </row>
    <row r="919" ht="15.75" customHeight="1">
      <c r="A919" s="37"/>
      <c r="B919" s="38"/>
      <c r="C919" s="37"/>
      <c r="E919" s="37"/>
      <c r="H919" s="37"/>
      <c r="I919" s="37"/>
      <c r="J919" s="37"/>
      <c r="K919" s="37"/>
      <c r="L919" s="37"/>
    </row>
    <row r="920" ht="15.75" customHeight="1">
      <c r="A920" s="37"/>
      <c r="B920" s="38"/>
      <c r="C920" s="37"/>
      <c r="E920" s="37"/>
      <c r="H920" s="37"/>
      <c r="I920" s="37"/>
      <c r="J920" s="37"/>
      <c r="K920" s="37"/>
      <c r="L920" s="37"/>
    </row>
    <row r="921" ht="15.75" customHeight="1">
      <c r="A921" s="37"/>
      <c r="B921" s="38"/>
      <c r="C921" s="37"/>
      <c r="E921" s="37"/>
      <c r="H921" s="37"/>
      <c r="I921" s="37"/>
      <c r="J921" s="37"/>
      <c r="K921" s="37"/>
      <c r="L921" s="37"/>
    </row>
    <row r="922" ht="15.75" customHeight="1">
      <c r="A922" s="37"/>
      <c r="B922" s="38"/>
      <c r="C922" s="37"/>
      <c r="E922" s="37"/>
      <c r="H922" s="37"/>
      <c r="I922" s="37"/>
      <c r="J922" s="37"/>
      <c r="K922" s="37"/>
      <c r="L922" s="37"/>
    </row>
    <row r="923" ht="15.75" customHeight="1">
      <c r="A923" s="37"/>
      <c r="B923" s="38"/>
      <c r="C923" s="37"/>
      <c r="E923" s="37"/>
      <c r="H923" s="37"/>
      <c r="I923" s="37"/>
      <c r="J923" s="37"/>
      <c r="K923" s="37"/>
      <c r="L923" s="37"/>
    </row>
    <row r="924" ht="15.75" customHeight="1">
      <c r="A924" s="37"/>
      <c r="B924" s="38"/>
      <c r="C924" s="37"/>
      <c r="E924" s="37"/>
      <c r="H924" s="37"/>
      <c r="I924" s="37"/>
      <c r="J924" s="37"/>
      <c r="K924" s="37"/>
      <c r="L924" s="37"/>
    </row>
    <row r="925" ht="15.75" customHeight="1">
      <c r="A925" s="37"/>
      <c r="B925" s="38"/>
      <c r="C925" s="37"/>
      <c r="E925" s="37"/>
      <c r="H925" s="37"/>
      <c r="I925" s="37"/>
      <c r="J925" s="37"/>
      <c r="K925" s="37"/>
      <c r="L925" s="37"/>
    </row>
    <row r="926" ht="15.75" customHeight="1">
      <c r="A926" s="37"/>
      <c r="B926" s="38"/>
      <c r="C926" s="37"/>
      <c r="E926" s="37"/>
      <c r="H926" s="37"/>
      <c r="I926" s="37"/>
      <c r="J926" s="37"/>
      <c r="K926" s="37"/>
      <c r="L926" s="37"/>
    </row>
    <row r="927" ht="15.75" customHeight="1">
      <c r="A927" s="37"/>
      <c r="B927" s="38"/>
      <c r="C927" s="37"/>
      <c r="E927" s="37"/>
      <c r="H927" s="37"/>
      <c r="I927" s="37"/>
      <c r="J927" s="37"/>
      <c r="K927" s="37"/>
      <c r="L927" s="37"/>
    </row>
    <row r="928" ht="15.75" customHeight="1">
      <c r="A928" s="37"/>
      <c r="B928" s="38"/>
      <c r="C928" s="37"/>
      <c r="E928" s="37"/>
      <c r="H928" s="37"/>
      <c r="I928" s="37"/>
      <c r="J928" s="37"/>
      <c r="K928" s="37"/>
      <c r="L928" s="37"/>
    </row>
    <row r="929" ht="15.75" customHeight="1">
      <c r="A929" s="37"/>
      <c r="B929" s="38"/>
      <c r="C929" s="37"/>
      <c r="E929" s="37"/>
      <c r="H929" s="37"/>
      <c r="I929" s="37"/>
      <c r="J929" s="37"/>
      <c r="K929" s="37"/>
      <c r="L929" s="37"/>
    </row>
    <row r="930" ht="15.75" customHeight="1">
      <c r="A930" s="37"/>
      <c r="B930" s="38"/>
      <c r="C930" s="37"/>
      <c r="E930" s="37"/>
      <c r="H930" s="37"/>
      <c r="I930" s="37"/>
      <c r="J930" s="37"/>
      <c r="K930" s="37"/>
      <c r="L930" s="37"/>
    </row>
    <row r="931" ht="15.75" customHeight="1">
      <c r="A931" s="37"/>
      <c r="B931" s="38"/>
      <c r="C931" s="37"/>
      <c r="E931" s="37"/>
      <c r="H931" s="37"/>
      <c r="I931" s="37"/>
      <c r="J931" s="37"/>
      <c r="K931" s="37"/>
      <c r="L931" s="37"/>
    </row>
    <row r="932" ht="15.75" customHeight="1">
      <c r="A932" s="37"/>
      <c r="B932" s="38"/>
      <c r="C932" s="37"/>
      <c r="E932" s="37"/>
      <c r="H932" s="37"/>
      <c r="I932" s="37"/>
      <c r="J932" s="37"/>
      <c r="K932" s="37"/>
      <c r="L932" s="37"/>
    </row>
    <row r="933" ht="15.75" customHeight="1">
      <c r="A933" s="37"/>
      <c r="B933" s="38"/>
      <c r="C933" s="37"/>
      <c r="E933" s="37"/>
      <c r="H933" s="37"/>
      <c r="I933" s="37"/>
      <c r="J933" s="37"/>
      <c r="K933" s="37"/>
      <c r="L933" s="37"/>
    </row>
    <row r="934" ht="15.75" customHeight="1">
      <c r="A934" s="37"/>
      <c r="B934" s="38"/>
      <c r="C934" s="37"/>
      <c r="E934" s="37"/>
      <c r="H934" s="37"/>
      <c r="I934" s="37"/>
      <c r="J934" s="37"/>
      <c r="K934" s="37"/>
      <c r="L934" s="37"/>
    </row>
    <row r="935" ht="15.75" customHeight="1">
      <c r="A935" s="37"/>
      <c r="B935" s="38"/>
      <c r="C935" s="37"/>
      <c r="E935" s="37"/>
      <c r="H935" s="37"/>
      <c r="I935" s="37"/>
      <c r="J935" s="37"/>
      <c r="K935" s="37"/>
      <c r="L935" s="37"/>
    </row>
    <row r="936" ht="15.75" customHeight="1">
      <c r="A936" s="37"/>
      <c r="B936" s="38"/>
      <c r="C936" s="37"/>
      <c r="E936" s="37"/>
      <c r="H936" s="37"/>
      <c r="I936" s="37"/>
      <c r="J936" s="37"/>
      <c r="K936" s="37"/>
      <c r="L936" s="37"/>
    </row>
    <row r="937" ht="15.75" customHeight="1">
      <c r="A937" s="37"/>
      <c r="B937" s="38"/>
      <c r="C937" s="37"/>
      <c r="E937" s="37"/>
      <c r="H937" s="37"/>
      <c r="I937" s="37"/>
      <c r="J937" s="37"/>
      <c r="K937" s="37"/>
      <c r="L937" s="37"/>
    </row>
    <row r="938" ht="15.75" customHeight="1">
      <c r="A938" s="37"/>
      <c r="B938" s="38"/>
      <c r="C938" s="37"/>
      <c r="E938" s="37"/>
      <c r="H938" s="37"/>
      <c r="I938" s="37"/>
      <c r="J938" s="37"/>
      <c r="K938" s="37"/>
      <c r="L938" s="37"/>
    </row>
    <row r="939" ht="15.75" customHeight="1">
      <c r="A939" s="37"/>
      <c r="B939" s="38"/>
      <c r="C939" s="37"/>
      <c r="E939" s="37"/>
      <c r="H939" s="37"/>
      <c r="I939" s="37"/>
      <c r="J939" s="37"/>
      <c r="K939" s="37"/>
      <c r="L939" s="37"/>
    </row>
    <row r="940" ht="15.75" customHeight="1">
      <c r="A940" s="37"/>
      <c r="B940" s="38"/>
      <c r="C940" s="37"/>
      <c r="E940" s="37"/>
      <c r="H940" s="37"/>
      <c r="I940" s="37"/>
      <c r="J940" s="37"/>
      <c r="K940" s="37"/>
      <c r="L940" s="37"/>
    </row>
    <row r="941" ht="15.75" customHeight="1">
      <c r="A941" s="37"/>
      <c r="B941" s="38"/>
      <c r="C941" s="37"/>
      <c r="E941" s="37"/>
      <c r="H941" s="37"/>
      <c r="I941" s="37"/>
      <c r="J941" s="37"/>
      <c r="K941" s="37"/>
      <c r="L941" s="37"/>
    </row>
    <row r="942" ht="15.75" customHeight="1">
      <c r="A942" s="37"/>
      <c r="B942" s="38"/>
      <c r="C942" s="37"/>
      <c r="E942" s="37"/>
      <c r="H942" s="37"/>
      <c r="I942" s="37"/>
      <c r="J942" s="37"/>
      <c r="K942" s="37"/>
      <c r="L942" s="37"/>
    </row>
    <row r="943" ht="15.75" customHeight="1">
      <c r="A943" s="37"/>
      <c r="B943" s="38"/>
      <c r="C943" s="37"/>
      <c r="E943" s="37"/>
      <c r="H943" s="37"/>
      <c r="I943" s="37"/>
      <c r="J943" s="37"/>
      <c r="K943" s="37"/>
      <c r="L943" s="37"/>
    </row>
    <row r="944" ht="15.75" customHeight="1">
      <c r="A944" s="37"/>
      <c r="B944" s="38"/>
      <c r="C944" s="37"/>
      <c r="E944" s="37"/>
      <c r="H944" s="37"/>
      <c r="I944" s="37"/>
      <c r="J944" s="37"/>
      <c r="K944" s="37"/>
      <c r="L944" s="37"/>
    </row>
    <row r="945" ht="15.75" customHeight="1">
      <c r="A945" s="37"/>
      <c r="B945" s="38"/>
      <c r="C945" s="37"/>
      <c r="E945" s="37"/>
      <c r="H945" s="37"/>
      <c r="I945" s="37"/>
      <c r="J945" s="37"/>
      <c r="K945" s="37"/>
      <c r="L945" s="37"/>
    </row>
    <row r="946" ht="15.75" customHeight="1">
      <c r="A946" s="37"/>
      <c r="B946" s="38"/>
      <c r="C946" s="37"/>
      <c r="E946" s="37"/>
      <c r="H946" s="37"/>
      <c r="I946" s="37"/>
      <c r="J946" s="37"/>
      <c r="K946" s="37"/>
      <c r="L946" s="37"/>
    </row>
    <row r="947" ht="15.75" customHeight="1">
      <c r="A947" s="37"/>
      <c r="B947" s="38"/>
      <c r="C947" s="37"/>
      <c r="E947" s="37"/>
      <c r="H947" s="37"/>
      <c r="I947" s="37"/>
      <c r="J947" s="37"/>
      <c r="K947" s="37"/>
      <c r="L947" s="37"/>
    </row>
    <row r="948" ht="15.75" customHeight="1">
      <c r="A948" s="37"/>
      <c r="B948" s="38"/>
      <c r="C948" s="37"/>
      <c r="E948" s="37"/>
      <c r="H948" s="37"/>
      <c r="I948" s="37"/>
      <c r="J948" s="37"/>
      <c r="K948" s="37"/>
      <c r="L948" s="37"/>
    </row>
    <row r="949" ht="15.75" customHeight="1">
      <c r="A949" s="37"/>
      <c r="B949" s="38"/>
      <c r="C949" s="37"/>
      <c r="E949" s="37"/>
      <c r="H949" s="37"/>
      <c r="I949" s="37"/>
      <c r="J949" s="37"/>
      <c r="K949" s="37"/>
      <c r="L949" s="37"/>
    </row>
    <row r="950" ht="15.75" customHeight="1">
      <c r="A950" s="37"/>
      <c r="B950" s="38"/>
      <c r="C950" s="37"/>
      <c r="E950" s="37"/>
      <c r="H950" s="37"/>
      <c r="I950" s="37"/>
      <c r="J950" s="37"/>
      <c r="K950" s="37"/>
      <c r="L950" s="37"/>
    </row>
    <row r="951" ht="15.75" customHeight="1">
      <c r="A951" s="37"/>
      <c r="B951" s="38"/>
      <c r="C951" s="37"/>
      <c r="E951" s="37"/>
      <c r="H951" s="37"/>
      <c r="I951" s="37"/>
      <c r="J951" s="37"/>
      <c r="K951" s="37"/>
      <c r="L951" s="37"/>
    </row>
    <row r="952" ht="15.75" customHeight="1">
      <c r="A952" s="37"/>
      <c r="B952" s="38"/>
      <c r="C952" s="37"/>
      <c r="E952" s="37"/>
      <c r="H952" s="37"/>
      <c r="I952" s="37"/>
      <c r="J952" s="37"/>
      <c r="K952" s="37"/>
      <c r="L952" s="37"/>
    </row>
    <row r="953" ht="15.75" customHeight="1">
      <c r="A953" s="37"/>
      <c r="B953" s="38"/>
      <c r="C953" s="37"/>
      <c r="E953" s="37"/>
      <c r="H953" s="37"/>
      <c r="I953" s="37"/>
      <c r="J953" s="37"/>
      <c r="K953" s="37"/>
      <c r="L953" s="37"/>
    </row>
    <row r="954" ht="15.75" customHeight="1">
      <c r="A954" s="37"/>
      <c r="B954" s="38"/>
      <c r="C954" s="37"/>
      <c r="E954" s="37"/>
      <c r="H954" s="37"/>
      <c r="I954" s="37"/>
      <c r="J954" s="37"/>
      <c r="K954" s="37"/>
      <c r="L954" s="37"/>
    </row>
    <row r="955" ht="15.75" customHeight="1">
      <c r="A955" s="37"/>
      <c r="B955" s="38"/>
      <c r="C955" s="37"/>
      <c r="E955" s="37"/>
      <c r="H955" s="37"/>
      <c r="I955" s="37"/>
      <c r="J955" s="37"/>
      <c r="K955" s="37"/>
      <c r="L955" s="37"/>
    </row>
    <row r="956" ht="15.75" customHeight="1">
      <c r="A956" s="37"/>
      <c r="B956" s="38"/>
      <c r="C956" s="37"/>
      <c r="E956" s="37"/>
      <c r="H956" s="37"/>
      <c r="I956" s="37"/>
      <c r="J956" s="37"/>
      <c r="K956" s="37"/>
      <c r="L956" s="37"/>
    </row>
    <row r="957" ht="15.75" customHeight="1">
      <c r="A957" s="37"/>
      <c r="B957" s="38"/>
      <c r="C957" s="37"/>
      <c r="E957" s="37"/>
      <c r="H957" s="37"/>
      <c r="I957" s="37"/>
      <c r="J957" s="37"/>
      <c r="K957" s="37"/>
      <c r="L957" s="37"/>
    </row>
    <row r="958" ht="15.75" customHeight="1">
      <c r="A958" s="37"/>
      <c r="B958" s="38"/>
      <c r="C958" s="37"/>
      <c r="E958" s="37"/>
      <c r="H958" s="37"/>
      <c r="I958" s="37"/>
      <c r="J958" s="37"/>
      <c r="K958" s="37"/>
      <c r="L958" s="37"/>
    </row>
    <row r="959" ht="15.75" customHeight="1">
      <c r="A959" s="37"/>
      <c r="B959" s="38"/>
      <c r="C959" s="37"/>
      <c r="E959" s="37"/>
      <c r="H959" s="37"/>
      <c r="I959" s="37"/>
      <c r="J959" s="37"/>
      <c r="K959" s="37"/>
      <c r="L959" s="37"/>
    </row>
    <row r="960" ht="15.75" customHeight="1">
      <c r="A960" s="37"/>
      <c r="B960" s="38"/>
      <c r="C960" s="37"/>
      <c r="E960" s="37"/>
      <c r="H960" s="37"/>
      <c r="I960" s="37"/>
      <c r="J960" s="37"/>
      <c r="K960" s="37"/>
      <c r="L960" s="37"/>
    </row>
    <row r="961" ht="15.75" customHeight="1">
      <c r="A961" s="37"/>
      <c r="B961" s="38"/>
      <c r="C961" s="37"/>
      <c r="E961" s="37"/>
      <c r="H961" s="37"/>
      <c r="I961" s="37"/>
      <c r="J961" s="37"/>
      <c r="K961" s="37"/>
      <c r="L961" s="37"/>
    </row>
    <row r="962" ht="15.75" customHeight="1">
      <c r="A962" s="37"/>
      <c r="B962" s="38"/>
      <c r="C962" s="37"/>
      <c r="E962" s="37"/>
      <c r="H962" s="37"/>
      <c r="I962" s="37"/>
      <c r="J962" s="37"/>
      <c r="K962" s="37"/>
      <c r="L962" s="37"/>
    </row>
    <row r="963" ht="15.75" customHeight="1">
      <c r="A963" s="37"/>
      <c r="B963" s="38"/>
      <c r="C963" s="37"/>
      <c r="E963" s="37"/>
      <c r="H963" s="37"/>
      <c r="I963" s="37"/>
      <c r="J963" s="37"/>
      <c r="K963" s="37"/>
      <c r="L963" s="37"/>
    </row>
    <row r="964" ht="15.75" customHeight="1">
      <c r="A964" s="37"/>
      <c r="B964" s="38"/>
      <c r="C964" s="37"/>
      <c r="E964" s="37"/>
      <c r="H964" s="37"/>
      <c r="I964" s="37"/>
      <c r="J964" s="37"/>
      <c r="K964" s="37"/>
      <c r="L964" s="37"/>
    </row>
    <row r="965" ht="15.75" customHeight="1">
      <c r="A965" s="37"/>
      <c r="B965" s="38"/>
      <c r="C965" s="37"/>
      <c r="E965" s="37"/>
      <c r="H965" s="37"/>
      <c r="I965" s="37"/>
      <c r="J965" s="37"/>
      <c r="K965" s="37"/>
      <c r="L965" s="37"/>
    </row>
    <row r="966" ht="15.75" customHeight="1">
      <c r="A966" s="37"/>
      <c r="B966" s="38"/>
      <c r="C966" s="37"/>
      <c r="E966" s="37"/>
      <c r="H966" s="37"/>
      <c r="I966" s="37"/>
      <c r="J966" s="37"/>
      <c r="K966" s="37"/>
      <c r="L966" s="37"/>
    </row>
    <row r="967" ht="15.75" customHeight="1">
      <c r="A967" s="37"/>
      <c r="B967" s="38"/>
      <c r="C967" s="37"/>
      <c r="E967" s="37"/>
      <c r="H967" s="37"/>
      <c r="I967" s="37"/>
      <c r="J967" s="37"/>
      <c r="K967" s="37"/>
      <c r="L967" s="37"/>
    </row>
    <row r="968" ht="15.75" customHeight="1">
      <c r="A968" s="37"/>
      <c r="B968" s="38"/>
      <c r="C968" s="37"/>
      <c r="E968" s="37"/>
      <c r="H968" s="37"/>
      <c r="I968" s="37"/>
      <c r="J968" s="37"/>
      <c r="K968" s="37"/>
      <c r="L968" s="37"/>
    </row>
    <row r="969" ht="15.75" customHeight="1">
      <c r="A969" s="37"/>
      <c r="B969" s="38"/>
      <c r="C969" s="37"/>
      <c r="E969" s="37"/>
      <c r="H969" s="37"/>
      <c r="I969" s="37"/>
      <c r="J969" s="37"/>
      <c r="K969" s="37"/>
      <c r="L969" s="37"/>
    </row>
    <row r="970" ht="15.75" customHeight="1">
      <c r="A970" s="37"/>
      <c r="B970" s="38"/>
      <c r="C970" s="37"/>
      <c r="E970" s="37"/>
      <c r="H970" s="37"/>
      <c r="I970" s="37"/>
      <c r="J970" s="37"/>
      <c r="K970" s="37"/>
      <c r="L970" s="37"/>
    </row>
    <row r="971" ht="15.75" customHeight="1">
      <c r="A971" s="37"/>
      <c r="B971" s="38"/>
      <c r="C971" s="37"/>
      <c r="E971" s="37"/>
      <c r="H971" s="37"/>
      <c r="I971" s="37"/>
      <c r="J971" s="37"/>
      <c r="K971" s="37"/>
      <c r="L971" s="37"/>
    </row>
    <row r="972" ht="15.75" customHeight="1">
      <c r="A972" s="37"/>
      <c r="B972" s="38"/>
      <c r="C972" s="37"/>
      <c r="E972" s="37"/>
      <c r="H972" s="37"/>
      <c r="I972" s="37"/>
      <c r="J972" s="37"/>
      <c r="K972" s="37"/>
      <c r="L972" s="37"/>
    </row>
    <row r="973" ht="15.75" customHeight="1">
      <c r="A973" s="37"/>
      <c r="B973" s="38"/>
      <c r="C973" s="37"/>
      <c r="E973" s="37"/>
      <c r="H973" s="37"/>
      <c r="I973" s="37"/>
      <c r="J973" s="37"/>
      <c r="K973" s="37"/>
      <c r="L973" s="37"/>
    </row>
    <row r="974" ht="15.75" customHeight="1">
      <c r="A974" s="37"/>
      <c r="B974" s="38"/>
      <c r="C974" s="37"/>
      <c r="E974" s="37"/>
      <c r="H974" s="37"/>
      <c r="I974" s="37"/>
      <c r="J974" s="37"/>
      <c r="K974" s="37"/>
      <c r="L974" s="37"/>
    </row>
    <row r="975" ht="15.75" customHeight="1">
      <c r="A975" s="37"/>
      <c r="B975" s="38"/>
      <c r="C975" s="37"/>
      <c r="E975" s="37"/>
      <c r="H975" s="37"/>
      <c r="I975" s="37"/>
      <c r="J975" s="37"/>
      <c r="K975" s="37"/>
      <c r="L975" s="37"/>
    </row>
    <row r="976" ht="15.75" customHeight="1">
      <c r="A976" s="37"/>
      <c r="B976" s="38"/>
      <c r="C976" s="37"/>
      <c r="E976" s="37"/>
      <c r="H976" s="37"/>
      <c r="I976" s="37"/>
      <c r="J976" s="37"/>
      <c r="K976" s="37"/>
      <c r="L976" s="37"/>
    </row>
    <row r="977" ht="15.75" customHeight="1">
      <c r="A977" s="37"/>
      <c r="B977" s="38"/>
      <c r="C977" s="37"/>
      <c r="E977" s="37"/>
      <c r="H977" s="37"/>
      <c r="I977" s="37"/>
      <c r="J977" s="37"/>
      <c r="K977" s="37"/>
      <c r="L977" s="37"/>
    </row>
    <row r="978" ht="15.75" customHeight="1">
      <c r="A978" s="37"/>
      <c r="B978" s="38"/>
      <c r="C978" s="37"/>
      <c r="E978" s="37"/>
      <c r="H978" s="37"/>
      <c r="I978" s="37"/>
      <c r="J978" s="37"/>
      <c r="K978" s="37"/>
      <c r="L978" s="37"/>
    </row>
    <row r="979" ht="15.75" customHeight="1">
      <c r="A979" s="37"/>
      <c r="B979" s="38"/>
      <c r="C979" s="37"/>
      <c r="E979" s="37"/>
      <c r="H979" s="37"/>
      <c r="I979" s="37"/>
      <c r="J979" s="37"/>
      <c r="K979" s="37"/>
      <c r="L979" s="37"/>
    </row>
    <row r="980" ht="15.75" customHeight="1">
      <c r="A980" s="37"/>
      <c r="B980" s="38"/>
      <c r="C980" s="37"/>
      <c r="E980" s="37"/>
      <c r="H980" s="37"/>
      <c r="I980" s="37"/>
      <c r="J980" s="37"/>
      <c r="K980" s="37"/>
      <c r="L980" s="37"/>
    </row>
    <row r="981" ht="15.75" customHeight="1">
      <c r="A981" s="37"/>
      <c r="B981" s="38"/>
      <c r="C981" s="37"/>
      <c r="E981" s="37"/>
      <c r="H981" s="37"/>
      <c r="I981" s="37"/>
      <c r="J981" s="37"/>
      <c r="K981" s="37"/>
      <c r="L981" s="37"/>
    </row>
    <row r="982" ht="15.75" customHeight="1">
      <c r="A982" s="37"/>
      <c r="B982" s="38"/>
      <c r="C982" s="37"/>
      <c r="E982" s="37"/>
      <c r="H982" s="37"/>
      <c r="I982" s="37"/>
      <c r="J982" s="37"/>
      <c r="K982" s="37"/>
      <c r="L982" s="37"/>
    </row>
    <row r="983" ht="15.75" customHeight="1">
      <c r="A983" s="37"/>
      <c r="B983" s="38"/>
      <c r="C983" s="37"/>
      <c r="E983" s="37"/>
      <c r="H983" s="37"/>
      <c r="I983" s="37"/>
      <c r="J983" s="37"/>
      <c r="K983" s="37"/>
      <c r="L983" s="37"/>
    </row>
    <row r="984" ht="15.75" customHeight="1">
      <c r="A984" s="37"/>
      <c r="B984" s="38"/>
      <c r="C984" s="37"/>
      <c r="E984" s="37"/>
      <c r="H984" s="37"/>
      <c r="I984" s="37"/>
      <c r="J984" s="37"/>
      <c r="K984" s="37"/>
      <c r="L984" s="37"/>
    </row>
    <row r="985" ht="15.75" customHeight="1">
      <c r="A985" s="37"/>
      <c r="B985" s="38"/>
      <c r="C985" s="37"/>
      <c r="E985" s="37"/>
      <c r="H985" s="37"/>
      <c r="I985" s="37"/>
      <c r="J985" s="37"/>
      <c r="K985" s="37"/>
      <c r="L985" s="37"/>
    </row>
    <row r="986" ht="15.75" customHeight="1">
      <c r="A986" s="37"/>
      <c r="B986" s="38"/>
      <c r="C986" s="37"/>
      <c r="E986" s="37"/>
      <c r="H986" s="37"/>
      <c r="I986" s="37"/>
      <c r="J986" s="37"/>
      <c r="K986" s="37"/>
      <c r="L986" s="37"/>
    </row>
    <row r="987" ht="15.75" customHeight="1">
      <c r="A987" s="37"/>
      <c r="B987" s="38"/>
      <c r="C987" s="37"/>
      <c r="E987" s="37"/>
      <c r="H987" s="37"/>
      <c r="I987" s="37"/>
      <c r="J987" s="37"/>
      <c r="K987" s="37"/>
      <c r="L987" s="37"/>
    </row>
    <row r="988" ht="15.75" customHeight="1">
      <c r="A988" s="37"/>
      <c r="B988" s="38"/>
      <c r="C988" s="37"/>
      <c r="E988" s="37"/>
      <c r="H988" s="37"/>
      <c r="I988" s="37"/>
      <c r="J988" s="37"/>
      <c r="K988" s="37"/>
      <c r="L988" s="37"/>
    </row>
    <row r="989" ht="15.75" customHeight="1">
      <c r="A989" s="37"/>
      <c r="B989" s="38"/>
      <c r="C989" s="37"/>
      <c r="E989" s="37"/>
      <c r="H989" s="37"/>
      <c r="I989" s="37"/>
      <c r="J989" s="37"/>
      <c r="K989" s="37"/>
      <c r="L989" s="37"/>
    </row>
    <row r="990" ht="15.75" customHeight="1">
      <c r="A990" s="37"/>
      <c r="B990" s="38"/>
      <c r="C990" s="37"/>
      <c r="E990" s="37"/>
      <c r="H990" s="37"/>
      <c r="I990" s="37"/>
      <c r="J990" s="37"/>
      <c r="K990" s="37"/>
      <c r="L990" s="37"/>
    </row>
    <row r="991" ht="15.75" customHeight="1">
      <c r="A991" s="37"/>
      <c r="B991" s="38"/>
      <c r="C991" s="37"/>
      <c r="E991" s="37"/>
      <c r="H991" s="37"/>
      <c r="I991" s="37"/>
      <c r="J991" s="37"/>
      <c r="K991" s="37"/>
      <c r="L991" s="37"/>
    </row>
    <row r="992" ht="15.75" customHeight="1">
      <c r="A992" s="37"/>
      <c r="B992" s="38"/>
      <c r="C992" s="37"/>
      <c r="E992" s="37"/>
      <c r="H992" s="37"/>
      <c r="I992" s="37"/>
      <c r="J992" s="37"/>
      <c r="K992" s="37"/>
      <c r="L992" s="37"/>
    </row>
    <row r="993" ht="15.75" customHeight="1">
      <c r="A993" s="37"/>
      <c r="B993" s="38"/>
      <c r="C993" s="37"/>
      <c r="E993" s="37"/>
      <c r="H993" s="37"/>
      <c r="I993" s="37"/>
      <c r="J993" s="37"/>
      <c r="K993" s="37"/>
      <c r="L993" s="37"/>
    </row>
    <row r="994" ht="15.75" customHeight="1">
      <c r="A994" s="37"/>
      <c r="B994" s="38"/>
      <c r="C994" s="37"/>
      <c r="E994" s="37"/>
      <c r="H994" s="37"/>
      <c r="I994" s="37"/>
      <c r="J994" s="37"/>
      <c r="K994" s="37"/>
      <c r="L994" s="37"/>
    </row>
    <row r="995" ht="15.75" customHeight="1">
      <c r="A995" s="37"/>
      <c r="B995" s="38"/>
      <c r="C995" s="37"/>
      <c r="E995" s="37"/>
      <c r="H995" s="37"/>
      <c r="I995" s="37"/>
      <c r="J995" s="37"/>
      <c r="K995" s="37"/>
      <c r="L995" s="37"/>
    </row>
    <row r="996" ht="15.75" customHeight="1">
      <c r="B996" s="38"/>
    </row>
    <row r="997" ht="15.75" customHeight="1">
      <c r="B997" s="38"/>
    </row>
    <row r="998" ht="15.75" customHeight="1">
      <c r="B998" s="38"/>
    </row>
    <row r="999" ht="15.75" customHeight="1">
      <c r="B999" s="38"/>
    </row>
    <row r="1000" ht="15.75" customHeight="1">
      <c r="B1000" s="38"/>
    </row>
  </sheetData>
  <autoFilter ref="$A$3:$N$317">
    <sortState ref="A3:N317">
      <sortCondition ref="C3:C317"/>
    </sortState>
  </autoFilter>
  <dataValidations>
    <dataValidation type="list" allowBlank="1" sqref="K4:K995">
      <formula1>'OR Inputs'!$L$3:$L$7</formula1>
    </dataValidation>
    <dataValidation type="list" allowBlank="1" sqref="J4:J995">
      <formula1>'OR Inputs'!$I$3:$I$12</formula1>
    </dataValidation>
    <dataValidation type="list" allowBlank="1" showErrorMessage="1" sqref="B4:B1000">
      <formula1>PGY</formula1>
    </dataValidation>
    <dataValidation type="list" allowBlank="1" sqref="H4:H995">
      <formula1>'OR Inputs'!$A$3:$A$4</formula1>
    </dataValidation>
    <dataValidation type="list" allowBlank="1" sqref="I4:I995">
      <formula1>'OR Inputs'!$F$3:$F$29</formula1>
    </dataValidation>
    <dataValidation type="list" allowBlank="1" sqref="L4:L995">
      <formula1>'OR Inputs'!$O$3:$O$5</formula1>
    </dataValidation>
    <dataValidation type="custom" allowBlank="1" sqref="C4:C995">
      <formula1>OR(NOT(ISERROR(DATEVALUE(C4))),AND(ISNUMBER(C4),LEFT(CELL("format",C4))="D"))</formula1>
    </dataValidation>
    <dataValidation type="list" allowBlank="1" sqref="A4:A995">
      <formula1>"★"</formula1>
    </dataValidation>
    <dataValidation type="list" allowBlank="1" sqref="E4:E995">
      <formula1>'OR Inputs'!$R$3:$R$54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8.75"/>
    <col customWidth="1" min="3" max="5" width="5.38"/>
    <col customWidth="1" min="6" max="6" width="19.25"/>
    <col customWidth="1" min="7" max="7" width="4.88"/>
    <col customWidth="1" min="8" max="8" width="3.75"/>
    <col customWidth="1" min="9" max="9" width="15.38"/>
    <col customWidth="1" min="10" max="10" width="4.88"/>
    <col customWidth="1" min="11" max="11" width="3.13"/>
    <col customWidth="1" min="12" max="12" width="12.75"/>
    <col customWidth="1" min="13" max="13" width="5.0"/>
    <col customWidth="1" min="14" max="14" width="4.0"/>
    <col customWidth="1" min="15" max="15" width="13.88"/>
    <col customWidth="1" min="16" max="16" width="4.88"/>
    <col customWidth="1" min="17" max="17" width="5.13"/>
    <col customWidth="1" min="18" max="18" width="28.13"/>
    <col customWidth="1" min="19" max="26" width="12.75"/>
  </cols>
  <sheetData>
    <row r="1" ht="15.75" customHeight="1"/>
    <row r="2" ht="15.75" customHeight="1">
      <c r="A2" s="39" t="s">
        <v>525</v>
      </c>
      <c r="B2" s="39" t="s">
        <v>526</v>
      </c>
      <c r="C2" s="39"/>
      <c r="D2" s="39" t="s">
        <v>32</v>
      </c>
      <c r="E2" s="39"/>
      <c r="F2" s="39" t="s">
        <v>39</v>
      </c>
      <c r="G2" s="39" t="s">
        <v>526</v>
      </c>
      <c r="H2" s="39"/>
      <c r="I2" s="39" t="s">
        <v>40</v>
      </c>
      <c r="J2" s="39" t="s">
        <v>526</v>
      </c>
      <c r="K2" s="39"/>
      <c r="L2" s="39" t="s">
        <v>41</v>
      </c>
      <c r="M2" s="39" t="s">
        <v>526</v>
      </c>
      <c r="N2" s="39"/>
      <c r="O2" s="39" t="s">
        <v>42</v>
      </c>
      <c r="P2" s="10" t="s">
        <v>526</v>
      </c>
      <c r="R2" s="39" t="s">
        <v>35</v>
      </c>
      <c r="S2" s="39" t="s">
        <v>526</v>
      </c>
    </row>
    <row r="3" ht="15.75" customHeight="1">
      <c r="A3" s="40" t="s">
        <v>47</v>
      </c>
      <c r="B3" s="41">
        <f>IF(A3="","",COUNTIF(RAW_sex,A3))</f>
        <v>145</v>
      </c>
      <c r="C3" s="10"/>
      <c r="D3" s="42">
        <v>1.0</v>
      </c>
      <c r="E3" s="10"/>
      <c r="F3" s="40" t="s">
        <v>10</v>
      </c>
      <c r="G3" s="41">
        <f>IF(F3="","",COUNTIF(RAW_staff,F3))</f>
        <v>53</v>
      </c>
      <c r="H3" s="10"/>
      <c r="I3" s="40" t="s">
        <v>115</v>
      </c>
      <c r="J3" s="41">
        <f>IF(I3="","",COUNTIF(RAW_subspec,I3))</f>
        <v>212</v>
      </c>
      <c r="K3" s="10"/>
      <c r="L3" s="40" t="s">
        <v>116</v>
      </c>
      <c r="M3" s="41">
        <f>IF(L3="","",COUNTIF(RAW_location,L3))</f>
        <v>173</v>
      </c>
      <c r="N3" s="10"/>
      <c r="O3" s="40" t="s">
        <v>6</v>
      </c>
      <c r="P3" s="41">
        <f>IF(O3="","",COUNTIF(RAW_role,O3))</f>
        <v>72</v>
      </c>
      <c r="R3" s="40" t="s">
        <v>120</v>
      </c>
      <c r="S3" s="41">
        <f>IF(R3="","",COUNTIF(RAW_coded,R3))</f>
        <v>85</v>
      </c>
    </row>
    <row r="4" ht="15.75" customHeight="1">
      <c r="A4" s="43" t="s">
        <v>51</v>
      </c>
      <c r="B4" s="44">
        <f>IF(A4="","",COUNTIF(RAW_sex,A4))</f>
        <v>169</v>
      </c>
      <c r="D4" s="45">
        <v>2.0</v>
      </c>
      <c r="F4" s="46" t="s">
        <v>11</v>
      </c>
      <c r="G4" s="47">
        <f>IF(F4="","",COUNTIF(RAW_staff,F4))</f>
        <v>32</v>
      </c>
      <c r="I4" s="46" t="s">
        <v>48</v>
      </c>
      <c r="J4" s="47">
        <f>IF(I4="","",COUNTIF(RAW_subspec,I4))</f>
        <v>72</v>
      </c>
      <c r="K4" s="10"/>
      <c r="L4" s="46" t="s">
        <v>287</v>
      </c>
      <c r="M4" s="47">
        <f>IF(L4="","",COUNTIF(RAW_location,L4))</f>
        <v>89</v>
      </c>
      <c r="N4" s="10"/>
      <c r="O4" s="46" t="s">
        <v>7</v>
      </c>
      <c r="P4" s="47">
        <f>IF(O4="","",COUNTIF(RAW_role,O4))</f>
        <v>101</v>
      </c>
      <c r="R4" s="46" t="s">
        <v>123</v>
      </c>
      <c r="S4" s="47">
        <f>IF(R4="","",COUNTIF(RAW_coded,R4))</f>
        <v>53</v>
      </c>
    </row>
    <row r="5" ht="15.75" customHeight="1">
      <c r="D5" s="45">
        <v>3.0</v>
      </c>
      <c r="F5" s="46" t="s">
        <v>12</v>
      </c>
      <c r="G5" s="47">
        <f>IF(F5="","",COUNTIF(RAW_staff,F5))</f>
        <v>70</v>
      </c>
      <c r="I5" s="46" t="s">
        <v>245</v>
      </c>
      <c r="J5" s="47">
        <f>IF(I5="","",COUNTIF(RAW_subspec,I5))</f>
        <v>11</v>
      </c>
      <c r="K5" s="10"/>
      <c r="L5" s="46" t="s">
        <v>49</v>
      </c>
      <c r="M5" s="47">
        <f>IF(L5="","",COUNTIF(RAW_location,L5))</f>
        <v>37</v>
      </c>
      <c r="N5" s="10"/>
      <c r="O5" s="43" t="s">
        <v>8</v>
      </c>
      <c r="P5" s="44">
        <f>IF(O5="","",COUNTIF(RAW_role,O5))</f>
        <v>141</v>
      </c>
      <c r="R5" s="46" t="s">
        <v>113</v>
      </c>
      <c r="S5" s="47">
        <f>IF(R5="","",COUNTIF(RAW_coded,R5))</f>
        <v>31</v>
      </c>
    </row>
    <row r="6" ht="15.75" customHeight="1">
      <c r="D6" s="45">
        <v>4.0</v>
      </c>
      <c r="F6" s="46" t="s">
        <v>13</v>
      </c>
      <c r="G6" s="47">
        <f>IF(F6="","",COUNTIF(RAW_staff,F6))</f>
        <v>30</v>
      </c>
      <c r="I6" s="46" t="s">
        <v>260</v>
      </c>
      <c r="J6" s="47">
        <f>IF(I6="","",COUNTIF(RAW_subspec,I6))</f>
        <v>9</v>
      </c>
      <c r="K6" s="10"/>
      <c r="L6" s="46" t="s">
        <v>246</v>
      </c>
      <c r="M6" s="47">
        <f>IF(L6="","",COUNTIF(RAW_location,L6))</f>
        <v>15</v>
      </c>
      <c r="R6" s="46" t="s">
        <v>110</v>
      </c>
      <c r="S6" s="47">
        <f>IF(R6="","",COUNTIF(RAW_coded,R6))</f>
        <v>24</v>
      </c>
    </row>
    <row r="7" ht="15.75" customHeight="1">
      <c r="A7" s="39"/>
      <c r="B7" s="39"/>
      <c r="C7" s="39"/>
      <c r="D7" s="48">
        <v>5.0</v>
      </c>
      <c r="E7" s="39"/>
      <c r="F7" s="46" t="s">
        <v>14</v>
      </c>
      <c r="G7" s="47">
        <f>IF(F7="","",COUNTIF(RAW_staff,F7))</f>
        <v>19</v>
      </c>
      <c r="I7" s="46" t="s">
        <v>56</v>
      </c>
      <c r="J7" s="47">
        <f>IF(I7="","",COUNTIF(RAW_subspec,I7))</f>
        <v>6</v>
      </c>
      <c r="L7" s="43"/>
      <c r="M7" s="44" t="str">
        <f>IF(L7="","",COUNTIF(RAW_location,L7))</f>
        <v/>
      </c>
      <c r="R7" s="46" t="s">
        <v>199</v>
      </c>
      <c r="S7" s="47">
        <f>IF(R7="","",COUNTIF(RAW_coded,R7))</f>
        <v>15</v>
      </c>
    </row>
    <row r="8" ht="15.75" customHeight="1">
      <c r="A8" s="10"/>
      <c r="B8" s="10"/>
      <c r="C8" s="49"/>
      <c r="D8" s="49"/>
      <c r="E8" s="49"/>
      <c r="F8" s="46" t="s">
        <v>16</v>
      </c>
      <c r="G8" s="47">
        <f>IF(F8="","",COUNTIF(RAW_staff,F8))</f>
        <v>17</v>
      </c>
      <c r="I8" s="46" t="s">
        <v>286</v>
      </c>
      <c r="J8" s="47">
        <f>IF(I8="","",COUNTIF(RAW_subspec,I8))</f>
        <v>2</v>
      </c>
      <c r="R8" s="46" t="s">
        <v>129</v>
      </c>
      <c r="S8" s="47">
        <f>IF(R8="","",COUNTIF(RAW_coded,R8))</f>
        <v>11</v>
      </c>
    </row>
    <row r="9" ht="15.75" customHeight="1">
      <c r="A9" s="10"/>
      <c r="B9" s="10"/>
      <c r="C9" s="49"/>
      <c r="D9" s="49"/>
      <c r="E9" s="49"/>
      <c r="F9" s="46" t="s">
        <v>15</v>
      </c>
      <c r="G9" s="47">
        <f>IF(F9="","",COUNTIF(RAW_staff,F9))</f>
        <v>17</v>
      </c>
      <c r="I9" s="46" t="s">
        <v>291</v>
      </c>
      <c r="J9" s="47">
        <f>IF(I9="","",COUNTIF(RAW_subspec,I9))</f>
        <v>2</v>
      </c>
      <c r="R9" s="46" t="s">
        <v>71</v>
      </c>
      <c r="S9" s="47">
        <f>IF(R9="","",COUNTIF(RAW_coded,R9))</f>
        <v>7</v>
      </c>
    </row>
    <row r="10" ht="15.75" customHeight="1">
      <c r="A10" s="10"/>
      <c r="B10" s="10"/>
      <c r="C10" s="49"/>
      <c r="D10" s="49"/>
      <c r="E10" s="49"/>
      <c r="F10" s="46" t="s">
        <v>17</v>
      </c>
      <c r="G10" s="47">
        <f>IF(F10="","",COUNTIF(RAW_staff,F10))</f>
        <v>13</v>
      </c>
      <c r="I10" s="46" t="s">
        <v>527</v>
      </c>
      <c r="J10" s="47">
        <f>IF(I10="","",COUNTIF(RAW_subspec,I10))</f>
        <v>0</v>
      </c>
      <c r="R10" s="46" t="s">
        <v>59</v>
      </c>
      <c r="S10" s="47">
        <f>IF(R10="","",COUNTIF(RAW_coded,R10))</f>
        <v>7</v>
      </c>
    </row>
    <row r="11" ht="15.75" customHeight="1">
      <c r="A11" s="39"/>
      <c r="B11" s="10"/>
      <c r="F11" s="46" t="s">
        <v>18</v>
      </c>
      <c r="G11" s="47">
        <f>IF(F11="","",COUNTIF(RAW_staff,F11))</f>
        <v>10</v>
      </c>
      <c r="I11" s="46" t="s">
        <v>528</v>
      </c>
      <c r="J11" s="47">
        <f>IF(I11="","",COUNTIF(RAW_subspec,I11))</f>
        <v>0</v>
      </c>
      <c r="R11" s="46" t="s">
        <v>53</v>
      </c>
      <c r="S11" s="47">
        <f>IF(R11="","",COUNTIF(RAW_coded,R11))</f>
        <v>6</v>
      </c>
    </row>
    <row r="12" ht="15.75" customHeight="1">
      <c r="A12" s="50"/>
      <c r="C12" s="51"/>
      <c r="D12" s="51"/>
      <c r="E12" s="51"/>
      <c r="F12" s="46" t="s">
        <v>19</v>
      </c>
      <c r="G12" s="47">
        <f>IF(F12="","",COUNTIF(RAW_staff,F12))</f>
        <v>9</v>
      </c>
      <c r="I12" s="43"/>
      <c r="J12" s="44" t="str">
        <f>IF(I12="","",COUNTIF(RAW_subspec,I12))</f>
        <v/>
      </c>
      <c r="R12" s="46" t="s">
        <v>66</v>
      </c>
      <c r="S12" s="47">
        <f>IF(R12="","",COUNTIF(RAW_coded,R12))</f>
        <v>6</v>
      </c>
    </row>
    <row r="13" ht="15.75" customHeight="1">
      <c r="A13" s="52"/>
      <c r="F13" s="46" t="s">
        <v>21</v>
      </c>
      <c r="G13" s="47">
        <f>IF(F13="","",COUNTIF(RAW_staff,F13))</f>
        <v>5</v>
      </c>
      <c r="I13" s="53" t="s">
        <v>9</v>
      </c>
      <c r="J13" s="54">
        <f>SUM(J3:J12)</f>
        <v>314</v>
      </c>
      <c r="R13" s="46" t="s">
        <v>258</v>
      </c>
      <c r="S13" s="47">
        <f>IF(R13="","",COUNTIF(RAW_coded,R13))</f>
        <v>6</v>
      </c>
    </row>
    <row r="14" ht="15.75" customHeight="1">
      <c r="F14" s="46" t="s">
        <v>20</v>
      </c>
      <c r="G14" s="47">
        <f>IF(F14="","",COUNTIF(RAW_staff,F14))</f>
        <v>5</v>
      </c>
      <c r="R14" s="46" t="s">
        <v>62</v>
      </c>
      <c r="S14" s="47">
        <f>IF(R14="","",COUNTIF(RAW_coded,R14))</f>
        <v>6</v>
      </c>
    </row>
    <row r="15" ht="15.75" customHeight="1">
      <c r="F15" s="46" t="s">
        <v>24</v>
      </c>
      <c r="G15" s="47">
        <f>IF(F15="","",COUNTIF(RAW_staff,F15))</f>
        <v>4</v>
      </c>
      <c r="R15" s="46" t="s">
        <v>73</v>
      </c>
      <c r="S15" s="47">
        <f>IF(R15="","",COUNTIF(RAW_coded,R15))</f>
        <v>6</v>
      </c>
    </row>
    <row r="16" ht="15.75" customHeight="1">
      <c r="F16" s="46" t="s">
        <v>22</v>
      </c>
      <c r="G16" s="47">
        <f>IF(F16="","",COUNTIF(RAW_staff,F16))</f>
        <v>8</v>
      </c>
      <c r="R16" s="46" t="s">
        <v>174</v>
      </c>
      <c r="S16" s="47">
        <f>IF(R16="","",COUNTIF(RAW_coded,R16))</f>
        <v>4</v>
      </c>
    </row>
    <row r="17" ht="15.75" customHeight="1">
      <c r="F17" s="46" t="s">
        <v>23</v>
      </c>
      <c r="G17" s="47">
        <f>IF(F17="","",COUNTIF(RAW_staff,F17))</f>
        <v>4</v>
      </c>
      <c r="R17" s="46" t="s">
        <v>347</v>
      </c>
      <c r="S17" s="47">
        <f>IF(R17="","",COUNTIF(RAW_coded,R17))</f>
        <v>4</v>
      </c>
    </row>
    <row r="18" ht="15.75" customHeight="1">
      <c r="F18" s="46" t="s">
        <v>27</v>
      </c>
      <c r="G18" s="47">
        <f>IF(F18="","",COUNTIF(RAW_staff,F18))</f>
        <v>3</v>
      </c>
      <c r="R18" s="46" t="s">
        <v>264</v>
      </c>
      <c r="S18" s="47">
        <f>IF(R18="","",COUNTIF(RAW_coded,R18))</f>
        <v>3</v>
      </c>
    </row>
    <row r="19" ht="15.75" customHeight="1">
      <c r="F19" s="46" t="s">
        <v>25</v>
      </c>
      <c r="G19" s="47">
        <f>IF(F19="","",COUNTIF(RAW_staff,F19))</f>
        <v>3</v>
      </c>
      <c r="R19" s="46" t="s">
        <v>46</v>
      </c>
      <c r="S19" s="47">
        <f>IF(R19="","",COUNTIF(RAW_coded,R19))</f>
        <v>3</v>
      </c>
    </row>
    <row r="20" ht="15.75" customHeight="1">
      <c r="F20" s="46" t="s">
        <v>26</v>
      </c>
      <c r="G20" s="47">
        <f>IF(F20="","",COUNTIF(RAW_staff,F20))</f>
        <v>6</v>
      </c>
      <c r="R20" s="46" t="s">
        <v>102</v>
      </c>
      <c r="S20" s="47">
        <f>IF(R20="","",COUNTIF(RAW_coded,R20))</f>
        <v>3</v>
      </c>
    </row>
    <row r="21" ht="15.75" customHeight="1">
      <c r="F21" s="46" t="s">
        <v>28</v>
      </c>
      <c r="G21" s="47">
        <f>IF(F21="","",COUNTIF(RAW_staff,F21))</f>
        <v>2</v>
      </c>
      <c r="R21" s="46" t="s">
        <v>305</v>
      </c>
      <c r="S21" s="47">
        <f>IF(R21="","",COUNTIF(RAW_coded,R21))</f>
        <v>3</v>
      </c>
    </row>
    <row r="22" ht="15.75" customHeight="1">
      <c r="F22" s="46" t="s">
        <v>30</v>
      </c>
      <c r="G22" s="47">
        <f>IF(F22="","",COUNTIF(RAW_staff,F22))</f>
        <v>1</v>
      </c>
      <c r="R22" s="46" t="s">
        <v>55</v>
      </c>
      <c r="S22" s="47">
        <f>IF(R22="","",COUNTIF(RAW_coded,R22))</f>
        <v>3</v>
      </c>
    </row>
    <row r="23" ht="15.75" customHeight="1">
      <c r="F23" s="46" t="s">
        <v>29</v>
      </c>
      <c r="G23" s="47">
        <f>IF(F23="","",COUNTIF(RAW_staff,F23))</f>
        <v>3</v>
      </c>
      <c r="R23" s="46" t="s">
        <v>82</v>
      </c>
      <c r="S23" s="47">
        <f>IF(R23="","",COUNTIF(RAW_coded,R23))</f>
        <v>2</v>
      </c>
    </row>
    <row r="24" ht="15.75" customHeight="1">
      <c r="F24" s="46"/>
      <c r="G24" s="47" t="str">
        <f>IF(F24="","",COUNTIF(RAW_staff,F24))</f>
        <v/>
      </c>
      <c r="R24" s="46" t="s">
        <v>64</v>
      </c>
      <c r="S24" s="47">
        <f>IF(R24="","",COUNTIF(RAW_coded,R24))</f>
        <v>2</v>
      </c>
    </row>
    <row r="25" ht="15.75" customHeight="1">
      <c r="F25" s="46"/>
      <c r="G25" s="47" t="str">
        <f>IF(F25="","",COUNTIF(RAW_staff,F25))</f>
        <v/>
      </c>
      <c r="R25" s="46" t="s">
        <v>79</v>
      </c>
      <c r="S25" s="47">
        <f>IF(R25="","",COUNTIF(RAW_coded,R25))</f>
        <v>2</v>
      </c>
    </row>
    <row r="26" ht="15.75" customHeight="1">
      <c r="F26" s="46"/>
      <c r="G26" s="47" t="str">
        <f>IF(F26="","",COUNTIF(RAW_staff,F26))</f>
        <v/>
      </c>
      <c r="R26" s="46" t="s">
        <v>276</v>
      </c>
      <c r="S26" s="47">
        <f>IF(R26="","",COUNTIF(RAW_coded,R26))</f>
        <v>2</v>
      </c>
    </row>
    <row r="27" ht="15.75" customHeight="1">
      <c r="F27" s="46"/>
      <c r="G27" s="47" t="str">
        <f>IF(F27="","",COUNTIF(RAW_staff,F27))</f>
        <v/>
      </c>
      <c r="R27" s="46" t="s">
        <v>69</v>
      </c>
      <c r="S27" s="47">
        <f>IF(R27="","",COUNTIF(RAW_coded,R27))</f>
        <v>1</v>
      </c>
    </row>
    <row r="28" ht="15.75" customHeight="1">
      <c r="F28" s="46"/>
      <c r="G28" s="47" t="str">
        <f>IF(F28="","",COUNTIF(RAW_staff,F28))</f>
        <v/>
      </c>
      <c r="R28" s="46" t="s">
        <v>91</v>
      </c>
      <c r="S28" s="47">
        <f>IF(R28="","",COUNTIF(RAW_coded,R28))</f>
        <v>1</v>
      </c>
    </row>
    <row r="29" ht="15.75" customHeight="1">
      <c r="F29" s="43"/>
      <c r="G29" s="44" t="str">
        <f>IF(F29="","",COUNTIF(RAW_staff,F29))</f>
        <v/>
      </c>
      <c r="R29" s="46" t="s">
        <v>255</v>
      </c>
      <c r="S29" s="47">
        <f>IF(R29="","",COUNTIF(RAW_coded,R29))</f>
        <v>1</v>
      </c>
    </row>
    <row r="30" ht="15.75" customHeight="1">
      <c r="F30" s="53" t="s">
        <v>9</v>
      </c>
      <c r="G30" s="54">
        <f>SUM(G3:G29)</f>
        <v>314</v>
      </c>
      <c r="R30" s="46" t="s">
        <v>243</v>
      </c>
      <c r="S30" s="47">
        <f>IF(R30="","",COUNTIF(RAW_coded,R30))</f>
        <v>1</v>
      </c>
    </row>
    <row r="31" ht="15.75" customHeight="1">
      <c r="R31" s="46" t="s">
        <v>289</v>
      </c>
      <c r="S31" s="47">
        <f>IF(R31="","",COUNTIF(RAW_coded,R31))</f>
        <v>1</v>
      </c>
    </row>
    <row r="32" ht="15.75" customHeight="1">
      <c r="R32" s="46" t="s">
        <v>293</v>
      </c>
      <c r="S32" s="47">
        <f>IF(R32="","",COUNTIF(RAW_coded,R32))</f>
        <v>1</v>
      </c>
    </row>
    <row r="33" ht="15.75" customHeight="1">
      <c r="R33" s="46" t="s">
        <v>281</v>
      </c>
      <c r="S33" s="47">
        <f>IF(R33="","",COUNTIF(RAW_coded,R33))</f>
        <v>1</v>
      </c>
    </row>
    <row r="34" ht="15.75" customHeight="1">
      <c r="R34" s="46" t="s">
        <v>88</v>
      </c>
      <c r="S34" s="47">
        <f>IF(R34="","",COUNTIF(RAW_coded,R34))</f>
        <v>1</v>
      </c>
    </row>
    <row r="35" ht="15.75" customHeight="1">
      <c r="R35" s="46" t="s">
        <v>248</v>
      </c>
      <c r="S35" s="47">
        <f>IF(R35="","",COUNTIF(RAW_coded,R35))</f>
        <v>1</v>
      </c>
    </row>
    <row r="36" ht="15.75" customHeight="1">
      <c r="R36" s="46" t="s">
        <v>273</v>
      </c>
      <c r="S36" s="47">
        <f>IF(R36="","",COUNTIF(RAW_coded,R36))</f>
        <v>1</v>
      </c>
    </row>
    <row r="37" ht="15.75" customHeight="1">
      <c r="R37" s="46" t="s">
        <v>270</v>
      </c>
      <c r="S37" s="47">
        <f>IF(R37="","",COUNTIF(RAW_coded,R37))</f>
        <v>1</v>
      </c>
    </row>
    <row r="38" ht="15.75" customHeight="1">
      <c r="R38" s="46" t="s">
        <v>284</v>
      </c>
      <c r="S38" s="47">
        <f>IF(R38="","",COUNTIF(RAW_coded,R38))</f>
        <v>1</v>
      </c>
    </row>
    <row r="39" ht="15.75" customHeight="1">
      <c r="R39" s="46" t="s">
        <v>324</v>
      </c>
      <c r="S39" s="47">
        <f>IF(R39="","",COUNTIF(RAW_coded,R39))</f>
        <v>1</v>
      </c>
    </row>
    <row r="40" ht="15.75" customHeight="1">
      <c r="R40" s="46" t="s">
        <v>382</v>
      </c>
      <c r="S40" s="47">
        <f>IF(R40="","",COUNTIF(RAW_coded,R40))</f>
        <v>1</v>
      </c>
    </row>
    <row r="41" ht="15.75" customHeight="1">
      <c r="R41" s="46" t="s">
        <v>407</v>
      </c>
      <c r="S41" s="47">
        <f>IF(R41="","",COUNTIF(RAW_coded,R41))</f>
        <v>1</v>
      </c>
    </row>
    <row r="42" ht="15.75" customHeight="1">
      <c r="R42" s="46" t="s">
        <v>413</v>
      </c>
      <c r="S42" s="47">
        <f>IF(R42="","",COUNTIF(RAW_coded,R42))</f>
        <v>1</v>
      </c>
    </row>
    <row r="43" ht="15.75" customHeight="1">
      <c r="R43" s="46" t="s">
        <v>462</v>
      </c>
      <c r="S43" s="47">
        <f>IF(R43="","",COUNTIF(RAW_coded,R43))</f>
        <v>1</v>
      </c>
    </row>
    <row r="44" ht="15.75" customHeight="1">
      <c r="R44" s="46" t="s">
        <v>529</v>
      </c>
      <c r="S44" s="47">
        <f>IF(R44="","",COUNTIF(RAW_coded,R44))</f>
        <v>0</v>
      </c>
    </row>
    <row r="45" ht="15.75" customHeight="1">
      <c r="R45" s="46" t="s">
        <v>304</v>
      </c>
      <c r="S45" s="47">
        <f>IF(R45="","",COUNTIF(RAW_coded,R45))</f>
        <v>0</v>
      </c>
    </row>
    <row r="46" ht="15.75" customHeight="1">
      <c r="R46" s="43" t="s">
        <v>479</v>
      </c>
      <c r="S46" s="47">
        <f>IF(R46="","",COUNTIF(RAW_coded,R46))</f>
        <v>1</v>
      </c>
    </row>
    <row r="47" ht="15.75" customHeight="1">
      <c r="R47" s="10" t="s">
        <v>483</v>
      </c>
      <c r="S47" s="47">
        <f>IF(R47="","",COUNTIF(RAW_coded,R47))</f>
        <v>1</v>
      </c>
    </row>
    <row r="48" ht="15.75" customHeight="1">
      <c r="R48" s="10" t="s">
        <v>519</v>
      </c>
      <c r="S48" s="47">
        <f>IF(R48="","",COUNTIF(RAW_coded,R48))</f>
        <v>1</v>
      </c>
    </row>
    <row r="49" ht="15.75" customHeight="1">
      <c r="R49" s="10"/>
    </row>
    <row r="50" ht="15.75" customHeight="1">
      <c r="R50" s="10"/>
    </row>
    <row r="51" ht="15.75" customHeight="1">
      <c r="R51" s="10" t="s">
        <v>9</v>
      </c>
      <c r="S51" s="10">
        <f>SUM(S3:S49)</f>
        <v>314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