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/>
  <mc:AlternateContent xmlns:mc="http://schemas.openxmlformats.org/markup-compatibility/2006">
    <mc:Choice Requires="x15">
      <x15ac:absPath xmlns:x15ac="http://schemas.microsoft.com/office/spreadsheetml/2010/11/ac" url="/Volumes/GoogleDrive/My Drive/HAK Ortho/Creative Projects/Resident OR log project/"/>
    </mc:Choice>
  </mc:AlternateContent>
  <xr:revisionPtr revIDLastSave="0" documentId="13_ncr:1_{069DBE80-E9A3-1E44-A121-F78A56E8EDCB}" xr6:coauthVersionLast="47" xr6:coauthVersionMax="47" xr10:uidLastSave="{00000000-0000-0000-0000-000000000000}"/>
  <bookViews>
    <workbookView xWindow="19200" yWindow="460" windowWidth="19200" windowHeight="21140" firstSheet="3" activeTab="3" xr2:uid="{00000000-000D-0000-FFFF-FFFF00000000}"/>
  </bookViews>
  <sheets>
    <sheet name="Dashboard" sheetId="1" r:id="rId1"/>
    <sheet name="Calculations" sheetId="3" r:id="rId2"/>
    <sheet name="RAW" sheetId="2" r:id="rId3"/>
    <sheet name="OR Inputs" sheetId="4" r:id="rId4"/>
  </sheets>
  <definedNames>
    <definedName name="_xlnm._FilterDatabase" localSheetId="1" hidden="1">Calculations!$A$2:$E$23</definedName>
    <definedName name="_xlnm._FilterDatabase" localSheetId="2" hidden="1">RAW!$A$3:$N$995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1" i="4" l="1"/>
  <c r="S48" i="4" l="1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G29" i="4"/>
  <c r="S28" i="4"/>
  <c r="G28" i="4"/>
  <c r="S27" i="4"/>
  <c r="G27" i="4"/>
  <c r="S26" i="4"/>
  <c r="G26" i="4"/>
  <c r="S25" i="4"/>
  <c r="G25" i="4"/>
  <c r="S24" i="4"/>
  <c r="G24" i="4"/>
  <c r="S23" i="4"/>
  <c r="G23" i="4"/>
  <c r="S22" i="4"/>
  <c r="G22" i="4"/>
  <c r="S21" i="4"/>
  <c r="G21" i="4"/>
  <c r="S20" i="4"/>
  <c r="G20" i="4"/>
  <c r="S19" i="4"/>
  <c r="G19" i="4"/>
  <c r="S18" i="4"/>
  <c r="G18" i="4"/>
  <c r="S17" i="4"/>
  <c r="G17" i="4"/>
  <c r="S16" i="4"/>
  <c r="G16" i="4"/>
  <c r="S15" i="4"/>
  <c r="G15" i="4"/>
  <c r="S14" i="4"/>
  <c r="G14" i="4"/>
  <c r="S13" i="4"/>
  <c r="G13" i="4"/>
  <c r="S12" i="4"/>
  <c r="J12" i="4"/>
  <c r="G12" i="4"/>
  <c r="S11" i="4"/>
  <c r="J11" i="4"/>
  <c r="G11" i="4"/>
  <c r="S10" i="4"/>
  <c r="J10" i="4"/>
  <c r="G10" i="4"/>
  <c r="S9" i="4"/>
  <c r="J9" i="4"/>
  <c r="G9" i="4"/>
  <c r="S8" i="4"/>
  <c r="J8" i="4"/>
  <c r="G8" i="4"/>
  <c r="S7" i="4"/>
  <c r="M7" i="4"/>
  <c r="J7" i="4"/>
  <c r="G7" i="4"/>
  <c r="S6" i="4"/>
  <c r="M6" i="4"/>
  <c r="J6" i="4"/>
  <c r="G6" i="4"/>
  <c r="S5" i="4"/>
  <c r="P5" i="4"/>
  <c r="M5" i="4"/>
  <c r="J5" i="4"/>
  <c r="G5" i="4"/>
  <c r="S4" i="4"/>
  <c r="P4" i="4"/>
  <c r="M4" i="4"/>
  <c r="J4" i="4"/>
  <c r="G4" i="4"/>
  <c r="B4" i="4"/>
  <c r="S3" i="4"/>
  <c r="P3" i="4"/>
  <c r="M3" i="4"/>
  <c r="J3" i="4"/>
  <c r="G3" i="4"/>
  <c r="B3" i="4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P13" i="1"/>
  <c r="P11" i="1"/>
  <c r="P9" i="1"/>
  <c r="P8" i="1"/>
  <c r="P7" i="1"/>
  <c r="P6" i="1"/>
  <c r="E12" i="3" l="1"/>
  <c r="E18" i="3"/>
  <c r="E6" i="3"/>
  <c r="E22" i="3"/>
  <c r="E4" i="3"/>
  <c r="J13" i="4"/>
  <c r="G30" i="4"/>
  <c r="E5" i="3"/>
  <c r="E21" i="3"/>
  <c r="E16" i="3"/>
  <c r="E19" i="3"/>
  <c r="E14" i="3"/>
  <c r="E9" i="3"/>
  <c r="E20" i="3"/>
  <c r="E23" i="3"/>
  <c r="E7" i="3"/>
  <c r="E10" i="3"/>
  <c r="E17" i="3"/>
  <c r="E15" i="3"/>
  <c r="E8" i="3"/>
  <c r="E13" i="3"/>
  <c r="E3" i="3"/>
  <c r="E11" i="3"/>
</calcChain>
</file>

<file path=xl/sharedStrings.xml><?xml version="1.0" encoding="utf-8"?>
<sst xmlns="http://schemas.openxmlformats.org/spreadsheetml/2006/main" count="2541" uniqueCount="530">
  <si>
    <t>Total Cases:</t>
  </si>
  <si>
    <t>Primary Surgeon:</t>
  </si>
  <si>
    <t>First Assist:</t>
  </si>
  <si>
    <t>Secondary Assist:</t>
  </si>
  <si>
    <t>Mean Age:</t>
  </si>
  <si>
    <t>% Female:</t>
  </si>
  <si>
    <t>Primary Surgeon</t>
  </si>
  <si>
    <t>First Assist</t>
  </si>
  <si>
    <t>Secondary Assist</t>
  </si>
  <si>
    <t>Total</t>
  </si>
  <si>
    <t>Daniel Tushinski</t>
  </si>
  <si>
    <t>Anthony Adili</t>
  </si>
  <si>
    <t>Kamal Bali</t>
  </si>
  <si>
    <t>Thomas Wood</t>
  </si>
  <si>
    <t>Vickas Khanna</t>
  </si>
  <si>
    <t>Giuseppe Valente</t>
  </si>
  <si>
    <t>Herman Johal</t>
  </si>
  <si>
    <t>Jamal Al-Asiri</t>
  </si>
  <si>
    <t>Paul Missiuna</t>
  </si>
  <si>
    <t>Jimmy Yan</t>
  </si>
  <si>
    <t>Bill Ristevski</t>
  </si>
  <si>
    <t>Matthew Denkers</t>
  </si>
  <si>
    <t>Mitchell Winemaker</t>
  </si>
  <si>
    <t>Jeffrey Hartman</t>
  </si>
  <si>
    <t>Victoria Avram</t>
  </si>
  <si>
    <t>Krishan Rajaratnam</t>
  </si>
  <si>
    <t>Kajeandra Ravichandran</t>
  </si>
  <si>
    <t>Olufemi Ayeni</t>
  </si>
  <si>
    <t>Darren de SA</t>
  </si>
  <si>
    <t>Scott Evans</t>
  </si>
  <si>
    <t>Dale Williams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</si>
  <si>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</si>
  <si>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</si>
  <si>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</si>
  <si>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</si>
  <si>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</si>
  <si>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</si>
  <si>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</si>
  <si>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</si>
  <si>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</si>
  <si>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</si>
  <si>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</si>
  <si>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</si>
  <si>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Notes</t>
  </si>
  <si>
    <t>For Next Time</t>
  </si>
  <si>
    <t>Right acetabular two column and posterior wall ORIF, right tibia external fixation</t>
  </si>
  <si>
    <t>Pelvis ORIF</t>
  </si>
  <si>
    <t>M</t>
  </si>
  <si>
    <t>Trauma</t>
  </si>
  <si>
    <t>HGH</t>
  </si>
  <si>
    <t>Left S1 S2 screw fixation and closed reduction of pelvic ring, ORIF left shoulder</t>
  </si>
  <si>
    <t>F</t>
  </si>
  <si>
    <t>Left calcaneus and lateral malleolus ORIF and I&amp;D</t>
  </si>
  <si>
    <t>Ankle ORIF</t>
  </si>
  <si>
    <t>R TSA</t>
  </si>
  <si>
    <t>Total Shoulder Arthroplasty</t>
  </si>
  <si>
    <t>Upper Extremity</t>
  </si>
  <si>
    <t>L TSA</t>
  </si>
  <si>
    <t>Left thigh abscess I&amp;D and complex muscle debridement</t>
  </si>
  <si>
    <t>Lower Extremity I&amp;D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</si>
  <si>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</si>
  <si>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</si>
  <si>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</si>
  <si>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L clavicle (with pelvis)</t>
  </si>
  <si>
    <t>Clavicle ORIF</t>
  </si>
  <si>
    <t>L distal radius (and R olecranon)</t>
  </si>
  <si>
    <t>Distal radius ORIF</t>
  </si>
  <si>
    <t>Pelvis washout</t>
  </si>
  <si>
    <t>R achilles repair</t>
  </si>
  <si>
    <t>Achilles repair</t>
  </si>
  <si>
    <t>R revision ORIF femur shaft with compression plate</t>
  </si>
  <si>
    <t>Femur ORIF</t>
  </si>
  <si>
    <t>R tib fib ORIF</t>
  </si>
  <si>
    <t>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</si>
  <si>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</si>
  <si>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</si>
  <si>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</si>
  <si>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</si>
  <si>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</si>
  <si>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</si>
  <si>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</si>
  <si>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</si>
  <si>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</si>
  <si>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</si>
  <si>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</si>
  <si>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</si>
  <si>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</si>
  <si>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</si>
  <si>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</si>
  <si>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</si>
  <si>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</si>
  <si>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</si>
  <si>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</si>
  <si>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</si>
  <si>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</si>
  <si>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</si>
  <si>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</si>
  <si>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</si>
  <si>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</si>
  <si>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</si>
  <si>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</si>
  <si>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</si>
  <si>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</si>
  <si>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</si>
  <si>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</si>
  <si>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</si>
  <si>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</si>
  <si>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</si>
  <si>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</si>
  <si>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</si>
  <si>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</si>
  <si>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</si>
  <si>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Lt THA</t>
  </si>
  <si>
    <t>THA - DAA</t>
  </si>
  <si>
    <t>H002593490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</si>
  <si>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</si>
  <si>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</si>
  <si>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</si>
  <si>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</si>
  <si>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</si>
  <si>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</si>
  <si>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</si>
  <si>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</si>
  <si>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</si>
  <si>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</si>
  <si>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</si>
  <si>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</si>
  <si>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</si>
  <si>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</si>
  <si>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</si>
  <si>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</si>
  <si>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</si>
  <si>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</si>
  <si>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</si>
  <si>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</si>
  <si>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</si>
  <si>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</si>
  <si>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</si>
  <si>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</si>
  <si>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</si>
  <si>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</si>
  <si>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</si>
  <si>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</si>
  <si>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</si>
  <si>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</si>
  <si>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</si>
  <si>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</si>
  <si>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</si>
  <si>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</si>
  <si>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</si>
  <si>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</si>
  <si>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</si>
  <si>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</si>
  <si>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</si>
  <si>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</si>
  <si>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</si>
  <si>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</si>
  <si>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</si>
  <si>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</si>
  <si>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</si>
  <si>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</si>
  <si>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</si>
  <si>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</si>
  <si>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</si>
  <si>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</si>
  <si>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</si>
  <si>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</si>
  <si>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</si>
  <si>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</si>
  <si>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</si>
  <si>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</si>
  <si>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</si>
  <si>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</si>
  <si>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</si>
  <si>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Arthroscopic menisectomy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</si>
  <si>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</si>
  <si>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</si>
  <si>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</si>
  <si>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</si>
  <si>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</si>
  <si>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</si>
  <si>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</si>
  <si>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</si>
  <si>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</si>
  <si>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</si>
  <si>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</si>
  <si>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</si>
  <si>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</si>
  <si>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</si>
  <si>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</si>
  <si>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</si>
  <si>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</si>
  <si>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</si>
  <si>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</si>
  <si>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</si>
  <si>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</si>
  <si>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</si>
  <si>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</si>
  <si>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</si>
  <si>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</si>
  <si>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</si>
  <si>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</si>
  <si>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</si>
  <si>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</si>
  <si>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</si>
  <si>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</si>
  <si>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</si>
  <si>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</si>
  <si>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</si>
  <si>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</si>
  <si>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</si>
  <si>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</si>
  <si>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</si>
  <si>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</si>
  <si>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</si>
  <si>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</si>
  <si>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</si>
  <si>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</si>
  <si>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</si>
  <si>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</si>
  <si>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</si>
  <si>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</si>
  <si>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</si>
  <si>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</si>
  <si>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</si>
  <si>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</si>
  <si>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</si>
  <si>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</si>
  <si>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</si>
  <si>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</si>
  <si>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</si>
  <si>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</si>
  <si>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</si>
  <si>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</si>
  <si>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</si>
  <si>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</si>
  <si>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</si>
  <si>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</si>
  <si>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</si>
  <si>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</si>
  <si>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</si>
  <si>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</si>
  <si>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</si>
  <si>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Femur/Tib-Fib Correction Osteotomy</t>
  </si>
  <si>
    <t>M001459141</t>
  </si>
  <si>
    <t>Pediatrics</t>
  </si>
  <si>
    <t>MUMC</t>
  </si>
  <si>
    <t>Posterior instrumentation and fusion</t>
  </si>
  <si>
    <t>Scoliosis repair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</si>
  <si>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</si>
  <si>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</si>
  <si>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</si>
  <si>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</si>
  <si>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</si>
  <si>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</si>
  <si>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DDH pelvic osteotomy</t>
  </si>
  <si>
    <t>M001940022</t>
  </si>
  <si>
    <t>R knee diagnostic arthroscopy</t>
  </si>
  <si>
    <t>Knee arthroscopy - diagnostic</t>
  </si>
  <si>
    <t>M002179573</t>
  </si>
  <si>
    <t>Sports</t>
  </si>
  <si>
    <t>R femur ORIF with 2x flexi nails</t>
  </si>
  <si>
    <t>M001797597</t>
  </si>
  <si>
    <t>Left hip arthroscopic labral repair</t>
  </si>
  <si>
    <t>Hip arthroscopy -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</si>
  <si>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</si>
  <si>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</si>
  <si>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</si>
  <si>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</si>
  <si>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</si>
  <si>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Tibial osteotomy</t>
  </si>
  <si>
    <t>M001496573</t>
  </si>
  <si>
    <t>ORIF L tibia (revision)</t>
  </si>
  <si>
    <t>Tib-Fib osteotomy</t>
  </si>
  <si>
    <t>M001708097</t>
  </si>
  <si>
    <t>Post L clavicle removal of IM nail</t>
  </si>
  <si>
    <t>Upper extremity HW removal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</si>
  <si>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</si>
  <si>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</si>
  <si>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</si>
  <si>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</si>
  <si>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Proximal femur corrective osteotomy</t>
  </si>
  <si>
    <t>M001648862</t>
  </si>
  <si>
    <t>R elbow I+D</t>
  </si>
  <si>
    <t>Upper extremity I&amp;D</t>
  </si>
  <si>
    <t>J0001309112</t>
  </si>
  <si>
    <t>General</t>
  </si>
  <si>
    <t>SJH</t>
  </si>
  <si>
    <t>Left foot 1st MTP arthroplasty with silicone implant for hallux rigidus</t>
  </si>
  <si>
    <t>Foot MTP arthroplasty</t>
  </si>
  <si>
    <t>J0003208265</t>
  </si>
  <si>
    <t>Foot and Ankle</t>
  </si>
  <si>
    <t>Bilateral foot MTP cheilectomy for hallux rigidus</t>
  </si>
  <si>
    <t>Foot MTP debridement/cheilectomy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</si>
  <si>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</si>
  <si>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</si>
  <si>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</si>
  <si>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</si>
  <si>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</si>
  <si>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</si>
  <si>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</si>
  <si>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</si>
  <si>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</si>
  <si>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</si>
  <si>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Tibial plafond ORIF</t>
  </si>
  <si>
    <t>Tibial Plateau ORIF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</si>
  <si>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</si>
  <si>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</si>
  <si>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</si>
  <si>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</si>
  <si>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</si>
  <si>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</si>
  <si>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</si>
  <si>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</si>
  <si>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</si>
  <si>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</si>
  <si>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</si>
  <si>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</si>
  <si>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</si>
  <si>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</si>
  <si>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</si>
  <si>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</si>
  <si>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</si>
  <si>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</si>
  <si>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Proximal humerus ORIF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</si>
  <si>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</si>
  <si>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</si>
  <si>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</si>
  <si>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</si>
  <si>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</si>
  <si>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</si>
  <si>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</si>
  <si>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</si>
  <si>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</si>
  <si>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</si>
  <si>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</si>
  <si>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</si>
  <si>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</si>
  <si>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</si>
  <si>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</si>
  <si>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</si>
  <si>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</si>
  <si>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</si>
  <si>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</si>
  <si>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</si>
  <si>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</si>
  <si>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</si>
  <si>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</si>
  <si>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</si>
  <si>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</si>
  <si>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</si>
  <si>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</si>
  <si>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</si>
  <si>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</si>
  <si>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</si>
  <si>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</si>
  <si>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</si>
  <si>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</si>
  <si>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</si>
  <si>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</si>
  <si>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</si>
  <si>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</si>
  <si>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</si>
  <si>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</si>
  <si>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</si>
  <si>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</si>
  <si>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</si>
  <si>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</si>
  <si>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</si>
  <si>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</si>
  <si>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</si>
  <si>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</si>
  <si>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</si>
  <si>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</si>
  <si>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</si>
  <si>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</si>
  <si>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</si>
  <si>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</si>
  <si>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</si>
  <si>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</si>
  <si>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</si>
  <si>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</si>
  <si>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UKA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</si>
  <si>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</si>
  <si>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</si>
  <si>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</si>
  <si>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</si>
  <si>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</si>
  <si>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</si>
  <si>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</si>
  <si>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</si>
  <si>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</si>
  <si>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</si>
  <si>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</si>
  <si>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</si>
  <si>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</si>
  <si>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</si>
  <si>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</si>
  <si>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</si>
  <si>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</si>
  <si>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</si>
  <si>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</si>
  <si>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</si>
  <si>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</si>
  <si>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</si>
  <si>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</si>
  <si>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</si>
  <si>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Humeral shaft ORIF</t>
  </si>
  <si>
    <t>J0001561988</t>
  </si>
  <si>
    <t>J0003341655</t>
  </si>
  <si>
    <t>R schatzker 2</t>
  </si>
  <si>
    <t>J0000533013</t>
  </si>
  <si>
    <t>R patella fracture ORIF</t>
  </si>
  <si>
    <t>Patella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</si>
  <si>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</si>
  <si>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</si>
  <si>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</si>
  <si>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</si>
  <si>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</si>
  <si>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</si>
  <si>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</si>
  <si>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</si>
  <si>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</si>
  <si>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</si>
  <si>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</si>
  <si>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</si>
  <si>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</si>
  <si>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</si>
  <si>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</si>
  <si>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</si>
  <si>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</si>
  <si>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</si>
  <si>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</si>
  <si>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</si>
  <si>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</si>
  <si>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</si>
  <si>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</si>
  <si>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</si>
  <si>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</si>
  <si>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</si>
  <si>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</si>
  <si>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</si>
  <si>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</si>
  <si>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</si>
  <si>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</si>
  <si>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</si>
  <si>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</si>
  <si>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</si>
  <si>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</si>
  <si>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</si>
  <si>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</si>
  <si>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</si>
  <si>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</si>
  <si>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</si>
  <si>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</si>
  <si>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</si>
  <si>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</si>
  <si>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</si>
  <si>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</si>
  <si>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</si>
  <si>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</si>
  <si>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</si>
  <si>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Proximal femur replacement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</si>
  <si>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</si>
  <si>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</si>
  <si>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</si>
  <si>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</si>
  <si>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</si>
  <si>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</si>
  <si>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</si>
  <si>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</si>
  <si>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</si>
  <si>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</si>
  <si>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</si>
  <si>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</si>
  <si>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</si>
  <si>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</si>
  <si>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</si>
  <si>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</si>
  <si>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>TKA I+D and liner exchange</t>
  </si>
  <si>
    <t xml:space="preserve">H002047038 </t>
  </si>
  <si>
    <t>H002505293</t>
  </si>
  <si>
    <t>L hip removal of hardware and ORIF</t>
  </si>
  <si>
    <t>Revision hip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</si>
  <si>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</si>
  <si>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</si>
  <si>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</si>
  <si>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</si>
  <si>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</si>
  <si>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</si>
  <si>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</si>
  <si>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</si>
  <si>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</si>
  <si>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</si>
  <si>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</si>
  <si>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</si>
  <si>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</si>
  <si>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</si>
  <si>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</si>
  <si>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</si>
  <si>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</si>
  <si>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</si>
  <si>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</si>
  <si>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</si>
  <si>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</si>
  <si>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</si>
  <si>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</si>
  <si>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</si>
  <si>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</si>
  <si>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</si>
  <si>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</si>
  <si>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</si>
  <si>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</si>
  <si>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</si>
  <si>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</si>
  <si>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</si>
  <si>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</si>
  <si>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</si>
  <si>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</si>
  <si>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THA - posterior</t>
  </si>
  <si>
    <t>H003447966</t>
  </si>
  <si>
    <t>L THA lateral in ++BMI</t>
  </si>
  <si>
    <t>H003165819</t>
  </si>
  <si>
    <t>L THA lateral cemented in met pt</t>
  </si>
  <si>
    <t>H002097696</t>
  </si>
  <si>
    <t>Gender</t>
  </si>
  <si>
    <t>#</t>
  </si>
  <si>
    <t>Oncology</t>
  </si>
  <si>
    <t>Spine</t>
  </si>
  <si>
    <t>Revision 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</si>
</sst>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mmmm&quot; &quot;d&quot;, &quot;yyyy"/>
    <numFmt numFmtId="167" formatCode="mmmm\ d\,\ yyyy"/>
    <numFmt numFmtId="168" formatCode="mmm\ d\,\ yyyy"/>
  </numFmts>
  <fonts count="12">
    <font>
      <sz val="10"/>
      <color rgb="FF000000"/>
      <name val="Arial"/>
      <scheme val="minor"/>
    </font>
    <font>
      <b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166" fontId="6" fillId="0" borderId="2" xfId="0" applyNumberFormat="1" applyFont="1" applyBorder="1" applyAlignment="1">
      <alignment vertical="top" wrapText="1"/>
    </xf>
    <xf numFmtId="166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66" fontId="6" fillId="0" borderId="3" xfId="0" applyNumberFormat="1" applyFont="1" applyBorder="1" applyAlignment="1">
      <alignment vertical="top" wrapText="1"/>
    </xf>
    <xf numFmtId="166" fontId="4" fillId="0" borderId="3" xfId="0" applyNumberFormat="1" applyFont="1" applyBorder="1" applyAlignment="1">
      <alignment horizontal="left" vertical="top" wrapText="1"/>
    </xf>
    <xf numFmtId="167" fontId="6" fillId="0" borderId="3" xfId="0" applyNumberFormat="1" applyFont="1" applyBorder="1" applyAlignment="1">
      <alignment vertical="top" wrapText="1"/>
    </xf>
    <xf numFmtId="167" fontId="4" fillId="0" borderId="3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168" fontId="4" fillId="0" borderId="3" xfId="0" applyNumberFormat="1" applyFont="1" applyBorder="1" applyAlignment="1">
      <alignment horizontal="left" vertical="top" wrapText="1"/>
    </xf>
    <xf numFmtId="0" fontId="4" fillId="2" borderId="3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7" fillId="0" borderId="0" xfId="0" applyFont="1"/>
    <xf numFmtId="166" fontId="6" fillId="0" borderId="4" xfId="0" applyNumberFormat="1" applyFont="1" applyBorder="1" applyAlignment="1">
      <alignment vertical="top" wrapText="1"/>
    </xf>
    <xf numFmtId="166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9" fontId="4" fillId="0" borderId="0" xfId="0" applyNumberFormat="1" applyFont="1"/>
    <xf numFmtId="0" fontId="8" fillId="0" borderId="0" xfId="0" applyFont="1"/>
    <xf numFmtId="164" fontId="4" fillId="0" borderId="0" xfId="0" applyNumberFormat="1" applyFont="1"/>
    <xf numFmtId="0" fontId="9" fillId="0" borderId="0" xfId="0" applyFont="1"/>
    <xf numFmtId="0" fontId="5" fillId="0" borderId="7" xfId="0" applyFont="1" applyBorder="1"/>
    <xf numFmtId="0" fontId="5" fillId="0" borderId="8" xfId="0" applyFont="1" applyBorder="1"/>
    <xf numFmtId="0" fontId="4" fillId="0" borderId="11" xfId="0" applyFont="1" applyBorder="1"/>
    <xf numFmtId="0" fontId="0" fillId="0" borderId="12" xfId="0" applyBorder="1"/>
    <xf numFmtId="1" fontId="10" fillId="0" borderId="0" xfId="0" applyNumberFormat="1" applyFont="1" applyAlignment="1">
      <alignment wrapText="1"/>
    </xf>
    <xf numFmtId="1" fontId="11" fillId="0" borderId="1" xfId="0" applyNumberFormat="1" applyFont="1" applyBorder="1" applyAlignment="1">
      <alignment wrapText="1"/>
    </xf>
    <xf numFmtId="1" fontId="10" fillId="0" borderId="2" xfId="0" applyNumberFormat="1" applyFont="1" applyBorder="1" applyAlignment="1">
      <alignment vertical="top" wrapText="1"/>
    </xf>
    <xf numFmtId="1" fontId="10" fillId="0" borderId="3" xfId="0" applyNumberFormat="1" applyFont="1" applyBorder="1" applyAlignment="1">
      <alignment vertical="top" wrapText="1"/>
    </xf>
    <xf numFmtId="1" fontId="10" fillId="0" borderId="4" xfId="0" applyNumberFormat="1" applyFont="1" applyBorder="1" applyAlignment="1">
      <alignment vertical="top" wrapText="1"/>
    </xf>
    <xf numFmtId="1" fontId="10" fillId="0" borderId="0" xfId="0" applyNumberFormat="1" applyFont="1"/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Procedures</a:t>
            </a:r>
            <a:r>
              <a:rPr lang="en-US" baseline="0"/>
              <a:t> by Specialty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'OR Inputs'!$J$2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933-0646-8B73-6639603A8294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933-0646-8B73-6639603A82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 Inputs'!$I$3:$I$9</c:f>
              <c:strCache>
                <c:ptCount val="7"/>
                <c:pt idx="0">
                  <c:v>Arthroplasty</c:v>
                </c:pt>
                <c:pt idx="1">
                  <c:v>Trauma</c:v>
                </c:pt>
                <c:pt idx="2">
                  <c:v>Pediatrics</c:v>
                </c:pt>
                <c:pt idx="3">
                  <c:v>Sports</c:v>
                </c:pt>
                <c:pt idx="4">
                  <c:v>Upper Extremity</c:v>
                </c:pt>
                <c:pt idx="5">
                  <c:v>General</c:v>
                </c:pt>
                <c:pt idx="6">
                  <c:v>Foot and Ankle</c:v>
                </c:pt>
              </c:strCache>
            </c:strRef>
          </c:cat>
          <c:val>
            <c:numRef>
              <c:f>'OR Inputs'!$J$3:$J$9</c:f>
              <c:numCache>
                <c:formatCode>General</c:formatCode>
                <c:ptCount val="7"/>
                <c:pt idx="0">
                  <c:v>198</c:v>
                </c:pt>
                <c:pt idx="1">
                  <c:v>72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933-0646-8B73-6639603A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461792"/>
        <c:axId val="1803047590"/>
      </c:barChart>
      <c:catAx>
        <c:axId val="10144617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3047590"/>
        <c:crosses val="autoZero"/>
        <c:auto val="1"/>
        <c:lblAlgn val="ctr"/>
        <c:lblOffset val="100"/>
        <c:noMultiLvlLbl val="1"/>
      </c:catAx>
      <c:valAx>
        <c:axId val="1803047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46179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Procedure by Role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'OR Inputs'!$P$2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42A5-394F-8F6E-727AB2BB805B}"/>
              </c:ext>
            </c:extLst>
          </c:dPt>
          <c:dPt>
            <c:idx val="1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3-42A5-394F-8F6E-727AB2BB805B}"/>
              </c:ext>
            </c:extLst>
          </c:dPt>
          <c:dPt>
            <c:idx val="2"/>
            <c:bubble3D val="0"/>
            <c:spPr>
              <a:solidFill>
                <a:srgbClr val="434343"/>
              </a:solidFill>
            </c:spPr>
            <c:extLst>
              <c:ext xmlns:c16="http://schemas.microsoft.com/office/drawing/2014/chart" uri="{C3380CC4-5D6E-409C-BE32-E72D297353CC}">
                <c16:uniqueId val="{00000005-42A5-394F-8F6E-727AB2BB805B}"/>
              </c:ext>
            </c:extLst>
          </c:dPt>
          <c:cat>
            <c:strRef>
              <c:f>'OR Inputs'!$O$3:$O$5</c:f>
              <c:strCache>
                <c:ptCount val="3"/>
                <c:pt idx="0">
                  <c:v>Primary Surgeon</c:v>
                </c:pt>
                <c:pt idx="1">
                  <c:v>First Assist</c:v>
                </c:pt>
                <c:pt idx="2">
                  <c:v>Secondary Assist</c:v>
                </c:pt>
              </c:strCache>
            </c:strRef>
          </c:cat>
          <c:val>
            <c:numRef>
              <c:f>'OR Inputs'!$P$3:$P$5</c:f>
              <c:numCache>
                <c:formatCode>General</c:formatCode>
                <c:ptCount val="3"/>
                <c:pt idx="0">
                  <c:v>58</c:v>
                </c:pt>
                <c:pt idx="1">
                  <c:v>101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5-394F-8F6E-727AB2BB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'OR Inputs'!$L$2:$L$6</c:f>
              <c:strCache>
                <c:ptCount val="5"/>
                <c:pt idx="0">
                  <c:v>Location</c:v>
                </c:pt>
                <c:pt idx="1">
                  <c:v>JH</c:v>
                </c:pt>
                <c:pt idx="2">
                  <c:v>SJH</c:v>
                </c:pt>
                <c:pt idx="3">
                  <c:v>HGH</c:v>
                </c:pt>
                <c:pt idx="4">
                  <c:v>MUMC</c:v>
                </c:pt>
              </c:strCache>
            </c:strRef>
          </c:cat>
          <c:val>
            <c:numRef>
              <c:f>'OR Inputs'!$M$2:$M$6</c:f>
              <c:numCache>
                <c:formatCode>General</c:formatCode>
                <c:ptCount val="5"/>
                <c:pt idx="0">
                  <c:v>0</c:v>
                </c:pt>
                <c:pt idx="1">
                  <c:v>159</c:v>
                </c:pt>
                <c:pt idx="2">
                  <c:v>89</c:v>
                </c:pt>
                <c:pt idx="3">
                  <c:v>37</c:v>
                </c:pt>
                <c:pt idx="4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CB-7840-A684-2E9EB801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55516"/>
        <c:axId val="1503509412"/>
      </c:barChart>
      <c:catAx>
        <c:axId val="481555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09412"/>
        <c:crosses val="autoZero"/>
        <c:auto val="1"/>
        <c:lblAlgn val="ctr"/>
        <c:lblOffset val="100"/>
        <c:noMultiLvlLbl val="1"/>
      </c:catAx>
      <c:valAx>
        <c:axId val="1503509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55551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Primary Surgeon, First Assist and Secondary Assist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Calculations!$B$2</c:f>
              <c:strCache>
                <c:ptCount val="1"/>
                <c:pt idx="0">
                  <c:v>Primary Surgeon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Calculations!$A$3:$A$23</c:f>
              <c:strCache>
                <c:ptCount val="21"/>
                <c:pt idx="0">
                  <c:v>Daniel Tushinski</c:v>
                </c:pt>
                <c:pt idx="1">
                  <c:v>Anthony Adili</c:v>
                </c:pt>
                <c:pt idx="2">
                  <c:v>Kamal Bali</c:v>
                </c:pt>
                <c:pt idx="3">
                  <c:v>Thomas Wood</c:v>
                </c:pt>
                <c:pt idx="4">
                  <c:v>Vickas Khanna</c:v>
                </c:pt>
                <c:pt idx="5">
                  <c:v>Giuseppe Valente</c:v>
                </c:pt>
                <c:pt idx="6">
                  <c:v>Herman Johal</c:v>
                </c:pt>
                <c:pt idx="7">
                  <c:v>Jamal Al-Asiri</c:v>
                </c:pt>
                <c:pt idx="8">
                  <c:v>Paul Missiuna</c:v>
                </c:pt>
                <c:pt idx="9">
                  <c:v>Jimmy Yan</c:v>
                </c:pt>
                <c:pt idx="10">
                  <c:v>Bill Ristevski</c:v>
                </c:pt>
                <c:pt idx="11">
                  <c:v>Matthew Denkers</c:v>
                </c:pt>
                <c:pt idx="12">
                  <c:v>Mitchell Winemaker</c:v>
                </c:pt>
                <c:pt idx="13">
                  <c:v>Jeffrey Hartman</c:v>
                </c:pt>
                <c:pt idx="14">
                  <c:v>Victoria Avram</c:v>
                </c:pt>
                <c:pt idx="15">
                  <c:v>Krishan Rajaratnam</c:v>
                </c:pt>
                <c:pt idx="16">
                  <c:v>Kajeandra Ravichandran</c:v>
                </c:pt>
                <c:pt idx="17">
                  <c:v>Olufemi Ayeni</c:v>
                </c:pt>
                <c:pt idx="18">
                  <c:v>Darren de SA</c:v>
                </c:pt>
                <c:pt idx="19">
                  <c:v>Scott Evans</c:v>
                </c:pt>
                <c:pt idx="20">
                  <c:v>Dale Williams</c:v>
                </c:pt>
              </c:strCache>
            </c:strRef>
          </c:cat>
          <c:val>
            <c:numRef>
              <c:f>Calculations!$B$3:$B$23</c:f>
              <c:numCache>
                <c:formatCode>@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D1-A446-A573-5A3D76CBBEF5}"/>
            </c:ext>
          </c:extLst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First Assist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Calculations!$A$3:$A$23</c:f>
              <c:strCache>
                <c:ptCount val="21"/>
                <c:pt idx="0">
                  <c:v>Daniel Tushinski</c:v>
                </c:pt>
                <c:pt idx="1">
                  <c:v>Anthony Adili</c:v>
                </c:pt>
                <c:pt idx="2">
                  <c:v>Kamal Bali</c:v>
                </c:pt>
                <c:pt idx="3">
                  <c:v>Thomas Wood</c:v>
                </c:pt>
                <c:pt idx="4">
                  <c:v>Vickas Khanna</c:v>
                </c:pt>
                <c:pt idx="5">
                  <c:v>Giuseppe Valente</c:v>
                </c:pt>
                <c:pt idx="6">
                  <c:v>Herman Johal</c:v>
                </c:pt>
                <c:pt idx="7">
                  <c:v>Jamal Al-Asiri</c:v>
                </c:pt>
                <c:pt idx="8">
                  <c:v>Paul Missiuna</c:v>
                </c:pt>
                <c:pt idx="9">
                  <c:v>Jimmy Yan</c:v>
                </c:pt>
                <c:pt idx="10">
                  <c:v>Bill Ristevski</c:v>
                </c:pt>
                <c:pt idx="11">
                  <c:v>Matthew Denkers</c:v>
                </c:pt>
                <c:pt idx="12">
                  <c:v>Mitchell Winemaker</c:v>
                </c:pt>
                <c:pt idx="13">
                  <c:v>Jeffrey Hartman</c:v>
                </c:pt>
                <c:pt idx="14">
                  <c:v>Victoria Avram</c:v>
                </c:pt>
                <c:pt idx="15">
                  <c:v>Krishan Rajaratnam</c:v>
                </c:pt>
                <c:pt idx="16">
                  <c:v>Kajeandra Ravichandran</c:v>
                </c:pt>
                <c:pt idx="17">
                  <c:v>Olufemi Ayeni</c:v>
                </c:pt>
                <c:pt idx="18">
                  <c:v>Darren de SA</c:v>
                </c:pt>
                <c:pt idx="19">
                  <c:v>Scott Evans</c:v>
                </c:pt>
                <c:pt idx="20">
                  <c:v>Dale Williams</c:v>
                </c:pt>
              </c:strCache>
            </c:strRef>
          </c:cat>
          <c:val>
            <c:numRef>
              <c:f>Calculations!$C$3:$C$23</c:f>
              <c:numCache>
                <c:formatCode>@</c:formatCode>
                <c:ptCount val="21"/>
                <c:pt idx="0">
                  <c:v>14</c:v>
                </c:pt>
                <c:pt idx="1">
                  <c:v>3</c:v>
                </c:pt>
                <c:pt idx="2">
                  <c:v>29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D1-A446-A573-5A3D76CBBEF5}"/>
            </c:ext>
          </c:extLst>
        </c:ser>
        <c:ser>
          <c:idx val="2"/>
          <c:order val="2"/>
          <c:tx>
            <c:strRef>
              <c:f>Calculations!$D$2</c:f>
              <c:strCache>
                <c:ptCount val="1"/>
                <c:pt idx="0">
                  <c:v>Secondary Assist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Calculations!$A$3:$A$23</c:f>
              <c:strCache>
                <c:ptCount val="21"/>
                <c:pt idx="0">
                  <c:v>Daniel Tushinski</c:v>
                </c:pt>
                <c:pt idx="1">
                  <c:v>Anthony Adili</c:v>
                </c:pt>
                <c:pt idx="2">
                  <c:v>Kamal Bali</c:v>
                </c:pt>
                <c:pt idx="3">
                  <c:v>Thomas Wood</c:v>
                </c:pt>
                <c:pt idx="4">
                  <c:v>Vickas Khanna</c:v>
                </c:pt>
                <c:pt idx="5">
                  <c:v>Giuseppe Valente</c:v>
                </c:pt>
                <c:pt idx="6">
                  <c:v>Herman Johal</c:v>
                </c:pt>
                <c:pt idx="7">
                  <c:v>Jamal Al-Asiri</c:v>
                </c:pt>
                <c:pt idx="8">
                  <c:v>Paul Missiuna</c:v>
                </c:pt>
                <c:pt idx="9">
                  <c:v>Jimmy Yan</c:v>
                </c:pt>
                <c:pt idx="10">
                  <c:v>Bill Ristevski</c:v>
                </c:pt>
                <c:pt idx="11">
                  <c:v>Matthew Denkers</c:v>
                </c:pt>
                <c:pt idx="12">
                  <c:v>Mitchell Winemaker</c:v>
                </c:pt>
                <c:pt idx="13">
                  <c:v>Jeffrey Hartman</c:v>
                </c:pt>
                <c:pt idx="14">
                  <c:v>Victoria Avram</c:v>
                </c:pt>
                <c:pt idx="15">
                  <c:v>Krishan Rajaratnam</c:v>
                </c:pt>
                <c:pt idx="16">
                  <c:v>Kajeandra Ravichandran</c:v>
                </c:pt>
                <c:pt idx="17">
                  <c:v>Olufemi Ayeni</c:v>
                </c:pt>
                <c:pt idx="18">
                  <c:v>Darren de SA</c:v>
                </c:pt>
                <c:pt idx="19">
                  <c:v>Scott Evans</c:v>
                </c:pt>
                <c:pt idx="20">
                  <c:v>Dale Williams</c:v>
                </c:pt>
              </c:strCache>
            </c:strRef>
          </c:cat>
          <c:val>
            <c:numRef>
              <c:f>Calculations!$D$3:$D$23</c:f>
              <c:numCache>
                <c:formatCode>@</c:formatCode>
                <c:ptCount val="21"/>
                <c:pt idx="0">
                  <c:v>36</c:v>
                </c:pt>
                <c:pt idx="1">
                  <c:v>28</c:v>
                </c:pt>
                <c:pt idx="2">
                  <c:v>13</c:v>
                </c:pt>
                <c:pt idx="3">
                  <c:v>18</c:v>
                </c:pt>
                <c:pt idx="4">
                  <c:v>11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4D1-A446-A573-5A3D76CB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232739"/>
        <c:axId val="1040170784"/>
      </c:barChart>
      <c:catAx>
        <c:axId val="9782327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0170784"/>
        <c:crosses val="autoZero"/>
        <c:auto val="1"/>
        <c:lblAlgn val="ctr"/>
        <c:lblOffset val="100"/>
        <c:noMultiLvlLbl val="1"/>
      </c:catAx>
      <c:valAx>
        <c:axId val="1040170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23273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723900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238125</xdr:colOff>
      <xdr:row>20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800100</xdr:colOff>
      <xdr:row>20</xdr:row>
      <xdr:rowOff>190500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485775</xdr:colOff>
      <xdr:row>4</xdr:row>
      <xdr:rowOff>142875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O5:P14"/>
  <sheetViews>
    <sheetView showGridLines="0" workbookViewId="0">
      <selection activeCell="O19" sqref="O19"/>
    </sheetView>
  </sheetViews>
  <sheetFormatPr defaultColWidth="12.7109375" defaultRowHeight="15.75" customHeight="1"/>
  <cols>
    <col min="15" max="15" width="23.7109375" customWidth="1"/>
    <col min="16" max="16" width="13.140625" customWidth="1"/>
  </cols>
  <sheetData>
    <row r="5" spans="15:16" ht="12.95"/>
    <row r="6" spans="15:16" ht="30">
      <c r="O6" s="1" t="s">
        <v>0</v>
      </c>
      <c r="P6" s="2">
        <f>COUNTIF(RAW_staff,"&lt;&gt;")</f>
        <v>300</v>
      </c>
    </row>
    <row r="7" spans="15:16" ht="14.1">
      <c r="O7" s="3" t="s">
        <v>1</v>
      </c>
      <c r="P7" s="4">
        <f>COUNTIF(RAW_role,"primary surgeon")</f>
        <v>58</v>
      </c>
    </row>
    <row r="8" spans="15:16" ht="14.1">
      <c r="O8" s="3" t="s">
        <v>2</v>
      </c>
      <c r="P8" s="4">
        <f>COUNTIF(RAW_role,"first assist")</f>
        <v>101</v>
      </c>
    </row>
    <row r="9" spans="15:16" ht="14.1">
      <c r="O9" s="3" t="s">
        <v>3</v>
      </c>
      <c r="P9" s="4">
        <f>COUNTIF(RAW_role,"secondary assist")</f>
        <v>141</v>
      </c>
    </row>
    <row r="10" spans="15:16" ht="12.95"/>
    <row r="11" spans="15:16" ht="30">
      <c r="O11" s="1" t="s">
        <v>4</v>
      </c>
      <c r="P11" s="5">
        <f>AVERAGE(RAW_age)</f>
        <v>61.516666666666666</v>
      </c>
    </row>
    <row r="12" spans="15:16" ht="12.95"/>
    <row r="13" spans="15:16" ht="30">
      <c r="O13" s="1" t="s">
        <v>5</v>
      </c>
      <c r="P13" s="6">
        <f>COUNTIF(RAW_sex,"F")/(COUNTIF(RAW_sex,"&lt;&gt;"))</f>
        <v>0.56333333333333335</v>
      </c>
    </row>
    <row r="14" spans="15:16" ht="12.9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23"/>
  <sheetViews>
    <sheetView workbookViewId="0"/>
  </sheetViews>
  <sheetFormatPr defaultColWidth="12.7109375" defaultRowHeight="15.75" customHeight="1"/>
  <cols>
    <col min="1" max="1" width="19.28515625" customWidth="1"/>
    <col min="3" max="3" width="11" customWidth="1"/>
  </cols>
  <sheetData>
    <row r="2" spans="1:25" ht="15.75" customHeight="1">
      <c r="A2" s="27"/>
      <c r="B2" s="28" t="s">
        <v>6</v>
      </c>
      <c r="C2" s="28" t="s">
        <v>7</v>
      </c>
      <c r="D2" s="28" t="s">
        <v>8</v>
      </c>
      <c r="E2" s="7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>
      <c r="A3" s="29" t="s">
        <v>10</v>
      </c>
      <c r="B3" s="30">
        <f t="shared" ref="B3:D23" si="0">COUNTIFS(RAW_staff,$A3,RAW_role,B$2)</f>
        <v>3</v>
      </c>
      <c r="C3" s="30">
        <f t="shared" si="0"/>
        <v>14</v>
      </c>
      <c r="D3" s="30">
        <f t="shared" si="0"/>
        <v>36</v>
      </c>
      <c r="E3" s="30">
        <f t="shared" ref="E3:E23" si="1">SUM(B3:D3)</f>
        <v>53</v>
      </c>
    </row>
    <row r="4" spans="1:25" ht="15.75" customHeight="1">
      <c r="A4" s="29" t="s">
        <v>11</v>
      </c>
      <c r="B4" s="30">
        <f t="shared" si="0"/>
        <v>1</v>
      </c>
      <c r="C4" s="30">
        <f t="shared" si="0"/>
        <v>3</v>
      </c>
      <c r="D4" s="30">
        <f t="shared" si="0"/>
        <v>28</v>
      </c>
      <c r="E4" s="30">
        <f t="shared" si="1"/>
        <v>32</v>
      </c>
    </row>
    <row r="5" spans="1:25" ht="15.75" customHeight="1">
      <c r="A5" s="29" t="s">
        <v>12</v>
      </c>
      <c r="B5" s="30">
        <f t="shared" si="0"/>
        <v>14</v>
      </c>
      <c r="C5" s="30">
        <f t="shared" si="0"/>
        <v>29</v>
      </c>
      <c r="D5" s="30">
        <f t="shared" si="0"/>
        <v>13</v>
      </c>
      <c r="E5" s="30">
        <f t="shared" si="1"/>
        <v>56</v>
      </c>
    </row>
    <row r="6" spans="1:25" ht="15.75" customHeight="1">
      <c r="A6" s="29" t="s">
        <v>13</v>
      </c>
      <c r="B6" s="30">
        <f t="shared" si="0"/>
        <v>7</v>
      </c>
      <c r="C6" s="30">
        <f t="shared" si="0"/>
        <v>5</v>
      </c>
      <c r="D6" s="30">
        <f t="shared" si="0"/>
        <v>18</v>
      </c>
      <c r="E6" s="30">
        <f t="shared" si="1"/>
        <v>30</v>
      </c>
    </row>
    <row r="7" spans="1:25" ht="15.75" customHeight="1">
      <c r="A7" s="29" t="s">
        <v>14</v>
      </c>
      <c r="B7" s="30">
        <f t="shared" si="0"/>
        <v>5</v>
      </c>
      <c r="C7" s="30">
        <f t="shared" si="0"/>
        <v>3</v>
      </c>
      <c r="D7" s="30">
        <f t="shared" si="0"/>
        <v>11</v>
      </c>
      <c r="E7" s="30">
        <f t="shared" si="1"/>
        <v>19</v>
      </c>
    </row>
    <row r="8" spans="1:25" ht="15.75" customHeight="1">
      <c r="A8" s="29" t="s">
        <v>15</v>
      </c>
      <c r="B8" s="30">
        <f t="shared" si="0"/>
        <v>11</v>
      </c>
      <c r="C8" s="30">
        <f t="shared" si="0"/>
        <v>3</v>
      </c>
      <c r="D8" s="30">
        <f t="shared" si="0"/>
        <v>3</v>
      </c>
      <c r="E8" s="30">
        <f t="shared" si="1"/>
        <v>17</v>
      </c>
    </row>
    <row r="9" spans="1:25" ht="15.75" customHeight="1">
      <c r="A9" s="29" t="s">
        <v>16</v>
      </c>
      <c r="B9" s="30">
        <f t="shared" si="0"/>
        <v>1</v>
      </c>
      <c r="C9" s="30">
        <f t="shared" si="0"/>
        <v>6</v>
      </c>
      <c r="D9" s="30">
        <f t="shared" si="0"/>
        <v>10</v>
      </c>
      <c r="E9" s="30">
        <f t="shared" si="1"/>
        <v>17</v>
      </c>
    </row>
    <row r="10" spans="1:25" ht="15.75" customHeight="1">
      <c r="A10" s="29" t="s">
        <v>17</v>
      </c>
      <c r="B10" s="30">
        <f t="shared" si="0"/>
        <v>3</v>
      </c>
      <c r="C10" s="30">
        <f t="shared" si="0"/>
        <v>2</v>
      </c>
      <c r="D10" s="30">
        <f t="shared" si="0"/>
        <v>8</v>
      </c>
      <c r="E10" s="30">
        <f t="shared" si="1"/>
        <v>13</v>
      </c>
    </row>
    <row r="11" spans="1:25" ht="15.75" customHeight="1">
      <c r="A11" s="29" t="s">
        <v>18</v>
      </c>
      <c r="B11" s="30">
        <f t="shared" si="0"/>
        <v>4</v>
      </c>
      <c r="C11" s="30">
        <f t="shared" si="0"/>
        <v>6</v>
      </c>
      <c r="D11" s="30">
        <f t="shared" si="0"/>
        <v>0</v>
      </c>
      <c r="E11" s="30">
        <f t="shared" si="1"/>
        <v>10</v>
      </c>
    </row>
    <row r="12" spans="1:25" ht="15.75" customHeight="1">
      <c r="A12" s="29" t="s">
        <v>19</v>
      </c>
      <c r="B12" s="30">
        <f t="shared" si="0"/>
        <v>2</v>
      </c>
      <c r="C12" s="30">
        <f t="shared" si="0"/>
        <v>7</v>
      </c>
      <c r="D12" s="30">
        <f t="shared" si="0"/>
        <v>0</v>
      </c>
      <c r="E12" s="30">
        <f t="shared" si="1"/>
        <v>9</v>
      </c>
    </row>
    <row r="13" spans="1:25" ht="15.75" customHeight="1">
      <c r="A13" s="29" t="s">
        <v>20</v>
      </c>
      <c r="B13" s="30">
        <f t="shared" si="0"/>
        <v>0</v>
      </c>
      <c r="C13" s="30">
        <f t="shared" si="0"/>
        <v>3</v>
      </c>
      <c r="D13" s="30">
        <f t="shared" si="0"/>
        <v>2</v>
      </c>
      <c r="E13" s="30">
        <f t="shared" si="1"/>
        <v>5</v>
      </c>
    </row>
    <row r="14" spans="1:25" ht="15.75" customHeight="1">
      <c r="A14" s="29" t="s">
        <v>21</v>
      </c>
      <c r="B14" s="30">
        <f t="shared" si="0"/>
        <v>0</v>
      </c>
      <c r="C14" s="30">
        <f t="shared" si="0"/>
        <v>3</v>
      </c>
      <c r="D14" s="30">
        <f t="shared" si="0"/>
        <v>2</v>
      </c>
      <c r="E14" s="30">
        <f t="shared" si="1"/>
        <v>5</v>
      </c>
    </row>
    <row r="15" spans="1:25" ht="15.75" customHeight="1">
      <c r="A15" s="29" t="s">
        <v>22</v>
      </c>
      <c r="B15" s="30">
        <f t="shared" si="0"/>
        <v>1</v>
      </c>
      <c r="C15" s="30">
        <f t="shared" si="0"/>
        <v>3</v>
      </c>
      <c r="D15" s="30">
        <f t="shared" si="0"/>
        <v>4</v>
      </c>
      <c r="E15" s="30">
        <f t="shared" si="1"/>
        <v>8</v>
      </c>
    </row>
    <row r="16" spans="1:25" ht="15.75" customHeight="1">
      <c r="A16" s="29" t="s">
        <v>23</v>
      </c>
      <c r="B16" s="30">
        <f t="shared" si="0"/>
        <v>1</v>
      </c>
      <c r="C16" s="30">
        <f t="shared" si="0"/>
        <v>3</v>
      </c>
      <c r="D16" s="30">
        <f t="shared" si="0"/>
        <v>0</v>
      </c>
      <c r="E16" s="30">
        <f t="shared" si="1"/>
        <v>4</v>
      </c>
    </row>
    <row r="17" spans="1:5" ht="15.75" customHeight="1">
      <c r="A17" s="29" t="s">
        <v>24</v>
      </c>
      <c r="B17" s="30">
        <f t="shared" si="0"/>
        <v>1</v>
      </c>
      <c r="C17" s="30">
        <f t="shared" si="0"/>
        <v>3</v>
      </c>
      <c r="D17" s="30">
        <f t="shared" si="0"/>
        <v>0</v>
      </c>
      <c r="E17" s="30">
        <f t="shared" si="1"/>
        <v>4</v>
      </c>
    </row>
    <row r="18" spans="1:5" ht="15.75" customHeight="1">
      <c r="A18" s="29" t="s">
        <v>25</v>
      </c>
      <c r="B18" s="30">
        <f t="shared" si="0"/>
        <v>0</v>
      </c>
      <c r="C18" s="30">
        <f t="shared" si="0"/>
        <v>3</v>
      </c>
      <c r="D18" s="30">
        <f t="shared" si="0"/>
        <v>0</v>
      </c>
      <c r="E18" s="30">
        <f t="shared" si="1"/>
        <v>3</v>
      </c>
    </row>
    <row r="19" spans="1:5" ht="15.75" customHeight="1">
      <c r="A19" s="29" t="s">
        <v>26</v>
      </c>
      <c r="B19" s="30">
        <f t="shared" si="0"/>
        <v>1</v>
      </c>
      <c r="C19" s="30">
        <f t="shared" si="0"/>
        <v>3</v>
      </c>
      <c r="D19" s="30">
        <f t="shared" si="0"/>
        <v>2</v>
      </c>
      <c r="E19" s="30">
        <f t="shared" si="1"/>
        <v>6</v>
      </c>
    </row>
    <row r="20" spans="1:5" ht="15.75" customHeight="1">
      <c r="A20" s="29" t="s">
        <v>27</v>
      </c>
      <c r="B20" s="30">
        <f t="shared" si="0"/>
        <v>0</v>
      </c>
      <c r="C20" s="30">
        <f t="shared" si="0"/>
        <v>1</v>
      </c>
      <c r="D20" s="30">
        <f t="shared" si="0"/>
        <v>2</v>
      </c>
      <c r="E20" s="30">
        <f t="shared" si="1"/>
        <v>3</v>
      </c>
    </row>
    <row r="21" spans="1:5" ht="15.75" customHeight="1">
      <c r="A21" s="29" t="s">
        <v>28</v>
      </c>
      <c r="B21" s="30">
        <f t="shared" si="0"/>
        <v>0</v>
      </c>
      <c r="C21" s="30">
        <f t="shared" si="0"/>
        <v>1</v>
      </c>
      <c r="D21" s="30">
        <f t="shared" si="0"/>
        <v>1</v>
      </c>
      <c r="E21" s="30">
        <f t="shared" si="1"/>
        <v>2</v>
      </c>
    </row>
    <row r="22" spans="1:5" ht="15.75" customHeight="1">
      <c r="A22" s="29" t="s">
        <v>29</v>
      </c>
      <c r="B22" s="30">
        <f t="shared" si="0"/>
        <v>3</v>
      </c>
      <c r="C22" s="30">
        <f t="shared" si="0"/>
        <v>0</v>
      </c>
      <c r="D22" s="30">
        <f t="shared" si="0"/>
        <v>0</v>
      </c>
      <c r="E22" s="30">
        <f t="shared" si="1"/>
        <v>3</v>
      </c>
    </row>
    <row r="23" spans="1:5" ht="15.75" customHeight="1">
      <c r="A23" s="29" t="s">
        <v>30</v>
      </c>
      <c r="B23" s="30">
        <f t="shared" si="0"/>
        <v>0</v>
      </c>
      <c r="C23" s="30">
        <f t="shared" si="0"/>
        <v>0</v>
      </c>
      <c r="D23" s="30">
        <f t="shared" si="0"/>
        <v>1</v>
      </c>
      <c r="E23" s="30">
        <f t="shared" si="1"/>
        <v>1</v>
      </c>
    </row>
  </sheetData>
  <autoFilter ref="A2:E23" xr:uid="{00000000-0009-0000-0000-000002000000}">
    <sortState xmlns:xlrd2="http://schemas.microsoft.com/office/spreadsheetml/2017/richdata2" ref="A2:E23">
      <sortCondition descending="1" ref="E2:E2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5"/>
  <sheetViews>
    <sheetView showGridLines="0" workbookViewId="0">
      <pane xSplit="4" ySplit="3" topLeftCell="E4" activePane="bottomRight" state="frozen"/>
      <selection pane="bottomRight" activeCell="E23" sqref="E23"/>
      <selection pane="bottomLeft" activeCell="A4" sqref="A4"/>
      <selection pane="topRight" activeCell="D1" sqref="D1"/>
    </sheetView>
  </sheetViews>
  <sheetFormatPr defaultColWidth="12.7109375" defaultRowHeight="15.75" customHeight="1"/>
  <cols>
    <col min="1" max="1" width="6.140625" customWidth="1"/>
    <col min="2" max="2" width="8" style="51" customWidth="1"/>
    <col min="3" max="3" width="17.28515625" bestFit="1" customWidth="1"/>
    <col min="4" max="4" width="35.140625" customWidth="1"/>
    <col min="5" max="5" width="20.42578125" customWidth="1"/>
    <col min="6" max="6" width="14.28515625" customWidth="1"/>
    <col min="7" max="7" width="7.7109375" customWidth="1"/>
    <col min="8" max="8" width="6.28515625" customWidth="1"/>
    <col min="9" max="9" width="19.7109375" customWidth="1"/>
    <col min="10" max="10" width="16.7109375" customWidth="1"/>
    <col min="11" max="11" width="9.140625" customWidth="1"/>
    <col min="12" max="12" width="18.42578125" customWidth="1"/>
    <col min="13" max="13" width="37" customWidth="1"/>
    <col min="14" max="14" width="30.7109375" customWidth="1"/>
  </cols>
  <sheetData>
    <row r="1" spans="1:30" ht="12.95">
      <c r="A1" s="7"/>
      <c r="B1" s="46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2.95">
      <c r="A2" s="7"/>
      <c r="B2" s="46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4.1">
      <c r="A3" s="9" t="s">
        <v>31</v>
      </c>
      <c r="B3" s="47" t="s">
        <v>32</v>
      </c>
      <c r="C3" s="10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9" t="s">
        <v>44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27.95">
      <c r="A4" s="11"/>
      <c r="B4" s="48">
        <v>1</v>
      </c>
      <c r="C4" s="12">
        <v>44380</v>
      </c>
      <c r="D4" s="13" t="s">
        <v>45</v>
      </c>
      <c r="E4" s="13" t="s">
        <v>46</v>
      </c>
      <c r="F4" s="13">
        <v>5447843</v>
      </c>
      <c r="G4" s="13">
        <v>43</v>
      </c>
      <c r="H4" s="13" t="s">
        <v>47</v>
      </c>
      <c r="I4" s="13" t="s">
        <v>17</v>
      </c>
      <c r="J4" s="13" t="s">
        <v>48</v>
      </c>
      <c r="K4" s="13" t="s">
        <v>49</v>
      </c>
      <c r="L4" s="13" t="s">
        <v>8</v>
      </c>
      <c r="M4" s="13"/>
      <c r="N4" s="1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27.95">
      <c r="A5" s="11"/>
      <c r="B5" s="48">
        <v>1</v>
      </c>
      <c r="C5" s="12">
        <v>44380</v>
      </c>
      <c r="D5" s="14" t="s">
        <v>50</v>
      </c>
      <c r="E5" s="14" t="s">
        <v>46</v>
      </c>
      <c r="F5" s="14">
        <v>5569210</v>
      </c>
      <c r="G5" s="14">
        <v>42</v>
      </c>
      <c r="H5" s="14" t="s">
        <v>51</v>
      </c>
      <c r="I5" s="14" t="s">
        <v>17</v>
      </c>
      <c r="J5" s="14" t="s">
        <v>48</v>
      </c>
      <c r="K5" s="14" t="s">
        <v>49</v>
      </c>
      <c r="L5" s="14" t="s">
        <v>7</v>
      </c>
      <c r="M5" s="14"/>
      <c r="N5" s="1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7.95">
      <c r="A6" s="11"/>
      <c r="B6" s="48">
        <v>1</v>
      </c>
      <c r="C6" s="12">
        <v>44380</v>
      </c>
      <c r="D6" s="14" t="s">
        <v>52</v>
      </c>
      <c r="E6" s="14" t="s">
        <v>53</v>
      </c>
      <c r="F6" s="14">
        <v>5665465</v>
      </c>
      <c r="G6" s="14">
        <v>24</v>
      </c>
      <c r="H6" s="14" t="s">
        <v>47</v>
      </c>
      <c r="I6" s="14" t="s">
        <v>17</v>
      </c>
      <c r="J6" s="14" t="s">
        <v>48</v>
      </c>
      <c r="K6" s="14" t="s">
        <v>49</v>
      </c>
      <c r="L6" s="14" t="s">
        <v>8</v>
      </c>
      <c r="M6" s="14"/>
      <c r="N6" s="1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7.95">
      <c r="A7" s="15"/>
      <c r="B7" s="48">
        <v>1</v>
      </c>
      <c r="C7" s="16">
        <v>44390</v>
      </c>
      <c r="D7" s="14" t="s">
        <v>54</v>
      </c>
      <c r="E7" s="14" t="s">
        <v>55</v>
      </c>
      <c r="F7" s="14">
        <v>1508596</v>
      </c>
      <c r="G7" s="14">
        <v>71</v>
      </c>
      <c r="H7" s="14" t="s">
        <v>51</v>
      </c>
      <c r="I7" s="14" t="s">
        <v>25</v>
      </c>
      <c r="J7" s="14" t="s">
        <v>56</v>
      </c>
      <c r="K7" s="14" t="s">
        <v>49</v>
      </c>
      <c r="L7" s="14" t="s">
        <v>7</v>
      </c>
      <c r="M7" s="14"/>
      <c r="N7" s="1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27.95">
      <c r="A8" s="15"/>
      <c r="B8" s="48">
        <v>1</v>
      </c>
      <c r="C8" s="16">
        <v>44390</v>
      </c>
      <c r="D8" s="14" t="s">
        <v>54</v>
      </c>
      <c r="E8" s="14" t="s">
        <v>55</v>
      </c>
      <c r="F8" s="14">
        <v>1497250</v>
      </c>
      <c r="G8" s="14">
        <v>62</v>
      </c>
      <c r="H8" s="14" t="s">
        <v>47</v>
      </c>
      <c r="I8" s="14" t="s">
        <v>25</v>
      </c>
      <c r="J8" s="14" t="s">
        <v>56</v>
      </c>
      <c r="K8" s="14" t="s">
        <v>49</v>
      </c>
      <c r="L8" s="14" t="s">
        <v>7</v>
      </c>
      <c r="M8" s="14"/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7.95">
      <c r="A9" s="15"/>
      <c r="B9" s="48">
        <v>1</v>
      </c>
      <c r="C9" s="16">
        <v>44390</v>
      </c>
      <c r="D9" s="14" t="s">
        <v>57</v>
      </c>
      <c r="E9" s="14" t="s">
        <v>55</v>
      </c>
      <c r="F9" s="14">
        <v>1451076</v>
      </c>
      <c r="G9" s="14">
        <v>65</v>
      </c>
      <c r="H9" s="14" t="s">
        <v>51</v>
      </c>
      <c r="I9" s="14" t="s">
        <v>25</v>
      </c>
      <c r="J9" s="14" t="s">
        <v>56</v>
      </c>
      <c r="K9" s="14" t="s">
        <v>49</v>
      </c>
      <c r="L9" s="14" t="s">
        <v>7</v>
      </c>
      <c r="M9" s="14"/>
      <c r="N9" s="1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27.95">
      <c r="A10" s="15"/>
      <c r="B10" s="48">
        <v>1</v>
      </c>
      <c r="C10" s="16">
        <v>44391</v>
      </c>
      <c r="D10" s="14" t="s">
        <v>58</v>
      </c>
      <c r="E10" s="14" t="s">
        <v>59</v>
      </c>
      <c r="F10" s="14">
        <v>1368150</v>
      </c>
      <c r="G10" s="14">
        <v>54</v>
      </c>
      <c r="H10" s="14" t="s">
        <v>47</v>
      </c>
      <c r="I10" s="14" t="s">
        <v>17</v>
      </c>
      <c r="J10" s="14" t="s">
        <v>48</v>
      </c>
      <c r="K10" s="14" t="s">
        <v>49</v>
      </c>
      <c r="L10" s="14" t="s">
        <v>8</v>
      </c>
      <c r="M10" s="14"/>
      <c r="N10" s="14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42">
      <c r="A11" s="15"/>
      <c r="B11" s="48">
        <v>1</v>
      </c>
      <c r="C11" s="16">
        <v>44391</v>
      </c>
      <c r="D11" s="14" t="s">
        <v>60</v>
      </c>
      <c r="E11" s="14" t="s">
        <v>53</v>
      </c>
      <c r="F11" s="14">
        <v>5319801</v>
      </c>
      <c r="G11" s="14">
        <v>75</v>
      </c>
      <c r="H11" s="14" t="s">
        <v>47</v>
      </c>
      <c r="I11" s="14" t="s">
        <v>17</v>
      </c>
      <c r="J11" s="14" t="s">
        <v>48</v>
      </c>
      <c r="K11" s="14" t="s">
        <v>49</v>
      </c>
      <c r="L11" s="14" t="s">
        <v>8</v>
      </c>
      <c r="M11" s="14"/>
      <c r="N11" s="1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27.95">
      <c r="A12" s="15"/>
      <c r="B12" s="48">
        <v>1</v>
      </c>
      <c r="C12" s="16">
        <v>44397</v>
      </c>
      <c r="D12" s="14" t="s">
        <v>61</v>
      </c>
      <c r="E12" s="14" t="s">
        <v>62</v>
      </c>
      <c r="F12" s="14">
        <v>5616419</v>
      </c>
      <c r="G12" s="14">
        <v>20</v>
      </c>
      <c r="H12" s="14" t="s">
        <v>51</v>
      </c>
      <c r="I12" s="14" t="s">
        <v>16</v>
      </c>
      <c r="J12" s="14" t="s">
        <v>48</v>
      </c>
      <c r="K12" s="14" t="s">
        <v>49</v>
      </c>
      <c r="L12" s="14" t="s">
        <v>8</v>
      </c>
      <c r="M12" s="14"/>
      <c r="N12" s="1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4.1">
      <c r="A13" s="15"/>
      <c r="B13" s="48">
        <v>1</v>
      </c>
      <c r="C13" s="16">
        <v>44397</v>
      </c>
      <c r="D13" s="14" t="s">
        <v>63</v>
      </c>
      <c r="E13" s="14" t="s">
        <v>64</v>
      </c>
      <c r="F13" s="14">
        <v>5577183</v>
      </c>
      <c r="G13" s="14">
        <v>44</v>
      </c>
      <c r="H13" s="14" t="s">
        <v>51</v>
      </c>
      <c r="I13" s="14" t="s">
        <v>16</v>
      </c>
      <c r="J13" s="14" t="s">
        <v>48</v>
      </c>
      <c r="K13" s="14" t="s">
        <v>49</v>
      </c>
      <c r="L13" s="14" t="s">
        <v>7</v>
      </c>
      <c r="M13" s="14"/>
      <c r="N13" s="1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1">
      <c r="A14" s="15"/>
      <c r="B14" s="48">
        <v>1</v>
      </c>
      <c r="C14" s="16">
        <v>44397</v>
      </c>
      <c r="D14" s="14" t="s">
        <v>65</v>
      </c>
      <c r="E14" s="14" t="s">
        <v>66</v>
      </c>
      <c r="F14" s="14">
        <v>5666819</v>
      </c>
      <c r="G14" s="14">
        <v>17</v>
      </c>
      <c r="H14" s="14" t="s">
        <v>47</v>
      </c>
      <c r="I14" s="14" t="s">
        <v>16</v>
      </c>
      <c r="J14" s="14" t="s">
        <v>48</v>
      </c>
      <c r="K14" s="14" t="s">
        <v>49</v>
      </c>
      <c r="L14" s="14" t="s">
        <v>7</v>
      </c>
      <c r="M14" s="14"/>
      <c r="N14" s="14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4.1">
      <c r="A15" s="15"/>
      <c r="B15" s="48">
        <v>1</v>
      </c>
      <c r="C15" s="16">
        <v>44397</v>
      </c>
      <c r="D15" s="14" t="s">
        <v>67</v>
      </c>
      <c r="E15" s="14" t="s">
        <v>59</v>
      </c>
      <c r="F15" s="14">
        <v>5386083</v>
      </c>
      <c r="G15" s="14">
        <v>43</v>
      </c>
      <c r="H15" s="14" t="s">
        <v>47</v>
      </c>
      <c r="I15" s="14" t="s">
        <v>16</v>
      </c>
      <c r="J15" s="14" t="s">
        <v>48</v>
      </c>
      <c r="K15" s="14" t="s">
        <v>49</v>
      </c>
      <c r="L15" s="14" t="s">
        <v>8</v>
      </c>
      <c r="M15" s="14"/>
      <c r="N15" s="14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4.1">
      <c r="A16" s="15"/>
      <c r="B16" s="48">
        <v>1</v>
      </c>
      <c r="C16" s="16">
        <v>44399</v>
      </c>
      <c r="D16" s="14" t="s">
        <v>68</v>
      </c>
      <c r="E16" s="14" t="s">
        <v>69</v>
      </c>
      <c r="F16" s="14">
        <v>5484690</v>
      </c>
      <c r="G16" s="14">
        <v>31</v>
      </c>
      <c r="H16" s="14" t="s">
        <v>47</v>
      </c>
      <c r="I16" s="14" t="s">
        <v>17</v>
      </c>
      <c r="J16" s="14" t="s">
        <v>48</v>
      </c>
      <c r="K16" s="14" t="s">
        <v>49</v>
      </c>
      <c r="L16" s="14" t="s">
        <v>8</v>
      </c>
      <c r="M16" s="14"/>
      <c r="N16" s="14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27.95">
      <c r="A17" s="15"/>
      <c r="B17" s="48">
        <v>1</v>
      </c>
      <c r="C17" s="16">
        <v>44399</v>
      </c>
      <c r="D17" s="14" t="s">
        <v>70</v>
      </c>
      <c r="E17" s="14" t="s">
        <v>71</v>
      </c>
      <c r="F17" s="14">
        <v>5484690</v>
      </c>
      <c r="G17" s="14">
        <v>25</v>
      </c>
      <c r="H17" s="14" t="s">
        <v>47</v>
      </c>
      <c r="I17" s="14" t="s">
        <v>17</v>
      </c>
      <c r="J17" s="14" t="s">
        <v>48</v>
      </c>
      <c r="K17" s="14" t="s">
        <v>49</v>
      </c>
      <c r="L17" s="14" t="s">
        <v>8</v>
      </c>
      <c r="M17" s="14"/>
      <c r="N17" s="14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4.1">
      <c r="A18" s="15"/>
      <c r="B18" s="48">
        <v>1</v>
      </c>
      <c r="C18" s="16">
        <v>44400</v>
      </c>
      <c r="D18" s="14" t="s">
        <v>72</v>
      </c>
      <c r="E18" s="14" t="s">
        <v>73</v>
      </c>
      <c r="F18" s="14">
        <v>5334237</v>
      </c>
      <c r="G18" s="14">
        <v>21</v>
      </c>
      <c r="H18" s="14" t="s">
        <v>47</v>
      </c>
      <c r="I18" s="14" t="s">
        <v>20</v>
      </c>
      <c r="J18" s="14" t="s">
        <v>48</v>
      </c>
      <c r="K18" s="14" t="s">
        <v>49</v>
      </c>
      <c r="L18" s="14" t="s">
        <v>8</v>
      </c>
      <c r="M18" s="14"/>
      <c r="N18" s="14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1">
      <c r="A19" s="15"/>
      <c r="B19" s="48">
        <v>1</v>
      </c>
      <c r="C19" s="16">
        <v>44400</v>
      </c>
      <c r="D19" s="14" t="s">
        <v>74</v>
      </c>
      <c r="E19" s="14" t="s">
        <v>59</v>
      </c>
      <c r="F19" s="14">
        <v>1115884</v>
      </c>
      <c r="G19" s="14">
        <v>41</v>
      </c>
      <c r="H19" s="14" t="s">
        <v>47</v>
      </c>
      <c r="I19" s="14" t="s">
        <v>20</v>
      </c>
      <c r="J19" s="14" t="s">
        <v>48</v>
      </c>
      <c r="K19" s="14" t="s">
        <v>49</v>
      </c>
      <c r="L19" s="14" t="s">
        <v>8</v>
      </c>
      <c r="M19" s="14"/>
      <c r="N19" s="1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1">
      <c r="A20" s="15"/>
      <c r="B20" s="48">
        <v>1</v>
      </c>
      <c r="C20" s="16">
        <v>44403</v>
      </c>
      <c r="D20" s="14" t="s">
        <v>75</v>
      </c>
      <c r="E20" s="14" t="s">
        <v>59</v>
      </c>
      <c r="F20" s="14">
        <v>5456861</v>
      </c>
      <c r="G20" s="14">
        <v>28</v>
      </c>
      <c r="H20" s="14" t="s">
        <v>47</v>
      </c>
      <c r="I20" s="14" t="s">
        <v>16</v>
      </c>
      <c r="J20" s="14" t="s">
        <v>48</v>
      </c>
      <c r="K20" s="14" t="s">
        <v>49</v>
      </c>
      <c r="L20" s="14" t="s">
        <v>8</v>
      </c>
      <c r="M20" s="14"/>
      <c r="N20" s="1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1">
      <c r="A21" s="15"/>
      <c r="B21" s="48">
        <v>1</v>
      </c>
      <c r="C21" s="16">
        <v>44403</v>
      </c>
      <c r="D21" s="14" t="s">
        <v>76</v>
      </c>
      <c r="E21" s="14" t="s">
        <v>46</v>
      </c>
      <c r="F21" s="14">
        <v>5667181</v>
      </c>
      <c r="G21" s="14">
        <v>50</v>
      </c>
      <c r="H21" s="14" t="s">
        <v>47</v>
      </c>
      <c r="I21" s="14" t="s">
        <v>16</v>
      </c>
      <c r="J21" s="14" t="s">
        <v>48</v>
      </c>
      <c r="K21" s="14" t="s">
        <v>49</v>
      </c>
      <c r="L21" s="14" t="s">
        <v>8</v>
      </c>
      <c r="M21" s="14"/>
      <c r="N21" s="14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.1">
      <c r="A22" s="15"/>
      <c r="B22" s="48">
        <v>1</v>
      </c>
      <c r="C22" s="16">
        <v>44407</v>
      </c>
      <c r="D22" s="14" t="s">
        <v>77</v>
      </c>
      <c r="E22" s="14" t="s">
        <v>59</v>
      </c>
      <c r="F22" s="14">
        <v>1473276</v>
      </c>
      <c r="G22" s="14">
        <v>63</v>
      </c>
      <c r="H22" s="14" t="s">
        <v>47</v>
      </c>
      <c r="I22" s="14" t="s">
        <v>16</v>
      </c>
      <c r="J22" s="14" t="s">
        <v>48</v>
      </c>
      <c r="K22" s="14" t="s">
        <v>49</v>
      </c>
      <c r="L22" s="14" t="s">
        <v>8</v>
      </c>
      <c r="M22" s="14"/>
      <c r="N22" s="1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27.95">
      <c r="A23" s="15"/>
      <c r="B23" s="48">
        <v>1</v>
      </c>
      <c r="C23" s="16">
        <v>44407</v>
      </c>
      <c r="D23" s="14" t="s">
        <v>78</v>
      </c>
      <c r="E23" s="14" t="s">
        <v>79</v>
      </c>
      <c r="F23" s="14">
        <v>5667677</v>
      </c>
      <c r="G23" s="14">
        <v>54</v>
      </c>
      <c r="H23" s="14" t="s">
        <v>47</v>
      </c>
      <c r="I23" s="14" t="s">
        <v>16</v>
      </c>
      <c r="J23" s="14" t="s">
        <v>48</v>
      </c>
      <c r="K23" s="14" t="s">
        <v>49</v>
      </c>
      <c r="L23" s="14" t="s">
        <v>8</v>
      </c>
      <c r="M23" s="14"/>
      <c r="N23" s="14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4.1">
      <c r="A24" s="15"/>
      <c r="B24" s="48">
        <v>1</v>
      </c>
      <c r="C24" s="16">
        <v>44409</v>
      </c>
      <c r="D24" s="14" t="s">
        <v>80</v>
      </c>
      <c r="E24" s="14" t="s">
        <v>64</v>
      </c>
      <c r="F24" s="14">
        <v>5667381</v>
      </c>
      <c r="G24" s="14">
        <v>20</v>
      </c>
      <c r="H24" s="14" t="s">
        <v>47</v>
      </c>
      <c r="I24" s="14" t="s">
        <v>16</v>
      </c>
      <c r="J24" s="14" t="s">
        <v>48</v>
      </c>
      <c r="K24" s="14" t="s">
        <v>49</v>
      </c>
      <c r="L24" s="14" t="s">
        <v>8</v>
      </c>
      <c r="M24" s="14"/>
      <c r="N24" s="14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.1">
      <c r="A25" s="15"/>
      <c r="B25" s="48">
        <v>1</v>
      </c>
      <c r="C25" s="16">
        <v>44409</v>
      </c>
      <c r="D25" s="14" t="s">
        <v>81</v>
      </c>
      <c r="E25" s="14" t="s">
        <v>82</v>
      </c>
      <c r="F25" s="14">
        <v>5667745</v>
      </c>
      <c r="G25" s="14">
        <v>25</v>
      </c>
      <c r="H25" s="14" t="s">
        <v>51</v>
      </c>
      <c r="I25" s="14" t="s">
        <v>16</v>
      </c>
      <c r="J25" s="14" t="s">
        <v>48</v>
      </c>
      <c r="K25" s="14" t="s">
        <v>49</v>
      </c>
      <c r="L25" s="14" t="s">
        <v>8</v>
      </c>
      <c r="M25" s="14"/>
      <c r="N25" s="14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.1">
      <c r="A26" s="15"/>
      <c r="B26" s="48">
        <v>1</v>
      </c>
      <c r="C26" s="16">
        <v>44409</v>
      </c>
      <c r="D26" s="14" t="s">
        <v>83</v>
      </c>
      <c r="E26" s="14" t="s">
        <v>71</v>
      </c>
      <c r="F26" s="14">
        <v>5667743</v>
      </c>
      <c r="G26" s="14">
        <v>65</v>
      </c>
      <c r="H26" s="14" t="s">
        <v>51</v>
      </c>
      <c r="I26" s="14" t="s">
        <v>16</v>
      </c>
      <c r="J26" s="14" t="s">
        <v>48</v>
      </c>
      <c r="K26" s="14" t="s">
        <v>49</v>
      </c>
      <c r="L26" s="14" t="s">
        <v>8</v>
      </c>
      <c r="M26" s="14"/>
      <c r="N26" s="1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.1">
      <c r="A27" s="15"/>
      <c r="B27" s="48">
        <v>1</v>
      </c>
      <c r="C27" s="16">
        <v>44409</v>
      </c>
      <c r="D27" s="14" t="s">
        <v>84</v>
      </c>
      <c r="E27" s="14" t="s">
        <v>53</v>
      </c>
      <c r="F27" s="14">
        <v>5667724</v>
      </c>
      <c r="G27" s="14">
        <v>30</v>
      </c>
      <c r="H27" s="14" t="s">
        <v>47</v>
      </c>
      <c r="I27" s="14" t="s">
        <v>16</v>
      </c>
      <c r="J27" s="14" t="s">
        <v>48</v>
      </c>
      <c r="K27" s="14" t="s">
        <v>49</v>
      </c>
      <c r="L27" s="14" t="s">
        <v>7</v>
      </c>
      <c r="M27" s="14"/>
      <c r="N27" s="14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.1">
      <c r="A28" s="15"/>
      <c r="B28" s="48">
        <v>1</v>
      </c>
      <c r="C28" s="16">
        <v>44414</v>
      </c>
      <c r="D28" s="14" t="s">
        <v>85</v>
      </c>
      <c r="E28" s="14" t="s">
        <v>71</v>
      </c>
      <c r="F28" s="14" t="s">
        <v>86</v>
      </c>
      <c r="G28" s="14">
        <v>43</v>
      </c>
      <c r="H28" s="14" t="s">
        <v>47</v>
      </c>
      <c r="I28" s="14" t="s">
        <v>17</v>
      </c>
      <c r="J28" s="14" t="s">
        <v>48</v>
      </c>
      <c r="K28" s="14" t="s">
        <v>49</v>
      </c>
      <c r="L28" s="14" t="s">
        <v>8</v>
      </c>
      <c r="M28" s="14"/>
      <c r="N28" s="14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.1">
      <c r="A29" s="15"/>
      <c r="B29" s="48">
        <v>1</v>
      </c>
      <c r="C29" s="16">
        <v>44414</v>
      </c>
      <c r="D29" s="14" t="s">
        <v>87</v>
      </c>
      <c r="E29" s="14" t="s">
        <v>88</v>
      </c>
      <c r="F29" s="14" t="s">
        <v>89</v>
      </c>
      <c r="G29" s="14">
        <v>21</v>
      </c>
      <c r="H29" s="14" t="s">
        <v>47</v>
      </c>
      <c r="I29" s="14" t="s">
        <v>17</v>
      </c>
      <c r="J29" s="14" t="s">
        <v>48</v>
      </c>
      <c r="K29" s="14" t="s">
        <v>49</v>
      </c>
      <c r="L29" s="14" t="s">
        <v>8</v>
      </c>
      <c r="M29" s="14"/>
      <c r="N29" s="14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4.1">
      <c r="A30" s="15"/>
      <c r="B30" s="48">
        <v>1</v>
      </c>
      <c r="C30" s="16">
        <v>44420</v>
      </c>
      <c r="D30" s="14" t="s">
        <v>90</v>
      </c>
      <c r="E30" s="14" t="s">
        <v>91</v>
      </c>
      <c r="F30" s="14" t="s">
        <v>92</v>
      </c>
      <c r="G30" s="14">
        <v>68</v>
      </c>
      <c r="H30" s="14" t="s">
        <v>47</v>
      </c>
      <c r="I30" s="14" t="s">
        <v>17</v>
      </c>
      <c r="J30" s="14" t="s">
        <v>48</v>
      </c>
      <c r="K30" s="14" t="s">
        <v>49</v>
      </c>
      <c r="L30" s="14" t="s">
        <v>6</v>
      </c>
      <c r="M30" s="14"/>
      <c r="N30" s="14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4.1">
      <c r="A31" s="15"/>
      <c r="B31" s="48">
        <v>1</v>
      </c>
      <c r="C31" s="16">
        <v>44424</v>
      </c>
      <c r="D31" s="14" t="s">
        <v>93</v>
      </c>
      <c r="E31" s="14" t="s">
        <v>73</v>
      </c>
      <c r="F31" s="14" t="s">
        <v>94</v>
      </c>
      <c r="G31" s="14">
        <v>44</v>
      </c>
      <c r="H31" s="14" t="s">
        <v>51</v>
      </c>
      <c r="I31" s="14" t="s">
        <v>21</v>
      </c>
      <c r="J31" s="14" t="s">
        <v>48</v>
      </c>
      <c r="K31" s="14" t="s">
        <v>49</v>
      </c>
      <c r="L31" s="14" t="s">
        <v>7</v>
      </c>
      <c r="M31" s="14"/>
      <c r="N31" s="14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4.1">
      <c r="A32" s="15"/>
      <c r="B32" s="48">
        <v>1</v>
      </c>
      <c r="C32" s="16">
        <v>44424</v>
      </c>
      <c r="D32" s="14" t="s">
        <v>93</v>
      </c>
      <c r="E32" s="14" t="s">
        <v>73</v>
      </c>
      <c r="F32" s="14" t="s">
        <v>95</v>
      </c>
      <c r="G32" s="14">
        <v>27</v>
      </c>
      <c r="H32" s="14" t="s">
        <v>47</v>
      </c>
      <c r="I32" s="14" t="s">
        <v>21</v>
      </c>
      <c r="J32" s="14" t="s">
        <v>48</v>
      </c>
      <c r="K32" s="14" t="s">
        <v>49</v>
      </c>
      <c r="L32" s="14" t="s">
        <v>7</v>
      </c>
      <c r="M32" s="14"/>
      <c r="N32" s="14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4.1">
      <c r="A33" s="15"/>
      <c r="B33" s="48">
        <v>1</v>
      </c>
      <c r="C33" s="16">
        <v>44424</v>
      </c>
      <c r="D33" s="14" t="s">
        <v>96</v>
      </c>
      <c r="E33" s="14" t="s">
        <v>66</v>
      </c>
      <c r="F33" s="14" t="s">
        <v>97</v>
      </c>
      <c r="G33" s="14">
        <v>45</v>
      </c>
      <c r="H33" s="14" t="s">
        <v>51</v>
      </c>
      <c r="I33" s="14" t="s">
        <v>21</v>
      </c>
      <c r="J33" s="14" t="s">
        <v>48</v>
      </c>
      <c r="K33" s="14" t="s">
        <v>49</v>
      </c>
      <c r="L33" s="14" t="s">
        <v>7</v>
      </c>
      <c r="M33" s="14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.1">
      <c r="A34" s="15"/>
      <c r="B34" s="48">
        <v>1</v>
      </c>
      <c r="C34" s="16">
        <v>44428</v>
      </c>
      <c r="D34" s="14" t="s">
        <v>98</v>
      </c>
      <c r="E34" s="14" t="s">
        <v>71</v>
      </c>
      <c r="F34" s="14" t="s">
        <v>99</v>
      </c>
      <c r="G34" s="14">
        <v>83</v>
      </c>
      <c r="H34" s="14" t="s">
        <v>51</v>
      </c>
      <c r="I34" s="14" t="s">
        <v>21</v>
      </c>
      <c r="J34" s="14" t="s">
        <v>48</v>
      </c>
      <c r="K34" s="14" t="s">
        <v>49</v>
      </c>
      <c r="L34" s="14" t="s">
        <v>8</v>
      </c>
      <c r="M34" s="14"/>
      <c r="N34" s="14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.1">
      <c r="A35" s="15"/>
      <c r="B35" s="48">
        <v>1</v>
      </c>
      <c r="C35" s="16">
        <v>44429</v>
      </c>
      <c r="D35" s="14" t="s">
        <v>98</v>
      </c>
      <c r="E35" s="14" t="s">
        <v>71</v>
      </c>
      <c r="F35" s="14" t="s">
        <v>100</v>
      </c>
      <c r="G35" s="14">
        <v>23</v>
      </c>
      <c r="H35" s="14" t="s">
        <v>51</v>
      </c>
      <c r="I35" s="14" t="s">
        <v>21</v>
      </c>
      <c r="J35" s="14" t="s">
        <v>48</v>
      </c>
      <c r="K35" s="14" t="s">
        <v>49</v>
      </c>
      <c r="L35" s="14" t="s">
        <v>8</v>
      </c>
      <c r="M35" s="14"/>
      <c r="N35" s="14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.1">
      <c r="A36" s="15"/>
      <c r="B36" s="48">
        <v>1</v>
      </c>
      <c r="C36" s="16">
        <v>44432</v>
      </c>
      <c r="D36" s="14" t="s">
        <v>101</v>
      </c>
      <c r="E36" s="14" t="s">
        <v>102</v>
      </c>
      <c r="F36" s="14" t="s">
        <v>103</v>
      </c>
      <c r="G36" s="14">
        <v>56</v>
      </c>
      <c r="H36" s="14" t="s">
        <v>51</v>
      </c>
      <c r="I36" s="14" t="s">
        <v>20</v>
      </c>
      <c r="J36" s="14" t="s">
        <v>56</v>
      </c>
      <c r="K36" s="14" t="s">
        <v>49</v>
      </c>
      <c r="L36" s="14" t="s">
        <v>7</v>
      </c>
      <c r="M36" s="14"/>
      <c r="N36" s="14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.1">
      <c r="A37" s="15"/>
      <c r="B37" s="48">
        <v>1</v>
      </c>
      <c r="C37" s="16">
        <v>44432</v>
      </c>
      <c r="D37" s="14" t="s">
        <v>104</v>
      </c>
      <c r="E37" s="14" t="s">
        <v>102</v>
      </c>
      <c r="F37" s="14" t="s">
        <v>105</v>
      </c>
      <c r="G37" s="14">
        <v>56</v>
      </c>
      <c r="H37" s="14" t="s">
        <v>47</v>
      </c>
      <c r="I37" s="14" t="s">
        <v>20</v>
      </c>
      <c r="J37" s="14" t="s">
        <v>56</v>
      </c>
      <c r="K37" s="14" t="s">
        <v>49</v>
      </c>
      <c r="L37" s="14" t="s">
        <v>7</v>
      </c>
      <c r="M37" s="14"/>
      <c r="N37" s="14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.1">
      <c r="A38" s="15"/>
      <c r="B38" s="48">
        <v>1</v>
      </c>
      <c r="C38" s="16">
        <v>44432</v>
      </c>
      <c r="D38" s="14" t="s">
        <v>104</v>
      </c>
      <c r="E38" s="14" t="s">
        <v>102</v>
      </c>
      <c r="F38" s="14" t="s">
        <v>106</v>
      </c>
      <c r="G38" s="14">
        <v>42</v>
      </c>
      <c r="H38" s="14" t="s">
        <v>51</v>
      </c>
      <c r="I38" s="14" t="s">
        <v>20</v>
      </c>
      <c r="J38" s="14" t="s">
        <v>56</v>
      </c>
      <c r="K38" s="14" t="s">
        <v>49</v>
      </c>
      <c r="L38" s="14" t="s">
        <v>7</v>
      </c>
      <c r="M38" s="14"/>
      <c r="N38" s="14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27.95">
      <c r="A39" s="15"/>
      <c r="B39" s="48">
        <v>1</v>
      </c>
      <c r="C39" s="16">
        <v>44435</v>
      </c>
      <c r="D39" s="14" t="s">
        <v>107</v>
      </c>
      <c r="E39" s="14" t="s">
        <v>59</v>
      </c>
      <c r="F39" s="14" t="s">
        <v>108</v>
      </c>
      <c r="G39" s="14">
        <v>32</v>
      </c>
      <c r="H39" s="14" t="s">
        <v>51</v>
      </c>
      <c r="I39" s="14" t="s">
        <v>17</v>
      </c>
      <c r="J39" s="14" t="s">
        <v>48</v>
      </c>
      <c r="K39" s="14" t="s">
        <v>49</v>
      </c>
      <c r="L39" s="14" t="s">
        <v>7</v>
      </c>
      <c r="M39" s="14"/>
      <c r="N39" s="14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1">
      <c r="A40" s="15"/>
      <c r="B40" s="48">
        <v>1</v>
      </c>
      <c r="C40" s="16">
        <v>44437</v>
      </c>
      <c r="D40" s="14" t="s">
        <v>109</v>
      </c>
      <c r="E40" s="14" t="s">
        <v>110</v>
      </c>
      <c r="F40" s="14" t="s">
        <v>111</v>
      </c>
      <c r="G40" s="14">
        <v>47</v>
      </c>
      <c r="H40" s="14" t="s">
        <v>47</v>
      </c>
      <c r="I40" s="14" t="s">
        <v>30</v>
      </c>
      <c r="J40" s="14" t="s">
        <v>48</v>
      </c>
      <c r="K40" s="14" t="s">
        <v>49</v>
      </c>
      <c r="L40" s="14" t="s">
        <v>8</v>
      </c>
      <c r="M40" s="14"/>
      <c r="N40" s="14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.1">
      <c r="A41" s="15"/>
      <c r="B41" s="48">
        <v>1</v>
      </c>
      <c r="C41" s="16">
        <v>44438</v>
      </c>
      <c r="D41" s="14" t="s">
        <v>112</v>
      </c>
      <c r="E41" s="14" t="s">
        <v>113</v>
      </c>
      <c r="F41" s="14" t="s">
        <v>114</v>
      </c>
      <c r="G41" s="14">
        <v>68</v>
      </c>
      <c r="H41" s="14" t="s">
        <v>51</v>
      </c>
      <c r="I41" s="14" t="s">
        <v>10</v>
      </c>
      <c r="J41" s="14" t="s">
        <v>115</v>
      </c>
      <c r="K41" s="14" t="s">
        <v>116</v>
      </c>
      <c r="L41" s="14" t="s">
        <v>8</v>
      </c>
      <c r="M41" s="14"/>
      <c r="N41" s="14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.1">
      <c r="A42" s="15"/>
      <c r="B42" s="48">
        <v>1</v>
      </c>
      <c r="C42" s="16">
        <v>44438</v>
      </c>
      <c r="D42" s="14" t="s">
        <v>117</v>
      </c>
      <c r="E42" s="14" t="s">
        <v>113</v>
      </c>
      <c r="F42" s="14" t="s">
        <v>118</v>
      </c>
      <c r="G42" s="14">
        <v>69</v>
      </c>
      <c r="H42" s="14" t="s">
        <v>47</v>
      </c>
      <c r="I42" s="14" t="s">
        <v>10</v>
      </c>
      <c r="J42" s="14" t="s">
        <v>115</v>
      </c>
      <c r="K42" s="14" t="s">
        <v>116</v>
      </c>
      <c r="L42" s="14" t="s">
        <v>8</v>
      </c>
      <c r="M42" s="14"/>
      <c r="N42" s="14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.1">
      <c r="A43" s="15"/>
      <c r="B43" s="48">
        <v>1</v>
      </c>
      <c r="C43" s="16">
        <v>44438</v>
      </c>
      <c r="D43" s="14" t="s">
        <v>119</v>
      </c>
      <c r="E43" s="14" t="s">
        <v>120</v>
      </c>
      <c r="F43" s="14" t="s">
        <v>121</v>
      </c>
      <c r="G43" s="14">
        <v>69</v>
      </c>
      <c r="H43" s="14" t="s">
        <v>51</v>
      </c>
      <c r="I43" s="14" t="s">
        <v>10</v>
      </c>
      <c r="J43" s="14" t="s">
        <v>115</v>
      </c>
      <c r="K43" s="14" t="s">
        <v>116</v>
      </c>
      <c r="L43" s="14" t="s">
        <v>8</v>
      </c>
      <c r="M43" s="14"/>
      <c r="N43" s="1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1">
      <c r="A44" s="15"/>
      <c r="B44" s="48">
        <v>1</v>
      </c>
      <c r="C44" s="16">
        <v>44441</v>
      </c>
      <c r="D44" s="14" t="s">
        <v>119</v>
      </c>
      <c r="E44" s="14" t="s">
        <v>120</v>
      </c>
      <c r="F44" s="14" t="s">
        <v>122</v>
      </c>
      <c r="G44" s="14">
        <v>57</v>
      </c>
      <c r="H44" s="14" t="s">
        <v>51</v>
      </c>
      <c r="I44" s="14" t="s">
        <v>10</v>
      </c>
      <c r="J44" s="14" t="s">
        <v>115</v>
      </c>
      <c r="K44" s="14" t="s">
        <v>116</v>
      </c>
      <c r="L44" s="14" t="s">
        <v>8</v>
      </c>
      <c r="M44" s="14"/>
      <c r="N44" s="14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1">
      <c r="A45" s="15"/>
      <c r="B45" s="48">
        <v>1</v>
      </c>
      <c r="C45" s="16">
        <v>44441</v>
      </c>
      <c r="D45" s="14" t="s">
        <v>117</v>
      </c>
      <c r="E45" s="14" t="s">
        <v>123</v>
      </c>
      <c r="F45" s="14" t="s">
        <v>124</v>
      </c>
      <c r="G45" s="14">
        <v>77</v>
      </c>
      <c r="H45" s="14" t="s">
        <v>47</v>
      </c>
      <c r="I45" s="14" t="s">
        <v>10</v>
      </c>
      <c r="J45" s="14" t="s">
        <v>115</v>
      </c>
      <c r="K45" s="14" t="s">
        <v>116</v>
      </c>
      <c r="L45" s="14" t="s">
        <v>8</v>
      </c>
      <c r="M45" s="14"/>
      <c r="N45" s="14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1">
      <c r="A46" s="15"/>
      <c r="B46" s="48">
        <v>1</v>
      </c>
      <c r="C46" s="16">
        <v>44441</v>
      </c>
      <c r="D46" s="14" t="s">
        <v>125</v>
      </c>
      <c r="E46" s="14" t="s">
        <v>120</v>
      </c>
      <c r="F46" s="14" t="s">
        <v>126</v>
      </c>
      <c r="G46" s="14">
        <v>76</v>
      </c>
      <c r="H46" s="14" t="s">
        <v>47</v>
      </c>
      <c r="I46" s="14" t="s">
        <v>10</v>
      </c>
      <c r="J46" s="14" t="s">
        <v>115</v>
      </c>
      <c r="K46" s="14" t="s">
        <v>116</v>
      </c>
      <c r="L46" s="14" t="s">
        <v>8</v>
      </c>
      <c r="M46" s="14"/>
      <c r="N46" s="1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1">
      <c r="A47" s="15"/>
      <c r="B47" s="48">
        <v>1</v>
      </c>
      <c r="C47" s="16">
        <v>44441</v>
      </c>
      <c r="D47" s="14" t="s">
        <v>119</v>
      </c>
      <c r="E47" s="14" t="s">
        <v>120</v>
      </c>
      <c r="F47" s="14" t="s">
        <v>127</v>
      </c>
      <c r="G47" s="14">
        <v>79</v>
      </c>
      <c r="H47" s="14" t="s">
        <v>51</v>
      </c>
      <c r="I47" s="14" t="s">
        <v>10</v>
      </c>
      <c r="J47" s="14" t="s">
        <v>115</v>
      </c>
      <c r="K47" s="14" t="s">
        <v>116</v>
      </c>
      <c r="L47" s="14" t="s">
        <v>8</v>
      </c>
      <c r="M47" s="14"/>
      <c r="N47" s="14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.1">
      <c r="A48" s="15"/>
      <c r="B48" s="48">
        <v>1</v>
      </c>
      <c r="C48" s="16">
        <v>44446</v>
      </c>
      <c r="D48" s="14" t="s">
        <v>128</v>
      </c>
      <c r="E48" s="14" t="s">
        <v>129</v>
      </c>
      <c r="F48" s="14" t="s">
        <v>130</v>
      </c>
      <c r="G48" s="14">
        <v>68</v>
      </c>
      <c r="H48" s="14" t="s">
        <v>47</v>
      </c>
      <c r="I48" s="14" t="s">
        <v>10</v>
      </c>
      <c r="J48" s="14" t="s">
        <v>115</v>
      </c>
      <c r="K48" s="14" t="s">
        <v>116</v>
      </c>
      <c r="L48" s="14" t="s">
        <v>8</v>
      </c>
      <c r="M48" s="14"/>
      <c r="N48" s="14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1">
      <c r="A49" s="15"/>
      <c r="B49" s="48">
        <v>1</v>
      </c>
      <c r="C49" s="16">
        <v>44446</v>
      </c>
      <c r="D49" s="14" t="s">
        <v>131</v>
      </c>
      <c r="E49" s="14" t="s">
        <v>123</v>
      </c>
      <c r="F49" s="14" t="s">
        <v>132</v>
      </c>
      <c r="G49" s="14">
        <v>71</v>
      </c>
      <c r="H49" s="14" t="s">
        <v>47</v>
      </c>
      <c r="I49" s="14" t="s">
        <v>10</v>
      </c>
      <c r="J49" s="14" t="s">
        <v>115</v>
      </c>
      <c r="K49" s="14" t="s">
        <v>116</v>
      </c>
      <c r="L49" s="14" t="s">
        <v>8</v>
      </c>
      <c r="M49" s="14"/>
      <c r="N49" s="14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.1">
      <c r="A50" s="15"/>
      <c r="B50" s="48">
        <v>1</v>
      </c>
      <c r="C50" s="16">
        <v>44447</v>
      </c>
      <c r="D50" s="14" t="s">
        <v>133</v>
      </c>
      <c r="E50" s="14" t="s">
        <v>59</v>
      </c>
      <c r="F50" s="14" t="s">
        <v>134</v>
      </c>
      <c r="G50" s="14">
        <v>75</v>
      </c>
      <c r="H50" s="14" t="s">
        <v>51</v>
      </c>
      <c r="I50" s="14" t="s">
        <v>12</v>
      </c>
      <c r="J50" s="14" t="s">
        <v>48</v>
      </c>
      <c r="K50" s="14" t="s">
        <v>116</v>
      </c>
      <c r="L50" s="14" t="s">
        <v>8</v>
      </c>
      <c r="M50" s="14"/>
      <c r="N50" s="1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.1">
      <c r="A51" s="15"/>
      <c r="B51" s="48">
        <v>1</v>
      </c>
      <c r="C51" s="16">
        <v>44447</v>
      </c>
      <c r="D51" s="14" t="s">
        <v>135</v>
      </c>
      <c r="E51" s="14" t="s">
        <v>110</v>
      </c>
      <c r="F51" s="14" t="s">
        <v>136</v>
      </c>
      <c r="G51" s="14">
        <v>66</v>
      </c>
      <c r="H51" s="14" t="s">
        <v>51</v>
      </c>
      <c r="I51" s="14" t="s">
        <v>12</v>
      </c>
      <c r="J51" s="14" t="s">
        <v>48</v>
      </c>
      <c r="K51" s="14" t="s">
        <v>116</v>
      </c>
      <c r="L51" s="14" t="s">
        <v>8</v>
      </c>
      <c r="M51" s="14"/>
      <c r="N51" s="1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.1">
      <c r="A52" s="15"/>
      <c r="B52" s="48">
        <v>1</v>
      </c>
      <c r="C52" s="16">
        <v>44448</v>
      </c>
      <c r="D52" s="14" t="s">
        <v>137</v>
      </c>
      <c r="E52" s="14" t="s">
        <v>120</v>
      </c>
      <c r="F52" s="14" t="s">
        <v>138</v>
      </c>
      <c r="G52" s="14">
        <v>49</v>
      </c>
      <c r="H52" s="14" t="s">
        <v>51</v>
      </c>
      <c r="I52" s="14" t="s">
        <v>10</v>
      </c>
      <c r="J52" s="14" t="s">
        <v>115</v>
      </c>
      <c r="K52" s="14" t="s">
        <v>116</v>
      </c>
      <c r="L52" s="14" t="s">
        <v>8</v>
      </c>
      <c r="M52" s="14"/>
      <c r="N52" s="14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.1">
      <c r="A53" s="15"/>
      <c r="B53" s="48">
        <v>1</v>
      </c>
      <c r="C53" s="16">
        <v>44448</v>
      </c>
      <c r="D53" s="14" t="s">
        <v>137</v>
      </c>
      <c r="E53" s="14" t="s">
        <v>120</v>
      </c>
      <c r="F53" s="14" t="s">
        <v>139</v>
      </c>
      <c r="G53" s="14">
        <v>58</v>
      </c>
      <c r="H53" s="14" t="s">
        <v>51</v>
      </c>
      <c r="I53" s="14" t="s">
        <v>10</v>
      </c>
      <c r="J53" s="14" t="s">
        <v>115</v>
      </c>
      <c r="K53" s="14" t="s">
        <v>116</v>
      </c>
      <c r="L53" s="14" t="s">
        <v>8</v>
      </c>
      <c r="M53" s="14"/>
      <c r="N53" s="14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.1">
      <c r="A54" s="17"/>
      <c r="B54" s="48">
        <v>1</v>
      </c>
      <c r="C54" s="18">
        <v>44449</v>
      </c>
      <c r="D54" s="14" t="s">
        <v>140</v>
      </c>
      <c r="E54" s="14" t="s">
        <v>113</v>
      </c>
      <c r="F54" s="14" t="s">
        <v>141</v>
      </c>
      <c r="G54" s="14">
        <v>72</v>
      </c>
      <c r="H54" s="14" t="s">
        <v>51</v>
      </c>
      <c r="I54" s="14" t="s">
        <v>13</v>
      </c>
      <c r="J54" s="14" t="s">
        <v>115</v>
      </c>
      <c r="K54" s="14" t="s">
        <v>116</v>
      </c>
      <c r="L54" s="14" t="s">
        <v>8</v>
      </c>
      <c r="M54" s="14"/>
      <c r="N54" s="14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.1">
      <c r="A55" s="17"/>
      <c r="B55" s="48">
        <v>1</v>
      </c>
      <c r="C55" s="18">
        <v>44449</v>
      </c>
      <c r="D55" s="14" t="s">
        <v>142</v>
      </c>
      <c r="E55" s="14" t="s">
        <v>120</v>
      </c>
      <c r="F55" s="14" t="s">
        <v>143</v>
      </c>
      <c r="G55" s="14">
        <v>73</v>
      </c>
      <c r="H55" s="14" t="s">
        <v>51</v>
      </c>
      <c r="I55" s="14" t="s">
        <v>13</v>
      </c>
      <c r="J55" s="14" t="s">
        <v>115</v>
      </c>
      <c r="K55" s="14" t="s">
        <v>116</v>
      </c>
      <c r="L55" s="14" t="s">
        <v>8</v>
      </c>
      <c r="M55" s="14"/>
      <c r="N55" s="14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.1">
      <c r="A56" s="17"/>
      <c r="B56" s="48">
        <v>1</v>
      </c>
      <c r="C56" s="18">
        <v>44449</v>
      </c>
      <c r="D56" s="14" t="s">
        <v>137</v>
      </c>
      <c r="E56" s="14" t="s">
        <v>120</v>
      </c>
      <c r="F56" s="14" t="s">
        <v>144</v>
      </c>
      <c r="G56" s="14">
        <v>85</v>
      </c>
      <c r="H56" s="14" t="s">
        <v>51</v>
      </c>
      <c r="I56" s="14" t="s">
        <v>13</v>
      </c>
      <c r="J56" s="14" t="s">
        <v>115</v>
      </c>
      <c r="K56" s="14" t="s">
        <v>116</v>
      </c>
      <c r="L56" s="14" t="s">
        <v>8</v>
      </c>
      <c r="M56" s="14"/>
      <c r="N56" s="14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.1">
      <c r="A57" s="17"/>
      <c r="B57" s="48">
        <v>1</v>
      </c>
      <c r="C57" s="18">
        <v>44449</v>
      </c>
      <c r="D57" s="14" t="s">
        <v>145</v>
      </c>
      <c r="E57" s="14" t="s">
        <v>123</v>
      </c>
      <c r="F57" s="14" t="s">
        <v>146</v>
      </c>
      <c r="G57" s="14">
        <v>64</v>
      </c>
      <c r="H57" s="14" t="s">
        <v>47</v>
      </c>
      <c r="I57" s="14" t="s">
        <v>13</v>
      </c>
      <c r="J57" s="14" t="s">
        <v>115</v>
      </c>
      <c r="K57" s="14" t="s">
        <v>116</v>
      </c>
      <c r="L57" s="14" t="s">
        <v>8</v>
      </c>
      <c r="M57" s="14"/>
      <c r="N57" s="14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7.95">
      <c r="A58" s="15"/>
      <c r="B58" s="48">
        <v>1</v>
      </c>
      <c r="C58" s="16">
        <v>44452</v>
      </c>
      <c r="D58" s="14" t="s">
        <v>147</v>
      </c>
      <c r="E58" s="14" t="s">
        <v>129</v>
      </c>
      <c r="F58" s="14" t="s">
        <v>148</v>
      </c>
      <c r="G58" s="14">
        <v>72</v>
      </c>
      <c r="H58" s="14" t="s">
        <v>51</v>
      </c>
      <c r="I58" s="14" t="s">
        <v>26</v>
      </c>
      <c r="J58" s="14" t="s">
        <v>115</v>
      </c>
      <c r="K58" s="14" t="s">
        <v>116</v>
      </c>
      <c r="L58" s="14" t="s">
        <v>7</v>
      </c>
      <c r="M58" s="14"/>
      <c r="N58" s="14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.1">
      <c r="A59" s="15"/>
      <c r="B59" s="48">
        <v>1</v>
      </c>
      <c r="C59" s="16">
        <v>44453</v>
      </c>
      <c r="D59" s="14" t="s">
        <v>142</v>
      </c>
      <c r="E59" s="14" t="s">
        <v>120</v>
      </c>
      <c r="F59" s="14" t="s">
        <v>149</v>
      </c>
      <c r="G59" s="14">
        <v>65</v>
      </c>
      <c r="H59" s="14" t="s">
        <v>51</v>
      </c>
      <c r="I59" s="14" t="s">
        <v>10</v>
      </c>
      <c r="J59" s="14" t="s">
        <v>115</v>
      </c>
      <c r="K59" s="14" t="s">
        <v>116</v>
      </c>
      <c r="L59" s="14" t="s">
        <v>8</v>
      </c>
      <c r="M59" s="14"/>
      <c r="N59" s="14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.1">
      <c r="A60" s="15"/>
      <c r="B60" s="48">
        <v>1</v>
      </c>
      <c r="C60" s="16">
        <v>44453</v>
      </c>
      <c r="D60" s="14" t="s">
        <v>137</v>
      </c>
      <c r="E60" s="14" t="s">
        <v>120</v>
      </c>
      <c r="F60" s="14" t="s">
        <v>150</v>
      </c>
      <c r="G60" s="14">
        <v>62</v>
      </c>
      <c r="H60" s="14" t="s">
        <v>47</v>
      </c>
      <c r="I60" s="14" t="s">
        <v>10</v>
      </c>
      <c r="J60" s="14" t="s">
        <v>115</v>
      </c>
      <c r="K60" s="14" t="s">
        <v>116</v>
      </c>
      <c r="L60" s="14" t="s">
        <v>8</v>
      </c>
      <c r="M60" s="14"/>
      <c r="N60" s="14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.1">
      <c r="A61" s="15"/>
      <c r="B61" s="48">
        <v>1</v>
      </c>
      <c r="C61" s="16">
        <v>44453</v>
      </c>
      <c r="D61" s="14" t="s">
        <v>151</v>
      </c>
      <c r="E61" s="14" t="s">
        <v>123</v>
      </c>
      <c r="F61" s="14" t="s">
        <v>152</v>
      </c>
      <c r="G61" s="14">
        <v>69</v>
      </c>
      <c r="H61" s="14" t="s">
        <v>51</v>
      </c>
      <c r="I61" s="14" t="s">
        <v>10</v>
      </c>
      <c r="J61" s="14" t="s">
        <v>115</v>
      </c>
      <c r="K61" s="14" t="s">
        <v>116</v>
      </c>
      <c r="L61" s="14" t="s">
        <v>7</v>
      </c>
      <c r="M61" s="14"/>
      <c r="N61" s="14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.1">
      <c r="A62" s="15"/>
      <c r="B62" s="48">
        <v>1</v>
      </c>
      <c r="C62" s="16">
        <v>44453</v>
      </c>
      <c r="D62" s="14" t="s">
        <v>142</v>
      </c>
      <c r="E62" s="14" t="s">
        <v>120</v>
      </c>
      <c r="F62" s="14" t="s">
        <v>153</v>
      </c>
      <c r="G62" s="14">
        <v>66</v>
      </c>
      <c r="H62" s="14" t="s">
        <v>51</v>
      </c>
      <c r="I62" s="14" t="s">
        <v>10</v>
      </c>
      <c r="J62" s="14" t="s">
        <v>115</v>
      </c>
      <c r="K62" s="14" t="s">
        <v>116</v>
      </c>
      <c r="L62" s="14" t="s">
        <v>8</v>
      </c>
      <c r="M62" s="14"/>
      <c r="N62" s="14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.1">
      <c r="A63" s="15"/>
      <c r="B63" s="48">
        <v>1</v>
      </c>
      <c r="C63" s="16">
        <v>44455</v>
      </c>
      <c r="D63" s="14" t="s">
        <v>142</v>
      </c>
      <c r="E63" s="14" t="s">
        <v>120</v>
      </c>
      <c r="F63" s="14" t="s">
        <v>154</v>
      </c>
      <c r="G63" s="14">
        <v>74</v>
      </c>
      <c r="H63" s="14" t="s">
        <v>47</v>
      </c>
      <c r="I63" s="14" t="s">
        <v>22</v>
      </c>
      <c r="J63" s="14" t="s">
        <v>115</v>
      </c>
      <c r="K63" s="14" t="s">
        <v>116</v>
      </c>
      <c r="L63" s="14" t="s">
        <v>8</v>
      </c>
      <c r="M63" s="14"/>
      <c r="N63" s="14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.1">
      <c r="A64" s="15"/>
      <c r="B64" s="48">
        <v>1</v>
      </c>
      <c r="C64" s="16">
        <v>44455</v>
      </c>
      <c r="D64" s="14" t="s">
        <v>137</v>
      </c>
      <c r="E64" s="14" t="s">
        <v>120</v>
      </c>
      <c r="F64" s="14" t="s">
        <v>155</v>
      </c>
      <c r="G64" s="14">
        <v>60</v>
      </c>
      <c r="H64" s="14" t="s">
        <v>51</v>
      </c>
      <c r="I64" s="14" t="s">
        <v>22</v>
      </c>
      <c r="J64" s="14" t="s">
        <v>115</v>
      </c>
      <c r="K64" s="14" t="s">
        <v>116</v>
      </c>
      <c r="L64" s="14" t="s">
        <v>8</v>
      </c>
      <c r="M64" s="14"/>
      <c r="N64" s="14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.1">
      <c r="A65" s="15"/>
      <c r="B65" s="48">
        <v>1</v>
      </c>
      <c r="C65" s="16">
        <v>44455</v>
      </c>
      <c r="D65" s="14" t="s">
        <v>137</v>
      </c>
      <c r="E65" s="14" t="s">
        <v>120</v>
      </c>
      <c r="F65" s="14" t="s">
        <v>156</v>
      </c>
      <c r="G65" s="14">
        <v>81</v>
      </c>
      <c r="H65" s="14" t="s">
        <v>47</v>
      </c>
      <c r="I65" s="14" t="s">
        <v>22</v>
      </c>
      <c r="J65" s="14" t="s">
        <v>115</v>
      </c>
      <c r="K65" s="14" t="s">
        <v>116</v>
      </c>
      <c r="L65" s="14" t="s">
        <v>8</v>
      </c>
      <c r="M65" s="14"/>
      <c r="N65" s="14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.1">
      <c r="A66" s="15"/>
      <c r="B66" s="48">
        <v>1</v>
      </c>
      <c r="C66" s="16">
        <v>44455</v>
      </c>
      <c r="D66" s="14" t="s">
        <v>131</v>
      </c>
      <c r="E66" s="14" t="s">
        <v>123</v>
      </c>
      <c r="F66" s="14" t="s">
        <v>157</v>
      </c>
      <c r="G66" s="14">
        <v>84</v>
      </c>
      <c r="H66" s="14" t="s">
        <v>47</v>
      </c>
      <c r="I66" s="14" t="s">
        <v>22</v>
      </c>
      <c r="J66" s="14" t="s">
        <v>115</v>
      </c>
      <c r="K66" s="14" t="s">
        <v>116</v>
      </c>
      <c r="L66" s="14" t="s">
        <v>8</v>
      </c>
      <c r="M66" s="14"/>
      <c r="N66" s="14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27.95">
      <c r="A67" s="15"/>
      <c r="B67" s="48">
        <v>1</v>
      </c>
      <c r="C67" s="16">
        <v>44459</v>
      </c>
      <c r="D67" s="14" t="s">
        <v>158</v>
      </c>
      <c r="E67" s="14" t="s">
        <v>110</v>
      </c>
      <c r="F67" s="14" t="s">
        <v>159</v>
      </c>
      <c r="G67" s="14">
        <v>84</v>
      </c>
      <c r="H67" s="14" t="s">
        <v>51</v>
      </c>
      <c r="I67" s="14" t="s">
        <v>10</v>
      </c>
      <c r="J67" s="14" t="s">
        <v>115</v>
      </c>
      <c r="K67" s="14" t="s">
        <v>116</v>
      </c>
      <c r="L67" s="14" t="s">
        <v>8</v>
      </c>
      <c r="M67" s="14"/>
      <c r="N67" s="14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.1">
      <c r="A68" s="15"/>
      <c r="B68" s="48">
        <v>1</v>
      </c>
      <c r="C68" s="16">
        <v>44463</v>
      </c>
      <c r="D68" s="14" t="s">
        <v>137</v>
      </c>
      <c r="E68" s="14" t="s">
        <v>120</v>
      </c>
      <c r="F68" s="14" t="s">
        <v>160</v>
      </c>
      <c r="G68" s="14">
        <v>65</v>
      </c>
      <c r="H68" s="14" t="s">
        <v>51</v>
      </c>
      <c r="I68" s="14" t="s">
        <v>10</v>
      </c>
      <c r="J68" s="14" t="s">
        <v>115</v>
      </c>
      <c r="K68" s="14" t="s">
        <v>116</v>
      </c>
      <c r="L68" s="14" t="s">
        <v>8</v>
      </c>
      <c r="M68" s="14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.1">
      <c r="A69" s="15"/>
      <c r="B69" s="48">
        <v>1</v>
      </c>
      <c r="C69" s="16">
        <v>44463</v>
      </c>
      <c r="D69" s="14" t="s">
        <v>142</v>
      </c>
      <c r="E69" s="14" t="s">
        <v>120</v>
      </c>
      <c r="F69" s="14" t="s">
        <v>161</v>
      </c>
      <c r="G69" s="14">
        <v>73</v>
      </c>
      <c r="H69" s="14" t="s">
        <v>51</v>
      </c>
      <c r="I69" s="14" t="s">
        <v>10</v>
      </c>
      <c r="J69" s="14" t="s">
        <v>115</v>
      </c>
      <c r="K69" s="14" t="s">
        <v>116</v>
      </c>
      <c r="L69" s="14" t="s">
        <v>8</v>
      </c>
      <c r="M69" s="14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.1">
      <c r="A70" s="15"/>
      <c r="B70" s="48">
        <v>1</v>
      </c>
      <c r="C70" s="16">
        <v>44463</v>
      </c>
      <c r="D70" s="14" t="s">
        <v>137</v>
      </c>
      <c r="E70" s="14" t="s">
        <v>120</v>
      </c>
      <c r="F70" s="14" t="s">
        <v>162</v>
      </c>
      <c r="G70" s="14">
        <v>68</v>
      </c>
      <c r="H70" s="14" t="s">
        <v>47</v>
      </c>
      <c r="I70" s="14" t="s">
        <v>10</v>
      </c>
      <c r="J70" s="14" t="s">
        <v>115</v>
      </c>
      <c r="K70" s="14" t="s">
        <v>116</v>
      </c>
      <c r="L70" s="14" t="s">
        <v>8</v>
      </c>
      <c r="M70" s="14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.1">
      <c r="A71" s="15"/>
      <c r="B71" s="48">
        <v>1</v>
      </c>
      <c r="C71" s="16">
        <v>44463</v>
      </c>
      <c r="D71" s="14" t="s">
        <v>137</v>
      </c>
      <c r="E71" s="14" t="s">
        <v>120</v>
      </c>
      <c r="F71" s="14" t="s">
        <v>163</v>
      </c>
      <c r="G71" s="14">
        <v>93</v>
      </c>
      <c r="H71" s="14" t="s">
        <v>51</v>
      </c>
      <c r="I71" s="14" t="s">
        <v>10</v>
      </c>
      <c r="J71" s="14" t="s">
        <v>115</v>
      </c>
      <c r="K71" s="14" t="s">
        <v>116</v>
      </c>
      <c r="L71" s="14" t="s">
        <v>8</v>
      </c>
      <c r="M71" s="14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.1">
      <c r="A72" s="15"/>
      <c r="B72" s="48">
        <v>1</v>
      </c>
      <c r="C72" s="16">
        <v>44463</v>
      </c>
      <c r="D72" s="14" t="s">
        <v>164</v>
      </c>
      <c r="E72" s="14" t="s">
        <v>129</v>
      </c>
      <c r="F72" s="14" t="s">
        <v>165</v>
      </c>
      <c r="G72" s="14">
        <v>67</v>
      </c>
      <c r="H72" s="14" t="s">
        <v>51</v>
      </c>
      <c r="I72" s="14" t="s">
        <v>12</v>
      </c>
      <c r="J72" s="14" t="s">
        <v>115</v>
      </c>
      <c r="K72" s="14" t="s">
        <v>116</v>
      </c>
      <c r="L72" s="14" t="s">
        <v>8</v>
      </c>
      <c r="M72" s="14"/>
      <c r="N72" s="14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56.1">
      <c r="A73" s="15"/>
      <c r="B73" s="48">
        <v>1</v>
      </c>
      <c r="C73" s="16">
        <v>44465</v>
      </c>
      <c r="D73" s="14" t="s">
        <v>166</v>
      </c>
      <c r="E73" s="14" t="s">
        <v>129</v>
      </c>
      <c r="F73" s="14" t="s">
        <v>167</v>
      </c>
      <c r="G73" s="14">
        <v>82</v>
      </c>
      <c r="H73" s="14" t="s">
        <v>47</v>
      </c>
      <c r="I73" s="14" t="s">
        <v>12</v>
      </c>
      <c r="J73" s="14" t="s">
        <v>115</v>
      </c>
      <c r="K73" s="14" t="s">
        <v>116</v>
      </c>
      <c r="L73" s="14" t="s">
        <v>8</v>
      </c>
      <c r="M73" s="14"/>
      <c r="N73" s="14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.1">
      <c r="A74" s="15"/>
      <c r="B74" s="48">
        <v>1</v>
      </c>
      <c r="C74" s="16">
        <v>44465</v>
      </c>
      <c r="D74" s="14" t="s">
        <v>168</v>
      </c>
      <c r="E74" s="14" t="s">
        <v>110</v>
      </c>
      <c r="F74" s="14" t="s">
        <v>169</v>
      </c>
      <c r="G74" s="14">
        <v>88</v>
      </c>
      <c r="H74" s="14" t="s">
        <v>51</v>
      </c>
      <c r="I74" s="14" t="s">
        <v>12</v>
      </c>
      <c r="J74" s="14" t="s">
        <v>115</v>
      </c>
      <c r="K74" s="14" t="s">
        <v>116</v>
      </c>
      <c r="L74" s="14" t="s">
        <v>8</v>
      </c>
      <c r="M74" s="14"/>
      <c r="N74" s="1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7.95">
      <c r="A75" s="15"/>
      <c r="B75" s="48">
        <v>1</v>
      </c>
      <c r="C75" s="16">
        <v>44465</v>
      </c>
      <c r="D75" s="14" t="s">
        <v>170</v>
      </c>
      <c r="E75" s="14" t="s">
        <v>129</v>
      </c>
      <c r="F75" s="14" t="s">
        <v>171</v>
      </c>
      <c r="G75" s="14">
        <v>68</v>
      </c>
      <c r="H75" s="14" t="s">
        <v>51</v>
      </c>
      <c r="I75" s="14" t="s">
        <v>12</v>
      </c>
      <c r="J75" s="14" t="s">
        <v>115</v>
      </c>
      <c r="K75" s="14" t="s">
        <v>116</v>
      </c>
      <c r="L75" s="14" t="s">
        <v>8</v>
      </c>
      <c r="M75" s="14"/>
      <c r="N75" s="1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.1">
      <c r="A76" s="15"/>
      <c r="B76" s="48">
        <v>1</v>
      </c>
      <c r="C76" s="16">
        <v>44467</v>
      </c>
      <c r="D76" s="14" t="s">
        <v>131</v>
      </c>
      <c r="E76" s="14" t="s">
        <v>123</v>
      </c>
      <c r="F76" s="14" t="s">
        <v>172</v>
      </c>
      <c r="G76" s="14">
        <v>55</v>
      </c>
      <c r="H76" s="14" t="s">
        <v>51</v>
      </c>
      <c r="I76" s="14" t="s">
        <v>10</v>
      </c>
      <c r="J76" s="14" t="s">
        <v>115</v>
      </c>
      <c r="K76" s="14" t="s">
        <v>116</v>
      </c>
      <c r="L76" s="14" t="s">
        <v>8</v>
      </c>
      <c r="M76" s="14"/>
      <c r="N76" s="14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27.95">
      <c r="A77" s="15"/>
      <c r="B77" s="48">
        <v>1</v>
      </c>
      <c r="C77" s="16">
        <v>44467</v>
      </c>
      <c r="D77" s="14" t="s">
        <v>173</v>
      </c>
      <c r="E77" s="14" t="s">
        <v>174</v>
      </c>
      <c r="F77" s="14" t="s">
        <v>175</v>
      </c>
      <c r="G77" s="14">
        <v>58</v>
      </c>
      <c r="H77" s="14" t="s">
        <v>47</v>
      </c>
      <c r="I77" s="14" t="s">
        <v>10</v>
      </c>
      <c r="J77" s="14" t="s">
        <v>115</v>
      </c>
      <c r="K77" s="14" t="s">
        <v>116</v>
      </c>
      <c r="L77" s="14" t="s">
        <v>8</v>
      </c>
      <c r="M77" s="14"/>
      <c r="N77" s="14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.1">
      <c r="A78" s="15"/>
      <c r="B78" s="48">
        <v>1</v>
      </c>
      <c r="C78" s="16">
        <v>44467</v>
      </c>
      <c r="D78" s="14" t="s">
        <v>137</v>
      </c>
      <c r="E78" s="14" t="s">
        <v>120</v>
      </c>
      <c r="F78" s="14" t="s">
        <v>176</v>
      </c>
      <c r="G78" s="14">
        <v>49</v>
      </c>
      <c r="H78" s="14" t="s">
        <v>51</v>
      </c>
      <c r="I78" s="14" t="s">
        <v>10</v>
      </c>
      <c r="J78" s="14" t="s">
        <v>115</v>
      </c>
      <c r="K78" s="14" t="s">
        <v>116</v>
      </c>
      <c r="L78" s="14" t="s">
        <v>8</v>
      </c>
      <c r="M78" s="14"/>
      <c r="N78" s="14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.1">
      <c r="A79" s="15"/>
      <c r="B79" s="48">
        <v>1</v>
      </c>
      <c r="C79" s="16">
        <v>44467</v>
      </c>
      <c r="D79" s="14" t="s">
        <v>137</v>
      </c>
      <c r="E79" s="14" t="s">
        <v>120</v>
      </c>
      <c r="F79" s="14" t="s">
        <v>177</v>
      </c>
      <c r="G79" s="14">
        <v>81</v>
      </c>
      <c r="H79" s="14" t="s">
        <v>47</v>
      </c>
      <c r="I79" s="14" t="s">
        <v>10</v>
      </c>
      <c r="J79" s="14" t="s">
        <v>115</v>
      </c>
      <c r="K79" s="14" t="s">
        <v>116</v>
      </c>
      <c r="L79" s="14" t="s">
        <v>7</v>
      </c>
      <c r="M79" s="14"/>
      <c r="N79" s="14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.1">
      <c r="A80" s="15"/>
      <c r="B80" s="48">
        <v>1</v>
      </c>
      <c r="C80" s="16">
        <v>44469</v>
      </c>
      <c r="D80" s="14" t="s">
        <v>142</v>
      </c>
      <c r="E80" s="14" t="s">
        <v>120</v>
      </c>
      <c r="F80" s="14" t="s">
        <v>178</v>
      </c>
      <c r="G80" s="14">
        <v>66</v>
      </c>
      <c r="H80" s="14" t="s">
        <v>51</v>
      </c>
      <c r="I80" s="14" t="s">
        <v>10</v>
      </c>
      <c r="J80" s="14" t="s">
        <v>115</v>
      </c>
      <c r="K80" s="14" t="s">
        <v>116</v>
      </c>
      <c r="L80" s="14" t="s">
        <v>8</v>
      </c>
      <c r="M80" s="14"/>
      <c r="N80" s="14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.1">
      <c r="A81" s="15"/>
      <c r="B81" s="48">
        <v>1</v>
      </c>
      <c r="C81" s="16">
        <v>44469</v>
      </c>
      <c r="D81" s="14" t="s">
        <v>142</v>
      </c>
      <c r="E81" s="14" t="s">
        <v>120</v>
      </c>
      <c r="F81" s="14" t="s">
        <v>179</v>
      </c>
      <c r="G81" s="14">
        <v>66</v>
      </c>
      <c r="H81" s="14" t="s">
        <v>47</v>
      </c>
      <c r="I81" s="14" t="s">
        <v>10</v>
      </c>
      <c r="J81" s="14" t="s">
        <v>115</v>
      </c>
      <c r="K81" s="14" t="s">
        <v>116</v>
      </c>
      <c r="L81" s="14" t="s">
        <v>8</v>
      </c>
      <c r="M81" s="14"/>
      <c r="N81" s="14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.1">
      <c r="A82" s="15"/>
      <c r="B82" s="48">
        <v>1</v>
      </c>
      <c r="C82" s="16">
        <v>44469</v>
      </c>
      <c r="D82" s="14" t="s">
        <v>142</v>
      </c>
      <c r="E82" s="14" t="s">
        <v>120</v>
      </c>
      <c r="F82" s="14" t="s">
        <v>180</v>
      </c>
      <c r="G82" s="14">
        <v>64</v>
      </c>
      <c r="H82" s="14" t="s">
        <v>47</v>
      </c>
      <c r="I82" s="14" t="s">
        <v>10</v>
      </c>
      <c r="J82" s="14" t="s">
        <v>115</v>
      </c>
      <c r="K82" s="14" t="s">
        <v>116</v>
      </c>
      <c r="L82" s="14" t="s">
        <v>8</v>
      </c>
      <c r="M82" s="14"/>
      <c r="N82" s="14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.1">
      <c r="A83" s="15"/>
      <c r="B83" s="48">
        <v>1</v>
      </c>
      <c r="C83" s="16">
        <v>44469</v>
      </c>
      <c r="D83" s="14" t="s">
        <v>131</v>
      </c>
      <c r="E83" s="14" t="s">
        <v>123</v>
      </c>
      <c r="F83" s="14" t="s">
        <v>181</v>
      </c>
      <c r="G83" s="14">
        <v>63</v>
      </c>
      <c r="H83" s="14" t="s">
        <v>51</v>
      </c>
      <c r="I83" s="14" t="s">
        <v>10</v>
      </c>
      <c r="J83" s="14" t="s">
        <v>115</v>
      </c>
      <c r="K83" s="14" t="s">
        <v>116</v>
      </c>
      <c r="L83" s="14" t="s">
        <v>8</v>
      </c>
      <c r="M83" s="14"/>
      <c r="N83" s="14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.1">
      <c r="A84" s="15"/>
      <c r="B84" s="48">
        <v>1</v>
      </c>
      <c r="C84" s="16">
        <v>44473</v>
      </c>
      <c r="D84" s="14" t="s">
        <v>151</v>
      </c>
      <c r="E84" s="14" t="s">
        <v>113</v>
      </c>
      <c r="F84" s="14" t="s">
        <v>182</v>
      </c>
      <c r="G84" s="14">
        <v>51</v>
      </c>
      <c r="H84" s="14" t="s">
        <v>51</v>
      </c>
      <c r="I84" s="14" t="s">
        <v>13</v>
      </c>
      <c r="J84" s="14" t="s">
        <v>115</v>
      </c>
      <c r="K84" s="14" t="s">
        <v>116</v>
      </c>
      <c r="L84" s="14" t="s">
        <v>8</v>
      </c>
      <c r="M84" s="14"/>
      <c r="N84" s="14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.1">
      <c r="A85" s="15"/>
      <c r="B85" s="48">
        <v>1</v>
      </c>
      <c r="C85" s="16">
        <v>44473</v>
      </c>
      <c r="D85" s="14" t="s">
        <v>151</v>
      </c>
      <c r="E85" s="14" t="s">
        <v>113</v>
      </c>
      <c r="F85" s="14" t="s">
        <v>183</v>
      </c>
      <c r="G85" s="14">
        <v>72</v>
      </c>
      <c r="H85" s="14" t="s">
        <v>51</v>
      </c>
      <c r="I85" s="14" t="s">
        <v>13</v>
      </c>
      <c r="J85" s="14" t="s">
        <v>115</v>
      </c>
      <c r="K85" s="14" t="s">
        <v>116</v>
      </c>
      <c r="L85" s="14" t="s">
        <v>8</v>
      </c>
      <c r="M85" s="14"/>
      <c r="N85" s="14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.1">
      <c r="A86" s="15"/>
      <c r="B86" s="48">
        <v>1</v>
      </c>
      <c r="C86" s="16">
        <v>44473</v>
      </c>
      <c r="D86" s="14" t="s">
        <v>137</v>
      </c>
      <c r="E86" s="14" t="s">
        <v>120</v>
      </c>
      <c r="F86" s="14" t="s">
        <v>184</v>
      </c>
      <c r="G86" s="14">
        <v>79</v>
      </c>
      <c r="H86" s="14" t="s">
        <v>51</v>
      </c>
      <c r="I86" s="14" t="s">
        <v>13</v>
      </c>
      <c r="J86" s="14" t="s">
        <v>115</v>
      </c>
      <c r="K86" s="14" t="s">
        <v>116</v>
      </c>
      <c r="L86" s="14" t="s">
        <v>8</v>
      </c>
      <c r="M86" s="14"/>
      <c r="N86" s="14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.1">
      <c r="A87" s="15"/>
      <c r="B87" s="48">
        <v>1</v>
      </c>
      <c r="C87" s="16">
        <v>44473</v>
      </c>
      <c r="D87" s="14" t="s">
        <v>131</v>
      </c>
      <c r="E87" s="14" t="s">
        <v>123</v>
      </c>
      <c r="F87" s="14" t="s">
        <v>185</v>
      </c>
      <c r="G87" s="14">
        <v>60</v>
      </c>
      <c r="H87" s="14" t="s">
        <v>47</v>
      </c>
      <c r="I87" s="14" t="s">
        <v>13</v>
      </c>
      <c r="J87" s="14" t="s">
        <v>115</v>
      </c>
      <c r="K87" s="14" t="s">
        <v>116</v>
      </c>
      <c r="L87" s="14" t="s">
        <v>8</v>
      </c>
      <c r="M87" s="14"/>
      <c r="N87" s="14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.1">
      <c r="A88" s="15"/>
      <c r="B88" s="48">
        <v>1</v>
      </c>
      <c r="C88" s="16">
        <v>44474</v>
      </c>
      <c r="D88" s="14" t="s">
        <v>186</v>
      </c>
      <c r="E88" s="14" t="s">
        <v>113</v>
      </c>
      <c r="F88" s="14" t="s">
        <v>187</v>
      </c>
      <c r="G88" s="14">
        <v>78</v>
      </c>
      <c r="H88" s="14" t="s">
        <v>47</v>
      </c>
      <c r="I88" s="14" t="s">
        <v>10</v>
      </c>
      <c r="J88" s="14" t="s">
        <v>115</v>
      </c>
      <c r="K88" s="14" t="s">
        <v>116</v>
      </c>
      <c r="L88" s="14" t="s">
        <v>8</v>
      </c>
      <c r="M88" s="14"/>
      <c r="N88" s="14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.1">
      <c r="A89" s="15"/>
      <c r="B89" s="48">
        <v>1</v>
      </c>
      <c r="C89" s="16">
        <v>44474</v>
      </c>
      <c r="D89" s="14" t="s">
        <v>188</v>
      </c>
      <c r="E89" s="14" t="s">
        <v>123</v>
      </c>
      <c r="F89" s="14" t="s">
        <v>189</v>
      </c>
      <c r="G89" s="14">
        <v>44</v>
      </c>
      <c r="H89" s="14" t="s">
        <v>47</v>
      </c>
      <c r="I89" s="14" t="s">
        <v>10</v>
      </c>
      <c r="J89" s="14" t="s">
        <v>115</v>
      </c>
      <c r="K89" s="14" t="s">
        <v>116</v>
      </c>
      <c r="L89" s="14" t="s">
        <v>7</v>
      </c>
      <c r="M89" s="14"/>
      <c r="N89" s="1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.1">
      <c r="A90" s="15"/>
      <c r="B90" s="48">
        <v>1</v>
      </c>
      <c r="C90" s="16">
        <v>44474</v>
      </c>
      <c r="D90" s="14" t="s">
        <v>142</v>
      </c>
      <c r="E90" s="14" t="s">
        <v>120</v>
      </c>
      <c r="F90" s="14" t="s">
        <v>190</v>
      </c>
      <c r="G90" s="14">
        <v>62</v>
      </c>
      <c r="H90" s="14" t="s">
        <v>51</v>
      </c>
      <c r="I90" s="14" t="s">
        <v>10</v>
      </c>
      <c r="J90" s="14" t="s">
        <v>115</v>
      </c>
      <c r="K90" s="14" t="s">
        <v>116</v>
      </c>
      <c r="L90" s="14" t="s">
        <v>7</v>
      </c>
      <c r="M90" s="14"/>
      <c r="N90" s="14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.1">
      <c r="A91" s="15"/>
      <c r="B91" s="48">
        <v>1</v>
      </c>
      <c r="C91" s="16">
        <v>44474</v>
      </c>
      <c r="D91" s="14" t="s">
        <v>142</v>
      </c>
      <c r="E91" s="14" t="s">
        <v>120</v>
      </c>
      <c r="F91" s="14" t="s">
        <v>191</v>
      </c>
      <c r="G91" s="14">
        <v>91</v>
      </c>
      <c r="H91" s="14" t="s">
        <v>51</v>
      </c>
      <c r="I91" s="14" t="s">
        <v>10</v>
      </c>
      <c r="J91" s="14" t="s">
        <v>115</v>
      </c>
      <c r="K91" s="14" t="s">
        <v>116</v>
      </c>
      <c r="L91" s="14" t="s">
        <v>7</v>
      </c>
      <c r="M91" s="14"/>
      <c r="N91" s="14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27.95">
      <c r="A92" s="15"/>
      <c r="B92" s="48">
        <v>1</v>
      </c>
      <c r="C92" s="16">
        <v>44476</v>
      </c>
      <c r="D92" s="14" t="s">
        <v>192</v>
      </c>
      <c r="E92" s="14" t="s">
        <v>129</v>
      </c>
      <c r="F92" s="14" t="s">
        <v>193</v>
      </c>
      <c r="G92" s="14">
        <v>88</v>
      </c>
      <c r="H92" s="14" t="s">
        <v>51</v>
      </c>
      <c r="I92" s="14" t="s">
        <v>26</v>
      </c>
      <c r="J92" s="14" t="s">
        <v>115</v>
      </c>
      <c r="K92" s="14" t="s">
        <v>116</v>
      </c>
      <c r="L92" s="14" t="s">
        <v>8</v>
      </c>
      <c r="M92" s="14"/>
      <c r="N92" s="14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.1">
      <c r="A93" s="15"/>
      <c r="B93" s="48">
        <v>1</v>
      </c>
      <c r="C93" s="16">
        <v>44477</v>
      </c>
      <c r="D93" s="14" t="s">
        <v>194</v>
      </c>
      <c r="E93" s="14" t="s">
        <v>113</v>
      </c>
      <c r="F93" s="14" t="s">
        <v>195</v>
      </c>
      <c r="G93" s="14">
        <v>33</v>
      </c>
      <c r="H93" s="14" t="s">
        <v>47</v>
      </c>
      <c r="I93" s="14" t="s">
        <v>10</v>
      </c>
      <c r="J93" s="14" t="s">
        <v>115</v>
      </c>
      <c r="K93" s="14" t="s">
        <v>116</v>
      </c>
      <c r="L93" s="14" t="s">
        <v>7</v>
      </c>
      <c r="M93" s="14"/>
      <c r="N93" s="14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.1">
      <c r="A94" s="15"/>
      <c r="B94" s="48">
        <v>1</v>
      </c>
      <c r="C94" s="16">
        <v>44477</v>
      </c>
      <c r="D94" s="14" t="s">
        <v>137</v>
      </c>
      <c r="E94" s="14" t="s">
        <v>120</v>
      </c>
      <c r="F94" s="14" t="s">
        <v>196</v>
      </c>
      <c r="G94" s="14">
        <v>66</v>
      </c>
      <c r="H94" s="14" t="s">
        <v>51</v>
      </c>
      <c r="I94" s="14" t="s">
        <v>10</v>
      </c>
      <c r="J94" s="14" t="s">
        <v>115</v>
      </c>
      <c r="K94" s="14" t="s">
        <v>116</v>
      </c>
      <c r="L94" s="14" t="s">
        <v>8</v>
      </c>
      <c r="M94" s="14"/>
      <c r="N94" s="14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.1">
      <c r="A95" s="15"/>
      <c r="B95" s="48">
        <v>1</v>
      </c>
      <c r="C95" s="16">
        <v>44477</v>
      </c>
      <c r="D95" s="14" t="s">
        <v>142</v>
      </c>
      <c r="E95" s="14" t="s">
        <v>120</v>
      </c>
      <c r="F95" s="14" t="s">
        <v>197</v>
      </c>
      <c r="G95" s="14">
        <v>60</v>
      </c>
      <c r="H95" s="14" t="s">
        <v>47</v>
      </c>
      <c r="I95" s="14" t="s">
        <v>10</v>
      </c>
      <c r="J95" s="14" t="s">
        <v>115</v>
      </c>
      <c r="K95" s="14" t="s">
        <v>116</v>
      </c>
      <c r="L95" s="14" t="s">
        <v>8</v>
      </c>
      <c r="M95" s="14"/>
      <c r="N95" s="14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27.95">
      <c r="A96" s="15"/>
      <c r="B96" s="48">
        <v>1</v>
      </c>
      <c r="C96" s="16">
        <v>44477</v>
      </c>
      <c r="D96" s="14" t="s">
        <v>198</v>
      </c>
      <c r="E96" s="14" t="s">
        <v>199</v>
      </c>
      <c r="F96" s="14" t="s">
        <v>200</v>
      </c>
      <c r="G96" s="14">
        <v>80</v>
      </c>
      <c r="H96" s="14" t="s">
        <v>51</v>
      </c>
      <c r="I96" s="14" t="s">
        <v>26</v>
      </c>
      <c r="J96" s="14" t="s">
        <v>115</v>
      </c>
      <c r="K96" s="14" t="s">
        <v>116</v>
      </c>
      <c r="L96" s="14" t="s">
        <v>8</v>
      </c>
      <c r="M96" s="14"/>
      <c r="N96" s="14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.1">
      <c r="A97" s="15"/>
      <c r="B97" s="48">
        <v>1</v>
      </c>
      <c r="C97" s="16">
        <v>44479</v>
      </c>
      <c r="D97" s="14" t="s">
        <v>201</v>
      </c>
      <c r="E97" s="14" t="s">
        <v>110</v>
      </c>
      <c r="F97" s="14" t="s">
        <v>202</v>
      </c>
      <c r="G97" s="14">
        <v>75</v>
      </c>
      <c r="H97" s="14" t="s">
        <v>47</v>
      </c>
      <c r="I97" s="14" t="s">
        <v>12</v>
      </c>
      <c r="J97" s="14" t="s">
        <v>115</v>
      </c>
      <c r="K97" s="14" t="s">
        <v>116</v>
      </c>
      <c r="L97" s="14" t="s">
        <v>6</v>
      </c>
      <c r="M97" s="14"/>
      <c r="N97" s="14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1">
      <c r="A98" s="15"/>
      <c r="B98" s="48">
        <v>1</v>
      </c>
      <c r="C98" s="16">
        <v>44479</v>
      </c>
      <c r="D98" s="14" t="s">
        <v>203</v>
      </c>
      <c r="E98" s="14" t="s">
        <v>110</v>
      </c>
      <c r="F98" s="14" t="s">
        <v>204</v>
      </c>
      <c r="G98" s="14">
        <v>81</v>
      </c>
      <c r="H98" s="14" t="s">
        <v>47</v>
      </c>
      <c r="I98" s="14" t="s">
        <v>12</v>
      </c>
      <c r="J98" s="14" t="s">
        <v>115</v>
      </c>
      <c r="K98" s="14" t="s">
        <v>116</v>
      </c>
      <c r="L98" s="14" t="s">
        <v>7</v>
      </c>
      <c r="M98" s="14"/>
      <c r="N98" s="14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1">
      <c r="A99" s="15"/>
      <c r="B99" s="48">
        <v>1</v>
      </c>
      <c r="C99" s="16">
        <v>44479</v>
      </c>
      <c r="D99" s="14" t="s">
        <v>205</v>
      </c>
      <c r="E99" s="14" t="s">
        <v>110</v>
      </c>
      <c r="F99" s="14" t="s">
        <v>206</v>
      </c>
      <c r="G99" s="14">
        <v>89</v>
      </c>
      <c r="H99" s="14" t="s">
        <v>51</v>
      </c>
      <c r="I99" s="14" t="s">
        <v>12</v>
      </c>
      <c r="J99" s="14" t="s">
        <v>115</v>
      </c>
      <c r="K99" s="14" t="s">
        <v>116</v>
      </c>
      <c r="L99" s="14" t="s">
        <v>8</v>
      </c>
      <c r="M99" s="14"/>
      <c r="N99" s="14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.1">
      <c r="A100" s="15"/>
      <c r="B100" s="48">
        <v>1</v>
      </c>
      <c r="C100" s="16">
        <v>44479</v>
      </c>
      <c r="D100" s="14" t="s">
        <v>186</v>
      </c>
      <c r="E100" s="14" t="s">
        <v>113</v>
      </c>
      <c r="F100" s="14" t="s">
        <v>207</v>
      </c>
      <c r="G100" s="14">
        <v>49</v>
      </c>
      <c r="H100" s="14" t="s">
        <v>47</v>
      </c>
      <c r="I100" s="14" t="s">
        <v>12</v>
      </c>
      <c r="J100" s="14" t="s">
        <v>115</v>
      </c>
      <c r="K100" s="14" t="s">
        <v>116</v>
      </c>
      <c r="L100" s="14" t="s">
        <v>7</v>
      </c>
      <c r="M100" s="14"/>
      <c r="N100" s="14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.1">
      <c r="A101" s="15"/>
      <c r="B101" s="48">
        <v>1</v>
      </c>
      <c r="C101" s="16">
        <v>44483</v>
      </c>
      <c r="D101" s="14" t="s">
        <v>208</v>
      </c>
      <c r="E101" s="14" t="s">
        <v>113</v>
      </c>
      <c r="F101" s="14" t="s">
        <v>209</v>
      </c>
      <c r="G101" s="14">
        <v>71</v>
      </c>
      <c r="H101" s="14" t="s">
        <v>51</v>
      </c>
      <c r="I101" s="14" t="s">
        <v>10</v>
      </c>
      <c r="J101" s="14" t="s">
        <v>115</v>
      </c>
      <c r="K101" s="14" t="s">
        <v>116</v>
      </c>
      <c r="L101" s="14" t="s">
        <v>7</v>
      </c>
      <c r="M101" s="14"/>
      <c r="N101" s="14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.1">
      <c r="A102" s="15"/>
      <c r="B102" s="48">
        <v>1</v>
      </c>
      <c r="C102" s="16">
        <v>44483</v>
      </c>
      <c r="D102" s="14" t="s">
        <v>208</v>
      </c>
      <c r="E102" s="14" t="s">
        <v>113</v>
      </c>
      <c r="F102" s="14" t="s">
        <v>210</v>
      </c>
      <c r="G102" s="14">
        <v>70</v>
      </c>
      <c r="H102" s="14" t="s">
        <v>47</v>
      </c>
      <c r="I102" s="14" t="s">
        <v>10</v>
      </c>
      <c r="J102" s="14" t="s">
        <v>115</v>
      </c>
      <c r="K102" s="14" t="s">
        <v>116</v>
      </c>
      <c r="L102" s="14" t="s">
        <v>8</v>
      </c>
      <c r="M102" s="14"/>
      <c r="N102" s="14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.1">
      <c r="A103" s="15"/>
      <c r="B103" s="48">
        <v>1</v>
      </c>
      <c r="C103" s="16">
        <v>44483</v>
      </c>
      <c r="D103" s="14" t="s">
        <v>142</v>
      </c>
      <c r="E103" s="14" t="s">
        <v>120</v>
      </c>
      <c r="F103" s="14" t="s">
        <v>211</v>
      </c>
      <c r="G103" s="14">
        <v>65</v>
      </c>
      <c r="H103" s="14" t="s">
        <v>51</v>
      </c>
      <c r="I103" s="14" t="s">
        <v>10</v>
      </c>
      <c r="J103" s="14" t="s">
        <v>115</v>
      </c>
      <c r="K103" s="14" t="s">
        <v>116</v>
      </c>
      <c r="L103" s="14" t="s">
        <v>8</v>
      </c>
      <c r="M103" s="14"/>
      <c r="N103" s="1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.1">
      <c r="A104" s="19" t="s">
        <v>31</v>
      </c>
      <c r="B104" s="48">
        <v>1</v>
      </c>
      <c r="C104" s="16">
        <v>44483</v>
      </c>
      <c r="D104" s="14" t="s">
        <v>212</v>
      </c>
      <c r="E104" s="14" t="s">
        <v>110</v>
      </c>
      <c r="F104" s="14" t="s">
        <v>213</v>
      </c>
      <c r="G104" s="14">
        <v>90</v>
      </c>
      <c r="H104" s="14" t="s">
        <v>51</v>
      </c>
      <c r="I104" s="14" t="s">
        <v>13</v>
      </c>
      <c r="J104" s="14" t="s">
        <v>48</v>
      </c>
      <c r="K104" s="14" t="s">
        <v>116</v>
      </c>
      <c r="L104" s="14" t="s">
        <v>6</v>
      </c>
      <c r="M104" s="14"/>
      <c r="N104" s="14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.1">
      <c r="A105" s="15"/>
      <c r="B105" s="48">
        <v>1</v>
      </c>
      <c r="C105" s="16">
        <v>44484</v>
      </c>
      <c r="D105" s="14" t="s">
        <v>145</v>
      </c>
      <c r="E105" s="14" t="s">
        <v>123</v>
      </c>
      <c r="F105" s="14" t="s">
        <v>214</v>
      </c>
      <c r="G105" s="14">
        <v>55</v>
      </c>
      <c r="H105" s="14" t="s">
        <v>47</v>
      </c>
      <c r="I105" s="14" t="s">
        <v>13</v>
      </c>
      <c r="J105" s="14" t="s">
        <v>115</v>
      </c>
      <c r="K105" s="14" t="s">
        <v>116</v>
      </c>
      <c r="L105" s="14" t="s">
        <v>8</v>
      </c>
      <c r="M105" s="14"/>
      <c r="N105" s="14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.1">
      <c r="A106" s="15"/>
      <c r="B106" s="48">
        <v>1</v>
      </c>
      <c r="C106" s="16">
        <v>44484</v>
      </c>
      <c r="D106" s="14" t="s">
        <v>208</v>
      </c>
      <c r="E106" s="14" t="s">
        <v>113</v>
      </c>
      <c r="F106" s="14" t="s">
        <v>215</v>
      </c>
      <c r="G106" s="14">
        <v>75</v>
      </c>
      <c r="H106" s="14" t="s">
        <v>47</v>
      </c>
      <c r="I106" s="14" t="s">
        <v>13</v>
      </c>
      <c r="J106" s="14" t="s">
        <v>115</v>
      </c>
      <c r="K106" s="14" t="s">
        <v>116</v>
      </c>
      <c r="L106" s="14" t="s">
        <v>8</v>
      </c>
      <c r="M106" s="14"/>
      <c r="N106" s="14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.1">
      <c r="A107" s="15"/>
      <c r="B107" s="48">
        <v>1</v>
      </c>
      <c r="C107" s="16">
        <v>44484</v>
      </c>
      <c r="D107" s="14" t="s">
        <v>142</v>
      </c>
      <c r="E107" s="14" t="s">
        <v>120</v>
      </c>
      <c r="F107" s="14" t="s">
        <v>216</v>
      </c>
      <c r="G107" s="14">
        <v>74</v>
      </c>
      <c r="H107" s="14" t="s">
        <v>47</v>
      </c>
      <c r="I107" s="14" t="s">
        <v>13</v>
      </c>
      <c r="J107" s="14" t="s">
        <v>115</v>
      </c>
      <c r="K107" s="14" t="s">
        <v>116</v>
      </c>
      <c r="L107" s="14" t="s">
        <v>7</v>
      </c>
      <c r="M107" s="14"/>
      <c r="N107" s="14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.1">
      <c r="A108" s="15"/>
      <c r="B108" s="48">
        <v>1</v>
      </c>
      <c r="C108" s="16">
        <v>44484</v>
      </c>
      <c r="D108" s="14" t="s">
        <v>142</v>
      </c>
      <c r="E108" s="14" t="s">
        <v>120</v>
      </c>
      <c r="F108" s="14" t="s">
        <v>217</v>
      </c>
      <c r="G108" s="14">
        <v>78</v>
      </c>
      <c r="H108" s="14" t="s">
        <v>47</v>
      </c>
      <c r="I108" s="14" t="s">
        <v>13</v>
      </c>
      <c r="J108" s="14" t="s">
        <v>115</v>
      </c>
      <c r="K108" s="14" t="s">
        <v>116</v>
      </c>
      <c r="L108" s="14" t="s">
        <v>8</v>
      </c>
      <c r="M108" s="14"/>
      <c r="N108" s="14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.1">
      <c r="A109" s="15"/>
      <c r="B109" s="48">
        <v>1</v>
      </c>
      <c r="C109" s="16">
        <v>44488</v>
      </c>
      <c r="D109" s="14" t="s">
        <v>208</v>
      </c>
      <c r="E109" s="14" t="s">
        <v>113</v>
      </c>
      <c r="F109" s="14" t="s">
        <v>218</v>
      </c>
      <c r="G109" s="14">
        <v>57</v>
      </c>
      <c r="H109" s="14" t="s">
        <v>51</v>
      </c>
      <c r="I109" s="14" t="s">
        <v>10</v>
      </c>
      <c r="J109" s="14" t="s">
        <v>115</v>
      </c>
      <c r="K109" s="14" t="s">
        <v>116</v>
      </c>
      <c r="L109" s="14" t="s">
        <v>8</v>
      </c>
      <c r="M109" s="14"/>
      <c r="N109" s="14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.1">
      <c r="A110" s="15"/>
      <c r="B110" s="48">
        <v>1</v>
      </c>
      <c r="C110" s="16">
        <v>44488</v>
      </c>
      <c r="D110" s="14" t="s">
        <v>137</v>
      </c>
      <c r="E110" s="14" t="s">
        <v>120</v>
      </c>
      <c r="F110" s="14" t="s">
        <v>219</v>
      </c>
      <c r="G110" s="14">
        <v>70</v>
      </c>
      <c r="H110" s="14" t="s">
        <v>51</v>
      </c>
      <c r="I110" s="14" t="s">
        <v>10</v>
      </c>
      <c r="J110" s="14" t="s">
        <v>115</v>
      </c>
      <c r="K110" s="14" t="s">
        <v>116</v>
      </c>
      <c r="L110" s="14" t="s">
        <v>7</v>
      </c>
      <c r="M110" s="14"/>
      <c r="N110" s="14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.1">
      <c r="A111" s="15"/>
      <c r="B111" s="48">
        <v>1</v>
      </c>
      <c r="C111" s="16">
        <v>44488</v>
      </c>
      <c r="D111" s="14" t="s">
        <v>142</v>
      </c>
      <c r="E111" s="14" t="s">
        <v>120</v>
      </c>
      <c r="F111" s="14" t="s">
        <v>220</v>
      </c>
      <c r="G111" s="14">
        <v>66</v>
      </c>
      <c r="H111" s="14" t="s">
        <v>51</v>
      </c>
      <c r="I111" s="14" t="s">
        <v>10</v>
      </c>
      <c r="J111" s="14" t="s">
        <v>115</v>
      </c>
      <c r="K111" s="14" t="s">
        <v>116</v>
      </c>
      <c r="L111" s="14" t="s">
        <v>8</v>
      </c>
      <c r="M111" s="14"/>
      <c r="N111" s="14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1">
      <c r="A112" s="19" t="s">
        <v>31</v>
      </c>
      <c r="B112" s="48">
        <v>1</v>
      </c>
      <c r="C112" s="16">
        <v>44488</v>
      </c>
      <c r="D112" s="14" t="s">
        <v>221</v>
      </c>
      <c r="E112" s="14" t="s">
        <v>129</v>
      </c>
      <c r="F112" s="14" t="s">
        <v>222</v>
      </c>
      <c r="G112" s="14">
        <v>60</v>
      </c>
      <c r="H112" s="14" t="s">
        <v>47</v>
      </c>
      <c r="I112" s="14" t="s">
        <v>10</v>
      </c>
      <c r="J112" s="14" t="s">
        <v>115</v>
      </c>
      <c r="K112" s="14" t="s">
        <v>116</v>
      </c>
      <c r="L112" s="14" t="s">
        <v>8</v>
      </c>
      <c r="M112" s="14"/>
      <c r="N112" s="14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.1">
      <c r="A113" s="15"/>
      <c r="B113" s="48">
        <v>1</v>
      </c>
      <c r="C113" s="16">
        <v>44489</v>
      </c>
      <c r="D113" s="14" t="s">
        <v>223</v>
      </c>
      <c r="E113" s="14" t="s">
        <v>199</v>
      </c>
      <c r="F113" s="14" t="s">
        <v>224</v>
      </c>
      <c r="G113" s="14">
        <v>75</v>
      </c>
      <c r="H113" s="14" t="s">
        <v>51</v>
      </c>
      <c r="I113" s="14" t="s">
        <v>13</v>
      </c>
      <c r="J113" s="14" t="s">
        <v>115</v>
      </c>
      <c r="K113" s="14" t="s">
        <v>116</v>
      </c>
      <c r="L113" s="14" t="s">
        <v>8</v>
      </c>
      <c r="M113" s="14"/>
      <c r="N113" s="14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.1">
      <c r="A114" s="15"/>
      <c r="B114" s="48">
        <v>1</v>
      </c>
      <c r="C114" s="16">
        <v>44489</v>
      </c>
      <c r="D114" s="14" t="s">
        <v>225</v>
      </c>
      <c r="E114" s="14" t="s">
        <v>110</v>
      </c>
      <c r="F114" s="14" t="s">
        <v>226</v>
      </c>
      <c r="G114" s="14">
        <v>79</v>
      </c>
      <c r="H114" s="14" t="s">
        <v>47</v>
      </c>
      <c r="I114" s="14" t="s">
        <v>13</v>
      </c>
      <c r="J114" s="14" t="s">
        <v>115</v>
      </c>
      <c r="K114" s="14" t="s">
        <v>116</v>
      </c>
      <c r="L114" s="14" t="s">
        <v>6</v>
      </c>
      <c r="M114" s="14"/>
      <c r="N114" s="14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.1">
      <c r="A115" s="15"/>
      <c r="B115" s="48">
        <v>1</v>
      </c>
      <c r="C115" s="16">
        <v>44490</v>
      </c>
      <c r="D115" s="14" t="s">
        <v>142</v>
      </c>
      <c r="E115" s="14" t="s">
        <v>120</v>
      </c>
      <c r="F115" s="14" t="s">
        <v>227</v>
      </c>
      <c r="G115" s="14">
        <v>69</v>
      </c>
      <c r="H115" s="14" t="s">
        <v>51</v>
      </c>
      <c r="I115" s="14" t="s">
        <v>10</v>
      </c>
      <c r="J115" s="14" t="s">
        <v>115</v>
      </c>
      <c r="K115" s="14" t="s">
        <v>116</v>
      </c>
      <c r="L115" s="14" t="s">
        <v>8</v>
      </c>
      <c r="M115" s="14"/>
      <c r="N115" s="14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.1">
      <c r="A116" s="15"/>
      <c r="B116" s="48">
        <v>1</v>
      </c>
      <c r="C116" s="16">
        <v>44490</v>
      </c>
      <c r="D116" s="14" t="s">
        <v>142</v>
      </c>
      <c r="E116" s="14" t="s">
        <v>120</v>
      </c>
      <c r="F116" s="14" t="s">
        <v>228</v>
      </c>
      <c r="G116" s="14">
        <v>61</v>
      </c>
      <c r="H116" s="14" t="s">
        <v>51</v>
      </c>
      <c r="I116" s="14" t="s">
        <v>10</v>
      </c>
      <c r="J116" s="14" t="s">
        <v>115</v>
      </c>
      <c r="K116" s="14" t="s">
        <v>116</v>
      </c>
      <c r="L116" s="14" t="s">
        <v>8</v>
      </c>
      <c r="M116" s="14"/>
      <c r="N116" s="14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.1">
      <c r="A117" s="15"/>
      <c r="B117" s="48">
        <v>1</v>
      </c>
      <c r="C117" s="16">
        <v>44491</v>
      </c>
      <c r="D117" s="14" t="s">
        <v>208</v>
      </c>
      <c r="E117" s="14" t="s">
        <v>113</v>
      </c>
      <c r="F117" s="14" t="s">
        <v>229</v>
      </c>
      <c r="G117" s="14">
        <v>77</v>
      </c>
      <c r="H117" s="14" t="s">
        <v>51</v>
      </c>
      <c r="I117" s="14" t="s">
        <v>13</v>
      </c>
      <c r="J117" s="14" t="s">
        <v>115</v>
      </c>
      <c r="K117" s="14" t="s">
        <v>116</v>
      </c>
      <c r="L117" s="14" t="s">
        <v>8</v>
      </c>
      <c r="M117" s="14"/>
      <c r="N117" s="14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.1">
      <c r="A118" s="19" t="s">
        <v>31</v>
      </c>
      <c r="B118" s="48">
        <v>1</v>
      </c>
      <c r="C118" s="16">
        <v>44491</v>
      </c>
      <c r="D118" s="14" t="s">
        <v>208</v>
      </c>
      <c r="E118" s="14" t="s">
        <v>113</v>
      </c>
      <c r="F118" s="14" t="s">
        <v>230</v>
      </c>
      <c r="G118" s="14">
        <v>70</v>
      </c>
      <c r="H118" s="14" t="s">
        <v>51</v>
      </c>
      <c r="I118" s="14" t="s">
        <v>13</v>
      </c>
      <c r="J118" s="14" t="s">
        <v>115</v>
      </c>
      <c r="K118" s="14" t="s">
        <v>116</v>
      </c>
      <c r="L118" s="14" t="s">
        <v>8</v>
      </c>
      <c r="M118" s="14"/>
      <c r="N118" s="14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.1">
      <c r="A119" s="15"/>
      <c r="B119" s="48">
        <v>1</v>
      </c>
      <c r="C119" s="16">
        <v>44491</v>
      </c>
      <c r="D119" s="14" t="s">
        <v>137</v>
      </c>
      <c r="E119" s="14" t="s">
        <v>120</v>
      </c>
      <c r="F119" s="14" t="s">
        <v>231</v>
      </c>
      <c r="G119" s="14">
        <v>62</v>
      </c>
      <c r="H119" s="14" t="s">
        <v>51</v>
      </c>
      <c r="I119" s="14" t="s">
        <v>13</v>
      </c>
      <c r="J119" s="14" t="s">
        <v>115</v>
      </c>
      <c r="K119" s="14" t="s">
        <v>116</v>
      </c>
      <c r="L119" s="14" t="s">
        <v>8</v>
      </c>
      <c r="M119" s="14"/>
      <c r="N119" s="14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.1">
      <c r="A120" s="15"/>
      <c r="B120" s="48">
        <v>1</v>
      </c>
      <c r="C120" s="16">
        <v>44491</v>
      </c>
      <c r="D120" s="14" t="s">
        <v>232</v>
      </c>
      <c r="E120" s="14" t="s">
        <v>123</v>
      </c>
      <c r="F120" s="14" t="s">
        <v>233</v>
      </c>
      <c r="G120" s="14">
        <v>70</v>
      </c>
      <c r="H120" s="14" t="s">
        <v>51</v>
      </c>
      <c r="I120" s="14" t="s">
        <v>13</v>
      </c>
      <c r="J120" s="14" t="s">
        <v>115</v>
      </c>
      <c r="K120" s="14" t="s">
        <v>116</v>
      </c>
      <c r="L120" s="14" t="s">
        <v>8</v>
      </c>
      <c r="M120" s="14"/>
      <c r="N120" s="14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.1">
      <c r="A121" s="15"/>
      <c r="B121" s="48">
        <v>1</v>
      </c>
      <c r="C121" s="16">
        <v>44494</v>
      </c>
      <c r="D121" s="14" t="s">
        <v>151</v>
      </c>
      <c r="E121" s="14" t="s">
        <v>113</v>
      </c>
      <c r="F121" s="14" t="s">
        <v>234</v>
      </c>
      <c r="G121" s="14">
        <v>75</v>
      </c>
      <c r="H121" s="14" t="s">
        <v>47</v>
      </c>
      <c r="I121" s="14" t="s">
        <v>13</v>
      </c>
      <c r="J121" s="14" t="s">
        <v>115</v>
      </c>
      <c r="K121" s="14" t="s">
        <v>116</v>
      </c>
      <c r="L121" s="14" t="s">
        <v>8</v>
      </c>
      <c r="M121" s="14"/>
      <c r="N121" s="14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.1">
      <c r="A122" s="15"/>
      <c r="B122" s="48">
        <v>1</v>
      </c>
      <c r="C122" s="16">
        <v>44494</v>
      </c>
      <c r="D122" s="14" t="s">
        <v>142</v>
      </c>
      <c r="E122" s="14" t="s">
        <v>120</v>
      </c>
      <c r="F122" s="14" t="s">
        <v>235</v>
      </c>
      <c r="G122" s="14">
        <v>73</v>
      </c>
      <c r="H122" s="14" t="s">
        <v>51</v>
      </c>
      <c r="I122" s="14" t="s">
        <v>13</v>
      </c>
      <c r="J122" s="14" t="s">
        <v>115</v>
      </c>
      <c r="K122" s="14" t="s">
        <v>116</v>
      </c>
      <c r="L122" s="14" t="s">
        <v>7</v>
      </c>
      <c r="M122" s="14"/>
      <c r="N122" s="14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.1">
      <c r="A123" s="15"/>
      <c r="B123" s="48">
        <v>1</v>
      </c>
      <c r="C123" s="16">
        <v>44494</v>
      </c>
      <c r="D123" s="14" t="s">
        <v>137</v>
      </c>
      <c r="E123" s="14" t="s">
        <v>120</v>
      </c>
      <c r="F123" s="14" t="s">
        <v>236</v>
      </c>
      <c r="G123" s="14">
        <v>82</v>
      </c>
      <c r="H123" s="14" t="s">
        <v>51</v>
      </c>
      <c r="I123" s="14" t="s">
        <v>13</v>
      </c>
      <c r="J123" s="14" t="s">
        <v>115</v>
      </c>
      <c r="K123" s="14" t="s">
        <v>116</v>
      </c>
      <c r="L123" s="14" t="s">
        <v>7</v>
      </c>
      <c r="M123" s="14"/>
      <c r="N123" s="14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.1">
      <c r="A124" s="15"/>
      <c r="B124" s="48">
        <v>1</v>
      </c>
      <c r="C124" s="16">
        <v>44494</v>
      </c>
      <c r="D124" s="14" t="s">
        <v>137</v>
      </c>
      <c r="E124" s="14" t="s">
        <v>120</v>
      </c>
      <c r="F124" s="14" t="s">
        <v>237</v>
      </c>
      <c r="G124" s="14">
        <v>51</v>
      </c>
      <c r="H124" s="14" t="s">
        <v>51</v>
      </c>
      <c r="I124" s="14" t="s">
        <v>13</v>
      </c>
      <c r="J124" s="14" t="s">
        <v>115</v>
      </c>
      <c r="K124" s="14" t="s">
        <v>116</v>
      </c>
      <c r="L124" s="14" t="s">
        <v>7</v>
      </c>
      <c r="M124" s="14"/>
      <c r="N124" s="14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1">
      <c r="A125" s="15"/>
      <c r="B125" s="48">
        <v>1</v>
      </c>
      <c r="C125" s="16">
        <v>44494</v>
      </c>
      <c r="D125" s="14" t="s">
        <v>238</v>
      </c>
      <c r="E125" s="14" t="s">
        <v>199</v>
      </c>
      <c r="F125" s="14" t="s">
        <v>239</v>
      </c>
      <c r="G125" s="14">
        <v>91</v>
      </c>
      <c r="H125" s="14" t="s">
        <v>51</v>
      </c>
      <c r="I125" s="14" t="s">
        <v>12</v>
      </c>
      <c r="J125" s="14" t="s">
        <v>48</v>
      </c>
      <c r="K125" s="14" t="s">
        <v>116</v>
      </c>
      <c r="L125" s="14" t="s">
        <v>7</v>
      </c>
      <c r="M125" s="14"/>
      <c r="N125" s="14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1">
      <c r="A126" s="15"/>
      <c r="B126" s="48">
        <v>1</v>
      </c>
      <c r="C126" s="16">
        <v>44494</v>
      </c>
      <c r="D126" s="14" t="s">
        <v>238</v>
      </c>
      <c r="E126" s="14" t="s">
        <v>199</v>
      </c>
      <c r="F126" s="14" t="s">
        <v>240</v>
      </c>
      <c r="G126" s="14">
        <v>84</v>
      </c>
      <c r="H126" s="14" t="s">
        <v>51</v>
      </c>
      <c r="I126" s="14" t="s">
        <v>12</v>
      </c>
      <c r="J126" s="14" t="s">
        <v>48</v>
      </c>
      <c r="K126" s="14" t="s">
        <v>116</v>
      </c>
      <c r="L126" s="14" t="s">
        <v>7</v>
      </c>
      <c r="M126" s="14"/>
      <c r="N126" s="14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1">
      <c r="A127" s="19" t="s">
        <v>31</v>
      </c>
      <c r="B127" s="48">
        <v>1</v>
      </c>
      <c r="C127" s="16">
        <v>44494</v>
      </c>
      <c r="D127" s="14" t="s">
        <v>238</v>
      </c>
      <c r="E127" s="14" t="s">
        <v>199</v>
      </c>
      <c r="F127" s="14" t="s">
        <v>241</v>
      </c>
      <c r="G127" s="14">
        <v>95</v>
      </c>
      <c r="H127" s="14" t="s">
        <v>51</v>
      </c>
      <c r="I127" s="14" t="s">
        <v>12</v>
      </c>
      <c r="J127" s="14" t="s">
        <v>48</v>
      </c>
      <c r="K127" s="14" t="s">
        <v>116</v>
      </c>
      <c r="L127" s="14" t="s">
        <v>7</v>
      </c>
      <c r="M127" s="14"/>
      <c r="N127" s="14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27.95">
      <c r="A128" s="15"/>
      <c r="B128" s="48">
        <v>1</v>
      </c>
      <c r="C128" s="16">
        <v>44523</v>
      </c>
      <c r="D128" s="14" t="s">
        <v>242</v>
      </c>
      <c r="E128" s="14" t="s">
        <v>243</v>
      </c>
      <c r="F128" s="14" t="s">
        <v>244</v>
      </c>
      <c r="G128" s="14">
        <v>17</v>
      </c>
      <c r="H128" s="14" t="s">
        <v>47</v>
      </c>
      <c r="I128" s="14" t="s">
        <v>18</v>
      </c>
      <c r="J128" s="14" t="s">
        <v>245</v>
      </c>
      <c r="K128" s="14" t="s">
        <v>246</v>
      </c>
      <c r="L128" s="14" t="s">
        <v>7</v>
      </c>
      <c r="M128" s="14"/>
      <c r="N128" s="14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.1">
      <c r="A129" s="15"/>
      <c r="B129" s="48">
        <v>1</v>
      </c>
      <c r="C129" s="16">
        <v>44530</v>
      </c>
      <c r="D129" s="14" t="s">
        <v>247</v>
      </c>
      <c r="E129" s="14" t="s">
        <v>248</v>
      </c>
      <c r="F129" s="14" t="s">
        <v>249</v>
      </c>
      <c r="G129" s="14">
        <v>15</v>
      </c>
      <c r="H129" s="14" t="s">
        <v>51</v>
      </c>
      <c r="I129" s="14" t="s">
        <v>18</v>
      </c>
      <c r="J129" s="14" t="s">
        <v>245</v>
      </c>
      <c r="K129" s="14" t="s">
        <v>246</v>
      </c>
      <c r="L129" s="14" t="s">
        <v>7</v>
      </c>
      <c r="M129" s="14"/>
      <c r="N129" s="14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27.95">
      <c r="A130" s="15"/>
      <c r="B130" s="48">
        <v>1</v>
      </c>
      <c r="C130" s="16">
        <v>44533</v>
      </c>
      <c r="D130" s="14" t="s">
        <v>250</v>
      </c>
      <c r="E130" s="14" t="s">
        <v>62</v>
      </c>
      <c r="F130" s="14" t="s">
        <v>251</v>
      </c>
      <c r="G130" s="14">
        <v>16</v>
      </c>
      <c r="H130" s="14" t="s">
        <v>47</v>
      </c>
      <c r="I130" s="14" t="s">
        <v>18</v>
      </c>
      <c r="J130" s="14" t="s">
        <v>245</v>
      </c>
      <c r="K130" s="14" t="s">
        <v>246</v>
      </c>
      <c r="L130" s="14" t="s">
        <v>6</v>
      </c>
      <c r="M130" s="14"/>
      <c r="N130" s="14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27.95">
      <c r="A131" s="15"/>
      <c r="B131" s="48">
        <v>1</v>
      </c>
      <c r="C131" s="16">
        <v>44533</v>
      </c>
      <c r="D131" s="14" t="s">
        <v>252</v>
      </c>
      <c r="E131" s="14" t="s">
        <v>62</v>
      </c>
      <c r="F131" s="14" t="s">
        <v>253</v>
      </c>
      <c r="G131" s="14">
        <v>3</v>
      </c>
      <c r="H131" s="14" t="s">
        <v>51</v>
      </c>
      <c r="I131" s="14" t="s">
        <v>18</v>
      </c>
      <c r="J131" s="14" t="s">
        <v>245</v>
      </c>
      <c r="K131" s="14" t="s">
        <v>246</v>
      </c>
      <c r="L131" s="14" t="s">
        <v>6</v>
      </c>
      <c r="M131" s="14"/>
      <c r="N131" s="14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.1">
      <c r="A132" s="15"/>
      <c r="B132" s="48">
        <v>1</v>
      </c>
      <c r="C132" s="16">
        <v>44533</v>
      </c>
      <c r="D132" s="14" t="s">
        <v>254</v>
      </c>
      <c r="E132" s="14" t="s">
        <v>255</v>
      </c>
      <c r="F132" s="14" t="s">
        <v>256</v>
      </c>
      <c r="G132" s="14">
        <v>5</v>
      </c>
      <c r="H132" s="14" t="s">
        <v>51</v>
      </c>
      <c r="I132" s="14" t="s">
        <v>18</v>
      </c>
      <c r="J132" s="14" t="s">
        <v>245</v>
      </c>
      <c r="K132" s="14" t="s">
        <v>246</v>
      </c>
      <c r="L132" s="14" t="s">
        <v>7</v>
      </c>
      <c r="M132" s="14"/>
      <c r="N132" s="14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27.95">
      <c r="A133" s="15"/>
      <c r="B133" s="48">
        <v>1</v>
      </c>
      <c r="C133" s="16">
        <v>44534</v>
      </c>
      <c r="D133" s="14" t="s">
        <v>257</v>
      </c>
      <c r="E133" s="14" t="s">
        <v>258</v>
      </c>
      <c r="F133" s="14" t="s">
        <v>259</v>
      </c>
      <c r="G133" s="14">
        <v>14</v>
      </c>
      <c r="H133" s="14" t="s">
        <v>51</v>
      </c>
      <c r="I133" s="14" t="s">
        <v>28</v>
      </c>
      <c r="J133" s="14" t="s">
        <v>260</v>
      </c>
      <c r="K133" s="14" t="s">
        <v>246</v>
      </c>
      <c r="L133" s="14" t="s">
        <v>7</v>
      </c>
      <c r="M133" s="14"/>
      <c r="N133" s="14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.1">
      <c r="A134" s="15"/>
      <c r="B134" s="48">
        <v>1</v>
      </c>
      <c r="C134" s="16">
        <v>44534</v>
      </c>
      <c r="D134" s="14" t="s">
        <v>261</v>
      </c>
      <c r="E134" s="14" t="s">
        <v>71</v>
      </c>
      <c r="F134" s="14" t="s">
        <v>262</v>
      </c>
      <c r="G134" s="14">
        <v>11</v>
      </c>
      <c r="H134" s="14" t="s">
        <v>47</v>
      </c>
      <c r="I134" s="14" t="s">
        <v>28</v>
      </c>
      <c r="J134" s="14" t="s">
        <v>245</v>
      </c>
      <c r="K134" s="14" t="s">
        <v>246</v>
      </c>
      <c r="L134" s="14" t="s">
        <v>8</v>
      </c>
      <c r="M134" s="14"/>
      <c r="N134" s="14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27.95">
      <c r="A135" s="19" t="s">
        <v>31</v>
      </c>
      <c r="B135" s="48">
        <v>1</v>
      </c>
      <c r="C135" s="16">
        <v>44540</v>
      </c>
      <c r="D135" s="14" t="s">
        <v>263</v>
      </c>
      <c r="E135" s="14" t="s">
        <v>264</v>
      </c>
      <c r="F135" s="14" t="s">
        <v>265</v>
      </c>
      <c r="G135" s="14">
        <v>38</v>
      </c>
      <c r="H135" s="14" t="s">
        <v>51</v>
      </c>
      <c r="I135" s="14" t="s">
        <v>27</v>
      </c>
      <c r="J135" s="14" t="s">
        <v>260</v>
      </c>
      <c r="K135" s="14" t="s">
        <v>246</v>
      </c>
      <c r="L135" s="14" t="s">
        <v>7</v>
      </c>
      <c r="M135" s="14"/>
      <c r="N135" s="14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27.95">
      <c r="A136" s="15"/>
      <c r="B136" s="48">
        <v>1</v>
      </c>
      <c r="C136" s="16">
        <v>44540</v>
      </c>
      <c r="D136" s="14" t="s">
        <v>263</v>
      </c>
      <c r="E136" s="14" t="s">
        <v>264</v>
      </c>
      <c r="F136" s="14" t="s">
        <v>266</v>
      </c>
      <c r="G136" s="14">
        <v>45</v>
      </c>
      <c r="H136" s="14" t="s">
        <v>51</v>
      </c>
      <c r="I136" s="14" t="s">
        <v>27</v>
      </c>
      <c r="J136" s="14" t="s">
        <v>260</v>
      </c>
      <c r="K136" s="14" t="s">
        <v>246</v>
      </c>
      <c r="L136" s="14" t="s">
        <v>8</v>
      </c>
      <c r="M136" s="14"/>
      <c r="N136" s="14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27.95">
      <c r="A137" s="15"/>
      <c r="B137" s="48">
        <v>1</v>
      </c>
      <c r="C137" s="16">
        <v>44540</v>
      </c>
      <c r="D137" s="14" t="s">
        <v>267</v>
      </c>
      <c r="E137" s="14" t="s">
        <v>264</v>
      </c>
      <c r="F137" s="14" t="s">
        <v>268</v>
      </c>
      <c r="G137" s="14">
        <v>42</v>
      </c>
      <c r="H137" s="14" t="s">
        <v>47</v>
      </c>
      <c r="I137" s="14" t="s">
        <v>27</v>
      </c>
      <c r="J137" s="14" t="s">
        <v>260</v>
      </c>
      <c r="K137" s="14" t="s">
        <v>246</v>
      </c>
      <c r="L137" s="14" t="s">
        <v>8</v>
      </c>
      <c r="M137" s="14"/>
      <c r="N137" s="14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.1">
      <c r="A138" s="15"/>
      <c r="B138" s="48">
        <v>1</v>
      </c>
      <c r="C138" s="20">
        <v>44544</v>
      </c>
      <c r="D138" s="14" t="s">
        <v>269</v>
      </c>
      <c r="E138" s="14" t="s">
        <v>270</v>
      </c>
      <c r="F138" s="14" t="s">
        <v>271</v>
      </c>
      <c r="G138" s="14">
        <v>17</v>
      </c>
      <c r="H138" s="14" t="s">
        <v>47</v>
      </c>
      <c r="I138" s="14" t="s">
        <v>18</v>
      </c>
      <c r="J138" s="14" t="s">
        <v>245</v>
      </c>
      <c r="K138" s="14" t="s">
        <v>246</v>
      </c>
      <c r="L138" s="14" t="s">
        <v>7</v>
      </c>
      <c r="M138" s="14"/>
      <c r="N138" s="14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.1">
      <c r="A139" s="15"/>
      <c r="B139" s="48">
        <v>1</v>
      </c>
      <c r="C139" s="20">
        <v>44544</v>
      </c>
      <c r="D139" s="14" t="s">
        <v>272</v>
      </c>
      <c r="E139" s="14" t="s">
        <v>273</v>
      </c>
      <c r="F139" s="14" t="s">
        <v>274</v>
      </c>
      <c r="G139" s="14">
        <v>10</v>
      </c>
      <c r="H139" s="14" t="s">
        <v>47</v>
      </c>
      <c r="I139" s="14" t="s">
        <v>18</v>
      </c>
      <c r="J139" s="14" t="s">
        <v>245</v>
      </c>
      <c r="K139" s="14" t="s">
        <v>246</v>
      </c>
      <c r="L139" s="14" t="s">
        <v>7</v>
      </c>
      <c r="M139" s="14"/>
      <c r="N139" s="14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27.95">
      <c r="A140" s="15"/>
      <c r="B140" s="48">
        <v>1</v>
      </c>
      <c r="C140" s="20">
        <v>44544</v>
      </c>
      <c r="D140" s="14" t="s">
        <v>275</v>
      </c>
      <c r="E140" s="14" t="s">
        <v>276</v>
      </c>
      <c r="F140" s="14" t="s">
        <v>277</v>
      </c>
      <c r="G140" s="14">
        <v>16</v>
      </c>
      <c r="H140" s="14" t="s">
        <v>47</v>
      </c>
      <c r="I140" s="14" t="s">
        <v>18</v>
      </c>
      <c r="J140" s="14" t="s">
        <v>245</v>
      </c>
      <c r="K140" s="14" t="s">
        <v>246</v>
      </c>
      <c r="L140" s="14" t="s">
        <v>6</v>
      </c>
      <c r="M140" s="14"/>
      <c r="N140" s="14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42">
      <c r="A141" s="19" t="s">
        <v>31</v>
      </c>
      <c r="B141" s="48">
        <v>1</v>
      </c>
      <c r="C141" s="16">
        <v>44547</v>
      </c>
      <c r="D141" s="14" t="s">
        <v>278</v>
      </c>
      <c r="E141" s="14" t="s">
        <v>62</v>
      </c>
      <c r="F141" s="14" t="s">
        <v>279</v>
      </c>
      <c r="G141" s="14">
        <v>17</v>
      </c>
      <c r="H141" s="14" t="s">
        <v>51</v>
      </c>
      <c r="I141" s="14" t="s">
        <v>18</v>
      </c>
      <c r="J141" s="14" t="s">
        <v>245</v>
      </c>
      <c r="K141" s="14" t="s">
        <v>246</v>
      </c>
      <c r="L141" s="14" t="s">
        <v>6</v>
      </c>
      <c r="M141" s="14"/>
      <c r="N141" s="14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27.95">
      <c r="A142" s="19" t="s">
        <v>31</v>
      </c>
      <c r="B142" s="48">
        <v>1</v>
      </c>
      <c r="C142" s="16">
        <v>44547</v>
      </c>
      <c r="D142" s="14" t="s">
        <v>280</v>
      </c>
      <c r="E142" s="14" t="s">
        <v>281</v>
      </c>
      <c r="F142" s="14" t="s">
        <v>282</v>
      </c>
      <c r="G142" s="14">
        <v>11</v>
      </c>
      <c r="H142" s="14" t="s">
        <v>51</v>
      </c>
      <c r="I142" s="14" t="s">
        <v>18</v>
      </c>
      <c r="J142" s="14" t="s">
        <v>245</v>
      </c>
      <c r="K142" s="14" t="s">
        <v>246</v>
      </c>
      <c r="L142" s="14" t="s">
        <v>7</v>
      </c>
      <c r="M142" s="14"/>
      <c r="N142" s="14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.1">
      <c r="A143" s="15"/>
      <c r="B143" s="48">
        <v>1</v>
      </c>
      <c r="C143" s="16">
        <v>44551</v>
      </c>
      <c r="D143" s="14" t="s">
        <v>283</v>
      </c>
      <c r="E143" s="14" t="s">
        <v>284</v>
      </c>
      <c r="F143" s="14" t="s">
        <v>285</v>
      </c>
      <c r="G143" s="14">
        <v>47</v>
      </c>
      <c r="H143" s="14" t="s">
        <v>47</v>
      </c>
      <c r="I143" s="14" t="s">
        <v>23</v>
      </c>
      <c r="J143" s="14" t="s">
        <v>286</v>
      </c>
      <c r="K143" s="14" t="s">
        <v>287</v>
      </c>
      <c r="L143" s="14" t="s">
        <v>7</v>
      </c>
      <c r="M143" s="14"/>
      <c r="N143" s="14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27.95">
      <c r="A144" s="15"/>
      <c r="B144" s="48">
        <v>1</v>
      </c>
      <c r="C144" s="16">
        <v>44552</v>
      </c>
      <c r="D144" s="14" t="s">
        <v>288</v>
      </c>
      <c r="E144" s="14" t="s">
        <v>289</v>
      </c>
      <c r="F144" s="14" t="s">
        <v>290</v>
      </c>
      <c r="G144" s="14">
        <v>42</v>
      </c>
      <c r="H144" s="14" t="s">
        <v>51</v>
      </c>
      <c r="I144" s="14" t="s">
        <v>15</v>
      </c>
      <c r="J144" s="14" t="s">
        <v>291</v>
      </c>
      <c r="K144" s="14" t="s">
        <v>287</v>
      </c>
      <c r="L144" s="14" t="s">
        <v>8</v>
      </c>
      <c r="M144" s="14"/>
      <c r="N144" s="14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27.95">
      <c r="A145" s="15"/>
      <c r="B145" s="48">
        <v>1</v>
      </c>
      <c r="C145" s="16">
        <v>44552</v>
      </c>
      <c r="D145" s="14" t="s">
        <v>292</v>
      </c>
      <c r="E145" s="14" t="s">
        <v>293</v>
      </c>
      <c r="F145" s="14" t="s">
        <v>294</v>
      </c>
      <c r="G145" s="14">
        <v>45</v>
      </c>
      <c r="H145" s="14" t="s">
        <v>47</v>
      </c>
      <c r="I145" s="14" t="s">
        <v>15</v>
      </c>
      <c r="J145" s="14" t="s">
        <v>291</v>
      </c>
      <c r="K145" s="14" t="s">
        <v>287</v>
      </c>
      <c r="L145" s="14" t="s">
        <v>8</v>
      </c>
      <c r="M145" s="14"/>
      <c r="N145" s="14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.1">
      <c r="A146" s="15"/>
      <c r="B146" s="48">
        <v>1</v>
      </c>
      <c r="C146" s="16">
        <v>44552</v>
      </c>
      <c r="D146" s="14" t="s">
        <v>295</v>
      </c>
      <c r="E146" s="14" t="s">
        <v>123</v>
      </c>
      <c r="F146" s="14" t="s">
        <v>296</v>
      </c>
      <c r="G146" s="14">
        <v>77</v>
      </c>
      <c r="H146" s="14" t="s">
        <v>51</v>
      </c>
      <c r="I146" s="14" t="s">
        <v>15</v>
      </c>
      <c r="J146" s="14" t="s">
        <v>115</v>
      </c>
      <c r="K146" s="14" t="s">
        <v>287</v>
      </c>
      <c r="L146" s="14" t="s">
        <v>7</v>
      </c>
      <c r="M146" s="14"/>
      <c r="N146" s="14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.1">
      <c r="A147" s="15"/>
      <c r="B147" s="48">
        <v>1</v>
      </c>
      <c r="C147" s="16">
        <v>44552</v>
      </c>
      <c r="D147" s="14" t="s">
        <v>297</v>
      </c>
      <c r="E147" s="14" t="s">
        <v>71</v>
      </c>
      <c r="F147" s="14" t="s">
        <v>298</v>
      </c>
      <c r="G147" s="14">
        <v>75</v>
      </c>
      <c r="H147" s="14" t="s">
        <v>51</v>
      </c>
      <c r="I147" s="14" t="s">
        <v>15</v>
      </c>
      <c r="J147" s="14" t="s">
        <v>48</v>
      </c>
      <c r="K147" s="14" t="s">
        <v>287</v>
      </c>
      <c r="L147" s="14" t="s">
        <v>6</v>
      </c>
      <c r="M147" s="14"/>
      <c r="N147" s="14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.1">
      <c r="A148" s="15"/>
      <c r="B148" s="48">
        <v>1</v>
      </c>
      <c r="C148" s="16">
        <v>44552</v>
      </c>
      <c r="D148" s="14" t="s">
        <v>299</v>
      </c>
      <c r="E148" s="14" t="s">
        <v>199</v>
      </c>
      <c r="F148" s="14" t="s">
        <v>300</v>
      </c>
      <c r="G148" s="14">
        <v>58</v>
      </c>
      <c r="H148" s="14" t="s">
        <v>51</v>
      </c>
      <c r="I148" s="14" t="s">
        <v>15</v>
      </c>
      <c r="J148" s="14" t="s">
        <v>115</v>
      </c>
      <c r="K148" s="14" t="s">
        <v>287</v>
      </c>
      <c r="L148" s="14" t="s">
        <v>6</v>
      </c>
      <c r="M148" s="14"/>
      <c r="N148" s="14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27.95">
      <c r="A149" s="15"/>
      <c r="B149" s="48">
        <v>1</v>
      </c>
      <c r="C149" s="16">
        <v>44552</v>
      </c>
      <c r="D149" s="14" t="s">
        <v>301</v>
      </c>
      <c r="E149" s="14" t="s">
        <v>276</v>
      </c>
      <c r="F149" s="14" t="s">
        <v>300</v>
      </c>
      <c r="G149" s="14">
        <v>34</v>
      </c>
      <c r="H149" s="14" t="s">
        <v>47</v>
      </c>
      <c r="I149" s="14" t="s">
        <v>15</v>
      </c>
      <c r="J149" s="14" t="s">
        <v>286</v>
      </c>
      <c r="K149" s="14" t="s">
        <v>287</v>
      </c>
      <c r="L149" s="14" t="s">
        <v>6</v>
      </c>
      <c r="M149" s="14"/>
      <c r="N149" s="14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.1">
      <c r="A150" s="15"/>
      <c r="B150" s="48">
        <v>1</v>
      </c>
      <c r="C150" s="16">
        <v>44554</v>
      </c>
      <c r="D150" s="14" t="s">
        <v>302</v>
      </c>
      <c r="E150" s="14" t="s">
        <v>66</v>
      </c>
      <c r="F150" s="14" t="s">
        <v>303</v>
      </c>
      <c r="G150" s="14">
        <v>30</v>
      </c>
      <c r="H150" s="14" t="s">
        <v>47</v>
      </c>
      <c r="I150" s="14" t="s">
        <v>19</v>
      </c>
      <c r="J150" s="14" t="s">
        <v>48</v>
      </c>
      <c r="K150" s="14" t="s">
        <v>287</v>
      </c>
      <c r="L150" s="14" t="s">
        <v>7</v>
      </c>
      <c r="M150" s="14"/>
      <c r="N150" s="14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.1">
      <c r="A151" s="19" t="s">
        <v>31</v>
      </c>
      <c r="B151" s="48">
        <v>1</v>
      </c>
      <c r="C151" s="16">
        <v>44554</v>
      </c>
      <c r="D151" s="14" t="s">
        <v>304</v>
      </c>
      <c r="E151" s="14" t="s">
        <v>305</v>
      </c>
      <c r="F151" s="14" t="s">
        <v>306</v>
      </c>
      <c r="G151" s="14">
        <v>56</v>
      </c>
      <c r="H151" s="14" t="s">
        <v>51</v>
      </c>
      <c r="I151" s="14" t="s">
        <v>19</v>
      </c>
      <c r="J151" s="14" t="s">
        <v>48</v>
      </c>
      <c r="K151" s="14" t="s">
        <v>287</v>
      </c>
      <c r="L151" s="14" t="s">
        <v>7</v>
      </c>
      <c r="M151" s="14"/>
      <c r="N151" s="14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.1">
      <c r="A152" s="15"/>
      <c r="B152" s="48">
        <v>1</v>
      </c>
      <c r="C152" s="16">
        <v>44558</v>
      </c>
      <c r="D152" s="14" t="s">
        <v>307</v>
      </c>
      <c r="E152" s="14" t="s">
        <v>199</v>
      </c>
      <c r="F152" s="14" t="s">
        <v>308</v>
      </c>
      <c r="G152" s="14">
        <v>95</v>
      </c>
      <c r="H152" s="14" t="s">
        <v>47</v>
      </c>
      <c r="I152" s="14" t="s">
        <v>15</v>
      </c>
      <c r="J152" s="14" t="s">
        <v>115</v>
      </c>
      <c r="K152" s="14" t="s">
        <v>287</v>
      </c>
      <c r="L152" s="14" t="s">
        <v>6</v>
      </c>
      <c r="M152" s="14"/>
      <c r="N152" s="14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.1">
      <c r="A153" s="15"/>
      <c r="B153" s="48">
        <v>1</v>
      </c>
      <c r="C153" s="16">
        <v>44558</v>
      </c>
      <c r="D153" s="14" t="s">
        <v>309</v>
      </c>
      <c r="E153" s="14" t="s">
        <v>53</v>
      </c>
      <c r="F153" s="14" t="s">
        <v>310</v>
      </c>
      <c r="G153" s="14">
        <v>74</v>
      </c>
      <c r="H153" s="14" t="s">
        <v>51</v>
      </c>
      <c r="I153" s="14" t="s">
        <v>15</v>
      </c>
      <c r="J153" s="14" t="s">
        <v>48</v>
      </c>
      <c r="K153" s="14" t="s">
        <v>287</v>
      </c>
      <c r="L153" s="14" t="s">
        <v>7</v>
      </c>
      <c r="M153" s="14"/>
      <c r="N153" s="14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1">
      <c r="A154" s="19" t="s">
        <v>31</v>
      </c>
      <c r="B154" s="48">
        <v>1</v>
      </c>
      <c r="C154" s="16">
        <v>44565</v>
      </c>
      <c r="D154" s="14" t="s">
        <v>311</v>
      </c>
      <c r="E154" s="14" t="s">
        <v>53</v>
      </c>
      <c r="F154" s="14" t="s">
        <v>312</v>
      </c>
      <c r="G154" s="14">
        <v>28</v>
      </c>
      <c r="H154" s="14" t="s">
        <v>51</v>
      </c>
      <c r="I154" s="14" t="s">
        <v>19</v>
      </c>
      <c r="J154" s="14" t="s">
        <v>48</v>
      </c>
      <c r="K154" s="14" t="s">
        <v>287</v>
      </c>
      <c r="L154" s="14" t="s">
        <v>6</v>
      </c>
      <c r="M154" s="14"/>
      <c r="N154" s="14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.1">
      <c r="A155" s="15"/>
      <c r="B155" s="48">
        <v>1</v>
      </c>
      <c r="C155" s="16">
        <v>44566</v>
      </c>
      <c r="D155" s="14" t="s">
        <v>313</v>
      </c>
      <c r="E155" s="14" t="s">
        <v>110</v>
      </c>
      <c r="F155" s="14" t="s">
        <v>314</v>
      </c>
      <c r="G155" s="14">
        <v>90</v>
      </c>
      <c r="H155" s="14" t="s">
        <v>47</v>
      </c>
      <c r="I155" s="14" t="s">
        <v>19</v>
      </c>
      <c r="J155" s="14" t="s">
        <v>48</v>
      </c>
      <c r="K155" s="14" t="s">
        <v>287</v>
      </c>
      <c r="L155" s="14" t="s">
        <v>7</v>
      </c>
      <c r="M155" s="14"/>
      <c r="N155" s="14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1">
      <c r="A156" s="15"/>
      <c r="B156" s="48">
        <v>1</v>
      </c>
      <c r="C156" s="16">
        <v>44566</v>
      </c>
      <c r="D156" s="14" t="s">
        <v>315</v>
      </c>
      <c r="E156" s="14" t="s">
        <v>82</v>
      </c>
      <c r="F156" s="14" t="s">
        <v>316</v>
      </c>
      <c r="G156" s="14">
        <v>61</v>
      </c>
      <c r="H156" s="14" t="s">
        <v>51</v>
      </c>
      <c r="I156" s="14" t="s">
        <v>19</v>
      </c>
      <c r="J156" s="14" t="s">
        <v>48</v>
      </c>
      <c r="K156" s="14" t="s">
        <v>287</v>
      </c>
      <c r="L156" s="14" t="s">
        <v>7</v>
      </c>
      <c r="M156" s="14"/>
      <c r="N156" s="14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1">
      <c r="A157" s="15"/>
      <c r="B157" s="48">
        <v>1</v>
      </c>
      <c r="C157" s="16">
        <v>44567</v>
      </c>
      <c r="D157" s="14" t="s">
        <v>307</v>
      </c>
      <c r="E157" s="14" t="s">
        <v>199</v>
      </c>
      <c r="F157" s="14" t="s">
        <v>317</v>
      </c>
      <c r="G157" s="14">
        <v>74</v>
      </c>
      <c r="H157" s="14" t="s">
        <v>47</v>
      </c>
      <c r="I157" s="14" t="s">
        <v>15</v>
      </c>
      <c r="J157" s="14" t="s">
        <v>115</v>
      </c>
      <c r="K157" s="14" t="s">
        <v>287</v>
      </c>
      <c r="L157" s="14" t="s">
        <v>6</v>
      </c>
      <c r="M157" s="14"/>
      <c r="N157" s="14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1">
      <c r="A158" s="15"/>
      <c r="B158" s="48">
        <v>1</v>
      </c>
      <c r="C158" s="16">
        <v>44571</v>
      </c>
      <c r="D158" s="14" t="s">
        <v>318</v>
      </c>
      <c r="E158" s="14" t="s">
        <v>110</v>
      </c>
      <c r="F158" s="14" t="s">
        <v>319</v>
      </c>
      <c r="G158" s="14">
        <v>56</v>
      </c>
      <c r="H158" s="14" t="s">
        <v>47</v>
      </c>
      <c r="I158" s="14" t="s">
        <v>15</v>
      </c>
      <c r="J158" s="14" t="s">
        <v>48</v>
      </c>
      <c r="K158" s="14" t="s">
        <v>287</v>
      </c>
      <c r="L158" s="14" t="s">
        <v>6</v>
      </c>
      <c r="M158" s="14"/>
      <c r="N158" s="14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1">
      <c r="A159" s="15"/>
      <c r="B159" s="48">
        <v>1</v>
      </c>
      <c r="C159" s="16">
        <v>44571</v>
      </c>
      <c r="D159" s="14" t="s">
        <v>320</v>
      </c>
      <c r="E159" s="14" t="s">
        <v>53</v>
      </c>
      <c r="F159" s="14" t="s">
        <v>321</v>
      </c>
      <c r="G159" s="14">
        <v>51</v>
      </c>
      <c r="H159" s="14" t="s">
        <v>51</v>
      </c>
      <c r="I159" s="14" t="s">
        <v>15</v>
      </c>
      <c r="J159" s="14" t="s">
        <v>48</v>
      </c>
      <c r="K159" s="14" t="s">
        <v>287</v>
      </c>
      <c r="L159" s="14" t="s">
        <v>6</v>
      </c>
      <c r="M159" s="14"/>
      <c r="N159" s="14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1">
      <c r="A160" s="15"/>
      <c r="B160" s="48">
        <v>1</v>
      </c>
      <c r="C160" s="16">
        <v>44573</v>
      </c>
      <c r="D160" s="14" t="s">
        <v>93</v>
      </c>
      <c r="E160" s="14" t="s">
        <v>73</v>
      </c>
      <c r="F160" s="14" t="s">
        <v>322</v>
      </c>
      <c r="G160" s="14">
        <v>62</v>
      </c>
      <c r="H160" s="14" t="s">
        <v>47</v>
      </c>
      <c r="I160" s="14" t="s">
        <v>17</v>
      </c>
      <c r="J160" s="14" t="s">
        <v>48</v>
      </c>
      <c r="K160" s="14" t="s">
        <v>287</v>
      </c>
      <c r="L160" s="14" t="s">
        <v>6</v>
      </c>
      <c r="M160" s="14"/>
      <c r="N160" s="14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.1">
      <c r="A161" s="15"/>
      <c r="B161" s="48">
        <v>1</v>
      </c>
      <c r="C161" s="16">
        <v>44573</v>
      </c>
      <c r="D161" s="14" t="s">
        <v>323</v>
      </c>
      <c r="E161" s="14" t="s">
        <v>324</v>
      </c>
      <c r="F161" s="14" t="s">
        <v>325</v>
      </c>
      <c r="G161" s="14">
        <v>61</v>
      </c>
      <c r="H161" s="14" t="s">
        <v>51</v>
      </c>
      <c r="I161" s="14" t="s">
        <v>17</v>
      </c>
      <c r="J161" s="14" t="s">
        <v>48</v>
      </c>
      <c r="K161" s="14" t="s">
        <v>287</v>
      </c>
      <c r="L161" s="14" t="s">
        <v>6</v>
      </c>
      <c r="M161" s="14"/>
      <c r="N161" s="14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.1">
      <c r="A162" s="19" t="s">
        <v>31</v>
      </c>
      <c r="B162" s="48">
        <v>1</v>
      </c>
      <c r="C162" s="16">
        <v>44574</v>
      </c>
      <c r="D162" s="14" t="s">
        <v>326</v>
      </c>
      <c r="E162" s="14" t="s">
        <v>129</v>
      </c>
      <c r="F162" s="14" t="s">
        <v>327</v>
      </c>
      <c r="G162" s="14">
        <v>62</v>
      </c>
      <c r="H162" s="14" t="s">
        <v>47</v>
      </c>
      <c r="I162" s="14" t="s">
        <v>15</v>
      </c>
      <c r="J162" s="14" t="s">
        <v>115</v>
      </c>
      <c r="K162" s="14" t="s">
        <v>287</v>
      </c>
      <c r="L162" s="14" t="s">
        <v>8</v>
      </c>
      <c r="M162" s="14"/>
      <c r="N162" s="14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.1">
      <c r="A163" s="19" t="s">
        <v>31</v>
      </c>
      <c r="B163" s="48">
        <v>1</v>
      </c>
      <c r="C163" s="16">
        <v>44579</v>
      </c>
      <c r="D163" s="21" t="s">
        <v>328</v>
      </c>
      <c r="E163" s="14" t="s">
        <v>110</v>
      </c>
      <c r="F163" s="14" t="s">
        <v>329</v>
      </c>
      <c r="G163" s="14">
        <v>89</v>
      </c>
      <c r="H163" s="14" t="s">
        <v>51</v>
      </c>
      <c r="I163" s="14" t="s">
        <v>16</v>
      </c>
      <c r="J163" s="14" t="s">
        <v>48</v>
      </c>
      <c r="K163" s="14" t="s">
        <v>287</v>
      </c>
      <c r="L163" s="14" t="s">
        <v>7</v>
      </c>
      <c r="M163" s="14"/>
      <c r="N163" s="14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.1">
      <c r="A164" s="15"/>
      <c r="B164" s="48">
        <v>1</v>
      </c>
      <c r="C164" s="16">
        <v>44579</v>
      </c>
      <c r="D164" s="14" t="s">
        <v>330</v>
      </c>
      <c r="E164" s="14" t="s">
        <v>110</v>
      </c>
      <c r="F164" s="14" t="s">
        <v>331</v>
      </c>
      <c r="G164" s="14">
        <v>70</v>
      </c>
      <c r="H164" s="14" t="s">
        <v>47</v>
      </c>
      <c r="I164" s="14" t="s">
        <v>16</v>
      </c>
      <c r="J164" s="14" t="s">
        <v>48</v>
      </c>
      <c r="K164" s="14" t="s">
        <v>287</v>
      </c>
      <c r="L164" s="14" t="s">
        <v>7</v>
      </c>
      <c r="M164" s="14"/>
      <c r="N164" s="14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.1">
      <c r="A165" s="19" t="s">
        <v>31</v>
      </c>
      <c r="B165" s="48">
        <v>1</v>
      </c>
      <c r="C165" s="16">
        <v>44579</v>
      </c>
      <c r="D165" s="14" t="s">
        <v>332</v>
      </c>
      <c r="E165" s="14" t="s">
        <v>66</v>
      </c>
      <c r="F165" s="14" t="s">
        <v>333</v>
      </c>
      <c r="G165" s="14">
        <v>54</v>
      </c>
      <c r="H165" s="14" t="s">
        <v>51</v>
      </c>
      <c r="I165" s="14" t="s">
        <v>19</v>
      </c>
      <c r="J165" s="14" t="s">
        <v>48</v>
      </c>
      <c r="K165" s="14" t="s">
        <v>287</v>
      </c>
      <c r="L165" s="14" t="s">
        <v>6</v>
      </c>
      <c r="M165" s="14"/>
      <c r="N165" s="14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.1">
      <c r="A166" s="15"/>
      <c r="B166" s="48">
        <v>1</v>
      </c>
      <c r="C166" s="16">
        <v>44593</v>
      </c>
      <c r="D166" s="14" t="s">
        <v>151</v>
      </c>
      <c r="E166" s="14" t="s">
        <v>123</v>
      </c>
      <c r="F166" s="14" t="s">
        <v>334</v>
      </c>
      <c r="G166" s="14">
        <v>64</v>
      </c>
      <c r="H166" s="14" t="s">
        <v>51</v>
      </c>
      <c r="I166" s="14" t="s">
        <v>14</v>
      </c>
      <c r="J166" s="14" t="s">
        <v>115</v>
      </c>
      <c r="K166" s="14" t="s">
        <v>287</v>
      </c>
      <c r="L166" s="14" t="s">
        <v>8</v>
      </c>
      <c r="M166" s="14"/>
      <c r="N166" s="14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.1">
      <c r="A167" s="15"/>
      <c r="B167" s="48">
        <v>1</v>
      </c>
      <c r="C167" s="16">
        <v>44593</v>
      </c>
      <c r="D167" s="14" t="s">
        <v>151</v>
      </c>
      <c r="E167" s="14" t="s">
        <v>123</v>
      </c>
      <c r="F167" s="14" t="s">
        <v>335</v>
      </c>
      <c r="G167" s="14">
        <v>68</v>
      </c>
      <c r="H167" s="14" t="s">
        <v>47</v>
      </c>
      <c r="I167" s="14" t="s">
        <v>14</v>
      </c>
      <c r="J167" s="14" t="s">
        <v>115</v>
      </c>
      <c r="K167" s="14" t="s">
        <v>287</v>
      </c>
      <c r="L167" s="14" t="s">
        <v>8</v>
      </c>
      <c r="M167" s="14"/>
      <c r="N167" s="14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27.95">
      <c r="A168" s="15"/>
      <c r="B168" s="48">
        <v>1</v>
      </c>
      <c r="C168" s="16">
        <v>44593</v>
      </c>
      <c r="D168" s="14" t="s">
        <v>336</v>
      </c>
      <c r="E168" s="14" t="s">
        <v>62</v>
      </c>
      <c r="F168" s="14" t="s">
        <v>337</v>
      </c>
      <c r="G168" s="14">
        <v>54</v>
      </c>
      <c r="H168" s="14" t="s">
        <v>47</v>
      </c>
      <c r="I168" s="14" t="s">
        <v>14</v>
      </c>
      <c r="J168" s="14" t="s">
        <v>115</v>
      </c>
      <c r="K168" s="14" t="s">
        <v>287</v>
      </c>
      <c r="L168" s="14" t="s">
        <v>8</v>
      </c>
      <c r="M168" s="14"/>
      <c r="N168" s="14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.1">
      <c r="A169" s="15"/>
      <c r="B169" s="48">
        <v>1</v>
      </c>
      <c r="C169" s="16">
        <v>44593</v>
      </c>
      <c r="D169" s="14" t="s">
        <v>131</v>
      </c>
      <c r="E169" s="14" t="s">
        <v>123</v>
      </c>
      <c r="F169" s="14" t="s">
        <v>338</v>
      </c>
      <c r="G169" s="14">
        <v>63</v>
      </c>
      <c r="H169" s="14" t="s">
        <v>51</v>
      </c>
      <c r="I169" s="14" t="s">
        <v>14</v>
      </c>
      <c r="J169" s="14" t="s">
        <v>115</v>
      </c>
      <c r="K169" s="14" t="s">
        <v>287</v>
      </c>
      <c r="L169" s="14" t="s">
        <v>6</v>
      </c>
      <c r="M169" s="14"/>
      <c r="N169" s="14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.1">
      <c r="A170" s="15"/>
      <c r="B170" s="48">
        <v>1</v>
      </c>
      <c r="C170" s="16">
        <v>44594</v>
      </c>
      <c r="D170" s="14" t="s">
        <v>131</v>
      </c>
      <c r="E170" s="14" t="s">
        <v>123</v>
      </c>
      <c r="F170" s="14" t="s">
        <v>339</v>
      </c>
      <c r="G170" s="14">
        <v>29</v>
      </c>
      <c r="H170" s="14" t="s">
        <v>51</v>
      </c>
      <c r="I170" s="14" t="s">
        <v>14</v>
      </c>
      <c r="J170" s="14" t="s">
        <v>115</v>
      </c>
      <c r="K170" s="14" t="s">
        <v>287</v>
      </c>
      <c r="L170" s="14" t="s">
        <v>8</v>
      </c>
      <c r="M170" s="14"/>
      <c r="N170" s="14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.1">
      <c r="A171" s="15"/>
      <c r="B171" s="48">
        <v>1</v>
      </c>
      <c r="C171" s="16">
        <v>44594</v>
      </c>
      <c r="D171" s="14" t="s">
        <v>142</v>
      </c>
      <c r="E171" s="14" t="s">
        <v>120</v>
      </c>
      <c r="F171" s="14" t="s">
        <v>340</v>
      </c>
      <c r="G171" s="14">
        <v>78</v>
      </c>
      <c r="H171" s="14" t="s">
        <v>51</v>
      </c>
      <c r="I171" s="14" t="s">
        <v>14</v>
      </c>
      <c r="J171" s="14" t="s">
        <v>115</v>
      </c>
      <c r="K171" s="14" t="s">
        <v>287</v>
      </c>
      <c r="L171" s="14" t="s">
        <v>8</v>
      </c>
      <c r="M171" s="14"/>
      <c r="N171" s="14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.1">
      <c r="A172" s="15"/>
      <c r="B172" s="48">
        <v>1</v>
      </c>
      <c r="C172" s="16">
        <v>44594</v>
      </c>
      <c r="D172" s="14" t="s">
        <v>137</v>
      </c>
      <c r="E172" s="14" t="s">
        <v>120</v>
      </c>
      <c r="F172" s="14" t="s">
        <v>341</v>
      </c>
      <c r="G172" s="14">
        <v>73</v>
      </c>
      <c r="H172" s="14" t="s">
        <v>51</v>
      </c>
      <c r="I172" s="14" t="s">
        <v>14</v>
      </c>
      <c r="J172" s="14" t="s">
        <v>115</v>
      </c>
      <c r="K172" s="14" t="s">
        <v>287</v>
      </c>
      <c r="L172" s="14" t="s">
        <v>8</v>
      </c>
      <c r="M172" s="14"/>
      <c r="N172" s="14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.1">
      <c r="A173" s="15"/>
      <c r="B173" s="48">
        <v>1</v>
      </c>
      <c r="C173" s="16">
        <v>44607</v>
      </c>
      <c r="D173" s="14" t="s">
        <v>137</v>
      </c>
      <c r="E173" s="14" t="s">
        <v>120</v>
      </c>
      <c r="F173" s="14" t="s">
        <v>342</v>
      </c>
      <c r="G173" s="14">
        <v>72</v>
      </c>
      <c r="H173" s="14" t="s">
        <v>51</v>
      </c>
      <c r="I173" s="14" t="s">
        <v>11</v>
      </c>
      <c r="J173" s="14" t="s">
        <v>115</v>
      </c>
      <c r="K173" s="14" t="s">
        <v>287</v>
      </c>
      <c r="L173" s="14" t="s">
        <v>8</v>
      </c>
      <c r="M173" s="14"/>
      <c r="N173" s="14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.1">
      <c r="A174" s="15"/>
      <c r="B174" s="48">
        <v>1</v>
      </c>
      <c r="C174" s="16">
        <v>44607</v>
      </c>
      <c r="D174" s="14" t="s">
        <v>142</v>
      </c>
      <c r="E174" s="14" t="s">
        <v>120</v>
      </c>
      <c r="F174" s="14" t="s">
        <v>343</v>
      </c>
      <c r="G174" s="14">
        <v>75</v>
      </c>
      <c r="H174" s="14" t="s">
        <v>47</v>
      </c>
      <c r="I174" s="14" t="s">
        <v>11</v>
      </c>
      <c r="J174" s="14" t="s">
        <v>115</v>
      </c>
      <c r="K174" s="14" t="s">
        <v>287</v>
      </c>
      <c r="L174" s="14" t="s">
        <v>8</v>
      </c>
      <c r="M174" s="14"/>
      <c r="N174" s="14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.1">
      <c r="A175" s="15"/>
      <c r="B175" s="48">
        <v>1</v>
      </c>
      <c r="C175" s="16">
        <v>44607</v>
      </c>
      <c r="D175" s="14" t="s">
        <v>151</v>
      </c>
      <c r="E175" s="14" t="s">
        <v>123</v>
      </c>
      <c r="F175" s="14" t="s">
        <v>344</v>
      </c>
      <c r="G175" s="14">
        <v>77</v>
      </c>
      <c r="H175" s="14" t="s">
        <v>47</v>
      </c>
      <c r="I175" s="14" t="s">
        <v>11</v>
      </c>
      <c r="J175" s="14" t="s">
        <v>115</v>
      </c>
      <c r="K175" s="14" t="s">
        <v>287</v>
      </c>
      <c r="L175" s="14" t="s">
        <v>8</v>
      </c>
      <c r="M175" s="14"/>
      <c r="N175" s="14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.1">
      <c r="A176" s="15"/>
      <c r="B176" s="48">
        <v>1</v>
      </c>
      <c r="C176" s="16">
        <v>44607</v>
      </c>
      <c r="D176" s="14" t="s">
        <v>131</v>
      </c>
      <c r="E176" s="14" t="s">
        <v>123</v>
      </c>
      <c r="F176" s="14" t="s">
        <v>345</v>
      </c>
      <c r="G176" s="14">
        <v>60</v>
      </c>
      <c r="H176" s="14" t="s">
        <v>47</v>
      </c>
      <c r="I176" s="14" t="s">
        <v>11</v>
      </c>
      <c r="J176" s="14" t="s">
        <v>115</v>
      </c>
      <c r="K176" s="14" t="s">
        <v>287</v>
      </c>
      <c r="L176" s="14" t="s">
        <v>8</v>
      </c>
      <c r="M176" s="14"/>
      <c r="N176" s="14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.1">
      <c r="A177" s="15"/>
      <c r="B177" s="48">
        <v>1</v>
      </c>
      <c r="C177" s="16">
        <v>44614</v>
      </c>
      <c r="D177" s="14" t="s">
        <v>346</v>
      </c>
      <c r="E177" s="14" t="s">
        <v>347</v>
      </c>
      <c r="F177" s="14" t="s">
        <v>348</v>
      </c>
      <c r="G177" s="14">
        <v>36</v>
      </c>
      <c r="H177" s="14" t="s">
        <v>51</v>
      </c>
      <c r="I177" s="14" t="s">
        <v>11</v>
      </c>
      <c r="J177" s="14" t="s">
        <v>260</v>
      </c>
      <c r="K177" s="14" t="s">
        <v>287</v>
      </c>
      <c r="L177" s="14" t="s">
        <v>8</v>
      </c>
      <c r="M177" s="14"/>
      <c r="N177" s="14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.1">
      <c r="A178" s="15"/>
      <c r="B178" s="48">
        <v>1</v>
      </c>
      <c r="C178" s="16">
        <v>44614</v>
      </c>
      <c r="D178" s="14" t="s">
        <v>142</v>
      </c>
      <c r="E178" s="14" t="s">
        <v>120</v>
      </c>
      <c r="F178" s="14" t="s">
        <v>349</v>
      </c>
      <c r="G178" s="14">
        <v>63</v>
      </c>
      <c r="H178" s="14" t="s">
        <v>51</v>
      </c>
      <c r="I178" s="14" t="s">
        <v>11</v>
      </c>
      <c r="J178" s="14" t="s">
        <v>115</v>
      </c>
      <c r="K178" s="14" t="s">
        <v>287</v>
      </c>
      <c r="L178" s="14" t="s">
        <v>7</v>
      </c>
      <c r="M178" s="14"/>
      <c r="N178" s="14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.1">
      <c r="A179" s="15"/>
      <c r="B179" s="48">
        <v>1</v>
      </c>
      <c r="C179" s="16">
        <v>44614</v>
      </c>
      <c r="D179" s="14" t="s">
        <v>142</v>
      </c>
      <c r="E179" s="14" t="s">
        <v>120</v>
      </c>
      <c r="F179" s="14" t="s">
        <v>350</v>
      </c>
      <c r="G179" s="14">
        <v>80</v>
      </c>
      <c r="H179" s="14" t="s">
        <v>47</v>
      </c>
      <c r="I179" s="14" t="s">
        <v>11</v>
      </c>
      <c r="J179" s="14" t="s">
        <v>115</v>
      </c>
      <c r="K179" s="14" t="s">
        <v>287</v>
      </c>
      <c r="L179" s="14" t="s">
        <v>7</v>
      </c>
      <c r="M179" s="14"/>
      <c r="N179" s="14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.1">
      <c r="A180" s="15"/>
      <c r="B180" s="48">
        <v>1</v>
      </c>
      <c r="C180" s="16">
        <v>44614</v>
      </c>
      <c r="D180" s="14" t="s">
        <v>151</v>
      </c>
      <c r="E180" s="14" t="s">
        <v>123</v>
      </c>
      <c r="F180" s="14" t="s">
        <v>351</v>
      </c>
      <c r="G180" s="14">
        <v>79</v>
      </c>
      <c r="H180" s="14" t="s">
        <v>51</v>
      </c>
      <c r="I180" s="14" t="s">
        <v>11</v>
      </c>
      <c r="J180" s="14" t="s">
        <v>115</v>
      </c>
      <c r="K180" s="14" t="s">
        <v>287</v>
      </c>
      <c r="L180" s="14" t="s">
        <v>8</v>
      </c>
      <c r="M180" s="14"/>
      <c r="N180" s="14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.1">
      <c r="A181" s="15"/>
      <c r="B181" s="48">
        <v>1</v>
      </c>
      <c r="C181" s="16">
        <v>44614</v>
      </c>
      <c r="D181" s="14" t="s">
        <v>352</v>
      </c>
      <c r="E181" s="14" t="s">
        <v>129</v>
      </c>
      <c r="F181" s="14" t="s">
        <v>353</v>
      </c>
      <c r="G181" s="14">
        <v>63</v>
      </c>
      <c r="H181" s="14" t="s">
        <v>51</v>
      </c>
      <c r="I181" s="14" t="s">
        <v>12</v>
      </c>
      <c r="J181" s="14" t="s">
        <v>115</v>
      </c>
      <c r="K181" s="14" t="s">
        <v>287</v>
      </c>
      <c r="L181" s="14" t="s">
        <v>8</v>
      </c>
      <c r="M181" s="14"/>
      <c r="N181" s="14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.1">
      <c r="A182" s="15"/>
      <c r="B182" s="48">
        <v>1</v>
      </c>
      <c r="C182" s="16">
        <v>44616</v>
      </c>
      <c r="D182" s="14" t="s">
        <v>151</v>
      </c>
      <c r="E182" s="14" t="s">
        <v>123</v>
      </c>
      <c r="F182" s="14" t="s">
        <v>354</v>
      </c>
      <c r="G182" s="14">
        <v>49</v>
      </c>
      <c r="H182" s="14" t="s">
        <v>47</v>
      </c>
      <c r="I182" s="14" t="s">
        <v>14</v>
      </c>
      <c r="J182" s="14" t="s">
        <v>115</v>
      </c>
      <c r="K182" s="14" t="s">
        <v>287</v>
      </c>
      <c r="L182" s="14" t="s">
        <v>8</v>
      </c>
      <c r="M182" s="14"/>
      <c r="N182" s="14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.1">
      <c r="A183" s="15"/>
      <c r="B183" s="48">
        <v>1</v>
      </c>
      <c r="C183" s="16">
        <v>44616</v>
      </c>
      <c r="D183" s="14" t="s">
        <v>131</v>
      </c>
      <c r="E183" s="14" t="s">
        <v>123</v>
      </c>
      <c r="F183" s="14" t="s">
        <v>355</v>
      </c>
      <c r="G183" s="14">
        <v>59</v>
      </c>
      <c r="H183" s="14" t="s">
        <v>47</v>
      </c>
      <c r="I183" s="14" t="s">
        <v>14</v>
      </c>
      <c r="J183" s="14" t="s">
        <v>115</v>
      </c>
      <c r="K183" s="14" t="s">
        <v>287</v>
      </c>
      <c r="L183" s="14" t="s">
        <v>8</v>
      </c>
      <c r="M183" s="14"/>
      <c r="N183" s="14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.1">
      <c r="A184" s="15"/>
      <c r="B184" s="48">
        <v>1</v>
      </c>
      <c r="C184" s="16">
        <v>44616</v>
      </c>
      <c r="D184" s="14" t="s">
        <v>131</v>
      </c>
      <c r="E184" s="14" t="s">
        <v>123</v>
      </c>
      <c r="F184" s="14" t="s">
        <v>356</v>
      </c>
      <c r="G184" s="14">
        <v>59</v>
      </c>
      <c r="H184" s="14" t="s">
        <v>47</v>
      </c>
      <c r="I184" s="14" t="s">
        <v>14</v>
      </c>
      <c r="J184" s="14" t="s">
        <v>115</v>
      </c>
      <c r="K184" s="14" t="s">
        <v>287</v>
      </c>
      <c r="L184" s="14" t="s">
        <v>6</v>
      </c>
      <c r="M184" s="14"/>
      <c r="N184" s="14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27.95">
      <c r="A185" s="15"/>
      <c r="B185" s="48">
        <v>1</v>
      </c>
      <c r="C185" s="16">
        <v>44616</v>
      </c>
      <c r="D185" s="14" t="s">
        <v>357</v>
      </c>
      <c r="E185" s="14" t="s">
        <v>174</v>
      </c>
      <c r="F185" s="14" t="s">
        <v>358</v>
      </c>
      <c r="G185" s="14">
        <v>43</v>
      </c>
      <c r="H185" s="14" t="s">
        <v>47</v>
      </c>
      <c r="I185" s="14" t="s">
        <v>14</v>
      </c>
      <c r="J185" s="14" t="s">
        <v>115</v>
      </c>
      <c r="K185" s="14" t="s">
        <v>287</v>
      </c>
      <c r="L185" s="14" t="s">
        <v>8</v>
      </c>
      <c r="M185" s="14"/>
      <c r="N185" s="14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27.95">
      <c r="A186" s="15"/>
      <c r="B186" s="48">
        <v>1</v>
      </c>
      <c r="C186" s="16">
        <v>44616</v>
      </c>
      <c r="D186" s="14" t="s">
        <v>359</v>
      </c>
      <c r="E186" s="14" t="s">
        <v>62</v>
      </c>
      <c r="F186" s="14" t="s">
        <v>360</v>
      </c>
      <c r="G186" s="14">
        <v>27</v>
      </c>
      <c r="H186" s="14" t="s">
        <v>47</v>
      </c>
      <c r="I186" s="14" t="s">
        <v>14</v>
      </c>
      <c r="J186" s="14" t="s">
        <v>115</v>
      </c>
      <c r="K186" s="14" t="s">
        <v>287</v>
      </c>
      <c r="L186" s="14" t="s">
        <v>6</v>
      </c>
      <c r="M186" s="14"/>
      <c r="N186" s="14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.1">
      <c r="A187" s="15"/>
      <c r="B187" s="48">
        <v>1</v>
      </c>
      <c r="C187" s="16">
        <v>44617</v>
      </c>
      <c r="D187" s="14" t="s">
        <v>131</v>
      </c>
      <c r="E187" s="14" t="s">
        <v>123</v>
      </c>
      <c r="F187" s="14" t="s">
        <v>361</v>
      </c>
      <c r="G187" s="14">
        <v>66</v>
      </c>
      <c r="H187" s="14" t="s">
        <v>51</v>
      </c>
      <c r="I187" s="14" t="s">
        <v>14</v>
      </c>
      <c r="J187" s="14" t="s">
        <v>115</v>
      </c>
      <c r="K187" s="14" t="s">
        <v>287</v>
      </c>
      <c r="L187" s="14" t="s">
        <v>8</v>
      </c>
      <c r="M187" s="14"/>
      <c r="N187" s="14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.1">
      <c r="A188" s="15"/>
      <c r="B188" s="48">
        <v>1</v>
      </c>
      <c r="C188" s="16">
        <v>44617</v>
      </c>
      <c r="D188" s="14" t="s">
        <v>142</v>
      </c>
      <c r="E188" s="14" t="s">
        <v>120</v>
      </c>
      <c r="F188" s="14" t="s">
        <v>362</v>
      </c>
      <c r="G188" s="14">
        <v>67</v>
      </c>
      <c r="H188" s="14" t="s">
        <v>47</v>
      </c>
      <c r="I188" s="14" t="s">
        <v>14</v>
      </c>
      <c r="J188" s="14" t="s">
        <v>115</v>
      </c>
      <c r="K188" s="14" t="s">
        <v>287</v>
      </c>
      <c r="L188" s="14" t="s">
        <v>7</v>
      </c>
      <c r="M188" s="14"/>
      <c r="N188" s="14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.1">
      <c r="A189" s="15"/>
      <c r="B189" s="48">
        <v>1</v>
      </c>
      <c r="C189" s="16">
        <v>44617</v>
      </c>
      <c r="D189" s="14" t="s">
        <v>142</v>
      </c>
      <c r="E189" s="14" t="s">
        <v>120</v>
      </c>
      <c r="F189" s="14" t="s">
        <v>363</v>
      </c>
      <c r="G189" s="14">
        <v>74</v>
      </c>
      <c r="H189" s="14" t="s">
        <v>51</v>
      </c>
      <c r="I189" s="14" t="s">
        <v>14</v>
      </c>
      <c r="J189" s="14" t="s">
        <v>115</v>
      </c>
      <c r="K189" s="14" t="s">
        <v>287</v>
      </c>
      <c r="L189" s="14" t="s">
        <v>6</v>
      </c>
      <c r="M189" s="14"/>
      <c r="N189" s="14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.1">
      <c r="A190" s="15"/>
      <c r="B190" s="48">
        <v>1</v>
      </c>
      <c r="C190" s="16">
        <v>44617</v>
      </c>
      <c r="D190" s="14" t="s">
        <v>151</v>
      </c>
      <c r="E190" s="14" t="s">
        <v>123</v>
      </c>
      <c r="F190" s="14" t="s">
        <v>364</v>
      </c>
      <c r="G190" s="14">
        <v>53</v>
      </c>
      <c r="H190" s="14" t="s">
        <v>47</v>
      </c>
      <c r="I190" s="14" t="s">
        <v>14</v>
      </c>
      <c r="J190" s="14" t="s">
        <v>115</v>
      </c>
      <c r="K190" s="14" t="s">
        <v>287</v>
      </c>
      <c r="L190" s="14" t="s">
        <v>8</v>
      </c>
      <c r="M190" s="14"/>
      <c r="N190" s="14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1">
      <c r="A191" s="15"/>
      <c r="B191" s="48">
        <v>1</v>
      </c>
      <c r="C191" s="16">
        <v>44617</v>
      </c>
      <c r="D191" s="14" t="s">
        <v>365</v>
      </c>
      <c r="E191" s="14" t="s">
        <v>73</v>
      </c>
      <c r="F191" s="14" t="s">
        <v>366</v>
      </c>
      <c r="G191" s="14">
        <v>38</v>
      </c>
      <c r="H191" s="14" t="s">
        <v>51</v>
      </c>
      <c r="I191" s="14" t="s">
        <v>23</v>
      </c>
      <c r="J191" s="14" t="s">
        <v>48</v>
      </c>
      <c r="K191" s="14" t="s">
        <v>287</v>
      </c>
      <c r="L191" s="14" t="s">
        <v>6</v>
      </c>
      <c r="M191" s="14"/>
      <c r="N191" s="14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1">
      <c r="A192" s="19" t="s">
        <v>31</v>
      </c>
      <c r="B192" s="48">
        <v>1</v>
      </c>
      <c r="C192" s="16">
        <v>44621</v>
      </c>
      <c r="D192" s="14" t="s">
        <v>367</v>
      </c>
      <c r="E192" s="14" t="s">
        <v>347</v>
      </c>
      <c r="F192" s="14" t="s">
        <v>368</v>
      </c>
      <c r="G192" s="14">
        <v>23</v>
      </c>
      <c r="H192" s="14" t="s">
        <v>47</v>
      </c>
      <c r="I192" s="14" t="s">
        <v>11</v>
      </c>
      <c r="J192" s="14" t="s">
        <v>260</v>
      </c>
      <c r="K192" s="14" t="s">
        <v>287</v>
      </c>
      <c r="L192" s="14" t="s">
        <v>8</v>
      </c>
      <c r="M192" s="14"/>
      <c r="N192" s="14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1">
      <c r="A193" s="15"/>
      <c r="B193" s="48">
        <v>1</v>
      </c>
      <c r="C193" s="16">
        <v>44621</v>
      </c>
      <c r="D193" s="14" t="s">
        <v>142</v>
      </c>
      <c r="E193" s="14" t="s">
        <v>120</v>
      </c>
      <c r="F193" s="14" t="s">
        <v>369</v>
      </c>
      <c r="G193" s="14">
        <v>50</v>
      </c>
      <c r="H193" s="14" t="s">
        <v>51</v>
      </c>
      <c r="I193" s="14" t="s">
        <v>11</v>
      </c>
      <c r="J193" s="14" t="s">
        <v>115</v>
      </c>
      <c r="K193" s="14" t="s">
        <v>287</v>
      </c>
      <c r="L193" s="14" t="s">
        <v>8</v>
      </c>
      <c r="M193" s="14"/>
      <c r="N193" s="14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1">
      <c r="A194" s="15"/>
      <c r="B194" s="48">
        <v>1</v>
      </c>
      <c r="C194" s="16">
        <v>44621</v>
      </c>
      <c r="D194" s="14" t="s">
        <v>131</v>
      </c>
      <c r="E194" s="14" t="s">
        <v>123</v>
      </c>
      <c r="F194" s="14" t="s">
        <v>370</v>
      </c>
      <c r="G194" s="14">
        <v>78</v>
      </c>
      <c r="H194" s="14" t="s">
        <v>51</v>
      </c>
      <c r="I194" s="14" t="s">
        <v>11</v>
      </c>
      <c r="J194" s="14" t="s">
        <v>115</v>
      </c>
      <c r="K194" s="14" t="s">
        <v>287</v>
      </c>
      <c r="L194" s="14" t="s">
        <v>8</v>
      </c>
      <c r="M194" s="14"/>
      <c r="N194" s="14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1">
      <c r="A195" s="15"/>
      <c r="B195" s="48">
        <v>1</v>
      </c>
      <c r="C195" s="16">
        <v>44621</v>
      </c>
      <c r="D195" s="14" t="s">
        <v>131</v>
      </c>
      <c r="E195" s="14" t="s">
        <v>123</v>
      </c>
      <c r="F195" s="14" t="s">
        <v>371</v>
      </c>
      <c r="G195" s="14">
        <v>77</v>
      </c>
      <c r="H195" s="14" t="s">
        <v>51</v>
      </c>
      <c r="I195" s="14" t="s">
        <v>11</v>
      </c>
      <c r="J195" s="14" t="s">
        <v>115</v>
      </c>
      <c r="K195" s="14" t="s">
        <v>287</v>
      </c>
      <c r="L195" s="14" t="s">
        <v>8</v>
      </c>
      <c r="M195" s="14"/>
      <c r="N195" s="14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1">
      <c r="A196" s="15"/>
      <c r="B196" s="48">
        <v>1</v>
      </c>
      <c r="C196" s="16">
        <v>44621</v>
      </c>
      <c r="D196" s="14" t="s">
        <v>372</v>
      </c>
      <c r="E196" s="14" t="s">
        <v>305</v>
      </c>
      <c r="F196" s="14" t="s">
        <v>373</v>
      </c>
      <c r="G196" s="14">
        <v>37</v>
      </c>
      <c r="H196" s="14" t="s">
        <v>51</v>
      </c>
      <c r="I196" s="14" t="s">
        <v>16</v>
      </c>
      <c r="J196" s="14" t="s">
        <v>48</v>
      </c>
      <c r="K196" s="14" t="s">
        <v>287</v>
      </c>
      <c r="L196" s="14" t="s">
        <v>8</v>
      </c>
      <c r="M196" s="14"/>
      <c r="N196" s="14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.1">
      <c r="A197" s="15"/>
      <c r="B197" s="48">
        <v>1</v>
      </c>
      <c r="C197" s="16">
        <v>44623</v>
      </c>
      <c r="D197" s="14" t="s">
        <v>137</v>
      </c>
      <c r="E197" s="14" t="s">
        <v>120</v>
      </c>
      <c r="F197" s="14" t="s">
        <v>374</v>
      </c>
      <c r="G197" s="14">
        <v>66</v>
      </c>
      <c r="H197" s="14" t="s">
        <v>51</v>
      </c>
      <c r="I197" s="14" t="s">
        <v>11</v>
      </c>
      <c r="J197" s="14" t="s">
        <v>115</v>
      </c>
      <c r="K197" s="14" t="s">
        <v>287</v>
      </c>
      <c r="L197" s="14" t="s">
        <v>8</v>
      </c>
      <c r="M197" s="14"/>
      <c r="N197" s="14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.1">
      <c r="A198" s="15"/>
      <c r="B198" s="48">
        <v>1</v>
      </c>
      <c r="C198" s="16">
        <v>44623</v>
      </c>
      <c r="D198" s="14" t="s">
        <v>137</v>
      </c>
      <c r="E198" s="14" t="s">
        <v>120</v>
      </c>
      <c r="F198" s="14" t="s">
        <v>375</v>
      </c>
      <c r="G198" s="14">
        <v>84</v>
      </c>
      <c r="H198" s="14" t="s">
        <v>51</v>
      </c>
      <c r="I198" s="14" t="s">
        <v>11</v>
      </c>
      <c r="J198" s="14" t="s">
        <v>115</v>
      </c>
      <c r="K198" s="14" t="s">
        <v>287</v>
      </c>
      <c r="L198" s="14" t="s">
        <v>8</v>
      </c>
      <c r="M198" s="14"/>
      <c r="N198" s="14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.1">
      <c r="A199" s="15"/>
      <c r="B199" s="48">
        <v>1</v>
      </c>
      <c r="C199" s="16">
        <v>44623</v>
      </c>
      <c r="D199" s="14" t="s">
        <v>142</v>
      </c>
      <c r="E199" s="14" t="s">
        <v>120</v>
      </c>
      <c r="F199" s="14" t="s">
        <v>376</v>
      </c>
      <c r="G199" s="14">
        <v>77</v>
      </c>
      <c r="H199" s="14" t="s">
        <v>51</v>
      </c>
      <c r="I199" s="14" t="s">
        <v>11</v>
      </c>
      <c r="J199" s="14" t="s">
        <v>115</v>
      </c>
      <c r="K199" s="14" t="s">
        <v>287</v>
      </c>
      <c r="L199" s="14" t="s">
        <v>7</v>
      </c>
      <c r="M199" s="14"/>
      <c r="N199" s="14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27.95">
      <c r="A200" s="15"/>
      <c r="B200" s="48">
        <v>1</v>
      </c>
      <c r="C200" s="16">
        <v>44623</v>
      </c>
      <c r="D200" s="14" t="s">
        <v>377</v>
      </c>
      <c r="E200" s="14" t="s">
        <v>258</v>
      </c>
      <c r="F200" s="14" t="s">
        <v>378</v>
      </c>
      <c r="G200" s="14">
        <v>40</v>
      </c>
      <c r="H200" s="14" t="s">
        <v>51</v>
      </c>
      <c r="I200" s="14" t="s">
        <v>11</v>
      </c>
      <c r="J200" s="14" t="s">
        <v>115</v>
      </c>
      <c r="K200" s="14" t="s">
        <v>287</v>
      </c>
      <c r="L200" s="14" t="s">
        <v>8</v>
      </c>
      <c r="M200" s="14"/>
      <c r="N200" s="14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1">
      <c r="A201" s="15"/>
      <c r="B201" s="48">
        <v>1</v>
      </c>
      <c r="C201" s="16">
        <v>44628</v>
      </c>
      <c r="D201" s="14" t="s">
        <v>379</v>
      </c>
      <c r="E201" s="14" t="s">
        <v>120</v>
      </c>
      <c r="F201" s="14" t="s">
        <v>380</v>
      </c>
      <c r="G201" s="14">
        <v>82</v>
      </c>
      <c r="H201" s="14" t="s">
        <v>47</v>
      </c>
      <c r="I201" s="14" t="s">
        <v>11</v>
      </c>
      <c r="J201" s="14" t="s">
        <v>115</v>
      </c>
      <c r="K201" s="14" t="s">
        <v>287</v>
      </c>
      <c r="L201" s="14" t="s">
        <v>8</v>
      </c>
      <c r="M201" s="14"/>
      <c r="N201" s="14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1">
      <c r="A202" s="19" t="s">
        <v>31</v>
      </c>
      <c r="B202" s="48">
        <v>1</v>
      </c>
      <c r="C202" s="16">
        <v>44628</v>
      </c>
      <c r="D202" s="14" t="s">
        <v>381</v>
      </c>
      <c r="E202" s="14" t="s">
        <v>382</v>
      </c>
      <c r="F202" s="14" t="s">
        <v>383</v>
      </c>
      <c r="G202" s="14">
        <v>46</v>
      </c>
      <c r="H202" s="14" t="s">
        <v>51</v>
      </c>
      <c r="I202" s="14" t="s">
        <v>11</v>
      </c>
      <c r="J202" s="14" t="s">
        <v>115</v>
      </c>
      <c r="K202" s="14" t="s">
        <v>287</v>
      </c>
      <c r="L202" s="14" t="s">
        <v>8</v>
      </c>
      <c r="M202" s="14"/>
      <c r="N202" s="14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1">
      <c r="A203" s="15"/>
      <c r="B203" s="48">
        <v>1</v>
      </c>
      <c r="C203" s="16">
        <v>44628</v>
      </c>
      <c r="D203" s="14" t="s">
        <v>384</v>
      </c>
      <c r="E203" s="14" t="s">
        <v>347</v>
      </c>
      <c r="F203" s="14" t="s">
        <v>385</v>
      </c>
      <c r="G203" s="14">
        <v>25</v>
      </c>
      <c r="H203" s="14" t="s">
        <v>47</v>
      </c>
      <c r="I203" s="14" t="s">
        <v>11</v>
      </c>
      <c r="J203" s="14" t="s">
        <v>115</v>
      </c>
      <c r="K203" s="14" t="s">
        <v>287</v>
      </c>
      <c r="L203" s="14" t="s">
        <v>8</v>
      </c>
      <c r="M203" s="14"/>
      <c r="N203" s="14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27.95">
      <c r="A204" s="15"/>
      <c r="B204" s="48">
        <v>1</v>
      </c>
      <c r="C204" s="16">
        <v>44628</v>
      </c>
      <c r="D204" s="14" t="s">
        <v>257</v>
      </c>
      <c r="E204" s="14" t="s">
        <v>258</v>
      </c>
      <c r="F204" s="14" t="s">
        <v>386</v>
      </c>
      <c r="G204" s="14">
        <v>40</v>
      </c>
      <c r="H204" s="14" t="s">
        <v>51</v>
      </c>
      <c r="I204" s="14" t="s">
        <v>11</v>
      </c>
      <c r="J204" s="14" t="s">
        <v>115</v>
      </c>
      <c r="K204" s="14" t="s">
        <v>287</v>
      </c>
      <c r="L204" s="14" t="s">
        <v>8</v>
      </c>
      <c r="M204" s="14"/>
      <c r="N204" s="14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1">
      <c r="A205" s="15"/>
      <c r="B205" s="48">
        <v>1</v>
      </c>
      <c r="C205" s="16">
        <v>44630</v>
      </c>
      <c r="D205" s="14" t="s">
        <v>142</v>
      </c>
      <c r="E205" s="14" t="s">
        <v>120</v>
      </c>
      <c r="F205" s="14" t="s">
        <v>387</v>
      </c>
      <c r="G205" s="14">
        <v>57</v>
      </c>
      <c r="H205" s="14" t="s">
        <v>51</v>
      </c>
      <c r="I205" s="14" t="s">
        <v>11</v>
      </c>
      <c r="J205" s="14" t="s">
        <v>115</v>
      </c>
      <c r="K205" s="14" t="s">
        <v>287</v>
      </c>
      <c r="L205" s="14" t="s">
        <v>8</v>
      </c>
      <c r="M205" s="14"/>
      <c r="N205" s="14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1">
      <c r="A206" s="15"/>
      <c r="B206" s="48">
        <v>1</v>
      </c>
      <c r="C206" s="16">
        <v>44630</v>
      </c>
      <c r="D206" s="14" t="s">
        <v>142</v>
      </c>
      <c r="E206" s="14" t="s">
        <v>120</v>
      </c>
      <c r="F206" s="14" t="s">
        <v>388</v>
      </c>
      <c r="G206" s="14">
        <v>75</v>
      </c>
      <c r="H206" s="14" t="s">
        <v>51</v>
      </c>
      <c r="I206" s="14" t="s">
        <v>11</v>
      </c>
      <c r="J206" s="14" t="s">
        <v>115</v>
      </c>
      <c r="K206" s="14" t="s">
        <v>287</v>
      </c>
      <c r="L206" s="14" t="s">
        <v>6</v>
      </c>
      <c r="M206" s="14"/>
      <c r="N206" s="14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27.95">
      <c r="A207" s="15"/>
      <c r="B207" s="48">
        <v>1</v>
      </c>
      <c r="C207" s="16">
        <v>44630</v>
      </c>
      <c r="D207" s="14" t="s">
        <v>389</v>
      </c>
      <c r="E207" s="14" t="s">
        <v>174</v>
      </c>
      <c r="F207" s="14" t="s">
        <v>390</v>
      </c>
      <c r="G207" s="14">
        <v>60</v>
      </c>
      <c r="H207" s="14" t="s">
        <v>47</v>
      </c>
      <c r="I207" s="14" t="s">
        <v>11</v>
      </c>
      <c r="J207" s="14" t="s">
        <v>115</v>
      </c>
      <c r="K207" s="14" t="s">
        <v>287</v>
      </c>
      <c r="L207" s="14" t="s">
        <v>8</v>
      </c>
      <c r="M207" s="14"/>
      <c r="N207" s="14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27.95">
      <c r="A208" s="15"/>
      <c r="B208" s="48">
        <v>1</v>
      </c>
      <c r="C208" s="16">
        <v>44630</v>
      </c>
      <c r="D208" s="14" t="s">
        <v>391</v>
      </c>
      <c r="E208" s="14" t="s">
        <v>174</v>
      </c>
      <c r="F208" s="14" t="s">
        <v>392</v>
      </c>
      <c r="G208" s="14">
        <v>67</v>
      </c>
      <c r="H208" s="14" t="s">
        <v>47</v>
      </c>
      <c r="I208" s="14" t="s">
        <v>11</v>
      </c>
      <c r="J208" s="14" t="s">
        <v>115</v>
      </c>
      <c r="K208" s="14" t="s">
        <v>287</v>
      </c>
      <c r="L208" s="14" t="s">
        <v>8</v>
      </c>
      <c r="M208" s="14"/>
      <c r="N208" s="14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27.95">
      <c r="A209" s="15"/>
      <c r="B209" s="48">
        <v>1</v>
      </c>
      <c r="C209" s="16">
        <v>44630</v>
      </c>
      <c r="D209" s="14" t="s">
        <v>393</v>
      </c>
      <c r="E209" s="14" t="s">
        <v>258</v>
      </c>
      <c r="F209" s="14" t="s">
        <v>394</v>
      </c>
      <c r="G209" s="14">
        <v>45</v>
      </c>
      <c r="H209" s="14" t="s">
        <v>51</v>
      </c>
      <c r="I209" s="14" t="s">
        <v>11</v>
      </c>
      <c r="J209" s="14" t="s">
        <v>115</v>
      </c>
      <c r="K209" s="14" t="s">
        <v>287</v>
      </c>
      <c r="L209" s="14" t="s">
        <v>8</v>
      </c>
      <c r="M209" s="14"/>
      <c r="N209" s="14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.1">
      <c r="A210" s="19" t="s">
        <v>31</v>
      </c>
      <c r="B210" s="48">
        <v>1</v>
      </c>
      <c r="C210" s="16">
        <v>44631</v>
      </c>
      <c r="D210" s="14" t="s">
        <v>395</v>
      </c>
      <c r="E210" s="14" t="s">
        <v>129</v>
      </c>
      <c r="F210" s="14" t="s">
        <v>396</v>
      </c>
      <c r="G210" s="14">
        <v>79</v>
      </c>
      <c r="H210" s="14" t="s">
        <v>47</v>
      </c>
      <c r="I210" s="14" t="s">
        <v>16</v>
      </c>
      <c r="J210" s="14" t="s">
        <v>115</v>
      </c>
      <c r="K210" s="14" t="s">
        <v>287</v>
      </c>
      <c r="L210" s="14" t="s">
        <v>7</v>
      </c>
      <c r="M210" s="14"/>
      <c r="N210" s="14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.1">
      <c r="A211" s="15"/>
      <c r="B211" s="48">
        <v>1</v>
      </c>
      <c r="C211" s="16">
        <v>44634</v>
      </c>
      <c r="D211" s="14" t="s">
        <v>397</v>
      </c>
      <c r="E211" s="14" t="s">
        <v>347</v>
      </c>
      <c r="F211" s="14" t="s">
        <v>398</v>
      </c>
      <c r="G211" s="14">
        <v>22</v>
      </c>
      <c r="H211" s="14" t="s">
        <v>51</v>
      </c>
      <c r="I211" s="14" t="s">
        <v>11</v>
      </c>
      <c r="J211" s="14" t="s">
        <v>260</v>
      </c>
      <c r="K211" s="14" t="s">
        <v>287</v>
      </c>
      <c r="L211" s="14" t="s">
        <v>8</v>
      </c>
      <c r="M211" s="14"/>
      <c r="N211" s="14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.1">
      <c r="A212" s="15"/>
      <c r="B212" s="48">
        <v>1</v>
      </c>
      <c r="C212" s="16">
        <v>44634</v>
      </c>
      <c r="D212" s="14" t="s">
        <v>151</v>
      </c>
      <c r="E212" s="14" t="s">
        <v>123</v>
      </c>
      <c r="F212" s="14" t="s">
        <v>399</v>
      </c>
      <c r="G212" s="14">
        <v>75</v>
      </c>
      <c r="H212" s="14" t="s">
        <v>51</v>
      </c>
      <c r="I212" s="14" t="s">
        <v>11</v>
      </c>
      <c r="J212" s="14" t="s">
        <v>115</v>
      </c>
      <c r="K212" s="14" t="s">
        <v>287</v>
      </c>
      <c r="L212" s="14" t="s">
        <v>8</v>
      </c>
      <c r="M212" s="14"/>
      <c r="N212" s="14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.1">
      <c r="A213" s="15"/>
      <c r="B213" s="48">
        <v>1</v>
      </c>
      <c r="C213" s="16">
        <v>44634</v>
      </c>
      <c r="D213" s="14" t="s">
        <v>131</v>
      </c>
      <c r="E213" s="14" t="s">
        <v>123</v>
      </c>
      <c r="F213" s="14" t="s">
        <v>400</v>
      </c>
      <c r="G213" s="14">
        <v>64</v>
      </c>
      <c r="H213" s="14" t="s">
        <v>51</v>
      </c>
      <c r="I213" s="14" t="s">
        <v>11</v>
      </c>
      <c r="J213" s="14" t="s">
        <v>115</v>
      </c>
      <c r="K213" s="14" t="s">
        <v>287</v>
      </c>
      <c r="L213" s="14" t="s">
        <v>8</v>
      </c>
      <c r="M213" s="14"/>
      <c r="N213" s="14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.1">
      <c r="A214" s="15"/>
      <c r="B214" s="48">
        <v>1</v>
      </c>
      <c r="C214" s="16">
        <v>44634</v>
      </c>
      <c r="D214" s="14" t="s">
        <v>131</v>
      </c>
      <c r="E214" s="14" t="s">
        <v>123</v>
      </c>
      <c r="F214" s="14" t="s">
        <v>401</v>
      </c>
      <c r="G214" s="14">
        <v>62</v>
      </c>
      <c r="H214" s="14" t="s">
        <v>51</v>
      </c>
      <c r="I214" s="14" t="s">
        <v>11</v>
      </c>
      <c r="J214" s="14" t="s">
        <v>115</v>
      </c>
      <c r="K214" s="14" t="s">
        <v>287</v>
      </c>
      <c r="L214" s="14" t="s">
        <v>8</v>
      </c>
      <c r="M214" s="14"/>
      <c r="N214" s="14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.1">
      <c r="A215" s="15"/>
      <c r="B215" s="48">
        <v>1</v>
      </c>
      <c r="C215" s="16">
        <v>44637</v>
      </c>
      <c r="D215" s="14" t="s">
        <v>137</v>
      </c>
      <c r="E215" s="14" t="s">
        <v>120</v>
      </c>
      <c r="F215" s="14" t="s">
        <v>402</v>
      </c>
      <c r="G215" s="14">
        <v>54</v>
      </c>
      <c r="H215" s="14" t="s">
        <v>51</v>
      </c>
      <c r="I215" s="14" t="s">
        <v>14</v>
      </c>
      <c r="J215" s="14" t="s">
        <v>115</v>
      </c>
      <c r="K215" s="14" t="s">
        <v>287</v>
      </c>
      <c r="L215" s="14" t="s">
        <v>7</v>
      </c>
      <c r="M215" s="14"/>
      <c r="N215" s="14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.1">
      <c r="A216" s="15"/>
      <c r="B216" s="48">
        <v>1</v>
      </c>
      <c r="C216" s="16">
        <v>44637</v>
      </c>
      <c r="D216" s="14" t="s">
        <v>142</v>
      </c>
      <c r="E216" s="14" t="s">
        <v>120</v>
      </c>
      <c r="F216" s="14" t="s">
        <v>403</v>
      </c>
      <c r="G216" s="14">
        <v>78</v>
      </c>
      <c r="H216" s="14" t="s">
        <v>51</v>
      </c>
      <c r="I216" s="14" t="s">
        <v>14</v>
      </c>
      <c r="J216" s="14" t="s">
        <v>115</v>
      </c>
      <c r="K216" s="14" t="s">
        <v>287</v>
      </c>
      <c r="L216" s="14" t="s">
        <v>7</v>
      </c>
      <c r="M216" s="14"/>
      <c r="N216" s="1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.1">
      <c r="A217" s="15"/>
      <c r="B217" s="48">
        <v>1</v>
      </c>
      <c r="C217" s="16">
        <v>44637</v>
      </c>
      <c r="D217" s="14" t="s">
        <v>137</v>
      </c>
      <c r="E217" s="14" t="s">
        <v>120</v>
      </c>
      <c r="F217" s="14" t="s">
        <v>404</v>
      </c>
      <c r="G217" s="14">
        <v>71</v>
      </c>
      <c r="H217" s="14" t="s">
        <v>47</v>
      </c>
      <c r="I217" s="14" t="s">
        <v>14</v>
      </c>
      <c r="J217" s="14" t="s">
        <v>115</v>
      </c>
      <c r="K217" s="14" t="s">
        <v>287</v>
      </c>
      <c r="L217" s="14" t="s">
        <v>6</v>
      </c>
      <c r="M217" s="14"/>
      <c r="N217" s="14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.1">
      <c r="A218" s="15"/>
      <c r="B218" s="48">
        <v>1</v>
      </c>
      <c r="C218" s="16">
        <v>44638</v>
      </c>
      <c r="D218" s="14" t="s">
        <v>405</v>
      </c>
      <c r="E218" s="14" t="s">
        <v>79</v>
      </c>
      <c r="F218" s="14" t="s">
        <v>406</v>
      </c>
      <c r="G218" s="14">
        <v>22</v>
      </c>
      <c r="H218" s="14" t="s">
        <v>51</v>
      </c>
      <c r="I218" s="14" t="s">
        <v>23</v>
      </c>
      <c r="J218" s="14" t="s">
        <v>48</v>
      </c>
      <c r="K218" s="14" t="s">
        <v>287</v>
      </c>
      <c r="L218" s="14" t="s">
        <v>7</v>
      </c>
      <c r="M218" s="14"/>
      <c r="N218" s="14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.1">
      <c r="A219" s="15"/>
      <c r="B219" s="48">
        <v>1</v>
      </c>
      <c r="C219" s="16">
        <v>44638</v>
      </c>
      <c r="D219" s="14" t="s">
        <v>407</v>
      </c>
      <c r="E219" s="14" t="s">
        <v>407</v>
      </c>
      <c r="F219" s="14" t="s">
        <v>408</v>
      </c>
      <c r="G219" s="14">
        <v>66</v>
      </c>
      <c r="H219" s="14" t="s">
        <v>47</v>
      </c>
      <c r="I219" s="14" t="s">
        <v>23</v>
      </c>
      <c r="J219" s="14" t="s">
        <v>48</v>
      </c>
      <c r="K219" s="14" t="s">
        <v>287</v>
      </c>
      <c r="L219" s="14" t="s">
        <v>7</v>
      </c>
      <c r="M219" s="14"/>
      <c r="N219" s="14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.1">
      <c r="A220" s="19" t="s">
        <v>31</v>
      </c>
      <c r="B220" s="48">
        <v>1</v>
      </c>
      <c r="C220" s="16">
        <v>44641</v>
      </c>
      <c r="D220" s="14" t="s">
        <v>307</v>
      </c>
      <c r="E220" s="14" t="s">
        <v>199</v>
      </c>
      <c r="F220" s="14" t="s">
        <v>409</v>
      </c>
      <c r="G220" s="14">
        <v>79</v>
      </c>
      <c r="H220" s="14" t="s">
        <v>47</v>
      </c>
      <c r="I220" s="14" t="s">
        <v>15</v>
      </c>
      <c r="J220" s="14" t="s">
        <v>115</v>
      </c>
      <c r="K220" s="14" t="s">
        <v>287</v>
      </c>
      <c r="L220" s="14" t="s">
        <v>6</v>
      </c>
      <c r="M220" s="14"/>
      <c r="N220" s="14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.1">
      <c r="A221" s="15"/>
      <c r="B221" s="48">
        <v>1</v>
      </c>
      <c r="C221" s="16">
        <v>44642</v>
      </c>
      <c r="D221" s="14" t="s">
        <v>410</v>
      </c>
      <c r="E221" s="14" t="s">
        <v>305</v>
      </c>
      <c r="F221" s="14" t="s">
        <v>411</v>
      </c>
      <c r="G221" s="14">
        <v>42</v>
      </c>
      <c r="H221" s="14" t="s">
        <v>47</v>
      </c>
      <c r="I221" s="14" t="s">
        <v>19</v>
      </c>
      <c r="J221" s="14" t="s">
        <v>48</v>
      </c>
      <c r="K221" s="14" t="s">
        <v>287</v>
      </c>
      <c r="L221" s="14" t="s">
        <v>7</v>
      </c>
      <c r="M221" s="14"/>
      <c r="N221" s="14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1">
      <c r="A222" s="15"/>
      <c r="B222" s="48">
        <v>1</v>
      </c>
      <c r="C222" s="16">
        <v>44642</v>
      </c>
      <c r="D222" s="14" t="s">
        <v>412</v>
      </c>
      <c r="E222" s="14" t="s">
        <v>413</v>
      </c>
      <c r="F222" s="14" t="s">
        <v>414</v>
      </c>
      <c r="G222" s="14">
        <v>79</v>
      </c>
      <c r="H222" s="14" t="s">
        <v>51</v>
      </c>
      <c r="I222" s="14" t="s">
        <v>19</v>
      </c>
      <c r="J222" s="14" t="s">
        <v>48</v>
      </c>
      <c r="K222" s="14" t="s">
        <v>287</v>
      </c>
      <c r="L222" s="14" t="s">
        <v>7</v>
      </c>
      <c r="M222" s="14"/>
      <c r="N222" s="14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1">
      <c r="A223" s="15"/>
      <c r="B223" s="48">
        <v>1</v>
      </c>
      <c r="C223" s="16">
        <v>44643</v>
      </c>
      <c r="D223" s="14" t="s">
        <v>415</v>
      </c>
      <c r="E223" s="14" t="s">
        <v>66</v>
      </c>
      <c r="F223" s="22" t="s">
        <v>416</v>
      </c>
      <c r="G223" s="14">
        <v>27</v>
      </c>
      <c r="H223" s="14" t="s">
        <v>47</v>
      </c>
      <c r="I223" s="14" t="s">
        <v>15</v>
      </c>
      <c r="J223" s="14" t="s">
        <v>48</v>
      </c>
      <c r="K223" s="14" t="s">
        <v>287</v>
      </c>
      <c r="L223" s="14" t="s">
        <v>7</v>
      </c>
      <c r="M223" s="14"/>
      <c r="N223" s="14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1">
      <c r="A224" s="15"/>
      <c r="B224" s="48">
        <v>1</v>
      </c>
      <c r="C224" s="16">
        <v>44643</v>
      </c>
      <c r="D224" s="14" t="s">
        <v>417</v>
      </c>
      <c r="E224" s="14" t="s">
        <v>110</v>
      </c>
      <c r="F224" s="14" t="s">
        <v>418</v>
      </c>
      <c r="G224" s="14">
        <v>56</v>
      </c>
      <c r="H224" s="14" t="s">
        <v>51</v>
      </c>
      <c r="I224" s="14" t="s">
        <v>15</v>
      </c>
      <c r="J224" s="14" t="s">
        <v>48</v>
      </c>
      <c r="K224" s="14" t="s">
        <v>287</v>
      </c>
      <c r="L224" s="14" t="s">
        <v>6</v>
      </c>
      <c r="M224" s="14"/>
      <c r="N224" s="14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1">
      <c r="A225" s="15"/>
      <c r="B225" s="48">
        <v>1</v>
      </c>
      <c r="C225" s="16">
        <v>44644</v>
      </c>
      <c r="D225" s="14" t="s">
        <v>419</v>
      </c>
      <c r="E225" s="14" t="s">
        <v>199</v>
      </c>
      <c r="F225" s="14" t="s">
        <v>420</v>
      </c>
      <c r="G225" s="14">
        <v>72</v>
      </c>
      <c r="H225" s="14" t="s">
        <v>51</v>
      </c>
      <c r="I225" s="14" t="s">
        <v>15</v>
      </c>
      <c r="J225" s="14" t="s">
        <v>115</v>
      </c>
      <c r="K225" s="14" t="s">
        <v>287</v>
      </c>
      <c r="L225" s="14" t="s">
        <v>6</v>
      </c>
      <c r="M225" s="14"/>
      <c r="N225" s="14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1">
      <c r="A226" s="15"/>
      <c r="B226" s="48">
        <v>1</v>
      </c>
      <c r="C226" s="16">
        <v>44644</v>
      </c>
      <c r="D226" s="14" t="s">
        <v>137</v>
      </c>
      <c r="E226" s="14" t="s">
        <v>120</v>
      </c>
      <c r="F226" s="14" t="s">
        <v>421</v>
      </c>
      <c r="G226" s="14">
        <v>69</v>
      </c>
      <c r="H226" s="14" t="s">
        <v>51</v>
      </c>
      <c r="I226" s="14" t="s">
        <v>11</v>
      </c>
      <c r="J226" s="14" t="s">
        <v>115</v>
      </c>
      <c r="K226" s="14" t="s">
        <v>287</v>
      </c>
      <c r="L226" s="14" t="s">
        <v>8</v>
      </c>
      <c r="M226" s="14"/>
      <c r="N226" s="14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.1">
      <c r="A227" s="15"/>
      <c r="B227" s="48">
        <v>1</v>
      </c>
      <c r="C227" s="16">
        <v>44644</v>
      </c>
      <c r="D227" s="14" t="s">
        <v>422</v>
      </c>
      <c r="E227" s="14" t="s">
        <v>120</v>
      </c>
      <c r="F227" s="14" t="s">
        <v>423</v>
      </c>
      <c r="G227" s="14">
        <v>61</v>
      </c>
      <c r="H227" s="14" t="s">
        <v>47</v>
      </c>
      <c r="I227" s="14" t="s">
        <v>11</v>
      </c>
      <c r="J227" s="14" t="s">
        <v>115</v>
      </c>
      <c r="K227" s="14" t="s">
        <v>287</v>
      </c>
      <c r="L227" s="14" t="s">
        <v>8</v>
      </c>
      <c r="M227" s="14"/>
      <c r="N227" s="14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27.95">
      <c r="A228" s="15"/>
      <c r="B228" s="48">
        <v>1</v>
      </c>
      <c r="C228" s="16">
        <v>44644</v>
      </c>
      <c r="D228" s="14" t="s">
        <v>424</v>
      </c>
      <c r="E228" s="14" t="s">
        <v>258</v>
      </c>
      <c r="F228" s="14" t="s">
        <v>425</v>
      </c>
      <c r="G228" s="14">
        <v>57</v>
      </c>
      <c r="H228" s="14" t="s">
        <v>47</v>
      </c>
      <c r="I228" s="14" t="s">
        <v>11</v>
      </c>
      <c r="J228" s="14" t="s">
        <v>260</v>
      </c>
      <c r="K228" s="14" t="s">
        <v>287</v>
      </c>
      <c r="L228" s="14" t="s">
        <v>8</v>
      </c>
      <c r="M228" s="14"/>
      <c r="N228" s="14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42">
      <c r="A229" s="15"/>
      <c r="B229" s="48">
        <v>1</v>
      </c>
      <c r="C229" s="16">
        <v>44649</v>
      </c>
      <c r="D229" s="14" t="s">
        <v>426</v>
      </c>
      <c r="E229" s="14" t="s">
        <v>73</v>
      </c>
      <c r="F229" s="14" t="s">
        <v>427</v>
      </c>
      <c r="G229" s="14">
        <v>71</v>
      </c>
      <c r="H229" s="14" t="s">
        <v>51</v>
      </c>
      <c r="I229" s="14" t="s">
        <v>19</v>
      </c>
      <c r="J229" s="14" t="s">
        <v>48</v>
      </c>
      <c r="K229" s="14" t="s">
        <v>287</v>
      </c>
      <c r="L229" s="14" t="s">
        <v>7</v>
      </c>
      <c r="M229" s="14"/>
      <c r="N229" s="14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.1">
      <c r="A230" s="15"/>
      <c r="B230" s="48">
        <v>1</v>
      </c>
      <c r="C230" s="16">
        <v>44650</v>
      </c>
      <c r="D230" s="14" t="s">
        <v>307</v>
      </c>
      <c r="E230" s="14" t="s">
        <v>199</v>
      </c>
      <c r="F230" s="14" t="s">
        <v>428</v>
      </c>
      <c r="G230" s="14">
        <v>69</v>
      </c>
      <c r="H230" s="14" t="s">
        <v>51</v>
      </c>
      <c r="I230" s="14" t="s">
        <v>15</v>
      </c>
      <c r="J230" s="14" t="s">
        <v>115</v>
      </c>
      <c r="K230" s="14" t="s">
        <v>287</v>
      </c>
      <c r="L230" s="14" t="s">
        <v>6</v>
      </c>
      <c r="M230" s="14"/>
      <c r="N230" s="14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.1">
      <c r="A231" s="15"/>
      <c r="B231" s="48">
        <v>1</v>
      </c>
      <c r="C231" s="16">
        <v>44656</v>
      </c>
      <c r="D231" s="14" t="s">
        <v>429</v>
      </c>
      <c r="E231" s="14" t="s">
        <v>66</v>
      </c>
      <c r="F231" s="14" t="s">
        <v>430</v>
      </c>
      <c r="G231" s="14">
        <v>46</v>
      </c>
      <c r="H231" s="14" t="s">
        <v>51</v>
      </c>
      <c r="I231" s="14" t="s">
        <v>16</v>
      </c>
      <c r="J231" s="14" t="s">
        <v>48</v>
      </c>
      <c r="K231" s="14" t="s">
        <v>287</v>
      </c>
      <c r="L231" s="14" t="s">
        <v>6</v>
      </c>
      <c r="M231" s="14"/>
      <c r="N231" s="14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.1">
      <c r="A232" s="15"/>
      <c r="B232" s="48">
        <v>1</v>
      </c>
      <c r="C232" s="16">
        <v>44671</v>
      </c>
      <c r="D232" s="14" t="s">
        <v>431</v>
      </c>
      <c r="E232" s="14" t="s">
        <v>123</v>
      </c>
      <c r="F232" s="14" t="s">
        <v>432</v>
      </c>
      <c r="G232" s="14">
        <v>76</v>
      </c>
      <c r="H232" s="14" t="s">
        <v>47</v>
      </c>
      <c r="I232" s="14" t="s">
        <v>12</v>
      </c>
      <c r="J232" s="14" t="s">
        <v>115</v>
      </c>
      <c r="K232" s="14" t="s">
        <v>116</v>
      </c>
      <c r="L232" s="14" t="s">
        <v>7</v>
      </c>
      <c r="M232" s="14"/>
      <c r="N232" s="14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.1">
      <c r="A233" s="15"/>
      <c r="B233" s="48">
        <v>1</v>
      </c>
      <c r="C233" s="16">
        <v>44671</v>
      </c>
      <c r="D233" s="14" t="s">
        <v>433</v>
      </c>
      <c r="E233" s="14" t="s">
        <v>113</v>
      </c>
      <c r="F233" s="14" t="s">
        <v>434</v>
      </c>
      <c r="G233" s="14">
        <v>69</v>
      </c>
      <c r="H233" s="14" t="s">
        <v>51</v>
      </c>
      <c r="I233" s="14" t="s">
        <v>12</v>
      </c>
      <c r="J233" s="14" t="s">
        <v>115</v>
      </c>
      <c r="K233" s="14" t="s">
        <v>116</v>
      </c>
      <c r="L233" s="14" t="s">
        <v>7</v>
      </c>
      <c r="M233" s="14"/>
      <c r="N233" s="14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.1">
      <c r="A234" s="15"/>
      <c r="B234" s="48">
        <v>1</v>
      </c>
      <c r="C234" s="16">
        <v>44672</v>
      </c>
      <c r="D234" s="14" t="s">
        <v>435</v>
      </c>
      <c r="E234" s="14" t="s">
        <v>110</v>
      </c>
      <c r="F234" s="14" t="s">
        <v>436</v>
      </c>
      <c r="G234" s="14">
        <v>75</v>
      </c>
      <c r="H234" s="14" t="s">
        <v>47</v>
      </c>
      <c r="I234" s="14" t="s">
        <v>13</v>
      </c>
      <c r="J234" s="14" t="s">
        <v>48</v>
      </c>
      <c r="K234" s="14" t="s">
        <v>116</v>
      </c>
      <c r="L234" s="14" t="s">
        <v>6</v>
      </c>
      <c r="M234" s="14"/>
      <c r="N234" s="14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.1">
      <c r="A235" s="15"/>
      <c r="B235" s="48">
        <v>1</v>
      </c>
      <c r="C235" s="16">
        <v>44672</v>
      </c>
      <c r="D235" s="14" t="s">
        <v>437</v>
      </c>
      <c r="E235" s="14" t="s">
        <v>110</v>
      </c>
      <c r="F235" s="14" t="s">
        <v>438</v>
      </c>
      <c r="G235" s="14">
        <v>80</v>
      </c>
      <c r="H235" s="14" t="s">
        <v>51</v>
      </c>
      <c r="I235" s="14" t="s">
        <v>13</v>
      </c>
      <c r="J235" s="14" t="s">
        <v>48</v>
      </c>
      <c r="K235" s="14" t="s">
        <v>116</v>
      </c>
      <c r="L235" s="14" t="s">
        <v>6</v>
      </c>
      <c r="M235" s="14"/>
      <c r="N235" s="14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.1">
      <c r="A236" s="15"/>
      <c r="B236" s="48">
        <v>1</v>
      </c>
      <c r="C236" s="16">
        <v>44672</v>
      </c>
      <c r="D236" s="14" t="s">
        <v>435</v>
      </c>
      <c r="E236" s="14" t="s">
        <v>110</v>
      </c>
      <c r="F236" s="14" t="s">
        <v>439</v>
      </c>
      <c r="G236" s="14">
        <v>80</v>
      </c>
      <c r="H236" s="14" t="s">
        <v>51</v>
      </c>
      <c r="I236" s="14" t="s">
        <v>13</v>
      </c>
      <c r="J236" s="14" t="s">
        <v>48</v>
      </c>
      <c r="K236" s="14" t="s">
        <v>116</v>
      </c>
      <c r="L236" s="14" t="s">
        <v>6</v>
      </c>
      <c r="M236" s="14"/>
      <c r="N236" s="14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.1">
      <c r="A237" s="15"/>
      <c r="B237" s="48">
        <v>1</v>
      </c>
      <c r="C237" s="16">
        <v>44673</v>
      </c>
      <c r="D237" s="14" t="s">
        <v>440</v>
      </c>
      <c r="E237" s="14" t="s">
        <v>113</v>
      </c>
      <c r="F237" s="14" t="s">
        <v>441</v>
      </c>
      <c r="G237" s="14">
        <v>58</v>
      </c>
      <c r="H237" s="14" t="s">
        <v>47</v>
      </c>
      <c r="I237" s="14" t="s">
        <v>12</v>
      </c>
      <c r="J237" s="14" t="s">
        <v>115</v>
      </c>
      <c r="K237" s="14" t="s">
        <v>116</v>
      </c>
      <c r="L237" s="14" t="s">
        <v>7</v>
      </c>
      <c r="M237" s="14"/>
      <c r="N237" s="14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.1">
      <c r="A238" s="15"/>
      <c r="B238" s="48">
        <v>1</v>
      </c>
      <c r="C238" s="16">
        <v>44673</v>
      </c>
      <c r="D238" s="14" t="s">
        <v>440</v>
      </c>
      <c r="E238" s="14" t="s">
        <v>113</v>
      </c>
      <c r="F238" s="14" t="s">
        <v>441</v>
      </c>
      <c r="G238" s="14">
        <v>78</v>
      </c>
      <c r="H238" s="14" t="s">
        <v>51</v>
      </c>
      <c r="I238" s="14" t="s">
        <v>12</v>
      </c>
      <c r="J238" s="14" t="s">
        <v>115</v>
      </c>
      <c r="K238" s="14" t="s">
        <v>116</v>
      </c>
      <c r="L238" s="14" t="s">
        <v>7</v>
      </c>
      <c r="M238" s="14"/>
      <c r="N238" s="14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.1">
      <c r="A239" s="15"/>
      <c r="B239" s="48">
        <v>1</v>
      </c>
      <c r="C239" s="16">
        <v>44673</v>
      </c>
      <c r="D239" s="14" t="s">
        <v>137</v>
      </c>
      <c r="E239" s="14" t="s">
        <v>120</v>
      </c>
      <c r="F239" s="14" t="s">
        <v>442</v>
      </c>
      <c r="G239" s="14">
        <v>57</v>
      </c>
      <c r="H239" s="14" t="s">
        <v>47</v>
      </c>
      <c r="I239" s="14" t="s">
        <v>12</v>
      </c>
      <c r="J239" s="14" t="s">
        <v>115</v>
      </c>
      <c r="K239" s="14" t="s">
        <v>116</v>
      </c>
      <c r="L239" s="14" t="s">
        <v>7</v>
      </c>
      <c r="M239" s="14"/>
      <c r="N239" s="14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1">
      <c r="A240" s="15"/>
      <c r="B240" s="48">
        <v>1</v>
      </c>
      <c r="C240" s="16">
        <v>44673</v>
      </c>
      <c r="D240" s="14" t="s">
        <v>131</v>
      </c>
      <c r="E240" s="14" t="s">
        <v>113</v>
      </c>
      <c r="F240" s="14" t="s">
        <v>443</v>
      </c>
      <c r="G240" s="14">
        <v>63</v>
      </c>
      <c r="H240" s="14" t="s">
        <v>51</v>
      </c>
      <c r="I240" s="14" t="s">
        <v>12</v>
      </c>
      <c r="J240" s="14" t="s">
        <v>115</v>
      </c>
      <c r="K240" s="14" t="s">
        <v>116</v>
      </c>
      <c r="L240" s="14" t="s">
        <v>7</v>
      </c>
      <c r="M240" s="14"/>
      <c r="N240" s="14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1">
      <c r="A241" s="19" t="s">
        <v>31</v>
      </c>
      <c r="B241" s="48">
        <v>1</v>
      </c>
      <c r="C241" s="16">
        <v>44673</v>
      </c>
      <c r="D241" s="14" t="s">
        <v>444</v>
      </c>
      <c r="E241" s="14" t="s">
        <v>113</v>
      </c>
      <c r="F241" s="14" t="s">
        <v>445</v>
      </c>
      <c r="G241" s="14">
        <v>63</v>
      </c>
      <c r="H241" s="14" t="s">
        <v>47</v>
      </c>
      <c r="I241" s="14" t="s">
        <v>12</v>
      </c>
      <c r="J241" s="14" t="s">
        <v>115</v>
      </c>
      <c r="K241" s="14" t="s">
        <v>116</v>
      </c>
      <c r="L241" s="14" t="s">
        <v>7</v>
      </c>
      <c r="M241" s="14"/>
      <c r="N241" s="14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1">
      <c r="A242" s="15"/>
      <c r="B242" s="48">
        <v>1</v>
      </c>
      <c r="C242" s="16">
        <v>44677</v>
      </c>
      <c r="D242" s="14" t="s">
        <v>137</v>
      </c>
      <c r="E242" s="14" t="s">
        <v>120</v>
      </c>
      <c r="F242" s="14" t="s">
        <v>446</v>
      </c>
      <c r="G242" s="14">
        <v>56</v>
      </c>
      <c r="H242" s="14" t="s">
        <v>51</v>
      </c>
      <c r="I242" s="14" t="s">
        <v>10</v>
      </c>
      <c r="J242" s="14" t="s">
        <v>115</v>
      </c>
      <c r="K242" s="14" t="s">
        <v>116</v>
      </c>
      <c r="L242" s="14" t="s">
        <v>7</v>
      </c>
      <c r="M242" s="14"/>
      <c r="N242" s="14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1">
      <c r="A243" s="15"/>
      <c r="B243" s="48">
        <v>1</v>
      </c>
      <c r="C243" s="16">
        <v>44677</v>
      </c>
      <c r="D243" s="14" t="s">
        <v>431</v>
      </c>
      <c r="E243" s="14" t="s">
        <v>123</v>
      </c>
      <c r="F243" s="14" t="s">
        <v>447</v>
      </c>
      <c r="G243" s="14">
        <v>67</v>
      </c>
      <c r="H243" s="14" t="s">
        <v>51</v>
      </c>
      <c r="I243" s="14" t="s">
        <v>10</v>
      </c>
      <c r="J243" s="14" t="s">
        <v>115</v>
      </c>
      <c r="K243" s="14" t="s">
        <v>116</v>
      </c>
      <c r="L243" s="14" t="s">
        <v>7</v>
      </c>
      <c r="M243" s="14"/>
      <c r="N243" s="14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1">
      <c r="A244" s="15"/>
      <c r="B244" s="48">
        <v>1</v>
      </c>
      <c r="C244" s="16">
        <v>44677</v>
      </c>
      <c r="D244" s="14" t="s">
        <v>137</v>
      </c>
      <c r="E244" s="14" t="s">
        <v>120</v>
      </c>
      <c r="F244" s="14" t="s">
        <v>448</v>
      </c>
      <c r="G244" s="14">
        <v>68</v>
      </c>
      <c r="H244" s="14" t="s">
        <v>47</v>
      </c>
      <c r="I244" s="14" t="s">
        <v>10</v>
      </c>
      <c r="J244" s="14" t="s">
        <v>115</v>
      </c>
      <c r="K244" s="14" t="s">
        <v>116</v>
      </c>
      <c r="L244" s="14" t="s">
        <v>7</v>
      </c>
      <c r="M244" s="14"/>
      <c r="N244" s="14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1">
      <c r="A245" s="15"/>
      <c r="B245" s="48">
        <v>1</v>
      </c>
      <c r="C245" s="16">
        <v>44677</v>
      </c>
      <c r="D245" s="14" t="s">
        <v>137</v>
      </c>
      <c r="E245" s="14" t="s">
        <v>120</v>
      </c>
      <c r="F245" s="14" t="s">
        <v>449</v>
      </c>
      <c r="G245" s="14">
        <v>82</v>
      </c>
      <c r="H245" s="14" t="s">
        <v>47</v>
      </c>
      <c r="I245" s="14" t="s">
        <v>10</v>
      </c>
      <c r="J245" s="14" t="s">
        <v>115</v>
      </c>
      <c r="K245" s="14" t="s">
        <v>116</v>
      </c>
      <c r="L245" s="14" t="s">
        <v>7</v>
      </c>
      <c r="M245" s="14"/>
      <c r="N245" s="1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1">
      <c r="A246" s="15"/>
      <c r="B246" s="48">
        <v>1</v>
      </c>
      <c r="C246" s="16">
        <v>44676</v>
      </c>
      <c r="D246" s="14" t="s">
        <v>450</v>
      </c>
      <c r="E246" s="14" t="s">
        <v>110</v>
      </c>
      <c r="F246" s="14" t="s">
        <v>451</v>
      </c>
      <c r="G246" s="14">
        <v>89</v>
      </c>
      <c r="H246" s="14" t="s">
        <v>51</v>
      </c>
      <c r="I246" s="14" t="s">
        <v>10</v>
      </c>
      <c r="J246" s="14" t="s">
        <v>48</v>
      </c>
      <c r="K246" s="14" t="s">
        <v>116</v>
      </c>
      <c r="L246" s="14" t="s">
        <v>6</v>
      </c>
      <c r="M246" s="14"/>
      <c r="N246" s="14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.1">
      <c r="A247" s="15"/>
      <c r="B247" s="48">
        <v>1</v>
      </c>
      <c r="C247" s="16">
        <v>44676</v>
      </c>
      <c r="D247" s="14" t="s">
        <v>450</v>
      </c>
      <c r="E247" s="14" t="s">
        <v>110</v>
      </c>
      <c r="F247" s="14" t="s">
        <v>452</v>
      </c>
      <c r="G247" s="14">
        <v>92</v>
      </c>
      <c r="H247" s="14" t="s">
        <v>51</v>
      </c>
      <c r="I247" s="14" t="s">
        <v>10</v>
      </c>
      <c r="J247" s="14" t="s">
        <v>48</v>
      </c>
      <c r="K247" s="14" t="s">
        <v>116</v>
      </c>
      <c r="L247" s="14" t="s">
        <v>7</v>
      </c>
      <c r="M247" s="14"/>
      <c r="N247" s="14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.1">
      <c r="A248" s="15"/>
      <c r="B248" s="48">
        <v>1</v>
      </c>
      <c r="C248" s="16">
        <v>44677</v>
      </c>
      <c r="D248" s="14" t="s">
        <v>137</v>
      </c>
      <c r="E248" s="14" t="s">
        <v>120</v>
      </c>
      <c r="F248" s="14" t="s">
        <v>453</v>
      </c>
      <c r="G248" s="14">
        <v>56</v>
      </c>
      <c r="H248" s="14" t="s">
        <v>51</v>
      </c>
      <c r="I248" s="14" t="s">
        <v>10</v>
      </c>
      <c r="J248" s="14" t="s">
        <v>115</v>
      </c>
      <c r="K248" s="14" t="s">
        <v>116</v>
      </c>
      <c r="L248" s="14" t="s">
        <v>6</v>
      </c>
      <c r="M248" s="14"/>
      <c r="N248" s="14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.1">
      <c r="A249" s="15"/>
      <c r="B249" s="48">
        <v>1</v>
      </c>
      <c r="C249" s="16">
        <v>44678</v>
      </c>
      <c r="D249" s="14" t="s">
        <v>208</v>
      </c>
      <c r="E249" s="14" t="s">
        <v>113</v>
      </c>
      <c r="F249" s="14" t="s">
        <v>454</v>
      </c>
      <c r="G249" s="14">
        <v>56</v>
      </c>
      <c r="H249" s="14" t="s">
        <v>51</v>
      </c>
      <c r="I249" s="14" t="s">
        <v>12</v>
      </c>
      <c r="J249" s="14" t="s">
        <v>115</v>
      </c>
      <c r="K249" s="14" t="s">
        <v>116</v>
      </c>
      <c r="L249" s="14" t="s">
        <v>7</v>
      </c>
      <c r="M249" s="14"/>
      <c r="N249" s="14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.1">
      <c r="A250" s="15"/>
      <c r="B250" s="48">
        <v>1</v>
      </c>
      <c r="C250" s="16">
        <v>44678</v>
      </c>
      <c r="D250" s="14" t="s">
        <v>208</v>
      </c>
      <c r="E250" s="14" t="s">
        <v>113</v>
      </c>
      <c r="F250" s="14" t="s">
        <v>455</v>
      </c>
      <c r="G250" s="14">
        <v>51</v>
      </c>
      <c r="H250" s="14" t="s">
        <v>47</v>
      </c>
      <c r="I250" s="14" t="s">
        <v>12</v>
      </c>
      <c r="J250" s="14" t="s">
        <v>115</v>
      </c>
      <c r="K250" s="14" t="s">
        <v>116</v>
      </c>
      <c r="L250" s="14" t="s">
        <v>6</v>
      </c>
      <c r="M250" s="14"/>
      <c r="N250" s="14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.1">
      <c r="A251" s="15"/>
      <c r="B251" s="48">
        <v>1</v>
      </c>
      <c r="C251" s="16">
        <v>44678</v>
      </c>
      <c r="D251" s="14" t="s">
        <v>186</v>
      </c>
      <c r="E251" s="14" t="s">
        <v>113</v>
      </c>
      <c r="F251" s="14" t="s">
        <v>456</v>
      </c>
      <c r="G251" s="14">
        <v>69</v>
      </c>
      <c r="H251" s="14" t="s">
        <v>47</v>
      </c>
      <c r="I251" s="14" t="s">
        <v>12</v>
      </c>
      <c r="J251" s="14" t="s">
        <v>115</v>
      </c>
      <c r="K251" s="14" t="s">
        <v>116</v>
      </c>
      <c r="L251" s="14" t="s">
        <v>6</v>
      </c>
      <c r="M251" s="14"/>
      <c r="N251" s="14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.1">
      <c r="A252" s="15"/>
      <c r="B252" s="48">
        <v>1</v>
      </c>
      <c r="C252" s="16">
        <v>44678</v>
      </c>
      <c r="D252" s="14" t="s">
        <v>208</v>
      </c>
      <c r="E252" s="14" t="s">
        <v>113</v>
      </c>
      <c r="F252" s="14" t="s">
        <v>457</v>
      </c>
      <c r="G252" s="14">
        <v>66</v>
      </c>
      <c r="H252" s="14" t="s">
        <v>47</v>
      </c>
      <c r="I252" s="14" t="s">
        <v>12</v>
      </c>
      <c r="J252" s="14" t="s">
        <v>115</v>
      </c>
      <c r="K252" s="14" t="s">
        <v>116</v>
      </c>
      <c r="L252" s="14" t="s">
        <v>6</v>
      </c>
      <c r="M252" s="14"/>
      <c r="N252" s="14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.1">
      <c r="A253" s="15"/>
      <c r="B253" s="48">
        <v>1</v>
      </c>
      <c r="C253" s="16">
        <v>44678</v>
      </c>
      <c r="D253" s="14" t="s">
        <v>208</v>
      </c>
      <c r="E253" s="14" t="s">
        <v>113</v>
      </c>
      <c r="F253" s="14" t="s">
        <v>458</v>
      </c>
      <c r="G253" s="14">
        <v>63</v>
      </c>
      <c r="H253" s="14" t="s">
        <v>51</v>
      </c>
      <c r="I253" s="14" t="s">
        <v>12</v>
      </c>
      <c r="J253" s="14" t="s">
        <v>115</v>
      </c>
      <c r="K253" s="14" t="s">
        <v>116</v>
      </c>
      <c r="L253" s="14" t="s">
        <v>7</v>
      </c>
      <c r="M253" s="14"/>
      <c r="N253" s="14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.1">
      <c r="A254" s="15"/>
      <c r="B254" s="48">
        <v>1</v>
      </c>
      <c r="C254" s="16">
        <v>44681</v>
      </c>
      <c r="D254" s="14" t="s">
        <v>459</v>
      </c>
      <c r="E254" s="14" t="s">
        <v>199</v>
      </c>
      <c r="F254" s="14" t="s">
        <v>460</v>
      </c>
      <c r="G254" s="14">
        <v>90</v>
      </c>
      <c r="H254" s="14" t="s">
        <v>51</v>
      </c>
      <c r="I254" s="14" t="s">
        <v>12</v>
      </c>
      <c r="J254" s="14" t="s">
        <v>115</v>
      </c>
      <c r="K254" s="14" t="s">
        <v>116</v>
      </c>
      <c r="L254" s="14" t="s">
        <v>6</v>
      </c>
      <c r="M254" s="14"/>
      <c r="N254" s="14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27.95">
      <c r="A255" s="19" t="s">
        <v>31</v>
      </c>
      <c r="B255" s="48">
        <v>1</v>
      </c>
      <c r="C255" s="16">
        <v>44681</v>
      </c>
      <c r="D255" s="14" t="s">
        <v>461</v>
      </c>
      <c r="E255" s="14" t="s">
        <v>462</v>
      </c>
      <c r="F255" s="14" t="s">
        <v>463</v>
      </c>
      <c r="G255" s="14">
        <v>99</v>
      </c>
      <c r="H255" s="14" t="s">
        <v>51</v>
      </c>
      <c r="I255" s="14" t="s">
        <v>12</v>
      </c>
      <c r="J255" s="14" t="s">
        <v>115</v>
      </c>
      <c r="K255" s="14" t="s">
        <v>116</v>
      </c>
      <c r="L255" s="14" t="s">
        <v>7</v>
      </c>
      <c r="M255" s="14"/>
      <c r="N255" s="14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.1">
      <c r="A256" s="15"/>
      <c r="B256" s="48">
        <v>1</v>
      </c>
      <c r="C256" s="16">
        <v>44681</v>
      </c>
      <c r="D256" s="14" t="s">
        <v>464</v>
      </c>
      <c r="E256" s="14" t="s">
        <v>110</v>
      </c>
      <c r="F256" s="14" t="s">
        <v>465</v>
      </c>
      <c r="G256" s="14">
        <v>65</v>
      </c>
      <c r="H256" s="14" t="s">
        <v>51</v>
      </c>
      <c r="I256" s="14" t="s">
        <v>12</v>
      </c>
      <c r="J256" s="14" t="s">
        <v>48</v>
      </c>
      <c r="K256" s="14" t="s">
        <v>116</v>
      </c>
      <c r="L256" s="14" t="s">
        <v>6</v>
      </c>
      <c r="M256" s="14"/>
      <c r="N256" s="14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.1">
      <c r="A257" s="15"/>
      <c r="B257" s="48">
        <v>1</v>
      </c>
      <c r="C257" s="16">
        <v>44681</v>
      </c>
      <c r="D257" s="14" t="s">
        <v>466</v>
      </c>
      <c r="E257" s="14" t="s">
        <v>110</v>
      </c>
      <c r="F257" s="14" t="s">
        <v>467</v>
      </c>
      <c r="G257" s="14">
        <v>60</v>
      </c>
      <c r="H257" s="14" t="s">
        <v>51</v>
      </c>
      <c r="I257" s="14" t="s">
        <v>12</v>
      </c>
      <c r="J257" s="14" t="s">
        <v>48</v>
      </c>
      <c r="K257" s="14" t="s">
        <v>116</v>
      </c>
      <c r="L257" s="14" t="s">
        <v>6</v>
      </c>
      <c r="M257" s="14"/>
      <c r="N257" s="14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.1">
      <c r="A258" s="15"/>
      <c r="B258" s="48">
        <v>1</v>
      </c>
      <c r="C258" s="16">
        <v>44683</v>
      </c>
      <c r="D258" s="14" t="s">
        <v>137</v>
      </c>
      <c r="E258" s="14" t="s">
        <v>120</v>
      </c>
      <c r="F258" s="14" t="s">
        <v>468</v>
      </c>
      <c r="G258" s="14">
        <v>54</v>
      </c>
      <c r="H258" s="14" t="s">
        <v>51</v>
      </c>
      <c r="I258" s="14" t="s">
        <v>24</v>
      </c>
      <c r="J258" s="14" t="s">
        <v>115</v>
      </c>
      <c r="K258" s="14" t="s">
        <v>116</v>
      </c>
      <c r="L258" s="14" t="s">
        <v>7</v>
      </c>
      <c r="M258" s="14"/>
      <c r="N258" s="14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.1">
      <c r="A259" s="15"/>
      <c r="B259" s="48">
        <v>1</v>
      </c>
      <c r="C259" s="16">
        <v>44683</v>
      </c>
      <c r="D259" s="14" t="s">
        <v>142</v>
      </c>
      <c r="E259" s="14" t="s">
        <v>120</v>
      </c>
      <c r="F259" s="14" t="s">
        <v>469</v>
      </c>
      <c r="G259" s="14">
        <v>66</v>
      </c>
      <c r="H259" s="14" t="s">
        <v>47</v>
      </c>
      <c r="I259" s="14" t="s">
        <v>24</v>
      </c>
      <c r="J259" s="14" t="s">
        <v>115</v>
      </c>
      <c r="K259" s="14" t="s">
        <v>116</v>
      </c>
      <c r="L259" s="14" t="s">
        <v>6</v>
      </c>
      <c r="M259" s="14"/>
      <c r="N259" s="14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.1">
      <c r="A260" s="15"/>
      <c r="B260" s="48">
        <v>1</v>
      </c>
      <c r="C260" s="16">
        <v>44683</v>
      </c>
      <c r="D260" s="14" t="s">
        <v>131</v>
      </c>
      <c r="E260" s="14" t="s">
        <v>123</v>
      </c>
      <c r="F260" s="14" t="s">
        <v>470</v>
      </c>
      <c r="G260" s="14">
        <v>69</v>
      </c>
      <c r="H260" s="14" t="s">
        <v>47</v>
      </c>
      <c r="I260" s="14" t="s">
        <v>24</v>
      </c>
      <c r="J260" s="14" t="s">
        <v>115</v>
      </c>
      <c r="K260" s="14" t="s">
        <v>116</v>
      </c>
      <c r="L260" s="14" t="s">
        <v>7</v>
      </c>
      <c r="M260" s="14"/>
      <c r="N260" s="14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.1">
      <c r="A261" s="15"/>
      <c r="B261" s="48">
        <v>1</v>
      </c>
      <c r="C261" s="16">
        <v>44683</v>
      </c>
      <c r="D261" s="14" t="s">
        <v>137</v>
      </c>
      <c r="E261" s="14" t="s">
        <v>120</v>
      </c>
      <c r="F261" s="14" t="s">
        <v>471</v>
      </c>
      <c r="G261" s="14">
        <v>76</v>
      </c>
      <c r="H261" s="14" t="s">
        <v>51</v>
      </c>
      <c r="I261" s="14" t="s">
        <v>24</v>
      </c>
      <c r="J261" s="14" t="s">
        <v>115</v>
      </c>
      <c r="K261" s="14" t="s">
        <v>116</v>
      </c>
      <c r="L261" s="14" t="s">
        <v>7</v>
      </c>
      <c r="M261" s="14"/>
      <c r="N261" s="14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27.95">
      <c r="A262" s="19" t="s">
        <v>31</v>
      </c>
      <c r="B262" s="48">
        <v>1</v>
      </c>
      <c r="C262" s="16">
        <v>44683</v>
      </c>
      <c r="D262" s="14" t="s">
        <v>472</v>
      </c>
      <c r="E262" s="14" t="s">
        <v>129</v>
      </c>
      <c r="F262" s="14" t="s">
        <v>473</v>
      </c>
      <c r="G262" s="14">
        <v>91</v>
      </c>
      <c r="H262" s="14" t="s">
        <v>51</v>
      </c>
      <c r="I262" s="14" t="s">
        <v>12</v>
      </c>
      <c r="J262" s="14" t="s">
        <v>115</v>
      </c>
      <c r="K262" s="14" t="s">
        <v>116</v>
      </c>
      <c r="L262" s="14" t="s">
        <v>7</v>
      </c>
      <c r="M262" s="14"/>
      <c r="N262" s="14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27.95">
      <c r="A263" s="15"/>
      <c r="B263" s="48">
        <v>1</v>
      </c>
      <c r="C263" s="16">
        <v>44683</v>
      </c>
      <c r="D263" s="14" t="s">
        <v>474</v>
      </c>
      <c r="E263" s="14" t="s">
        <v>258</v>
      </c>
      <c r="F263" s="14" t="s">
        <v>475</v>
      </c>
      <c r="G263" s="14">
        <v>73</v>
      </c>
      <c r="H263" s="14" t="s">
        <v>51</v>
      </c>
      <c r="I263" s="14" t="s">
        <v>10</v>
      </c>
      <c r="J263" s="14" t="s">
        <v>260</v>
      </c>
      <c r="K263" s="14" t="s">
        <v>116</v>
      </c>
      <c r="L263" s="14" t="s">
        <v>7</v>
      </c>
      <c r="M263" s="14"/>
      <c r="N263" s="14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.1">
      <c r="A264" s="15"/>
      <c r="B264" s="48">
        <v>1</v>
      </c>
      <c r="C264" s="16">
        <v>44684</v>
      </c>
      <c r="D264" s="14" t="s">
        <v>137</v>
      </c>
      <c r="E264" s="14" t="s">
        <v>120</v>
      </c>
      <c r="F264" s="14" t="s">
        <v>476</v>
      </c>
      <c r="G264" s="14">
        <v>67</v>
      </c>
      <c r="H264" s="14" t="s">
        <v>51</v>
      </c>
      <c r="I264" s="14" t="s">
        <v>13</v>
      </c>
      <c r="J264" s="14" t="s">
        <v>115</v>
      </c>
      <c r="K264" s="14" t="s">
        <v>116</v>
      </c>
      <c r="L264" s="14" t="s">
        <v>7</v>
      </c>
      <c r="M264" s="14"/>
      <c r="N264" s="14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.1">
      <c r="A265" s="15"/>
      <c r="B265" s="48">
        <v>1</v>
      </c>
      <c r="C265" s="16">
        <v>44684</v>
      </c>
      <c r="D265" s="14" t="s">
        <v>142</v>
      </c>
      <c r="E265" s="14" t="s">
        <v>120</v>
      </c>
      <c r="F265" s="14" t="s">
        <v>477</v>
      </c>
      <c r="G265" s="14">
        <v>85</v>
      </c>
      <c r="H265" s="14" t="s">
        <v>51</v>
      </c>
      <c r="I265" s="14" t="s">
        <v>13</v>
      </c>
      <c r="J265" s="14" t="s">
        <v>115</v>
      </c>
      <c r="K265" s="14" t="s">
        <v>116</v>
      </c>
      <c r="L265" s="14" t="s">
        <v>6</v>
      </c>
      <c r="M265" s="14"/>
      <c r="N265" s="14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27.95">
      <c r="A266" s="15"/>
      <c r="B266" s="48">
        <v>1</v>
      </c>
      <c r="C266" s="16">
        <v>44686</v>
      </c>
      <c r="D266" s="14" t="s">
        <v>478</v>
      </c>
      <c r="E266" s="14" t="s">
        <v>479</v>
      </c>
      <c r="F266" s="14" t="s">
        <v>480</v>
      </c>
      <c r="G266" s="14">
        <v>69</v>
      </c>
      <c r="H266" s="14" t="s">
        <v>51</v>
      </c>
      <c r="I266" s="14" t="s">
        <v>12</v>
      </c>
      <c r="J266" s="14" t="s">
        <v>115</v>
      </c>
      <c r="K266" s="14" t="s">
        <v>116</v>
      </c>
      <c r="L266" s="14" t="s">
        <v>6</v>
      </c>
      <c r="M266" s="14"/>
      <c r="N266" s="14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.1">
      <c r="A267" s="15"/>
      <c r="B267" s="48">
        <v>1</v>
      </c>
      <c r="C267" s="16">
        <v>44687</v>
      </c>
      <c r="D267" s="14" t="s">
        <v>208</v>
      </c>
      <c r="E267" s="14" t="s">
        <v>113</v>
      </c>
      <c r="F267" s="14" t="s">
        <v>481</v>
      </c>
      <c r="G267" s="14">
        <v>76</v>
      </c>
      <c r="H267" s="14" t="s">
        <v>51</v>
      </c>
      <c r="I267" s="14" t="s">
        <v>13</v>
      </c>
      <c r="J267" s="14" t="s">
        <v>115</v>
      </c>
      <c r="K267" s="14" t="s">
        <v>116</v>
      </c>
      <c r="L267" s="14" t="s">
        <v>6</v>
      </c>
      <c r="M267" s="14"/>
      <c r="N267" s="14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27.95">
      <c r="A268" s="15"/>
      <c r="B268" s="48">
        <v>1</v>
      </c>
      <c r="C268" s="16">
        <v>44689</v>
      </c>
      <c r="D268" s="14" t="s">
        <v>482</v>
      </c>
      <c r="E268" s="14" t="s">
        <v>483</v>
      </c>
      <c r="F268" s="14" t="s">
        <v>484</v>
      </c>
      <c r="G268" s="14">
        <v>94</v>
      </c>
      <c r="H268" s="14" t="s">
        <v>51</v>
      </c>
      <c r="I268" s="14" t="s">
        <v>26</v>
      </c>
      <c r="J268" s="14" t="s">
        <v>48</v>
      </c>
      <c r="K268" s="14" t="s">
        <v>116</v>
      </c>
      <c r="L268" s="14" t="s">
        <v>7</v>
      </c>
      <c r="M268" s="14"/>
      <c r="N268" s="14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27.95">
      <c r="A269" s="15"/>
      <c r="B269" s="48">
        <v>1</v>
      </c>
      <c r="C269" s="16">
        <v>44689</v>
      </c>
      <c r="D269" s="14" t="s">
        <v>109</v>
      </c>
      <c r="E269" s="14" t="s">
        <v>110</v>
      </c>
      <c r="F269" s="14" t="s">
        <v>485</v>
      </c>
      <c r="G269" s="14">
        <v>52</v>
      </c>
      <c r="H269" s="14" t="s">
        <v>47</v>
      </c>
      <c r="I269" s="14" t="s">
        <v>26</v>
      </c>
      <c r="J269" s="14" t="s">
        <v>48</v>
      </c>
      <c r="K269" s="14" t="s">
        <v>116</v>
      </c>
      <c r="L269" s="14" t="s">
        <v>6</v>
      </c>
      <c r="M269" s="14"/>
      <c r="N269" s="14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27.95">
      <c r="A270" s="15"/>
      <c r="B270" s="48">
        <v>1</v>
      </c>
      <c r="C270" s="16">
        <v>44689</v>
      </c>
      <c r="D270" s="14" t="s">
        <v>486</v>
      </c>
      <c r="E270" s="14" t="s">
        <v>110</v>
      </c>
      <c r="F270" s="14" t="s">
        <v>487</v>
      </c>
      <c r="G270" s="14">
        <v>99</v>
      </c>
      <c r="H270" s="14" t="s">
        <v>47</v>
      </c>
      <c r="I270" s="14" t="s">
        <v>26</v>
      </c>
      <c r="J270" s="14" t="s">
        <v>48</v>
      </c>
      <c r="K270" s="14" t="s">
        <v>116</v>
      </c>
      <c r="L270" s="14" t="s">
        <v>7</v>
      </c>
      <c r="M270" s="14"/>
      <c r="N270" s="14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.1">
      <c r="A271" s="15"/>
      <c r="B271" s="48">
        <v>1</v>
      </c>
      <c r="C271" s="16">
        <v>44689</v>
      </c>
      <c r="D271" s="14" t="s">
        <v>208</v>
      </c>
      <c r="E271" s="14" t="s">
        <v>113</v>
      </c>
      <c r="F271" s="14" t="s">
        <v>488</v>
      </c>
      <c r="G271" s="14">
        <v>71</v>
      </c>
      <c r="H271" s="14" t="s">
        <v>51</v>
      </c>
      <c r="I271" s="14" t="s">
        <v>13</v>
      </c>
      <c r="J271" s="14" t="s">
        <v>115</v>
      </c>
      <c r="K271" s="14" t="s">
        <v>116</v>
      </c>
      <c r="L271" s="14" t="s">
        <v>8</v>
      </c>
      <c r="M271" s="14"/>
      <c r="N271" s="14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.1">
      <c r="A272" s="15"/>
      <c r="B272" s="48">
        <v>1</v>
      </c>
      <c r="C272" s="16">
        <v>44689</v>
      </c>
      <c r="D272" s="14" t="s">
        <v>142</v>
      </c>
      <c r="E272" s="14" t="s">
        <v>120</v>
      </c>
      <c r="F272" s="14" t="s">
        <v>489</v>
      </c>
      <c r="G272" s="14">
        <v>80</v>
      </c>
      <c r="H272" s="14" t="s">
        <v>51</v>
      </c>
      <c r="I272" s="14" t="s">
        <v>12</v>
      </c>
      <c r="J272" s="14" t="s">
        <v>115</v>
      </c>
      <c r="K272" s="14" t="s">
        <v>116</v>
      </c>
      <c r="L272" s="14" t="s">
        <v>8</v>
      </c>
      <c r="M272" s="14"/>
      <c r="N272" s="14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.1">
      <c r="A273" s="15"/>
      <c r="B273" s="48">
        <v>1</v>
      </c>
      <c r="C273" s="16">
        <v>44689</v>
      </c>
      <c r="D273" s="14" t="s">
        <v>137</v>
      </c>
      <c r="E273" s="14" t="s">
        <v>120</v>
      </c>
      <c r="F273" s="14" t="s">
        <v>490</v>
      </c>
      <c r="G273" s="14">
        <v>50</v>
      </c>
      <c r="H273" s="14" t="s">
        <v>47</v>
      </c>
      <c r="I273" s="14" t="s">
        <v>12</v>
      </c>
      <c r="J273" s="14" t="s">
        <v>115</v>
      </c>
      <c r="K273" s="14" t="s">
        <v>116</v>
      </c>
      <c r="L273" s="14" t="s">
        <v>8</v>
      </c>
      <c r="M273" s="14"/>
      <c r="N273" s="14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.1">
      <c r="A274" s="15"/>
      <c r="B274" s="48">
        <v>1</v>
      </c>
      <c r="C274" s="16">
        <v>44690</v>
      </c>
      <c r="D274" s="14" t="s">
        <v>142</v>
      </c>
      <c r="E274" s="14" t="s">
        <v>120</v>
      </c>
      <c r="F274" s="14" t="s">
        <v>491</v>
      </c>
      <c r="G274" s="14">
        <v>75</v>
      </c>
      <c r="H274" s="14" t="s">
        <v>51</v>
      </c>
      <c r="I274" s="14" t="s">
        <v>12</v>
      </c>
      <c r="J274" s="14" t="s">
        <v>115</v>
      </c>
      <c r="K274" s="14" t="s">
        <v>116</v>
      </c>
      <c r="L274" s="14" t="s">
        <v>6</v>
      </c>
      <c r="M274" s="14"/>
      <c r="N274" s="14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.1">
      <c r="A275" s="15"/>
      <c r="B275" s="48">
        <v>1</v>
      </c>
      <c r="C275" s="16">
        <v>44690</v>
      </c>
      <c r="D275" s="14" t="s">
        <v>137</v>
      </c>
      <c r="E275" s="14" t="s">
        <v>120</v>
      </c>
      <c r="F275" s="14" t="s">
        <v>492</v>
      </c>
      <c r="G275" s="14">
        <v>73</v>
      </c>
      <c r="H275" s="14" t="s">
        <v>51</v>
      </c>
      <c r="I275" s="14" t="s">
        <v>12</v>
      </c>
      <c r="J275" s="14" t="s">
        <v>115</v>
      </c>
      <c r="K275" s="14" t="s">
        <v>116</v>
      </c>
      <c r="L275" s="14" t="s">
        <v>6</v>
      </c>
      <c r="M275" s="14"/>
      <c r="N275" s="14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.1">
      <c r="A276" s="15"/>
      <c r="B276" s="48">
        <v>1</v>
      </c>
      <c r="C276" s="16">
        <v>44690</v>
      </c>
      <c r="D276" s="23" t="s">
        <v>131</v>
      </c>
      <c r="E276" s="14" t="s">
        <v>113</v>
      </c>
      <c r="F276" s="14" t="s">
        <v>493</v>
      </c>
      <c r="G276" s="14">
        <v>66</v>
      </c>
      <c r="H276" s="14" t="s">
        <v>51</v>
      </c>
      <c r="I276" s="14" t="s">
        <v>12</v>
      </c>
      <c r="J276" s="14" t="s">
        <v>115</v>
      </c>
      <c r="K276" s="14" t="s">
        <v>116</v>
      </c>
      <c r="L276" s="14" t="s">
        <v>7</v>
      </c>
      <c r="M276" s="14"/>
      <c r="N276" s="14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.1">
      <c r="A277" s="15"/>
      <c r="B277" s="48">
        <v>1</v>
      </c>
      <c r="C277" s="16">
        <v>44690</v>
      </c>
      <c r="D277" s="14" t="s">
        <v>131</v>
      </c>
      <c r="E277" s="14" t="s">
        <v>113</v>
      </c>
      <c r="F277" s="14" t="s">
        <v>494</v>
      </c>
      <c r="G277" s="14">
        <v>68</v>
      </c>
      <c r="H277" s="14" t="s">
        <v>47</v>
      </c>
      <c r="I277" s="14" t="s">
        <v>12</v>
      </c>
      <c r="J277" s="14" t="s">
        <v>115</v>
      </c>
      <c r="K277" s="14" t="s">
        <v>116</v>
      </c>
      <c r="L277" s="14" t="s">
        <v>6</v>
      </c>
      <c r="M277" s="14"/>
      <c r="N277" s="14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.1">
      <c r="A278" s="15"/>
      <c r="B278" s="48">
        <v>1</v>
      </c>
      <c r="C278" s="16">
        <v>44690</v>
      </c>
      <c r="D278" s="14" t="s">
        <v>495</v>
      </c>
      <c r="E278" s="14" t="s">
        <v>123</v>
      </c>
      <c r="F278" s="14" t="s">
        <v>496</v>
      </c>
      <c r="G278" s="14">
        <v>53</v>
      </c>
      <c r="H278" s="14" t="s">
        <v>47</v>
      </c>
      <c r="I278" s="14" t="s">
        <v>12</v>
      </c>
      <c r="J278" s="14" t="s">
        <v>115</v>
      </c>
      <c r="K278" s="14" t="s">
        <v>116</v>
      </c>
      <c r="L278" s="14" t="s">
        <v>7</v>
      </c>
      <c r="M278" s="14"/>
      <c r="N278" s="14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.1">
      <c r="A279" s="15"/>
      <c r="B279" s="48">
        <v>1</v>
      </c>
      <c r="C279" s="16">
        <v>44691</v>
      </c>
      <c r="D279" s="14" t="s">
        <v>495</v>
      </c>
      <c r="E279" s="14" t="s">
        <v>123</v>
      </c>
      <c r="F279" s="14" t="s">
        <v>497</v>
      </c>
      <c r="G279" s="14">
        <v>81</v>
      </c>
      <c r="H279" s="14" t="s">
        <v>47</v>
      </c>
      <c r="I279" s="14" t="s">
        <v>22</v>
      </c>
      <c r="J279" s="14" t="s">
        <v>115</v>
      </c>
      <c r="K279" s="14" t="s">
        <v>116</v>
      </c>
      <c r="L279" s="14" t="s">
        <v>7</v>
      </c>
      <c r="M279" s="14"/>
      <c r="N279" s="14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.1">
      <c r="A280" s="15"/>
      <c r="B280" s="48">
        <v>1</v>
      </c>
      <c r="C280" s="16">
        <v>44691</v>
      </c>
      <c r="D280" s="14" t="s">
        <v>431</v>
      </c>
      <c r="E280" s="14" t="s">
        <v>123</v>
      </c>
      <c r="F280" s="14" t="s">
        <v>498</v>
      </c>
      <c r="G280" s="14">
        <v>60</v>
      </c>
      <c r="H280" s="14" t="s">
        <v>47</v>
      </c>
      <c r="I280" s="14" t="s">
        <v>22</v>
      </c>
      <c r="J280" s="14" t="s">
        <v>115</v>
      </c>
      <c r="K280" s="14" t="s">
        <v>116</v>
      </c>
      <c r="L280" s="14" t="s">
        <v>7</v>
      </c>
      <c r="M280" s="14"/>
      <c r="N280" s="14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.1">
      <c r="A281" s="15"/>
      <c r="B281" s="48">
        <v>1</v>
      </c>
      <c r="C281" s="16">
        <v>44691</v>
      </c>
      <c r="D281" s="14" t="s">
        <v>137</v>
      </c>
      <c r="E281" s="14" t="s">
        <v>120</v>
      </c>
      <c r="F281" s="14" t="s">
        <v>499</v>
      </c>
      <c r="G281" s="14">
        <v>61</v>
      </c>
      <c r="H281" s="14" t="s">
        <v>51</v>
      </c>
      <c r="I281" s="14" t="s">
        <v>22</v>
      </c>
      <c r="J281" s="14" t="s">
        <v>115</v>
      </c>
      <c r="K281" s="14" t="s">
        <v>116</v>
      </c>
      <c r="L281" s="14" t="s">
        <v>7</v>
      </c>
      <c r="M281" s="14"/>
      <c r="N281" s="14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.1">
      <c r="A282" s="15"/>
      <c r="B282" s="48">
        <v>1</v>
      </c>
      <c r="C282" s="16">
        <v>44690</v>
      </c>
      <c r="D282" s="14" t="s">
        <v>500</v>
      </c>
      <c r="E282" s="14" t="s">
        <v>199</v>
      </c>
      <c r="F282" s="14" t="s">
        <v>501</v>
      </c>
      <c r="G282" s="14">
        <v>88</v>
      </c>
      <c r="H282" s="14" t="s">
        <v>47</v>
      </c>
      <c r="I282" s="14" t="s">
        <v>10</v>
      </c>
      <c r="J282" s="14" t="s">
        <v>115</v>
      </c>
      <c r="K282" s="14" t="s">
        <v>116</v>
      </c>
      <c r="L282" s="14" t="s">
        <v>6</v>
      </c>
      <c r="M282" s="14"/>
      <c r="N282" s="14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.1">
      <c r="A283" s="15"/>
      <c r="B283" s="48">
        <v>1</v>
      </c>
      <c r="C283" s="16">
        <v>44694</v>
      </c>
      <c r="D283" s="14" t="s">
        <v>137</v>
      </c>
      <c r="E283" s="14" t="s">
        <v>120</v>
      </c>
      <c r="F283" s="14" t="s">
        <v>502</v>
      </c>
      <c r="G283" s="14">
        <v>86</v>
      </c>
      <c r="H283" s="14" t="s">
        <v>51</v>
      </c>
      <c r="I283" s="14" t="s">
        <v>12</v>
      </c>
      <c r="J283" s="14" t="s">
        <v>115</v>
      </c>
      <c r="K283" s="14" t="s">
        <v>116</v>
      </c>
      <c r="L283" s="14" t="s">
        <v>8</v>
      </c>
      <c r="M283" s="14"/>
      <c r="N283" s="14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.1">
      <c r="A284" s="15"/>
      <c r="B284" s="48">
        <v>1</v>
      </c>
      <c r="C284" s="16">
        <v>44694</v>
      </c>
      <c r="D284" s="14" t="s">
        <v>142</v>
      </c>
      <c r="E284" s="14" t="s">
        <v>120</v>
      </c>
      <c r="F284" s="14" t="s">
        <v>503</v>
      </c>
      <c r="G284" s="14">
        <v>61</v>
      </c>
      <c r="H284" s="14" t="s">
        <v>47</v>
      </c>
      <c r="I284" s="14" t="s">
        <v>12</v>
      </c>
      <c r="J284" s="14" t="s">
        <v>115</v>
      </c>
      <c r="K284" s="14" t="s">
        <v>116</v>
      </c>
      <c r="L284" s="14" t="s">
        <v>8</v>
      </c>
      <c r="M284" s="14"/>
      <c r="N284" s="14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.1">
      <c r="A285" s="15"/>
      <c r="B285" s="48">
        <v>1</v>
      </c>
      <c r="C285" s="16">
        <v>44694</v>
      </c>
      <c r="D285" s="14" t="s">
        <v>142</v>
      </c>
      <c r="E285" s="14" t="s">
        <v>120</v>
      </c>
      <c r="F285" s="14" t="s">
        <v>503</v>
      </c>
      <c r="G285" s="14">
        <v>61</v>
      </c>
      <c r="H285" s="14" t="s">
        <v>47</v>
      </c>
      <c r="I285" s="14" t="s">
        <v>12</v>
      </c>
      <c r="J285" s="14" t="s">
        <v>115</v>
      </c>
      <c r="K285" s="14" t="s">
        <v>116</v>
      </c>
      <c r="L285" s="14" t="s">
        <v>8</v>
      </c>
      <c r="M285" s="14"/>
      <c r="N285" s="14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.1">
      <c r="A286" s="15"/>
      <c r="B286" s="48">
        <v>1</v>
      </c>
      <c r="C286" s="16">
        <v>44694</v>
      </c>
      <c r="D286" s="14" t="s">
        <v>142</v>
      </c>
      <c r="E286" s="14" t="s">
        <v>120</v>
      </c>
      <c r="F286" s="14" t="s">
        <v>504</v>
      </c>
      <c r="G286" s="14">
        <v>72</v>
      </c>
      <c r="H286" s="14" t="s">
        <v>47</v>
      </c>
      <c r="I286" s="14" t="s">
        <v>12</v>
      </c>
      <c r="J286" s="14" t="s">
        <v>115</v>
      </c>
      <c r="K286" s="14" t="s">
        <v>116</v>
      </c>
      <c r="L286" s="14" t="s">
        <v>7</v>
      </c>
      <c r="M286" s="14"/>
      <c r="N286" s="14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.1">
      <c r="A287" s="15"/>
      <c r="B287" s="48">
        <v>1</v>
      </c>
      <c r="C287" s="16">
        <v>44691</v>
      </c>
      <c r="D287" s="14" t="s">
        <v>142</v>
      </c>
      <c r="E287" s="14" t="s">
        <v>120</v>
      </c>
      <c r="F287" s="14" t="s">
        <v>505</v>
      </c>
      <c r="G287" s="14">
        <v>70</v>
      </c>
      <c r="H287" s="14" t="s">
        <v>47</v>
      </c>
      <c r="I287" s="14" t="s">
        <v>22</v>
      </c>
      <c r="J287" s="14" t="s">
        <v>115</v>
      </c>
      <c r="K287" s="14" t="s">
        <v>116</v>
      </c>
      <c r="L287" s="14" t="s">
        <v>6</v>
      </c>
      <c r="M287" s="14"/>
      <c r="N287" s="14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.1">
      <c r="A288" s="15"/>
      <c r="B288" s="48">
        <v>1</v>
      </c>
      <c r="C288" s="16">
        <v>44694</v>
      </c>
      <c r="D288" s="14" t="s">
        <v>431</v>
      </c>
      <c r="E288" s="14" t="s">
        <v>123</v>
      </c>
      <c r="F288" s="14" t="s">
        <v>506</v>
      </c>
      <c r="G288" s="14">
        <v>80</v>
      </c>
      <c r="H288" s="14" t="s">
        <v>47</v>
      </c>
      <c r="I288" s="14" t="s">
        <v>12</v>
      </c>
      <c r="J288" s="14" t="s">
        <v>115</v>
      </c>
      <c r="K288" s="14" t="s">
        <v>116</v>
      </c>
      <c r="L288" s="14" t="s">
        <v>7</v>
      </c>
      <c r="M288" s="14"/>
      <c r="N288" s="14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.1">
      <c r="A289" s="15"/>
      <c r="B289" s="48">
        <v>1</v>
      </c>
      <c r="C289" s="16">
        <v>44694</v>
      </c>
      <c r="D289" s="14" t="s">
        <v>137</v>
      </c>
      <c r="E289" s="14" t="s">
        <v>120</v>
      </c>
      <c r="F289" s="14" t="s">
        <v>507</v>
      </c>
      <c r="G289" s="14">
        <v>59</v>
      </c>
      <c r="H289" s="14" t="s">
        <v>51</v>
      </c>
      <c r="I289" s="14" t="s">
        <v>12</v>
      </c>
      <c r="J289" s="14" t="s">
        <v>115</v>
      </c>
      <c r="K289" s="14" t="s">
        <v>116</v>
      </c>
      <c r="L289" s="14" t="s">
        <v>6</v>
      </c>
      <c r="M289" s="14"/>
      <c r="N289" s="14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.1">
      <c r="A290" s="15"/>
      <c r="B290" s="48">
        <v>1</v>
      </c>
      <c r="C290" s="16">
        <v>44694</v>
      </c>
      <c r="D290" s="14" t="s">
        <v>137</v>
      </c>
      <c r="E290" s="14" t="s">
        <v>120</v>
      </c>
      <c r="F290" s="14" t="s">
        <v>502</v>
      </c>
      <c r="G290" s="14">
        <v>86</v>
      </c>
      <c r="H290" s="14" t="s">
        <v>51</v>
      </c>
      <c r="I290" s="14" t="s">
        <v>12</v>
      </c>
      <c r="J290" s="14" t="s">
        <v>115</v>
      </c>
      <c r="K290" s="14" t="s">
        <v>116</v>
      </c>
      <c r="L290" s="14" t="s">
        <v>7</v>
      </c>
      <c r="M290" s="14"/>
      <c r="N290" s="14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.1">
      <c r="A291" s="15"/>
      <c r="B291" s="48">
        <v>1</v>
      </c>
      <c r="C291" s="16">
        <v>44694</v>
      </c>
      <c r="D291" s="14" t="s">
        <v>142</v>
      </c>
      <c r="E291" s="14" t="s">
        <v>120</v>
      </c>
      <c r="F291" s="14" t="s">
        <v>503</v>
      </c>
      <c r="G291" s="14">
        <v>61</v>
      </c>
      <c r="H291" s="14" t="s">
        <v>47</v>
      </c>
      <c r="I291" s="14" t="s">
        <v>12</v>
      </c>
      <c r="J291" s="14" t="s">
        <v>115</v>
      </c>
      <c r="K291" s="14" t="s">
        <v>116</v>
      </c>
      <c r="L291" s="14" t="s">
        <v>7</v>
      </c>
      <c r="M291" s="14"/>
      <c r="N291" s="14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.1">
      <c r="A292" s="15"/>
      <c r="B292" s="48">
        <v>1</v>
      </c>
      <c r="C292" s="16">
        <v>44694</v>
      </c>
      <c r="D292" s="14" t="s">
        <v>142</v>
      </c>
      <c r="E292" s="14" t="s">
        <v>120</v>
      </c>
      <c r="F292" s="14" t="s">
        <v>508</v>
      </c>
      <c r="G292" s="14">
        <v>61</v>
      </c>
      <c r="H292" s="14" t="s">
        <v>47</v>
      </c>
      <c r="I292" s="14" t="s">
        <v>12</v>
      </c>
      <c r="J292" s="14" t="s">
        <v>115</v>
      </c>
      <c r="K292" s="14" t="s">
        <v>116</v>
      </c>
      <c r="L292" s="14" t="s">
        <v>7</v>
      </c>
      <c r="M292" s="14"/>
      <c r="N292" s="14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.1">
      <c r="A293" s="15"/>
      <c r="B293" s="48">
        <v>1</v>
      </c>
      <c r="C293" s="16">
        <v>44694</v>
      </c>
      <c r="D293" s="14" t="s">
        <v>142</v>
      </c>
      <c r="E293" s="14" t="s">
        <v>120</v>
      </c>
      <c r="F293" s="14" t="s">
        <v>504</v>
      </c>
      <c r="G293" s="14">
        <v>72</v>
      </c>
      <c r="H293" s="14" t="s">
        <v>47</v>
      </c>
      <c r="I293" s="14" t="s">
        <v>12</v>
      </c>
      <c r="J293" s="14" t="s">
        <v>115</v>
      </c>
      <c r="K293" s="14" t="s">
        <v>116</v>
      </c>
      <c r="L293" s="14" t="s">
        <v>7</v>
      </c>
      <c r="M293" s="14"/>
      <c r="N293" s="14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.1">
      <c r="A294" s="15"/>
      <c r="B294" s="48">
        <v>1</v>
      </c>
      <c r="C294" s="16">
        <v>44694</v>
      </c>
      <c r="D294" s="14" t="s">
        <v>431</v>
      </c>
      <c r="E294" s="14" t="s">
        <v>123</v>
      </c>
      <c r="F294" s="14" t="s">
        <v>506</v>
      </c>
      <c r="G294" s="14">
        <v>80</v>
      </c>
      <c r="H294" s="14" t="s">
        <v>47</v>
      </c>
      <c r="I294" s="14" t="s">
        <v>12</v>
      </c>
      <c r="J294" s="14" t="s">
        <v>115</v>
      </c>
      <c r="K294" s="14" t="s">
        <v>116</v>
      </c>
      <c r="L294" s="14" t="s">
        <v>7</v>
      </c>
      <c r="M294" s="14"/>
      <c r="N294" s="14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.1">
      <c r="A295" s="15"/>
      <c r="B295" s="48">
        <v>1</v>
      </c>
      <c r="C295" s="16">
        <v>44698</v>
      </c>
      <c r="D295" s="14" t="s">
        <v>299</v>
      </c>
      <c r="E295" s="14" t="s">
        <v>199</v>
      </c>
      <c r="F295" s="14" t="s">
        <v>509</v>
      </c>
      <c r="G295" s="14">
        <v>94</v>
      </c>
      <c r="H295" s="14" t="s">
        <v>51</v>
      </c>
      <c r="I295" s="14" t="s">
        <v>29</v>
      </c>
      <c r="J295" s="14" t="s">
        <v>115</v>
      </c>
      <c r="K295" s="14" t="s">
        <v>116</v>
      </c>
      <c r="L295" s="14" t="s">
        <v>6</v>
      </c>
      <c r="M295" s="14"/>
      <c r="N295" s="14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.1">
      <c r="A296" s="15"/>
      <c r="B296" s="48">
        <v>1</v>
      </c>
      <c r="C296" s="16">
        <v>44700</v>
      </c>
      <c r="D296" s="14" t="s">
        <v>510</v>
      </c>
      <c r="E296" s="14" t="s">
        <v>110</v>
      </c>
      <c r="F296" s="14" t="s">
        <v>511</v>
      </c>
      <c r="G296" s="14">
        <v>98</v>
      </c>
      <c r="H296" s="14" t="s">
        <v>51</v>
      </c>
      <c r="I296" s="14" t="s">
        <v>29</v>
      </c>
      <c r="J296" s="14" t="s">
        <v>48</v>
      </c>
      <c r="K296" s="14" t="s">
        <v>116</v>
      </c>
      <c r="L296" s="14" t="s">
        <v>6</v>
      </c>
      <c r="M296" s="14"/>
      <c r="N296" s="14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.1">
      <c r="A297" s="15"/>
      <c r="B297" s="48">
        <v>1</v>
      </c>
      <c r="C297" s="16">
        <v>44700</v>
      </c>
      <c r="D297" s="14" t="s">
        <v>512</v>
      </c>
      <c r="E297" s="14" t="s">
        <v>199</v>
      </c>
      <c r="F297" s="14" t="s">
        <v>513</v>
      </c>
      <c r="G297" s="14">
        <v>79</v>
      </c>
      <c r="H297" s="14" t="s">
        <v>51</v>
      </c>
      <c r="I297" s="14" t="s">
        <v>29</v>
      </c>
      <c r="J297" s="14" t="s">
        <v>115</v>
      </c>
      <c r="K297" s="14" t="s">
        <v>116</v>
      </c>
      <c r="L297" s="14" t="s">
        <v>6</v>
      </c>
      <c r="M297" s="14"/>
      <c r="N297" s="14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.1">
      <c r="A298" s="15"/>
      <c r="B298" s="48">
        <v>1</v>
      </c>
      <c r="C298" s="16">
        <v>44701</v>
      </c>
      <c r="D298" s="14" t="s">
        <v>208</v>
      </c>
      <c r="E298" s="14" t="s">
        <v>113</v>
      </c>
      <c r="F298" s="14" t="s">
        <v>514</v>
      </c>
      <c r="G298" s="14">
        <v>66</v>
      </c>
      <c r="H298" s="14" t="s">
        <v>51</v>
      </c>
      <c r="I298" s="14" t="s">
        <v>12</v>
      </c>
      <c r="J298" s="14" t="s">
        <v>115</v>
      </c>
      <c r="K298" s="14" t="s">
        <v>116</v>
      </c>
      <c r="L298" s="14" t="s">
        <v>7</v>
      </c>
      <c r="M298" s="14"/>
      <c r="N298" s="14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.1">
      <c r="A299" s="15"/>
      <c r="B299" s="48">
        <v>1</v>
      </c>
      <c r="C299" s="16">
        <v>44701</v>
      </c>
      <c r="D299" s="14" t="s">
        <v>515</v>
      </c>
      <c r="E299" s="14" t="s">
        <v>120</v>
      </c>
      <c r="F299" s="14" t="s">
        <v>516</v>
      </c>
      <c r="G299" s="14">
        <v>79</v>
      </c>
      <c r="H299" s="14" t="s">
        <v>51</v>
      </c>
      <c r="I299" s="14" t="s">
        <v>12</v>
      </c>
      <c r="J299" s="14" t="s">
        <v>115</v>
      </c>
      <c r="K299" s="14" t="s">
        <v>116</v>
      </c>
      <c r="L299" s="14" t="s">
        <v>6</v>
      </c>
      <c r="M299" s="14"/>
      <c r="N299" s="14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.1">
      <c r="A300" s="15"/>
      <c r="B300" s="48">
        <v>1</v>
      </c>
      <c r="C300" s="16">
        <v>44701</v>
      </c>
      <c r="D300" s="14" t="s">
        <v>440</v>
      </c>
      <c r="E300" s="14" t="s">
        <v>113</v>
      </c>
      <c r="F300" s="14" t="s">
        <v>517</v>
      </c>
      <c r="G300" s="14">
        <v>62</v>
      </c>
      <c r="H300" s="14" t="s">
        <v>51</v>
      </c>
      <c r="I300" s="14" t="s">
        <v>12</v>
      </c>
      <c r="J300" s="14" t="s">
        <v>115</v>
      </c>
      <c r="K300" s="14" t="s">
        <v>116</v>
      </c>
      <c r="L300" s="14" t="s">
        <v>7</v>
      </c>
      <c r="M300" s="14"/>
      <c r="N300" s="14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.1">
      <c r="A301" s="15"/>
      <c r="B301" s="48">
        <v>1</v>
      </c>
      <c r="C301" s="16">
        <v>44701</v>
      </c>
      <c r="D301" s="14" t="s">
        <v>518</v>
      </c>
      <c r="E301" s="14" t="s">
        <v>519</v>
      </c>
      <c r="F301" s="14" t="s">
        <v>520</v>
      </c>
      <c r="G301" s="14">
        <v>69</v>
      </c>
      <c r="H301" s="14" t="s">
        <v>47</v>
      </c>
      <c r="I301" s="14" t="s">
        <v>12</v>
      </c>
      <c r="J301" s="14" t="s">
        <v>115</v>
      </c>
      <c r="K301" s="14" t="s">
        <v>116</v>
      </c>
      <c r="L301" s="14" t="s">
        <v>7</v>
      </c>
      <c r="M301" s="14"/>
      <c r="N301" s="14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.1">
      <c r="A302" s="15"/>
      <c r="B302" s="48">
        <v>1</v>
      </c>
      <c r="C302" s="16">
        <v>44701</v>
      </c>
      <c r="D302" s="14" t="s">
        <v>521</v>
      </c>
      <c r="E302" s="14" t="s">
        <v>123</v>
      </c>
      <c r="F302" s="14" t="s">
        <v>522</v>
      </c>
      <c r="G302" s="14">
        <v>66</v>
      </c>
      <c r="H302" s="14" t="s">
        <v>47</v>
      </c>
      <c r="I302" s="14" t="s">
        <v>12</v>
      </c>
      <c r="J302" s="14" t="s">
        <v>115</v>
      </c>
      <c r="K302" s="14" t="s">
        <v>116</v>
      </c>
      <c r="L302" s="14" t="s">
        <v>7</v>
      </c>
      <c r="M302" s="14"/>
      <c r="N302" s="14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.1">
      <c r="A303" s="15"/>
      <c r="B303" s="48">
        <v>1</v>
      </c>
      <c r="C303" s="16">
        <v>44701</v>
      </c>
      <c r="D303" s="14" t="s">
        <v>523</v>
      </c>
      <c r="E303" s="14" t="s">
        <v>123</v>
      </c>
      <c r="F303" s="14" t="s">
        <v>524</v>
      </c>
      <c r="G303" s="14">
        <v>79</v>
      </c>
      <c r="H303" s="14" t="s">
        <v>47</v>
      </c>
      <c r="I303" s="14" t="s">
        <v>12</v>
      </c>
      <c r="J303" s="14" t="s">
        <v>115</v>
      </c>
      <c r="K303" s="14" t="s">
        <v>116</v>
      </c>
      <c r="L303" s="14" t="s">
        <v>6</v>
      </c>
      <c r="M303" s="14"/>
      <c r="N303" s="14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95">
      <c r="A304" s="15"/>
      <c r="B304" s="49"/>
      <c r="C304" s="16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95">
      <c r="A305" s="15"/>
      <c r="B305" s="49"/>
      <c r="C305" s="1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95">
      <c r="A306" s="15"/>
      <c r="B306" s="49"/>
      <c r="C306" s="16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95">
      <c r="A307" s="15"/>
      <c r="B307" s="49"/>
      <c r="C307" s="1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95">
      <c r="A308" s="15"/>
      <c r="B308" s="49"/>
      <c r="C308" s="1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95">
      <c r="A309" s="15"/>
      <c r="B309" s="49"/>
      <c r="C309" s="1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95">
      <c r="A310" s="15"/>
      <c r="B310" s="49"/>
      <c r="C310" s="1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95">
      <c r="A311" s="15"/>
      <c r="B311" s="49"/>
      <c r="C311" s="1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95">
      <c r="A312" s="15"/>
      <c r="B312" s="49"/>
      <c r="C312" s="1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95">
      <c r="A313" s="15"/>
      <c r="B313" s="49"/>
      <c r="C313" s="1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95">
      <c r="A314" s="15"/>
      <c r="B314" s="49"/>
      <c r="C314" s="1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95">
      <c r="A315" s="15"/>
      <c r="B315" s="49"/>
      <c r="C315" s="1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95">
      <c r="A316" s="15"/>
      <c r="B316" s="49"/>
      <c r="C316" s="1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95">
      <c r="A317" s="15"/>
      <c r="B317" s="49"/>
      <c r="C317" s="1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95">
      <c r="A318" s="15"/>
      <c r="B318" s="49"/>
      <c r="C318" s="1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95">
      <c r="A319" s="15"/>
      <c r="B319" s="49"/>
      <c r="C319" s="1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95">
      <c r="A320" s="15"/>
      <c r="B320" s="49"/>
      <c r="C320" s="1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95">
      <c r="A321" s="15"/>
      <c r="B321" s="49"/>
      <c r="C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95">
      <c r="A322" s="15"/>
      <c r="B322" s="49"/>
      <c r="C322" s="16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95">
      <c r="A323" s="15"/>
      <c r="B323" s="49"/>
      <c r="C323" s="1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95">
      <c r="A324" s="15"/>
      <c r="B324" s="49"/>
      <c r="C324" s="1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95">
      <c r="A325" s="15"/>
      <c r="B325" s="49"/>
      <c r="C325" s="1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95">
      <c r="A326" s="15"/>
      <c r="B326" s="49"/>
      <c r="C326" s="1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95">
      <c r="A327" s="15"/>
      <c r="B327" s="49"/>
      <c r="C327" s="1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95">
      <c r="A328" s="15"/>
      <c r="B328" s="49"/>
      <c r="C328" s="1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95">
      <c r="A329" s="15"/>
      <c r="B329" s="49"/>
      <c r="C329" s="1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95">
      <c r="A330" s="15"/>
      <c r="B330" s="49"/>
      <c r="C330" s="1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95">
      <c r="A331" s="15"/>
      <c r="B331" s="49"/>
      <c r="C331" s="16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95">
      <c r="A332" s="15"/>
      <c r="B332" s="49"/>
      <c r="C332" s="1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95">
      <c r="A333" s="15"/>
      <c r="B333" s="49"/>
      <c r="C333" s="1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95">
      <c r="A334" s="15"/>
      <c r="B334" s="49"/>
      <c r="C334" s="16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95">
      <c r="A335" s="15"/>
      <c r="B335" s="49"/>
      <c r="C335" s="16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95">
      <c r="A336" s="15"/>
      <c r="B336" s="49"/>
      <c r="C336" s="1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95">
      <c r="A337" s="15"/>
      <c r="B337" s="49"/>
      <c r="C337" s="16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95">
      <c r="A338" s="15"/>
      <c r="B338" s="49"/>
      <c r="C338" s="1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95">
      <c r="A339" s="15"/>
      <c r="B339" s="49"/>
      <c r="C339" s="1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95">
      <c r="A340" s="15"/>
      <c r="B340" s="49"/>
      <c r="C340" s="1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95">
      <c r="A341" s="15"/>
      <c r="B341" s="49"/>
      <c r="C341" s="1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95">
      <c r="A342" s="15"/>
      <c r="B342" s="49"/>
      <c r="C342" s="1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95">
      <c r="A343" s="15"/>
      <c r="B343" s="49"/>
      <c r="C343" s="1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95">
      <c r="A344" s="15"/>
      <c r="B344" s="49"/>
      <c r="C344" s="1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95">
      <c r="A345" s="15"/>
      <c r="B345" s="49"/>
      <c r="C345" s="1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95">
      <c r="A346" s="15"/>
      <c r="B346" s="49"/>
      <c r="C346" s="1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95">
      <c r="A347" s="15"/>
      <c r="B347" s="49"/>
      <c r="C347" s="1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95">
      <c r="A348" s="15"/>
      <c r="B348" s="49"/>
      <c r="C348" s="1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95">
      <c r="A349" s="15"/>
      <c r="B349" s="49"/>
      <c r="C349" s="1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95">
      <c r="A350" s="15"/>
      <c r="B350" s="49"/>
      <c r="C350" s="1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95">
      <c r="A351" s="15"/>
      <c r="B351" s="49"/>
      <c r="C351" s="1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95">
      <c r="A352" s="15"/>
      <c r="B352" s="49"/>
      <c r="C352" s="1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95">
      <c r="A353" s="15"/>
      <c r="B353" s="49"/>
      <c r="C353" s="16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95">
      <c r="A354" s="15"/>
      <c r="B354" s="49"/>
      <c r="C354" s="1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95">
      <c r="A355" s="15"/>
      <c r="B355" s="49"/>
      <c r="C355" s="1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95">
      <c r="A356" s="15"/>
      <c r="B356" s="49"/>
      <c r="C356" s="1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95">
      <c r="A357" s="15"/>
      <c r="B357" s="49"/>
      <c r="C357" s="1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95">
      <c r="A358" s="15"/>
      <c r="B358" s="49"/>
      <c r="C358" s="1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95">
      <c r="A359" s="15"/>
      <c r="B359" s="49"/>
      <c r="C359" s="1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95">
      <c r="A360" s="15"/>
      <c r="B360" s="49"/>
      <c r="C360" s="1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95">
      <c r="A361" s="15"/>
      <c r="B361" s="49"/>
      <c r="C361" s="1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95">
      <c r="A362" s="15"/>
      <c r="B362" s="49"/>
      <c r="C362" s="16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95">
      <c r="A363" s="15"/>
      <c r="B363" s="49"/>
      <c r="C363" s="1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95">
      <c r="A364" s="15"/>
      <c r="B364" s="49"/>
      <c r="C364" s="1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95">
      <c r="A365" s="15"/>
      <c r="B365" s="49"/>
      <c r="C365" s="16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95">
      <c r="A366" s="15"/>
      <c r="B366" s="49"/>
      <c r="C366" s="16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95">
      <c r="A367" s="15"/>
      <c r="B367" s="49"/>
      <c r="C367" s="1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95">
      <c r="A368" s="15"/>
      <c r="B368" s="49"/>
      <c r="C368" s="16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95">
      <c r="A369" s="15"/>
      <c r="B369" s="49"/>
      <c r="C369" s="1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95">
      <c r="A370" s="15"/>
      <c r="B370" s="49"/>
      <c r="C370" s="1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95">
      <c r="A371" s="15"/>
      <c r="B371" s="49"/>
      <c r="C371" s="1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95">
      <c r="A372" s="15"/>
      <c r="B372" s="49"/>
      <c r="C372" s="1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95">
      <c r="A373" s="15"/>
      <c r="B373" s="49"/>
      <c r="C373" s="1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95">
      <c r="A374" s="15"/>
      <c r="B374" s="49"/>
      <c r="C374" s="1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95">
      <c r="A375" s="15"/>
      <c r="B375" s="49"/>
      <c r="C375" s="1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95">
      <c r="A376" s="15"/>
      <c r="B376" s="49"/>
      <c r="C376" s="1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95">
      <c r="A377" s="15"/>
      <c r="B377" s="49"/>
      <c r="C377" s="1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95">
      <c r="A378" s="15"/>
      <c r="B378" s="49"/>
      <c r="C378" s="1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95">
      <c r="A379" s="15"/>
      <c r="B379" s="49"/>
      <c r="C379" s="1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95">
      <c r="A380" s="15"/>
      <c r="B380" s="49"/>
      <c r="C380" s="1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95">
      <c r="A381" s="15"/>
      <c r="B381" s="49"/>
      <c r="C381" s="1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95">
      <c r="A382" s="15"/>
      <c r="B382" s="49"/>
      <c r="C382" s="1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95">
      <c r="A383" s="15"/>
      <c r="B383" s="49"/>
      <c r="C383" s="1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95">
      <c r="A384" s="15"/>
      <c r="B384" s="49"/>
      <c r="C384" s="16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95">
      <c r="A385" s="15"/>
      <c r="B385" s="49"/>
      <c r="C385" s="1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95">
      <c r="A386" s="15"/>
      <c r="B386" s="49"/>
      <c r="C386" s="1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95">
      <c r="A387" s="15"/>
      <c r="B387" s="49"/>
      <c r="C387" s="1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95">
      <c r="A388" s="15"/>
      <c r="B388" s="49"/>
      <c r="C388" s="1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95">
      <c r="A389" s="15"/>
      <c r="B389" s="49"/>
      <c r="C389" s="1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95">
      <c r="A390" s="15"/>
      <c r="B390" s="49"/>
      <c r="C390" s="1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95">
      <c r="A391" s="15"/>
      <c r="B391" s="49"/>
      <c r="C391" s="1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95">
      <c r="A392" s="15"/>
      <c r="B392" s="49"/>
      <c r="C392" s="1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95">
      <c r="A393" s="15"/>
      <c r="B393" s="49"/>
      <c r="C393" s="16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95">
      <c r="A394" s="15"/>
      <c r="B394" s="49"/>
      <c r="C394" s="1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95">
      <c r="A395" s="15"/>
      <c r="B395" s="49"/>
      <c r="C395" s="1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95">
      <c r="A396" s="15"/>
      <c r="B396" s="49"/>
      <c r="C396" s="16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95">
      <c r="A397" s="15"/>
      <c r="B397" s="49"/>
      <c r="C397" s="16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95">
      <c r="A398" s="15"/>
      <c r="B398" s="49"/>
      <c r="C398" s="1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95">
      <c r="A399" s="15"/>
      <c r="B399" s="49"/>
      <c r="C399" s="16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95">
      <c r="A400" s="15"/>
      <c r="B400" s="49"/>
      <c r="C400" s="1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95">
      <c r="A401" s="15"/>
      <c r="B401" s="49"/>
      <c r="C401" s="1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95">
      <c r="A402" s="15"/>
      <c r="B402" s="49"/>
      <c r="C402" s="1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95">
      <c r="A403" s="15"/>
      <c r="B403" s="49"/>
      <c r="C403" s="1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95">
      <c r="A404" s="15"/>
      <c r="B404" s="49"/>
      <c r="C404" s="1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95">
      <c r="A405" s="15"/>
      <c r="B405" s="49"/>
      <c r="C405" s="1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95">
      <c r="A406" s="15"/>
      <c r="B406" s="49"/>
      <c r="C406" s="1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95">
      <c r="A407" s="15"/>
      <c r="B407" s="49"/>
      <c r="C407" s="1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95">
      <c r="A408" s="15"/>
      <c r="B408" s="49"/>
      <c r="C408" s="1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95">
      <c r="A409" s="15"/>
      <c r="B409" s="49"/>
      <c r="C409" s="1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95">
      <c r="A410" s="15"/>
      <c r="B410" s="49"/>
      <c r="C410" s="1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95">
      <c r="A411" s="15"/>
      <c r="B411" s="49"/>
      <c r="C411" s="1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95">
      <c r="A412" s="15"/>
      <c r="B412" s="49"/>
      <c r="C412" s="1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95">
      <c r="A413" s="15"/>
      <c r="B413" s="49"/>
      <c r="C413" s="1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95">
      <c r="A414" s="15"/>
      <c r="B414" s="49"/>
      <c r="C414" s="1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95">
      <c r="A415" s="15"/>
      <c r="B415" s="49"/>
      <c r="C415" s="16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95">
      <c r="A416" s="15"/>
      <c r="B416" s="49"/>
      <c r="C416" s="1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95">
      <c r="A417" s="15"/>
      <c r="B417" s="49"/>
      <c r="C417" s="1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95">
      <c r="A418" s="15"/>
      <c r="B418" s="49"/>
      <c r="C418" s="1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95">
      <c r="A419" s="15"/>
      <c r="B419" s="49"/>
      <c r="C419" s="1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95">
      <c r="A420" s="15"/>
      <c r="B420" s="49"/>
      <c r="C420" s="1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95">
      <c r="A421" s="15"/>
      <c r="B421" s="49"/>
      <c r="C421" s="1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95">
      <c r="A422" s="15"/>
      <c r="B422" s="49"/>
      <c r="C422" s="1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95">
      <c r="A423" s="15"/>
      <c r="B423" s="49"/>
      <c r="C423" s="1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95">
      <c r="A424" s="15"/>
      <c r="B424" s="49"/>
      <c r="C424" s="16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95">
      <c r="A425" s="15"/>
      <c r="B425" s="49"/>
      <c r="C425" s="1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95">
      <c r="A426" s="15"/>
      <c r="B426" s="49"/>
      <c r="C426" s="1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95">
      <c r="A427" s="15"/>
      <c r="B427" s="49"/>
      <c r="C427" s="16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95">
      <c r="A428" s="15"/>
      <c r="B428" s="49"/>
      <c r="C428" s="16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95">
      <c r="A429" s="15"/>
      <c r="B429" s="49"/>
      <c r="C429" s="16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95">
      <c r="A430" s="15"/>
      <c r="B430" s="49"/>
      <c r="C430" s="16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95">
      <c r="A431" s="15"/>
      <c r="B431" s="49"/>
      <c r="C431" s="16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95">
      <c r="A432" s="15"/>
      <c r="B432" s="49"/>
      <c r="C432" s="16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95">
      <c r="A433" s="15"/>
      <c r="B433" s="49"/>
      <c r="C433" s="16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95">
      <c r="A434" s="15"/>
      <c r="B434" s="49"/>
      <c r="C434" s="16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95">
      <c r="A435" s="15"/>
      <c r="B435" s="49"/>
      <c r="C435" s="16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95">
      <c r="A436" s="15"/>
      <c r="B436" s="49"/>
      <c r="C436" s="16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95">
      <c r="A437" s="15"/>
      <c r="B437" s="49"/>
      <c r="C437" s="16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95">
      <c r="A438" s="15"/>
      <c r="B438" s="49"/>
      <c r="C438" s="16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95">
      <c r="A439" s="15"/>
      <c r="B439" s="49"/>
      <c r="C439" s="16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95">
      <c r="A440" s="15"/>
      <c r="B440" s="49"/>
      <c r="C440" s="16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95">
      <c r="A441" s="15"/>
      <c r="B441" s="49"/>
      <c r="C441" s="16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95">
      <c r="A442" s="15"/>
      <c r="B442" s="49"/>
      <c r="C442" s="16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95">
      <c r="A443" s="15"/>
      <c r="B443" s="49"/>
      <c r="C443" s="16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95">
      <c r="A444" s="15"/>
      <c r="B444" s="49"/>
      <c r="C444" s="16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95">
      <c r="A445" s="15"/>
      <c r="B445" s="49"/>
      <c r="C445" s="16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95">
      <c r="A446" s="15"/>
      <c r="B446" s="49"/>
      <c r="C446" s="16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95">
      <c r="A447" s="15"/>
      <c r="B447" s="49"/>
      <c r="C447" s="16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95">
      <c r="A448" s="15"/>
      <c r="B448" s="49"/>
      <c r="C448" s="16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95">
      <c r="A449" s="15"/>
      <c r="B449" s="49"/>
      <c r="C449" s="16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95">
      <c r="A450" s="15"/>
      <c r="B450" s="49"/>
      <c r="C450" s="16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95">
      <c r="A451" s="15"/>
      <c r="B451" s="49"/>
      <c r="C451" s="16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95">
      <c r="A452" s="15"/>
      <c r="B452" s="49"/>
      <c r="C452" s="16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95">
      <c r="A453" s="15"/>
      <c r="B453" s="49"/>
      <c r="C453" s="16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95">
      <c r="A454" s="15"/>
      <c r="B454" s="49"/>
      <c r="C454" s="16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95">
      <c r="A455" s="15"/>
      <c r="B455" s="49"/>
      <c r="C455" s="16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95">
      <c r="A456" s="15"/>
      <c r="B456" s="49"/>
      <c r="C456" s="16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95">
      <c r="A457" s="15"/>
      <c r="B457" s="49"/>
      <c r="C457" s="16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95">
      <c r="A458" s="15"/>
      <c r="B458" s="49"/>
      <c r="C458" s="16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95">
      <c r="A459" s="15"/>
      <c r="B459" s="49"/>
      <c r="C459" s="16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95">
      <c r="A460" s="15"/>
      <c r="B460" s="49"/>
      <c r="C460" s="16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95">
      <c r="A461" s="15"/>
      <c r="B461" s="49"/>
      <c r="C461" s="16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95">
      <c r="A462" s="15"/>
      <c r="B462" s="49"/>
      <c r="C462" s="16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95">
      <c r="A463" s="15"/>
      <c r="B463" s="49"/>
      <c r="C463" s="16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95">
      <c r="A464" s="15"/>
      <c r="B464" s="49"/>
      <c r="C464" s="16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95">
      <c r="A465" s="15"/>
      <c r="B465" s="49"/>
      <c r="C465" s="16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95">
      <c r="A466" s="15"/>
      <c r="B466" s="49"/>
      <c r="C466" s="16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95">
      <c r="A467" s="15"/>
      <c r="B467" s="49"/>
      <c r="C467" s="16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95">
      <c r="A468" s="15"/>
      <c r="B468" s="49"/>
      <c r="C468" s="16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95">
      <c r="A469" s="15"/>
      <c r="B469" s="49"/>
      <c r="C469" s="16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95">
      <c r="A470" s="15"/>
      <c r="B470" s="49"/>
      <c r="C470" s="16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95">
      <c r="A471" s="15"/>
      <c r="B471" s="49"/>
      <c r="C471" s="16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95">
      <c r="A472" s="15"/>
      <c r="B472" s="49"/>
      <c r="C472" s="16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95">
      <c r="A473" s="15"/>
      <c r="B473" s="49"/>
      <c r="C473" s="16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95">
      <c r="A474" s="15"/>
      <c r="B474" s="49"/>
      <c r="C474" s="16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95">
      <c r="A475" s="15"/>
      <c r="B475" s="49"/>
      <c r="C475" s="16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95">
      <c r="A476" s="15"/>
      <c r="B476" s="49"/>
      <c r="C476" s="16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95">
      <c r="A477" s="15"/>
      <c r="B477" s="49"/>
      <c r="C477" s="16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95">
      <c r="A478" s="15"/>
      <c r="B478" s="49"/>
      <c r="C478" s="16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95">
      <c r="A479" s="15"/>
      <c r="B479" s="49"/>
      <c r="C479" s="16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95">
      <c r="A480" s="15"/>
      <c r="B480" s="49"/>
      <c r="C480" s="16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95">
      <c r="A481" s="15"/>
      <c r="B481" s="49"/>
      <c r="C481" s="16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95">
      <c r="A482" s="15"/>
      <c r="B482" s="49"/>
      <c r="C482" s="16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95">
      <c r="A483" s="15"/>
      <c r="B483" s="49"/>
      <c r="C483" s="16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95">
      <c r="A484" s="15"/>
      <c r="B484" s="49"/>
      <c r="C484" s="16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95">
      <c r="A485" s="15"/>
      <c r="B485" s="49"/>
      <c r="C485" s="16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95">
      <c r="A486" s="15"/>
      <c r="B486" s="49"/>
      <c r="C486" s="16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95">
      <c r="A487" s="15"/>
      <c r="B487" s="49"/>
      <c r="C487" s="16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95">
      <c r="A488" s="15"/>
      <c r="B488" s="49"/>
      <c r="C488" s="16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95">
      <c r="A489" s="15"/>
      <c r="B489" s="49"/>
      <c r="C489" s="16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95">
      <c r="A490" s="15"/>
      <c r="B490" s="49"/>
      <c r="C490" s="16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95">
      <c r="A491" s="15"/>
      <c r="B491" s="49"/>
      <c r="C491" s="16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95">
      <c r="A492" s="15"/>
      <c r="B492" s="49"/>
      <c r="C492" s="16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95">
      <c r="A493" s="15"/>
      <c r="B493" s="49"/>
      <c r="C493" s="16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95">
      <c r="A494" s="15"/>
      <c r="B494" s="49"/>
      <c r="C494" s="16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95">
      <c r="A495" s="15"/>
      <c r="B495" s="49"/>
      <c r="C495" s="16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95">
      <c r="A496" s="15"/>
      <c r="B496" s="49"/>
      <c r="C496" s="16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95">
      <c r="A497" s="15"/>
      <c r="B497" s="49"/>
      <c r="C497" s="16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95">
      <c r="A498" s="15"/>
      <c r="B498" s="49"/>
      <c r="C498" s="16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95">
      <c r="A499" s="15"/>
      <c r="B499" s="49"/>
      <c r="C499" s="16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95">
      <c r="A500" s="15"/>
      <c r="B500" s="49"/>
      <c r="C500" s="16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95">
      <c r="A501" s="15"/>
      <c r="B501" s="49"/>
      <c r="C501" s="16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95">
      <c r="A502" s="15"/>
      <c r="B502" s="49"/>
      <c r="C502" s="16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95">
      <c r="A503" s="15"/>
      <c r="B503" s="49"/>
      <c r="C503" s="16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95">
      <c r="A504" s="15"/>
      <c r="B504" s="49"/>
      <c r="C504" s="16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95">
      <c r="A505" s="15"/>
      <c r="B505" s="49"/>
      <c r="C505" s="16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95">
      <c r="A506" s="15"/>
      <c r="B506" s="49"/>
      <c r="C506" s="16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95">
      <c r="A507" s="15"/>
      <c r="B507" s="49"/>
      <c r="C507" s="16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95">
      <c r="A508" s="15"/>
      <c r="B508" s="49"/>
      <c r="C508" s="16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95">
      <c r="A509" s="15"/>
      <c r="B509" s="49"/>
      <c r="C509" s="16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95">
      <c r="A510" s="15"/>
      <c r="B510" s="49"/>
      <c r="C510" s="16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95">
      <c r="A511" s="15"/>
      <c r="B511" s="49"/>
      <c r="C511" s="16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95">
      <c r="A512" s="15"/>
      <c r="B512" s="49"/>
      <c r="C512" s="16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95">
      <c r="A513" s="15"/>
      <c r="B513" s="49"/>
      <c r="C513" s="16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95">
      <c r="A514" s="15"/>
      <c r="B514" s="49"/>
      <c r="C514" s="16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95">
      <c r="A515" s="15"/>
      <c r="B515" s="49"/>
      <c r="C515" s="16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95">
      <c r="A516" s="15"/>
      <c r="B516" s="49"/>
      <c r="C516" s="16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95">
      <c r="A517" s="15"/>
      <c r="B517" s="49"/>
      <c r="C517" s="16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95">
      <c r="A518" s="15"/>
      <c r="B518" s="49"/>
      <c r="C518" s="16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95">
      <c r="A519" s="15"/>
      <c r="B519" s="49"/>
      <c r="C519" s="16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95">
      <c r="A520" s="15"/>
      <c r="B520" s="49"/>
      <c r="C520" s="16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95">
      <c r="A521" s="15"/>
      <c r="B521" s="49"/>
      <c r="C521" s="16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95">
      <c r="A522" s="15"/>
      <c r="B522" s="49"/>
      <c r="C522" s="16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95">
      <c r="A523" s="15"/>
      <c r="B523" s="49"/>
      <c r="C523" s="16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95">
      <c r="A524" s="15"/>
      <c r="B524" s="49"/>
      <c r="C524" s="16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95">
      <c r="A525" s="15"/>
      <c r="B525" s="49"/>
      <c r="C525" s="16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95">
      <c r="A526" s="15"/>
      <c r="B526" s="49"/>
      <c r="C526" s="16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95">
      <c r="A527" s="15"/>
      <c r="B527" s="49"/>
      <c r="C527" s="16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95">
      <c r="A528" s="15"/>
      <c r="B528" s="49"/>
      <c r="C528" s="16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95">
      <c r="A529" s="15"/>
      <c r="B529" s="49"/>
      <c r="C529" s="16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95">
      <c r="A530" s="15"/>
      <c r="B530" s="49"/>
      <c r="C530" s="16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95">
      <c r="A531" s="15"/>
      <c r="B531" s="49"/>
      <c r="C531" s="16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95">
      <c r="A532" s="15"/>
      <c r="B532" s="49"/>
      <c r="C532" s="16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95">
      <c r="A533" s="15"/>
      <c r="B533" s="49"/>
      <c r="C533" s="16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95">
      <c r="A534" s="15"/>
      <c r="B534" s="49"/>
      <c r="C534" s="16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95">
      <c r="A535" s="15"/>
      <c r="B535" s="49"/>
      <c r="C535" s="16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95">
      <c r="A536" s="15"/>
      <c r="B536" s="49"/>
      <c r="C536" s="16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95">
      <c r="A537" s="15"/>
      <c r="B537" s="49"/>
      <c r="C537" s="16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95">
      <c r="A538" s="15"/>
      <c r="B538" s="49"/>
      <c r="C538" s="16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95">
      <c r="A539" s="15"/>
      <c r="B539" s="49"/>
      <c r="C539" s="16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95">
      <c r="A540" s="15"/>
      <c r="B540" s="49"/>
      <c r="C540" s="16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95">
      <c r="A541" s="15"/>
      <c r="B541" s="49"/>
      <c r="C541" s="16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95">
      <c r="A542" s="15"/>
      <c r="B542" s="49"/>
      <c r="C542" s="16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95">
      <c r="A543" s="15"/>
      <c r="B543" s="49"/>
      <c r="C543" s="16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95">
      <c r="A544" s="15"/>
      <c r="B544" s="49"/>
      <c r="C544" s="16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95">
      <c r="A545" s="15"/>
      <c r="B545" s="49"/>
      <c r="C545" s="16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95">
      <c r="A546" s="15"/>
      <c r="B546" s="49"/>
      <c r="C546" s="16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95">
      <c r="A547" s="15"/>
      <c r="B547" s="49"/>
      <c r="C547" s="16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95">
      <c r="A548" s="15"/>
      <c r="B548" s="49"/>
      <c r="C548" s="16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95">
      <c r="A549" s="15"/>
      <c r="B549" s="49"/>
      <c r="C549" s="16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95">
      <c r="A550" s="15"/>
      <c r="B550" s="49"/>
      <c r="C550" s="16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95">
      <c r="A551" s="15"/>
      <c r="B551" s="49"/>
      <c r="C551" s="16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95">
      <c r="A552" s="15"/>
      <c r="B552" s="49"/>
      <c r="C552" s="16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95">
      <c r="A553" s="15"/>
      <c r="B553" s="49"/>
      <c r="C553" s="16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95">
      <c r="A554" s="15"/>
      <c r="B554" s="49"/>
      <c r="C554" s="16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95">
      <c r="A555" s="15"/>
      <c r="B555" s="49"/>
      <c r="C555" s="16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95">
      <c r="A556" s="15"/>
      <c r="B556" s="49"/>
      <c r="C556" s="16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95">
      <c r="A557" s="15"/>
      <c r="B557" s="49"/>
      <c r="C557" s="16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95">
      <c r="A558" s="15"/>
      <c r="B558" s="49"/>
      <c r="C558" s="16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95">
      <c r="A559" s="15"/>
      <c r="B559" s="49"/>
      <c r="C559" s="16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95">
      <c r="A560" s="15"/>
      <c r="B560" s="49"/>
      <c r="C560" s="16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95">
      <c r="A561" s="15"/>
      <c r="B561" s="49"/>
      <c r="C561" s="16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95">
      <c r="A562" s="15"/>
      <c r="B562" s="49"/>
      <c r="C562" s="16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95">
      <c r="A563" s="15"/>
      <c r="B563" s="49"/>
      <c r="C563" s="16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95">
      <c r="A564" s="15"/>
      <c r="B564" s="49"/>
      <c r="C564" s="16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95">
      <c r="A565" s="15"/>
      <c r="B565" s="49"/>
      <c r="C565" s="16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95">
      <c r="A566" s="15"/>
      <c r="B566" s="49"/>
      <c r="C566" s="16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95">
      <c r="A567" s="15"/>
      <c r="B567" s="49"/>
      <c r="C567" s="16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95">
      <c r="A568" s="15"/>
      <c r="B568" s="49"/>
      <c r="C568" s="16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95">
      <c r="A569" s="15"/>
      <c r="B569" s="49"/>
      <c r="C569" s="16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95">
      <c r="A570" s="15"/>
      <c r="B570" s="49"/>
      <c r="C570" s="16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95">
      <c r="A571" s="15"/>
      <c r="B571" s="49"/>
      <c r="C571" s="16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95">
      <c r="A572" s="15"/>
      <c r="B572" s="49"/>
      <c r="C572" s="16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95">
      <c r="A573" s="15"/>
      <c r="B573" s="49"/>
      <c r="C573" s="16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95">
      <c r="A574" s="15"/>
      <c r="B574" s="49"/>
      <c r="C574" s="16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95">
      <c r="A575" s="15"/>
      <c r="B575" s="49"/>
      <c r="C575" s="16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95">
      <c r="A576" s="15"/>
      <c r="B576" s="49"/>
      <c r="C576" s="16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95">
      <c r="A577" s="15"/>
      <c r="B577" s="49"/>
      <c r="C577" s="16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95">
      <c r="A578" s="15"/>
      <c r="B578" s="49"/>
      <c r="C578" s="16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95">
      <c r="A579" s="15"/>
      <c r="B579" s="49"/>
      <c r="C579" s="16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95">
      <c r="A580" s="15"/>
      <c r="B580" s="49"/>
      <c r="C580" s="16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95">
      <c r="A581" s="15"/>
      <c r="B581" s="49"/>
      <c r="C581" s="16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95">
      <c r="A582" s="15"/>
      <c r="B582" s="49"/>
      <c r="C582" s="16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95">
      <c r="A583" s="15"/>
      <c r="B583" s="49"/>
      <c r="C583" s="16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95">
      <c r="A584" s="15"/>
      <c r="B584" s="49"/>
      <c r="C584" s="16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95">
      <c r="A585" s="15"/>
      <c r="B585" s="49"/>
      <c r="C585" s="16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95">
      <c r="A586" s="15"/>
      <c r="B586" s="49"/>
      <c r="C586" s="16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95">
      <c r="A587" s="15"/>
      <c r="B587" s="49"/>
      <c r="C587" s="16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95">
      <c r="A588" s="15"/>
      <c r="B588" s="49"/>
      <c r="C588" s="16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95">
      <c r="A589" s="15"/>
      <c r="B589" s="49"/>
      <c r="C589" s="16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95">
      <c r="A590" s="15"/>
      <c r="B590" s="49"/>
      <c r="C590" s="16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95">
      <c r="A591" s="15"/>
      <c r="B591" s="49"/>
      <c r="C591" s="16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95">
      <c r="A592" s="15"/>
      <c r="B592" s="49"/>
      <c r="C592" s="16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95">
      <c r="A593" s="15"/>
      <c r="B593" s="49"/>
      <c r="C593" s="16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95">
      <c r="A594" s="15"/>
      <c r="B594" s="49"/>
      <c r="C594" s="16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95">
      <c r="A595" s="15"/>
      <c r="B595" s="49"/>
      <c r="C595" s="16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95">
      <c r="A596" s="15"/>
      <c r="B596" s="49"/>
      <c r="C596" s="16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95">
      <c r="A597" s="15"/>
      <c r="B597" s="49"/>
      <c r="C597" s="16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95">
      <c r="A598" s="15"/>
      <c r="B598" s="49"/>
      <c r="C598" s="16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95">
      <c r="A599" s="15"/>
      <c r="B599" s="49"/>
      <c r="C599" s="16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95">
      <c r="A600" s="15"/>
      <c r="B600" s="49"/>
      <c r="C600" s="16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95">
      <c r="A601" s="15"/>
      <c r="B601" s="49"/>
      <c r="C601" s="16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95">
      <c r="A602" s="15"/>
      <c r="B602" s="49"/>
      <c r="C602" s="16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95">
      <c r="A603" s="15"/>
      <c r="B603" s="49"/>
      <c r="C603" s="16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95">
      <c r="A604" s="15"/>
      <c r="B604" s="49"/>
      <c r="C604" s="16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95">
      <c r="A605" s="15"/>
      <c r="B605" s="49"/>
      <c r="C605" s="16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95">
      <c r="A606" s="15"/>
      <c r="B606" s="49"/>
      <c r="C606" s="16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95">
      <c r="A607" s="15"/>
      <c r="B607" s="49"/>
      <c r="C607" s="16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95">
      <c r="A608" s="15"/>
      <c r="B608" s="49"/>
      <c r="C608" s="16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95">
      <c r="A609" s="15"/>
      <c r="B609" s="49"/>
      <c r="C609" s="16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95">
      <c r="A610" s="15"/>
      <c r="B610" s="49"/>
      <c r="C610" s="16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95">
      <c r="A611" s="15"/>
      <c r="B611" s="49"/>
      <c r="C611" s="16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95">
      <c r="A612" s="15"/>
      <c r="B612" s="49"/>
      <c r="C612" s="16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95">
      <c r="A613" s="15"/>
      <c r="B613" s="49"/>
      <c r="C613" s="16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95">
      <c r="A614" s="15"/>
      <c r="B614" s="49"/>
      <c r="C614" s="16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95">
      <c r="A615" s="15"/>
      <c r="B615" s="49"/>
      <c r="C615" s="16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95">
      <c r="A616" s="15"/>
      <c r="B616" s="49"/>
      <c r="C616" s="16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95">
      <c r="A617" s="15"/>
      <c r="B617" s="49"/>
      <c r="C617" s="16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95">
      <c r="A618" s="15"/>
      <c r="B618" s="49"/>
      <c r="C618" s="16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95">
      <c r="A619" s="15"/>
      <c r="B619" s="49"/>
      <c r="C619" s="16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95">
      <c r="A620" s="15"/>
      <c r="B620" s="49"/>
      <c r="C620" s="16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95">
      <c r="A621" s="15"/>
      <c r="B621" s="49"/>
      <c r="C621" s="16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95">
      <c r="A622" s="15"/>
      <c r="B622" s="49"/>
      <c r="C622" s="16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95">
      <c r="A623" s="15"/>
      <c r="B623" s="49"/>
      <c r="C623" s="16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95">
      <c r="A624" s="15"/>
      <c r="B624" s="49"/>
      <c r="C624" s="16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95">
      <c r="A625" s="15"/>
      <c r="B625" s="49"/>
      <c r="C625" s="16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95">
      <c r="A626" s="15"/>
      <c r="B626" s="49"/>
      <c r="C626" s="16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95">
      <c r="A627" s="15"/>
      <c r="B627" s="49"/>
      <c r="C627" s="16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95">
      <c r="A628" s="15"/>
      <c r="B628" s="49"/>
      <c r="C628" s="16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95">
      <c r="A629" s="15"/>
      <c r="B629" s="49"/>
      <c r="C629" s="16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95">
      <c r="A630" s="15"/>
      <c r="B630" s="49"/>
      <c r="C630" s="16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95">
      <c r="A631" s="15"/>
      <c r="B631" s="49"/>
      <c r="C631" s="16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95">
      <c r="A632" s="15"/>
      <c r="B632" s="49"/>
      <c r="C632" s="16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95">
      <c r="A633" s="15"/>
      <c r="B633" s="49"/>
      <c r="C633" s="16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95">
      <c r="A634" s="15"/>
      <c r="B634" s="49"/>
      <c r="C634" s="16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95">
      <c r="A635" s="15"/>
      <c r="B635" s="49"/>
      <c r="C635" s="16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95">
      <c r="A636" s="15"/>
      <c r="B636" s="49"/>
      <c r="C636" s="16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95">
      <c r="A637" s="15"/>
      <c r="B637" s="49"/>
      <c r="C637" s="16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95">
      <c r="A638" s="15"/>
      <c r="B638" s="49"/>
      <c r="C638" s="16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95">
      <c r="A639" s="15"/>
      <c r="B639" s="49"/>
      <c r="C639" s="16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95">
      <c r="A640" s="15"/>
      <c r="B640" s="49"/>
      <c r="C640" s="16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95">
      <c r="A641" s="15"/>
      <c r="B641" s="49"/>
      <c r="C641" s="16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95">
      <c r="A642" s="15"/>
      <c r="B642" s="49"/>
      <c r="C642" s="16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95">
      <c r="A643" s="15"/>
      <c r="B643" s="49"/>
      <c r="C643" s="16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95">
      <c r="A644" s="15"/>
      <c r="B644" s="49"/>
      <c r="C644" s="16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95">
      <c r="A645" s="15"/>
      <c r="B645" s="49"/>
      <c r="C645" s="16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95">
      <c r="A646" s="15"/>
      <c r="B646" s="49"/>
      <c r="C646" s="16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95">
      <c r="A647" s="15"/>
      <c r="B647" s="49"/>
      <c r="C647" s="16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95">
      <c r="A648" s="15"/>
      <c r="B648" s="49"/>
      <c r="C648" s="16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95">
      <c r="A649" s="15"/>
      <c r="B649" s="49"/>
      <c r="C649" s="16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95">
      <c r="A650" s="15"/>
      <c r="B650" s="49"/>
      <c r="C650" s="16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95">
      <c r="A651" s="15"/>
      <c r="B651" s="49"/>
      <c r="C651" s="16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95">
      <c r="A652" s="15"/>
      <c r="B652" s="49"/>
      <c r="C652" s="16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95">
      <c r="A653" s="15"/>
      <c r="B653" s="49"/>
      <c r="C653" s="16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95">
      <c r="A654" s="15"/>
      <c r="B654" s="49"/>
      <c r="C654" s="16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95">
      <c r="A655" s="15"/>
      <c r="B655" s="49"/>
      <c r="C655" s="16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95">
      <c r="A656" s="15"/>
      <c r="B656" s="49"/>
      <c r="C656" s="16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95">
      <c r="A657" s="15"/>
      <c r="B657" s="49"/>
      <c r="C657" s="16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95">
      <c r="A658" s="15"/>
      <c r="B658" s="49"/>
      <c r="C658" s="16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95">
      <c r="A659" s="15"/>
      <c r="B659" s="49"/>
      <c r="C659" s="16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95">
      <c r="A660" s="15"/>
      <c r="B660" s="49"/>
      <c r="C660" s="16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95">
      <c r="A661" s="15"/>
      <c r="B661" s="49"/>
      <c r="C661" s="16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95">
      <c r="A662" s="15"/>
      <c r="B662" s="49"/>
      <c r="C662" s="16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95">
      <c r="A663" s="15"/>
      <c r="B663" s="49"/>
      <c r="C663" s="16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95">
      <c r="A664" s="15"/>
      <c r="B664" s="49"/>
      <c r="C664" s="16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95">
      <c r="A665" s="15"/>
      <c r="B665" s="49"/>
      <c r="C665" s="16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95">
      <c r="A666" s="15"/>
      <c r="B666" s="49"/>
      <c r="C666" s="16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95">
      <c r="A667" s="15"/>
      <c r="B667" s="49"/>
      <c r="C667" s="16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95">
      <c r="A668" s="15"/>
      <c r="B668" s="49"/>
      <c r="C668" s="16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95">
      <c r="A669" s="15"/>
      <c r="B669" s="49"/>
      <c r="C669" s="16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95">
      <c r="A670" s="15"/>
      <c r="B670" s="49"/>
      <c r="C670" s="16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95">
      <c r="A671" s="15"/>
      <c r="B671" s="49"/>
      <c r="C671" s="16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95">
      <c r="A672" s="15"/>
      <c r="B672" s="49"/>
      <c r="C672" s="16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95">
      <c r="A673" s="15"/>
      <c r="B673" s="49"/>
      <c r="C673" s="16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95">
      <c r="A674" s="15"/>
      <c r="B674" s="49"/>
      <c r="C674" s="16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95">
      <c r="A675" s="15"/>
      <c r="B675" s="49"/>
      <c r="C675" s="16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95">
      <c r="A676" s="15"/>
      <c r="B676" s="49"/>
      <c r="C676" s="16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95">
      <c r="A677" s="15"/>
      <c r="B677" s="49"/>
      <c r="C677" s="16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95">
      <c r="A678" s="15"/>
      <c r="B678" s="49"/>
      <c r="C678" s="16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95">
      <c r="A679" s="15"/>
      <c r="B679" s="49"/>
      <c r="C679" s="16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95">
      <c r="A680" s="15"/>
      <c r="B680" s="49"/>
      <c r="C680" s="16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95">
      <c r="A681" s="15"/>
      <c r="B681" s="49"/>
      <c r="C681" s="16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95">
      <c r="A682" s="15"/>
      <c r="B682" s="49"/>
      <c r="C682" s="16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95">
      <c r="A683" s="15"/>
      <c r="B683" s="49"/>
      <c r="C683" s="16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95">
      <c r="A684" s="15"/>
      <c r="B684" s="49"/>
      <c r="C684" s="16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95">
      <c r="A685" s="15"/>
      <c r="B685" s="49"/>
      <c r="C685" s="16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95">
      <c r="A686" s="15"/>
      <c r="B686" s="49"/>
      <c r="C686" s="16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95">
      <c r="A687" s="15"/>
      <c r="B687" s="49"/>
      <c r="C687" s="16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95">
      <c r="A688" s="15"/>
      <c r="B688" s="49"/>
      <c r="C688" s="16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95">
      <c r="A689" s="15"/>
      <c r="B689" s="49"/>
      <c r="C689" s="16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95">
      <c r="A690" s="15"/>
      <c r="B690" s="49"/>
      <c r="C690" s="16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95">
      <c r="A691" s="15"/>
      <c r="B691" s="49"/>
      <c r="C691" s="16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95">
      <c r="A692" s="15"/>
      <c r="B692" s="49"/>
      <c r="C692" s="16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95">
      <c r="A693" s="15"/>
      <c r="B693" s="49"/>
      <c r="C693" s="16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95">
      <c r="A694" s="15"/>
      <c r="B694" s="49"/>
      <c r="C694" s="16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95">
      <c r="A695" s="15"/>
      <c r="B695" s="49"/>
      <c r="C695" s="16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95">
      <c r="A696" s="15"/>
      <c r="B696" s="49"/>
      <c r="C696" s="16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95">
      <c r="A697" s="15"/>
      <c r="B697" s="49"/>
      <c r="C697" s="16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95">
      <c r="A698" s="15"/>
      <c r="B698" s="49"/>
      <c r="C698" s="16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95">
      <c r="A699" s="15"/>
      <c r="B699" s="49"/>
      <c r="C699" s="16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95">
      <c r="A700" s="15"/>
      <c r="B700" s="49"/>
      <c r="C700" s="16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95">
      <c r="A701" s="15"/>
      <c r="B701" s="49"/>
      <c r="C701" s="16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95">
      <c r="A702" s="15"/>
      <c r="B702" s="49"/>
      <c r="C702" s="16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95">
      <c r="A703" s="15"/>
      <c r="B703" s="49"/>
      <c r="C703" s="16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95">
      <c r="A704" s="15"/>
      <c r="B704" s="49"/>
      <c r="C704" s="16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95">
      <c r="A705" s="15"/>
      <c r="B705" s="49"/>
      <c r="C705" s="16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95">
      <c r="A706" s="15"/>
      <c r="B706" s="49"/>
      <c r="C706" s="16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95">
      <c r="A707" s="15"/>
      <c r="B707" s="49"/>
      <c r="C707" s="16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95">
      <c r="A708" s="15"/>
      <c r="B708" s="49"/>
      <c r="C708" s="16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95">
      <c r="A709" s="15"/>
      <c r="B709" s="49"/>
      <c r="C709" s="16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95">
      <c r="A710" s="15"/>
      <c r="B710" s="49"/>
      <c r="C710" s="16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95">
      <c r="A711" s="15"/>
      <c r="B711" s="49"/>
      <c r="C711" s="16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95">
      <c r="A712" s="15"/>
      <c r="B712" s="49"/>
      <c r="C712" s="16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95">
      <c r="A713" s="15"/>
      <c r="B713" s="49"/>
      <c r="C713" s="16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95">
      <c r="A714" s="15"/>
      <c r="B714" s="49"/>
      <c r="C714" s="16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95">
      <c r="A715" s="15"/>
      <c r="B715" s="49"/>
      <c r="C715" s="16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95">
      <c r="A716" s="15"/>
      <c r="B716" s="49"/>
      <c r="C716" s="16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95">
      <c r="A717" s="15"/>
      <c r="B717" s="49"/>
      <c r="C717" s="16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95">
      <c r="A718" s="15"/>
      <c r="B718" s="49"/>
      <c r="C718" s="16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95">
      <c r="A719" s="15"/>
      <c r="B719" s="49"/>
      <c r="C719" s="16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95">
      <c r="A720" s="15"/>
      <c r="B720" s="49"/>
      <c r="C720" s="16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95">
      <c r="A721" s="15"/>
      <c r="B721" s="49"/>
      <c r="C721" s="16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95">
      <c r="A722" s="15"/>
      <c r="B722" s="49"/>
      <c r="C722" s="16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95">
      <c r="A723" s="15"/>
      <c r="B723" s="49"/>
      <c r="C723" s="16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95">
      <c r="A724" s="15"/>
      <c r="B724" s="49"/>
      <c r="C724" s="16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95">
      <c r="A725" s="15"/>
      <c r="B725" s="49"/>
      <c r="C725" s="16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95">
      <c r="A726" s="15"/>
      <c r="B726" s="49"/>
      <c r="C726" s="16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95">
      <c r="A727" s="15"/>
      <c r="B727" s="49"/>
      <c r="C727" s="16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95">
      <c r="A728" s="15"/>
      <c r="B728" s="49"/>
      <c r="C728" s="16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95">
      <c r="A729" s="15"/>
      <c r="B729" s="49"/>
      <c r="C729" s="16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95">
      <c r="A730" s="15"/>
      <c r="B730" s="49"/>
      <c r="C730" s="16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95">
      <c r="A731" s="15"/>
      <c r="B731" s="49"/>
      <c r="C731" s="16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95">
      <c r="A732" s="15"/>
      <c r="B732" s="49"/>
      <c r="C732" s="16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95">
      <c r="A733" s="15"/>
      <c r="B733" s="49"/>
      <c r="C733" s="16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95">
      <c r="A734" s="15"/>
      <c r="B734" s="49"/>
      <c r="C734" s="16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95">
      <c r="A735" s="15"/>
      <c r="B735" s="49"/>
      <c r="C735" s="16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95">
      <c r="A736" s="15"/>
      <c r="B736" s="49"/>
      <c r="C736" s="16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95">
      <c r="A737" s="15"/>
      <c r="B737" s="49"/>
      <c r="C737" s="16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95">
      <c r="A738" s="15"/>
      <c r="B738" s="49"/>
      <c r="C738" s="16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95">
      <c r="A739" s="15"/>
      <c r="B739" s="49"/>
      <c r="C739" s="16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95">
      <c r="A740" s="15"/>
      <c r="B740" s="49"/>
      <c r="C740" s="16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95">
      <c r="A741" s="15"/>
      <c r="B741" s="49"/>
      <c r="C741" s="16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95">
      <c r="A742" s="15"/>
      <c r="B742" s="49"/>
      <c r="C742" s="16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95">
      <c r="A743" s="15"/>
      <c r="B743" s="49"/>
      <c r="C743" s="16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95">
      <c r="A744" s="15"/>
      <c r="B744" s="49"/>
      <c r="C744" s="16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95">
      <c r="A745" s="15"/>
      <c r="B745" s="49"/>
      <c r="C745" s="16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95">
      <c r="A746" s="15"/>
      <c r="B746" s="49"/>
      <c r="C746" s="16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95">
      <c r="A747" s="15"/>
      <c r="B747" s="49"/>
      <c r="C747" s="16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95">
      <c r="A748" s="15"/>
      <c r="B748" s="49"/>
      <c r="C748" s="16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95">
      <c r="A749" s="15"/>
      <c r="B749" s="49"/>
      <c r="C749" s="16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95">
      <c r="A750" s="15"/>
      <c r="B750" s="49"/>
      <c r="C750" s="16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95">
      <c r="A751" s="15"/>
      <c r="B751" s="49"/>
      <c r="C751" s="16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95">
      <c r="A752" s="15"/>
      <c r="B752" s="49"/>
      <c r="C752" s="16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95">
      <c r="A753" s="15"/>
      <c r="B753" s="49"/>
      <c r="C753" s="16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95">
      <c r="A754" s="15"/>
      <c r="B754" s="49"/>
      <c r="C754" s="16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95">
      <c r="A755" s="15"/>
      <c r="B755" s="49"/>
      <c r="C755" s="16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95">
      <c r="A756" s="15"/>
      <c r="B756" s="49"/>
      <c r="C756" s="16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95">
      <c r="A757" s="15"/>
      <c r="B757" s="49"/>
      <c r="C757" s="16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95">
      <c r="A758" s="15"/>
      <c r="B758" s="49"/>
      <c r="C758" s="16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95">
      <c r="A759" s="15"/>
      <c r="B759" s="49"/>
      <c r="C759" s="16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95">
      <c r="A760" s="15"/>
      <c r="B760" s="49"/>
      <c r="C760" s="16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95">
      <c r="A761" s="15"/>
      <c r="B761" s="49"/>
      <c r="C761" s="16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95">
      <c r="A762" s="15"/>
      <c r="B762" s="49"/>
      <c r="C762" s="16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95">
      <c r="A763" s="15"/>
      <c r="B763" s="49"/>
      <c r="C763" s="16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95">
      <c r="A764" s="15"/>
      <c r="B764" s="49"/>
      <c r="C764" s="16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95">
      <c r="A765" s="15"/>
      <c r="B765" s="49"/>
      <c r="C765" s="16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95">
      <c r="A766" s="15"/>
      <c r="B766" s="49"/>
      <c r="C766" s="16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95">
      <c r="A767" s="15"/>
      <c r="B767" s="49"/>
      <c r="C767" s="16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95">
      <c r="A768" s="15"/>
      <c r="B768" s="49"/>
      <c r="C768" s="16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95">
      <c r="A769" s="15"/>
      <c r="B769" s="49"/>
      <c r="C769" s="16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95">
      <c r="A770" s="15"/>
      <c r="B770" s="49"/>
      <c r="C770" s="16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95">
      <c r="A771" s="15"/>
      <c r="B771" s="49"/>
      <c r="C771" s="16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95">
      <c r="A772" s="15"/>
      <c r="B772" s="49"/>
      <c r="C772" s="16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95">
      <c r="A773" s="15"/>
      <c r="B773" s="49"/>
      <c r="C773" s="16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95">
      <c r="A774" s="15"/>
      <c r="B774" s="49"/>
      <c r="C774" s="16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95">
      <c r="A775" s="15"/>
      <c r="B775" s="49"/>
      <c r="C775" s="16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95">
      <c r="A776" s="15"/>
      <c r="B776" s="49"/>
      <c r="C776" s="16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95">
      <c r="A777" s="15"/>
      <c r="B777" s="49"/>
      <c r="C777" s="16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95">
      <c r="A778" s="15"/>
      <c r="B778" s="49"/>
      <c r="C778" s="16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95">
      <c r="A779" s="15"/>
      <c r="B779" s="49"/>
      <c r="C779" s="16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95">
      <c r="A780" s="15"/>
      <c r="B780" s="49"/>
      <c r="C780" s="16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95">
      <c r="A781" s="15"/>
      <c r="B781" s="49"/>
      <c r="C781" s="16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95">
      <c r="A782" s="15"/>
      <c r="B782" s="49"/>
      <c r="C782" s="16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95">
      <c r="A783" s="15"/>
      <c r="B783" s="49"/>
      <c r="C783" s="16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95">
      <c r="A784" s="15"/>
      <c r="B784" s="49"/>
      <c r="C784" s="16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95">
      <c r="A785" s="15"/>
      <c r="B785" s="49"/>
      <c r="C785" s="16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95">
      <c r="A786" s="15"/>
      <c r="B786" s="49"/>
      <c r="C786" s="16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95">
      <c r="A787" s="15"/>
      <c r="B787" s="49"/>
      <c r="C787" s="16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95">
      <c r="A788" s="15"/>
      <c r="B788" s="49"/>
      <c r="C788" s="16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95">
      <c r="A789" s="15"/>
      <c r="B789" s="49"/>
      <c r="C789" s="16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95">
      <c r="A790" s="15"/>
      <c r="B790" s="49"/>
      <c r="C790" s="16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95">
      <c r="A791" s="15"/>
      <c r="B791" s="49"/>
      <c r="C791" s="16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95">
      <c r="A792" s="15"/>
      <c r="B792" s="49"/>
      <c r="C792" s="16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95">
      <c r="A793" s="15"/>
      <c r="B793" s="49"/>
      <c r="C793" s="16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95">
      <c r="A794" s="15"/>
      <c r="B794" s="49"/>
      <c r="C794" s="16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95">
      <c r="A795" s="15"/>
      <c r="B795" s="49"/>
      <c r="C795" s="16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95">
      <c r="A796" s="15"/>
      <c r="B796" s="49"/>
      <c r="C796" s="16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95">
      <c r="A797" s="15"/>
      <c r="B797" s="49"/>
      <c r="C797" s="16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95">
      <c r="A798" s="15"/>
      <c r="B798" s="49"/>
      <c r="C798" s="16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95">
      <c r="A799" s="15"/>
      <c r="B799" s="49"/>
      <c r="C799" s="16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95">
      <c r="A800" s="15"/>
      <c r="B800" s="49"/>
      <c r="C800" s="16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95">
      <c r="A801" s="15"/>
      <c r="B801" s="49"/>
      <c r="C801" s="16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95">
      <c r="A802" s="15"/>
      <c r="B802" s="49"/>
      <c r="C802" s="16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95">
      <c r="A803" s="15"/>
      <c r="B803" s="49"/>
      <c r="C803" s="16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95">
      <c r="A804" s="15"/>
      <c r="B804" s="49"/>
      <c r="C804" s="16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95">
      <c r="A805" s="15"/>
      <c r="B805" s="49"/>
      <c r="C805" s="16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95">
      <c r="A806" s="15"/>
      <c r="B806" s="49"/>
      <c r="C806" s="16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95">
      <c r="A807" s="15"/>
      <c r="B807" s="49"/>
      <c r="C807" s="16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95">
      <c r="A808" s="15"/>
      <c r="B808" s="49"/>
      <c r="C808" s="16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95">
      <c r="A809" s="15"/>
      <c r="B809" s="49"/>
      <c r="C809" s="16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95">
      <c r="A810" s="15"/>
      <c r="B810" s="49"/>
      <c r="C810" s="16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95">
      <c r="A811" s="15"/>
      <c r="B811" s="49"/>
      <c r="C811" s="16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95">
      <c r="A812" s="15"/>
      <c r="B812" s="49"/>
      <c r="C812" s="16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95">
      <c r="A813" s="15"/>
      <c r="B813" s="49"/>
      <c r="C813" s="16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95">
      <c r="A814" s="15"/>
      <c r="B814" s="49"/>
      <c r="C814" s="16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95">
      <c r="A815" s="15"/>
      <c r="B815" s="49"/>
      <c r="C815" s="16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95">
      <c r="A816" s="15"/>
      <c r="B816" s="49"/>
      <c r="C816" s="16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95">
      <c r="A817" s="15"/>
      <c r="B817" s="49"/>
      <c r="C817" s="16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95">
      <c r="A818" s="15"/>
      <c r="B818" s="49"/>
      <c r="C818" s="16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95">
      <c r="A819" s="15"/>
      <c r="B819" s="49"/>
      <c r="C819" s="16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95">
      <c r="A820" s="15"/>
      <c r="B820" s="49"/>
      <c r="C820" s="16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95">
      <c r="A821" s="15"/>
      <c r="B821" s="49"/>
      <c r="C821" s="16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95">
      <c r="A822" s="15"/>
      <c r="B822" s="49"/>
      <c r="C822" s="16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95">
      <c r="A823" s="15"/>
      <c r="B823" s="49"/>
      <c r="C823" s="16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95">
      <c r="A824" s="15"/>
      <c r="B824" s="49"/>
      <c r="C824" s="16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95">
      <c r="A825" s="15"/>
      <c r="B825" s="49"/>
      <c r="C825" s="16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95">
      <c r="A826" s="15"/>
      <c r="B826" s="49"/>
      <c r="C826" s="16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95">
      <c r="A827" s="15"/>
      <c r="B827" s="49"/>
      <c r="C827" s="16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95">
      <c r="A828" s="15"/>
      <c r="B828" s="49"/>
      <c r="C828" s="16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95">
      <c r="A829" s="15"/>
      <c r="B829" s="49"/>
      <c r="C829" s="16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95">
      <c r="A830" s="15"/>
      <c r="B830" s="49"/>
      <c r="C830" s="16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95">
      <c r="A831" s="15"/>
      <c r="B831" s="49"/>
      <c r="C831" s="16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95">
      <c r="A832" s="15"/>
      <c r="B832" s="49"/>
      <c r="C832" s="16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95">
      <c r="A833" s="15"/>
      <c r="B833" s="49"/>
      <c r="C833" s="16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95">
      <c r="A834" s="15"/>
      <c r="B834" s="49"/>
      <c r="C834" s="16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95">
      <c r="A835" s="15"/>
      <c r="B835" s="49"/>
      <c r="C835" s="16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95">
      <c r="A836" s="15"/>
      <c r="B836" s="49"/>
      <c r="C836" s="16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95">
      <c r="A837" s="15"/>
      <c r="B837" s="49"/>
      <c r="C837" s="16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95">
      <c r="A838" s="15"/>
      <c r="B838" s="49"/>
      <c r="C838" s="16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95">
      <c r="A839" s="15"/>
      <c r="B839" s="49"/>
      <c r="C839" s="16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95">
      <c r="A840" s="15"/>
      <c r="B840" s="49"/>
      <c r="C840" s="16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95">
      <c r="A841" s="15"/>
      <c r="B841" s="49"/>
      <c r="C841" s="16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95">
      <c r="A842" s="15"/>
      <c r="B842" s="49"/>
      <c r="C842" s="16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95">
      <c r="A843" s="15"/>
      <c r="B843" s="49"/>
      <c r="C843" s="16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95">
      <c r="A844" s="15"/>
      <c r="B844" s="49"/>
      <c r="C844" s="16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95">
      <c r="A845" s="15"/>
      <c r="B845" s="49"/>
      <c r="C845" s="16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95">
      <c r="A846" s="15"/>
      <c r="B846" s="49"/>
      <c r="C846" s="16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95">
      <c r="A847" s="15"/>
      <c r="B847" s="49"/>
      <c r="C847" s="16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95">
      <c r="A848" s="15"/>
      <c r="B848" s="49"/>
      <c r="C848" s="16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95">
      <c r="A849" s="15"/>
      <c r="B849" s="49"/>
      <c r="C849" s="16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95">
      <c r="A850" s="15"/>
      <c r="B850" s="49"/>
      <c r="C850" s="16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95">
      <c r="A851" s="15"/>
      <c r="B851" s="49"/>
      <c r="C851" s="16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95">
      <c r="A852" s="15"/>
      <c r="B852" s="49"/>
      <c r="C852" s="16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95">
      <c r="A853" s="15"/>
      <c r="B853" s="49"/>
      <c r="C853" s="16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95">
      <c r="A854" s="15"/>
      <c r="B854" s="49"/>
      <c r="C854" s="16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95">
      <c r="A855" s="15"/>
      <c r="B855" s="49"/>
      <c r="C855" s="16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95">
      <c r="A856" s="15"/>
      <c r="B856" s="49"/>
      <c r="C856" s="16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95">
      <c r="A857" s="15"/>
      <c r="B857" s="49"/>
      <c r="C857" s="16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95">
      <c r="A858" s="15"/>
      <c r="B858" s="49"/>
      <c r="C858" s="16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95">
      <c r="A859" s="15"/>
      <c r="B859" s="49"/>
      <c r="C859" s="16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95">
      <c r="A860" s="15"/>
      <c r="B860" s="49"/>
      <c r="C860" s="16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95">
      <c r="A861" s="15"/>
      <c r="B861" s="49"/>
      <c r="C861" s="16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95">
      <c r="A862" s="15"/>
      <c r="B862" s="49"/>
      <c r="C862" s="16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95">
      <c r="A863" s="15"/>
      <c r="B863" s="49"/>
      <c r="C863" s="16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95">
      <c r="A864" s="15"/>
      <c r="B864" s="49"/>
      <c r="C864" s="16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95">
      <c r="A865" s="15"/>
      <c r="B865" s="49"/>
      <c r="C865" s="16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95">
      <c r="A866" s="15"/>
      <c r="B866" s="49"/>
      <c r="C866" s="16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95">
      <c r="A867" s="15"/>
      <c r="B867" s="49"/>
      <c r="C867" s="16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95">
      <c r="A868" s="15"/>
      <c r="B868" s="49"/>
      <c r="C868" s="16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95">
      <c r="A869" s="15"/>
      <c r="B869" s="49"/>
      <c r="C869" s="16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95">
      <c r="A870" s="15"/>
      <c r="B870" s="49"/>
      <c r="C870" s="16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95">
      <c r="A871" s="15"/>
      <c r="B871" s="49"/>
      <c r="C871" s="16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95">
      <c r="A872" s="15"/>
      <c r="B872" s="49"/>
      <c r="C872" s="16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95">
      <c r="A873" s="15"/>
      <c r="B873" s="49"/>
      <c r="C873" s="16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95">
      <c r="A874" s="15"/>
      <c r="B874" s="49"/>
      <c r="C874" s="16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95">
      <c r="A875" s="15"/>
      <c r="B875" s="49"/>
      <c r="C875" s="16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95">
      <c r="A876" s="15"/>
      <c r="B876" s="49"/>
      <c r="C876" s="16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95">
      <c r="A877" s="15"/>
      <c r="B877" s="49"/>
      <c r="C877" s="16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95">
      <c r="A878" s="15"/>
      <c r="B878" s="49"/>
      <c r="C878" s="16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95">
      <c r="A879" s="15"/>
      <c r="B879" s="49"/>
      <c r="C879" s="16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95">
      <c r="A880" s="15"/>
      <c r="B880" s="49"/>
      <c r="C880" s="16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95">
      <c r="A881" s="15"/>
      <c r="B881" s="49"/>
      <c r="C881" s="16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95">
      <c r="A882" s="15"/>
      <c r="B882" s="49"/>
      <c r="C882" s="16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95">
      <c r="A883" s="15"/>
      <c r="B883" s="49"/>
      <c r="C883" s="16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95">
      <c r="A884" s="15"/>
      <c r="B884" s="49"/>
      <c r="C884" s="16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95">
      <c r="A885" s="15"/>
      <c r="B885" s="49"/>
      <c r="C885" s="16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95">
      <c r="A886" s="15"/>
      <c r="B886" s="49"/>
      <c r="C886" s="16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95">
      <c r="A887" s="15"/>
      <c r="B887" s="49"/>
      <c r="C887" s="16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95">
      <c r="A888" s="15"/>
      <c r="B888" s="49"/>
      <c r="C888" s="16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95">
      <c r="A889" s="15"/>
      <c r="B889" s="49"/>
      <c r="C889" s="16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95">
      <c r="A890" s="15"/>
      <c r="B890" s="49"/>
      <c r="C890" s="16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95">
      <c r="A891" s="15"/>
      <c r="B891" s="49"/>
      <c r="C891" s="16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95">
      <c r="A892" s="15"/>
      <c r="B892" s="49"/>
      <c r="C892" s="16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95">
      <c r="A893" s="15"/>
      <c r="B893" s="49"/>
      <c r="C893" s="16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95">
      <c r="A894" s="15"/>
      <c r="B894" s="49"/>
      <c r="C894" s="16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95">
      <c r="A895" s="15"/>
      <c r="B895" s="49"/>
      <c r="C895" s="16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95">
      <c r="A896" s="15"/>
      <c r="B896" s="49"/>
      <c r="C896" s="16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95">
      <c r="A897" s="15"/>
      <c r="B897" s="49"/>
      <c r="C897" s="16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95">
      <c r="A898" s="15"/>
      <c r="B898" s="49"/>
      <c r="C898" s="16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95">
      <c r="A899" s="15"/>
      <c r="B899" s="49"/>
      <c r="C899" s="16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95">
      <c r="A900" s="15"/>
      <c r="B900" s="49"/>
      <c r="C900" s="16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95">
      <c r="A901" s="15"/>
      <c r="B901" s="49"/>
      <c r="C901" s="16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95">
      <c r="A902" s="15"/>
      <c r="B902" s="49"/>
      <c r="C902" s="16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95">
      <c r="A903" s="15"/>
      <c r="B903" s="49"/>
      <c r="C903" s="16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95">
      <c r="A904" s="15"/>
      <c r="B904" s="49"/>
      <c r="C904" s="16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95">
      <c r="A905" s="15"/>
      <c r="B905" s="49"/>
      <c r="C905" s="16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95">
      <c r="A906" s="15"/>
      <c r="B906" s="49"/>
      <c r="C906" s="16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95">
      <c r="A907" s="15"/>
      <c r="B907" s="49"/>
      <c r="C907" s="16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95">
      <c r="A908" s="15"/>
      <c r="B908" s="49"/>
      <c r="C908" s="16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95">
      <c r="A909" s="15"/>
      <c r="B909" s="49"/>
      <c r="C909" s="16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95">
      <c r="A910" s="15"/>
      <c r="B910" s="49"/>
      <c r="C910" s="16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95">
      <c r="A911" s="15"/>
      <c r="B911" s="49"/>
      <c r="C911" s="16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95">
      <c r="A912" s="15"/>
      <c r="B912" s="49"/>
      <c r="C912" s="16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95">
      <c r="A913" s="15"/>
      <c r="B913" s="49"/>
      <c r="C913" s="16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95">
      <c r="A914" s="15"/>
      <c r="B914" s="49"/>
      <c r="C914" s="16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95">
      <c r="A915" s="15"/>
      <c r="B915" s="49"/>
      <c r="C915" s="16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95">
      <c r="A916" s="15"/>
      <c r="B916" s="49"/>
      <c r="C916" s="16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95">
      <c r="A917" s="15"/>
      <c r="B917" s="49"/>
      <c r="C917" s="16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95">
      <c r="A918" s="15"/>
      <c r="B918" s="49"/>
      <c r="C918" s="16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95">
      <c r="A919" s="15"/>
      <c r="B919" s="49"/>
      <c r="C919" s="16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95">
      <c r="A920" s="15"/>
      <c r="B920" s="49"/>
      <c r="C920" s="16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95">
      <c r="A921" s="15"/>
      <c r="B921" s="49"/>
      <c r="C921" s="16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95">
      <c r="A922" s="15"/>
      <c r="B922" s="49"/>
      <c r="C922" s="16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95">
      <c r="A923" s="15"/>
      <c r="B923" s="49"/>
      <c r="C923" s="16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95">
      <c r="A924" s="15"/>
      <c r="B924" s="49"/>
      <c r="C924" s="16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95">
      <c r="A925" s="15"/>
      <c r="B925" s="49"/>
      <c r="C925" s="16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95">
      <c r="A926" s="15"/>
      <c r="B926" s="49"/>
      <c r="C926" s="16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95">
      <c r="A927" s="15"/>
      <c r="B927" s="49"/>
      <c r="C927" s="16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95">
      <c r="A928" s="15"/>
      <c r="B928" s="49"/>
      <c r="C928" s="16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95">
      <c r="A929" s="15"/>
      <c r="B929" s="49"/>
      <c r="C929" s="16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95">
      <c r="A930" s="15"/>
      <c r="B930" s="49"/>
      <c r="C930" s="16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95">
      <c r="A931" s="15"/>
      <c r="B931" s="49"/>
      <c r="C931" s="16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95">
      <c r="A932" s="15"/>
      <c r="B932" s="49"/>
      <c r="C932" s="16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95">
      <c r="A933" s="15"/>
      <c r="B933" s="49"/>
      <c r="C933" s="16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95">
      <c r="A934" s="15"/>
      <c r="B934" s="49"/>
      <c r="C934" s="16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95">
      <c r="A935" s="15"/>
      <c r="B935" s="49"/>
      <c r="C935" s="16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95">
      <c r="A936" s="15"/>
      <c r="B936" s="49"/>
      <c r="C936" s="16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95">
      <c r="A937" s="15"/>
      <c r="B937" s="49"/>
      <c r="C937" s="16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95">
      <c r="A938" s="15"/>
      <c r="B938" s="49"/>
      <c r="C938" s="16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95">
      <c r="A939" s="15"/>
      <c r="B939" s="49"/>
      <c r="C939" s="16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95">
      <c r="A940" s="15"/>
      <c r="B940" s="49"/>
      <c r="C940" s="16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95">
      <c r="A941" s="15"/>
      <c r="B941" s="49"/>
      <c r="C941" s="16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95">
      <c r="A942" s="15"/>
      <c r="B942" s="49"/>
      <c r="C942" s="16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95">
      <c r="A943" s="15"/>
      <c r="B943" s="49"/>
      <c r="C943" s="16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95">
      <c r="A944" s="15"/>
      <c r="B944" s="49"/>
      <c r="C944" s="16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95">
      <c r="A945" s="15"/>
      <c r="B945" s="49"/>
      <c r="C945" s="16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95">
      <c r="A946" s="15"/>
      <c r="B946" s="49"/>
      <c r="C946" s="16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95">
      <c r="A947" s="15"/>
      <c r="B947" s="49"/>
      <c r="C947" s="16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95">
      <c r="A948" s="15"/>
      <c r="B948" s="49"/>
      <c r="C948" s="16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95">
      <c r="A949" s="15"/>
      <c r="B949" s="49"/>
      <c r="C949" s="16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95">
      <c r="A950" s="15"/>
      <c r="B950" s="49"/>
      <c r="C950" s="16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95">
      <c r="A951" s="15"/>
      <c r="B951" s="49"/>
      <c r="C951" s="16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95">
      <c r="A952" s="15"/>
      <c r="B952" s="49"/>
      <c r="C952" s="16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95">
      <c r="A953" s="15"/>
      <c r="B953" s="49"/>
      <c r="C953" s="16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95">
      <c r="A954" s="15"/>
      <c r="B954" s="49"/>
      <c r="C954" s="16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95">
      <c r="A955" s="15"/>
      <c r="B955" s="49"/>
      <c r="C955" s="16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95">
      <c r="A956" s="15"/>
      <c r="B956" s="49"/>
      <c r="C956" s="16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95">
      <c r="A957" s="15"/>
      <c r="B957" s="49"/>
      <c r="C957" s="16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95">
      <c r="A958" s="15"/>
      <c r="B958" s="49"/>
      <c r="C958" s="16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95">
      <c r="A959" s="15"/>
      <c r="B959" s="49"/>
      <c r="C959" s="16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95">
      <c r="A960" s="15"/>
      <c r="B960" s="49"/>
      <c r="C960" s="16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95">
      <c r="A961" s="15"/>
      <c r="B961" s="49"/>
      <c r="C961" s="16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95">
      <c r="A962" s="15"/>
      <c r="B962" s="49"/>
      <c r="C962" s="16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95">
      <c r="A963" s="15"/>
      <c r="B963" s="49"/>
      <c r="C963" s="16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95">
      <c r="A964" s="15"/>
      <c r="B964" s="49"/>
      <c r="C964" s="16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95">
      <c r="A965" s="15"/>
      <c r="B965" s="49"/>
      <c r="C965" s="16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95">
      <c r="A966" s="15"/>
      <c r="B966" s="49"/>
      <c r="C966" s="16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95">
      <c r="A967" s="15"/>
      <c r="B967" s="49"/>
      <c r="C967" s="16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95">
      <c r="A968" s="15"/>
      <c r="B968" s="49"/>
      <c r="C968" s="16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95">
      <c r="A969" s="15"/>
      <c r="B969" s="49"/>
      <c r="C969" s="16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95">
      <c r="A970" s="15"/>
      <c r="B970" s="49"/>
      <c r="C970" s="16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95">
      <c r="A971" s="15"/>
      <c r="B971" s="49"/>
      <c r="C971" s="16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95">
      <c r="A972" s="15"/>
      <c r="B972" s="49"/>
      <c r="C972" s="16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95">
      <c r="A973" s="15"/>
      <c r="B973" s="49"/>
      <c r="C973" s="16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95">
      <c r="A974" s="15"/>
      <c r="B974" s="49"/>
      <c r="C974" s="16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95">
      <c r="A975" s="15"/>
      <c r="B975" s="49"/>
      <c r="C975" s="16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95">
      <c r="A976" s="15"/>
      <c r="B976" s="49"/>
      <c r="C976" s="16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95">
      <c r="A977" s="15"/>
      <c r="B977" s="49"/>
      <c r="C977" s="16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95">
      <c r="A978" s="15"/>
      <c r="B978" s="49"/>
      <c r="C978" s="16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95">
      <c r="A979" s="15"/>
      <c r="B979" s="49"/>
      <c r="C979" s="16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95">
      <c r="A980" s="15"/>
      <c r="B980" s="49"/>
      <c r="C980" s="16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95">
      <c r="A981" s="15"/>
      <c r="B981" s="49"/>
      <c r="C981" s="16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95">
      <c r="A982" s="15"/>
      <c r="B982" s="49"/>
      <c r="C982" s="16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95">
      <c r="A983" s="15"/>
      <c r="B983" s="49"/>
      <c r="C983" s="16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95">
      <c r="A984" s="15"/>
      <c r="B984" s="49"/>
      <c r="C984" s="16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95">
      <c r="A985" s="15"/>
      <c r="B985" s="49"/>
      <c r="C985" s="16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95">
      <c r="A986" s="15"/>
      <c r="B986" s="49"/>
      <c r="C986" s="16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95">
      <c r="A987" s="15"/>
      <c r="B987" s="49"/>
      <c r="C987" s="16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95">
      <c r="A988" s="15"/>
      <c r="B988" s="49"/>
      <c r="C988" s="16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95">
      <c r="A989" s="15"/>
      <c r="B989" s="49"/>
      <c r="C989" s="16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95">
      <c r="A990" s="15"/>
      <c r="B990" s="49"/>
      <c r="C990" s="16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95">
      <c r="A991" s="15"/>
      <c r="B991" s="49"/>
      <c r="C991" s="16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95">
      <c r="A992" s="15"/>
      <c r="B992" s="49"/>
      <c r="C992" s="16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95">
      <c r="A993" s="15"/>
      <c r="B993" s="49"/>
      <c r="C993" s="16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95">
      <c r="A994" s="15"/>
      <c r="B994" s="49"/>
      <c r="C994" s="16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95">
      <c r="A995" s="24"/>
      <c r="B995" s="50"/>
      <c r="C995" s="25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</sheetData>
  <autoFilter ref="A3:N995" xr:uid="{00000000-0009-0000-0000-000001000000}">
    <sortState xmlns:xlrd2="http://schemas.microsoft.com/office/spreadsheetml/2017/richdata2" ref="A3:N995">
      <sortCondition ref="C3:C995"/>
    </sortState>
  </autoFilter>
  <dataValidations count="3">
    <dataValidation type="custom" allowBlank="1" showDropDown="1" sqref="C4:C995" xr:uid="{00000000-0002-0000-0100-000005000000}">
      <formula1>OR(NOT(ISERROR(DATEVALUE(C4))), AND(ISNUMBER(C4), LEFT(CELL("format", C4))="D"))</formula1>
    </dataValidation>
    <dataValidation type="list" allowBlank="1" sqref="A4:A995" xr:uid="{00000000-0002-0000-0100-000007000000}">
      <formula1>"★"</formula1>
    </dataValidation>
    <dataValidation type="list" allowBlank="1" showInputMessage="1" showErrorMessage="1" sqref="B4:B1048576" xr:uid="{AC9663CC-894A-C94E-A65A-D92EE64B1EF1}">
      <formula1>PGY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'OR Inputs'!$O$3:$O$5</xm:f>
          </x14:formula1>
          <xm:sqref>L4:L995</xm:sqref>
        </x14:dataValidation>
        <x14:dataValidation type="list" allowBlank="1" xr:uid="{00000000-0002-0000-0100-000001000000}">
          <x14:formula1>
            <xm:f>'OR Inputs'!$L$3:$L$7</xm:f>
          </x14:formula1>
          <xm:sqref>K4:K995</xm:sqref>
        </x14:dataValidation>
        <x14:dataValidation type="list" allowBlank="1" xr:uid="{00000000-0002-0000-0100-000003000000}">
          <x14:formula1>
            <xm:f>'OR Inputs'!$R$3:$R$54</xm:f>
          </x14:formula1>
          <xm:sqref>E4:E995</xm:sqref>
        </x14:dataValidation>
        <x14:dataValidation type="list" allowBlank="1" xr:uid="{00000000-0002-0000-0100-000004000000}">
          <x14:formula1>
            <xm:f>'OR Inputs'!$F$3:$F$29</xm:f>
          </x14:formula1>
          <xm:sqref>I4:I995</xm:sqref>
        </x14:dataValidation>
        <x14:dataValidation type="list" allowBlank="1" xr:uid="{00000000-0002-0000-0100-000006000000}">
          <x14:formula1>
            <xm:f>'OR Inputs'!$I$3:$I$12</xm:f>
          </x14:formula1>
          <xm:sqref>J4:J995</xm:sqref>
        </x14:dataValidation>
        <x14:dataValidation type="list" allowBlank="1" xr:uid="{00000000-0002-0000-0100-000008000000}">
          <x14:formula1>
            <xm:f>'OR Inputs'!$A$3:$A$4</xm:f>
          </x14:formula1>
          <xm:sqref>H4:H995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51"/>
  <sheetViews>
    <sheetView showGridLines="0" tabSelected="1" topLeftCell="F1" workbookViewId="0">
      <selection activeCell="O8" sqref="O8"/>
    </sheetView>
  </sheetViews>
  <sheetFormatPr defaultColWidth="12.7109375" defaultRowHeight="15.75" customHeight="1"/>
  <cols>
    <col min="1" max="1" width="13.7109375" customWidth="1"/>
    <col min="2" max="2" width="8.7109375" customWidth="1"/>
    <col min="3" max="5" width="5.42578125" customWidth="1"/>
    <col min="6" max="6" width="19.28515625" customWidth="1"/>
    <col min="7" max="7" width="4.85546875" customWidth="1"/>
    <col min="8" max="8" width="3.7109375" customWidth="1"/>
    <col min="9" max="9" width="15.42578125" customWidth="1"/>
    <col min="10" max="10" width="4.85546875" customWidth="1"/>
    <col min="11" max="11" width="3.140625" customWidth="1"/>
    <col min="13" max="13" width="5" customWidth="1"/>
    <col min="14" max="14" width="4" customWidth="1"/>
    <col min="15" max="15" width="13.85546875" customWidth="1"/>
    <col min="16" max="16" width="4.85546875" customWidth="1"/>
    <col min="17" max="17" width="5.140625" customWidth="1"/>
    <col min="18" max="18" width="28.140625" customWidth="1"/>
  </cols>
  <sheetData>
    <row r="2" spans="1:19" ht="15.75" customHeight="1">
      <c r="A2" s="31" t="s">
        <v>525</v>
      </c>
      <c r="B2" s="31" t="s">
        <v>526</v>
      </c>
      <c r="C2" s="31"/>
      <c r="D2" s="31" t="s">
        <v>32</v>
      </c>
      <c r="E2" s="31"/>
      <c r="F2" s="31" t="s">
        <v>39</v>
      </c>
      <c r="G2" s="31" t="s">
        <v>526</v>
      </c>
      <c r="H2" s="31"/>
      <c r="I2" s="31" t="s">
        <v>40</v>
      </c>
      <c r="J2" s="31" t="s">
        <v>526</v>
      </c>
      <c r="K2" s="31"/>
      <c r="L2" s="31" t="s">
        <v>41</v>
      </c>
      <c r="M2" s="31" t="s">
        <v>526</v>
      </c>
      <c r="N2" s="31"/>
      <c r="O2" s="31" t="s">
        <v>42</v>
      </c>
      <c r="P2" s="29" t="s">
        <v>526</v>
      </c>
      <c r="R2" s="31" t="s">
        <v>35</v>
      </c>
      <c r="S2" s="31" t="s">
        <v>526</v>
      </c>
    </row>
    <row r="3" spans="1:19" ht="15.75" customHeight="1">
      <c r="A3" s="32" t="s">
        <v>47</v>
      </c>
      <c r="B3" s="33">
        <f>IF(A3="","",COUNTIF(RAW_sex,A3))</f>
        <v>131</v>
      </c>
      <c r="C3" s="29"/>
      <c r="D3" s="44">
        <v>1</v>
      </c>
      <c r="E3" s="29"/>
      <c r="F3" s="32" t="s">
        <v>10</v>
      </c>
      <c r="G3" s="33">
        <f t="shared" ref="G3:G29" si="0">IF(F3="","",COUNTIF(RAW_staff,F3))</f>
        <v>53</v>
      </c>
      <c r="H3" s="29"/>
      <c r="I3" s="32" t="s">
        <v>115</v>
      </c>
      <c r="J3" s="33">
        <f t="shared" ref="J3:J12" si="1">IF(I3="","",COUNTIF(RAW_subspec,I3))</f>
        <v>198</v>
      </c>
      <c r="K3" s="29"/>
      <c r="L3" s="32" t="s">
        <v>116</v>
      </c>
      <c r="M3" s="33">
        <f>IF(L3="","",COUNTIF(RAW_location,L3))</f>
        <v>159</v>
      </c>
      <c r="N3" s="29"/>
      <c r="O3" s="32" t="s">
        <v>6</v>
      </c>
      <c r="P3" s="33">
        <f>IF(O3="","",COUNTIF(RAW_role,O3))</f>
        <v>58</v>
      </c>
      <c r="R3" s="32" t="s">
        <v>120</v>
      </c>
      <c r="S3" s="33">
        <f t="shared" ref="S3:S48" si="2">IF(R3="","", COUNTIF(RAW_coded,R3))</f>
        <v>85</v>
      </c>
    </row>
    <row r="4" spans="1:19" ht="15.75" customHeight="1">
      <c r="A4" s="34" t="s">
        <v>51</v>
      </c>
      <c r="B4" s="35">
        <f>IF(A4="","",COUNTIF(RAW_sex,A4))</f>
        <v>169</v>
      </c>
      <c r="D4" s="45">
        <v>2</v>
      </c>
      <c r="F4" s="36" t="s">
        <v>11</v>
      </c>
      <c r="G4" s="37">
        <f t="shared" si="0"/>
        <v>32</v>
      </c>
      <c r="I4" s="36" t="s">
        <v>48</v>
      </c>
      <c r="J4" s="37">
        <f t="shared" si="1"/>
        <v>72</v>
      </c>
      <c r="K4" s="29"/>
      <c r="L4" s="36" t="s">
        <v>287</v>
      </c>
      <c r="M4" s="37">
        <f>IF(L4="","",COUNTIF(RAW_location,L4))</f>
        <v>89</v>
      </c>
      <c r="N4" s="29"/>
      <c r="O4" s="36" t="s">
        <v>7</v>
      </c>
      <c r="P4" s="37">
        <f>IF(O4="","",COUNTIF(RAW_role,O4))</f>
        <v>101</v>
      </c>
      <c r="R4" s="36" t="s">
        <v>123</v>
      </c>
      <c r="S4" s="37">
        <f t="shared" si="2"/>
        <v>39</v>
      </c>
    </row>
    <row r="5" spans="1:19" ht="15.75" customHeight="1">
      <c r="D5" s="45">
        <v>3</v>
      </c>
      <c r="F5" s="36" t="s">
        <v>12</v>
      </c>
      <c r="G5" s="37">
        <f t="shared" si="0"/>
        <v>56</v>
      </c>
      <c r="I5" s="36" t="s">
        <v>245</v>
      </c>
      <c r="J5" s="37">
        <f t="shared" si="1"/>
        <v>11</v>
      </c>
      <c r="K5" s="29"/>
      <c r="L5" s="36" t="s">
        <v>49</v>
      </c>
      <c r="M5" s="37">
        <f>IF(L5="","",COUNTIF(RAW_location,L5))</f>
        <v>37</v>
      </c>
      <c r="N5" s="29"/>
      <c r="O5" s="34" t="s">
        <v>8</v>
      </c>
      <c r="P5" s="35">
        <f>IF(O5="","",COUNTIF(RAW_role,O5))</f>
        <v>141</v>
      </c>
      <c r="R5" s="36" t="s">
        <v>113</v>
      </c>
      <c r="S5" s="37">
        <f t="shared" si="2"/>
        <v>31</v>
      </c>
    </row>
    <row r="6" spans="1:19" ht="15.75" customHeight="1">
      <c r="D6" s="45">
        <v>4</v>
      </c>
      <c r="F6" s="36" t="s">
        <v>13</v>
      </c>
      <c r="G6" s="37">
        <f t="shared" si="0"/>
        <v>30</v>
      </c>
      <c r="I6" s="36" t="s">
        <v>260</v>
      </c>
      <c r="J6" s="37">
        <f t="shared" si="1"/>
        <v>9</v>
      </c>
      <c r="K6" s="29"/>
      <c r="L6" s="36" t="s">
        <v>246</v>
      </c>
      <c r="M6" s="37">
        <f>IF(L6="","",COUNTIF(RAW_location,L6))</f>
        <v>15</v>
      </c>
      <c r="R6" s="36" t="s">
        <v>110</v>
      </c>
      <c r="S6" s="37">
        <f t="shared" si="2"/>
        <v>24</v>
      </c>
    </row>
    <row r="7" spans="1:19" ht="15.75" customHeight="1">
      <c r="A7" s="31"/>
      <c r="B7" s="31"/>
      <c r="C7" s="31"/>
      <c r="D7" s="52">
        <v>5</v>
      </c>
      <c r="E7" s="31"/>
      <c r="F7" s="36" t="s">
        <v>14</v>
      </c>
      <c r="G7" s="37">
        <f t="shared" si="0"/>
        <v>19</v>
      </c>
      <c r="I7" s="36" t="s">
        <v>56</v>
      </c>
      <c r="J7" s="37">
        <f t="shared" si="1"/>
        <v>6</v>
      </c>
      <c r="L7" s="34"/>
      <c r="M7" s="35" t="str">
        <f>IF(L7="","",COUNTIF(RAW_location,L7))</f>
        <v/>
      </c>
      <c r="R7" s="36" t="s">
        <v>199</v>
      </c>
      <c r="S7" s="37">
        <f t="shared" si="2"/>
        <v>15</v>
      </c>
    </row>
    <row r="8" spans="1:19" ht="15.75" customHeight="1">
      <c r="A8" s="29"/>
      <c r="B8" s="29"/>
      <c r="C8" s="38"/>
      <c r="D8" s="38"/>
      <c r="E8" s="38"/>
      <c r="F8" s="36" t="s">
        <v>16</v>
      </c>
      <c r="G8" s="37">
        <f t="shared" si="0"/>
        <v>17</v>
      </c>
      <c r="I8" s="36" t="s">
        <v>286</v>
      </c>
      <c r="J8" s="37">
        <f t="shared" si="1"/>
        <v>2</v>
      </c>
      <c r="R8" s="36" t="s">
        <v>129</v>
      </c>
      <c r="S8" s="37">
        <f t="shared" si="2"/>
        <v>11</v>
      </c>
    </row>
    <row r="9" spans="1:19" ht="15.75" customHeight="1">
      <c r="A9" s="29"/>
      <c r="B9" s="29"/>
      <c r="C9" s="38"/>
      <c r="D9" s="38"/>
      <c r="E9" s="38"/>
      <c r="F9" s="36" t="s">
        <v>15</v>
      </c>
      <c r="G9" s="37">
        <f t="shared" si="0"/>
        <v>17</v>
      </c>
      <c r="I9" s="36" t="s">
        <v>291</v>
      </c>
      <c r="J9" s="37">
        <f t="shared" si="1"/>
        <v>2</v>
      </c>
      <c r="R9" s="36" t="s">
        <v>71</v>
      </c>
      <c r="S9" s="37">
        <f t="shared" si="2"/>
        <v>7</v>
      </c>
    </row>
    <row r="10" spans="1:19" ht="15.75" customHeight="1">
      <c r="A10" s="29"/>
      <c r="B10" s="29"/>
      <c r="C10" s="38"/>
      <c r="D10" s="38"/>
      <c r="E10" s="38"/>
      <c r="F10" s="36" t="s">
        <v>17</v>
      </c>
      <c r="G10" s="37">
        <f t="shared" si="0"/>
        <v>13</v>
      </c>
      <c r="I10" s="36" t="s">
        <v>527</v>
      </c>
      <c r="J10" s="37">
        <f t="shared" si="1"/>
        <v>0</v>
      </c>
      <c r="R10" s="36" t="s">
        <v>59</v>
      </c>
      <c r="S10" s="37">
        <f t="shared" si="2"/>
        <v>7</v>
      </c>
    </row>
    <row r="11" spans="1:19" ht="15.75" customHeight="1">
      <c r="A11" s="31"/>
      <c r="B11" s="29"/>
      <c r="F11" s="36" t="s">
        <v>18</v>
      </c>
      <c r="G11" s="37">
        <f t="shared" si="0"/>
        <v>10</v>
      </c>
      <c r="I11" s="36" t="s">
        <v>528</v>
      </c>
      <c r="J11" s="37">
        <f t="shared" si="1"/>
        <v>0</v>
      </c>
      <c r="R11" s="36" t="s">
        <v>53</v>
      </c>
      <c r="S11" s="37">
        <f t="shared" si="2"/>
        <v>6</v>
      </c>
    </row>
    <row r="12" spans="1:19" ht="15.75" customHeight="1">
      <c r="A12" s="39"/>
      <c r="C12" s="40"/>
      <c r="D12" s="40"/>
      <c r="E12" s="40"/>
      <c r="F12" s="36" t="s">
        <v>19</v>
      </c>
      <c r="G12" s="37">
        <f t="shared" si="0"/>
        <v>9</v>
      </c>
      <c r="I12" s="34"/>
      <c r="J12" s="35" t="str">
        <f t="shared" si="1"/>
        <v/>
      </c>
      <c r="R12" s="36" t="s">
        <v>66</v>
      </c>
      <c r="S12" s="37">
        <f t="shared" si="2"/>
        <v>6</v>
      </c>
    </row>
    <row r="13" spans="1:19" ht="15.75" customHeight="1">
      <c r="A13" s="41"/>
      <c r="F13" s="36" t="s">
        <v>21</v>
      </c>
      <c r="G13" s="37">
        <f t="shared" si="0"/>
        <v>5</v>
      </c>
      <c r="I13" s="42" t="s">
        <v>9</v>
      </c>
      <c r="J13" s="43">
        <f>SUM(J3:J12)</f>
        <v>300</v>
      </c>
      <c r="R13" s="36" t="s">
        <v>258</v>
      </c>
      <c r="S13" s="37">
        <f t="shared" si="2"/>
        <v>6</v>
      </c>
    </row>
    <row r="14" spans="1:19" ht="15.75" customHeight="1">
      <c r="F14" s="36" t="s">
        <v>20</v>
      </c>
      <c r="G14" s="37">
        <f t="shared" si="0"/>
        <v>5</v>
      </c>
      <c r="R14" s="36" t="s">
        <v>62</v>
      </c>
      <c r="S14" s="37">
        <f t="shared" si="2"/>
        <v>6</v>
      </c>
    </row>
    <row r="15" spans="1:19" ht="15.75" customHeight="1">
      <c r="F15" s="36" t="s">
        <v>24</v>
      </c>
      <c r="G15" s="37">
        <f t="shared" si="0"/>
        <v>4</v>
      </c>
      <c r="R15" s="36" t="s">
        <v>73</v>
      </c>
      <c r="S15" s="37">
        <f t="shared" si="2"/>
        <v>6</v>
      </c>
    </row>
    <row r="16" spans="1:19" ht="15.75" customHeight="1">
      <c r="F16" s="36" t="s">
        <v>22</v>
      </c>
      <c r="G16" s="37">
        <f t="shared" si="0"/>
        <v>8</v>
      </c>
      <c r="R16" s="36" t="s">
        <v>174</v>
      </c>
      <c r="S16" s="37">
        <f t="shared" si="2"/>
        <v>4</v>
      </c>
    </row>
    <row r="17" spans="6:19" ht="15.75" customHeight="1">
      <c r="F17" s="36" t="s">
        <v>23</v>
      </c>
      <c r="G17" s="37">
        <f t="shared" si="0"/>
        <v>4</v>
      </c>
      <c r="R17" s="36" t="s">
        <v>347</v>
      </c>
      <c r="S17" s="37">
        <f t="shared" si="2"/>
        <v>4</v>
      </c>
    </row>
    <row r="18" spans="6:19" ht="15.75" customHeight="1">
      <c r="F18" s="36" t="s">
        <v>27</v>
      </c>
      <c r="G18" s="37">
        <f t="shared" si="0"/>
        <v>3</v>
      </c>
      <c r="R18" s="36" t="s">
        <v>264</v>
      </c>
      <c r="S18" s="37">
        <f t="shared" si="2"/>
        <v>3</v>
      </c>
    </row>
    <row r="19" spans="6:19" ht="15.75" customHeight="1">
      <c r="F19" s="36" t="s">
        <v>25</v>
      </c>
      <c r="G19" s="37">
        <f t="shared" si="0"/>
        <v>3</v>
      </c>
      <c r="R19" s="36" t="s">
        <v>46</v>
      </c>
      <c r="S19" s="37">
        <f t="shared" si="2"/>
        <v>3</v>
      </c>
    </row>
    <row r="20" spans="6:19" ht="15.75" customHeight="1">
      <c r="F20" s="36" t="s">
        <v>26</v>
      </c>
      <c r="G20" s="37">
        <f t="shared" si="0"/>
        <v>6</v>
      </c>
      <c r="R20" s="36" t="s">
        <v>102</v>
      </c>
      <c r="S20" s="37">
        <f t="shared" si="2"/>
        <v>3</v>
      </c>
    </row>
    <row r="21" spans="6:19" ht="15.75" customHeight="1">
      <c r="F21" s="36" t="s">
        <v>28</v>
      </c>
      <c r="G21" s="37">
        <f t="shared" si="0"/>
        <v>2</v>
      </c>
      <c r="R21" s="36" t="s">
        <v>305</v>
      </c>
      <c r="S21" s="37">
        <f t="shared" si="2"/>
        <v>3</v>
      </c>
    </row>
    <row r="22" spans="6:19" ht="15.75" customHeight="1">
      <c r="F22" s="36" t="s">
        <v>30</v>
      </c>
      <c r="G22" s="37">
        <f t="shared" si="0"/>
        <v>1</v>
      </c>
      <c r="R22" s="36" t="s">
        <v>55</v>
      </c>
      <c r="S22" s="37">
        <f t="shared" si="2"/>
        <v>3</v>
      </c>
    </row>
    <row r="23" spans="6:19" ht="15.75" customHeight="1">
      <c r="F23" s="36" t="s">
        <v>29</v>
      </c>
      <c r="G23" s="37">
        <f t="shared" si="0"/>
        <v>3</v>
      </c>
      <c r="R23" s="36" t="s">
        <v>82</v>
      </c>
      <c r="S23" s="37">
        <f t="shared" si="2"/>
        <v>2</v>
      </c>
    </row>
    <row r="24" spans="6:19" ht="15.75" customHeight="1">
      <c r="F24" s="36"/>
      <c r="G24" s="37" t="str">
        <f t="shared" si="0"/>
        <v/>
      </c>
      <c r="R24" s="36" t="s">
        <v>64</v>
      </c>
      <c r="S24" s="37">
        <f t="shared" si="2"/>
        <v>2</v>
      </c>
    </row>
    <row r="25" spans="6:19" ht="15.75" customHeight="1">
      <c r="F25" s="36"/>
      <c r="G25" s="37" t="str">
        <f t="shared" si="0"/>
        <v/>
      </c>
      <c r="R25" s="36" t="s">
        <v>79</v>
      </c>
      <c r="S25" s="37">
        <f t="shared" si="2"/>
        <v>2</v>
      </c>
    </row>
    <row r="26" spans="6:19" ht="15.75" customHeight="1">
      <c r="F26" s="36"/>
      <c r="G26" s="37" t="str">
        <f t="shared" si="0"/>
        <v/>
      </c>
      <c r="R26" s="36" t="s">
        <v>276</v>
      </c>
      <c r="S26" s="37">
        <f t="shared" si="2"/>
        <v>2</v>
      </c>
    </row>
    <row r="27" spans="6:19" ht="15.75" customHeight="1">
      <c r="F27" s="36"/>
      <c r="G27" s="37" t="str">
        <f t="shared" si="0"/>
        <v/>
      </c>
      <c r="R27" s="36" t="s">
        <v>69</v>
      </c>
      <c r="S27" s="37">
        <f t="shared" si="2"/>
        <v>1</v>
      </c>
    </row>
    <row r="28" spans="6:19" ht="15.75" customHeight="1">
      <c r="F28" s="36"/>
      <c r="G28" s="37" t="str">
        <f t="shared" si="0"/>
        <v/>
      </c>
      <c r="R28" s="36" t="s">
        <v>91</v>
      </c>
      <c r="S28" s="37">
        <f t="shared" si="2"/>
        <v>1</v>
      </c>
    </row>
    <row r="29" spans="6:19" ht="15.75" customHeight="1">
      <c r="F29" s="34"/>
      <c r="G29" s="35" t="str">
        <f t="shared" si="0"/>
        <v/>
      </c>
      <c r="R29" s="36" t="s">
        <v>255</v>
      </c>
      <c r="S29" s="37">
        <f t="shared" si="2"/>
        <v>1</v>
      </c>
    </row>
    <row r="30" spans="6:19" ht="15.75" customHeight="1">
      <c r="F30" s="42" t="s">
        <v>9</v>
      </c>
      <c r="G30" s="43">
        <f>SUM(G3:G29)</f>
        <v>300</v>
      </c>
      <c r="R30" s="36" t="s">
        <v>243</v>
      </c>
      <c r="S30" s="37">
        <f t="shared" si="2"/>
        <v>1</v>
      </c>
    </row>
    <row r="31" spans="6:19" ht="15.75" customHeight="1">
      <c r="R31" s="36" t="s">
        <v>289</v>
      </c>
      <c r="S31" s="37">
        <f t="shared" si="2"/>
        <v>1</v>
      </c>
    </row>
    <row r="32" spans="6:19" ht="15.75" customHeight="1">
      <c r="R32" s="36" t="s">
        <v>293</v>
      </c>
      <c r="S32" s="37">
        <f t="shared" si="2"/>
        <v>1</v>
      </c>
    </row>
    <row r="33" spans="18:19" ht="15.75" customHeight="1">
      <c r="R33" s="36" t="s">
        <v>281</v>
      </c>
      <c r="S33" s="37">
        <f t="shared" si="2"/>
        <v>1</v>
      </c>
    </row>
    <row r="34" spans="18:19" ht="15.75" customHeight="1">
      <c r="R34" s="36" t="s">
        <v>88</v>
      </c>
      <c r="S34" s="37">
        <f t="shared" si="2"/>
        <v>1</v>
      </c>
    </row>
    <row r="35" spans="18:19" ht="15.75" customHeight="1">
      <c r="R35" s="36" t="s">
        <v>248</v>
      </c>
      <c r="S35" s="37">
        <f t="shared" si="2"/>
        <v>1</v>
      </c>
    </row>
    <row r="36" spans="18:19" ht="15.75" customHeight="1">
      <c r="R36" s="36" t="s">
        <v>273</v>
      </c>
      <c r="S36" s="37">
        <f t="shared" si="2"/>
        <v>1</v>
      </c>
    </row>
    <row r="37" spans="18:19" ht="15.75" customHeight="1">
      <c r="R37" s="36" t="s">
        <v>270</v>
      </c>
      <c r="S37" s="37">
        <f t="shared" si="2"/>
        <v>1</v>
      </c>
    </row>
    <row r="38" spans="18:19" ht="15.75" customHeight="1">
      <c r="R38" s="36" t="s">
        <v>284</v>
      </c>
      <c r="S38" s="37">
        <f t="shared" si="2"/>
        <v>1</v>
      </c>
    </row>
    <row r="39" spans="18:19" ht="15.75" customHeight="1">
      <c r="R39" s="36" t="s">
        <v>324</v>
      </c>
      <c r="S39" s="37">
        <f t="shared" si="2"/>
        <v>1</v>
      </c>
    </row>
    <row r="40" spans="18:19" ht="15.75" customHeight="1">
      <c r="R40" s="36" t="s">
        <v>382</v>
      </c>
      <c r="S40" s="37">
        <f t="shared" si="2"/>
        <v>1</v>
      </c>
    </row>
    <row r="41" spans="18:19" ht="15.75" customHeight="1">
      <c r="R41" s="36" t="s">
        <v>407</v>
      </c>
      <c r="S41" s="37">
        <f t="shared" si="2"/>
        <v>1</v>
      </c>
    </row>
    <row r="42" spans="18:19" ht="15.75" customHeight="1">
      <c r="R42" s="36" t="s">
        <v>413</v>
      </c>
      <c r="S42" s="37">
        <f t="shared" si="2"/>
        <v>1</v>
      </c>
    </row>
    <row r="43" spans="18:19" ht="15.75" customHeight="1">
      <c r="R43" s="36" t="s">
        <v>462</v>
      </c>
      <c r="S43" s="37">
        <f t="shared" si="2"/>
        <v>1</v>
      </c>
    </row>
    <row r="44" spans="18:19" ht="15.75" customHeight="1">
      <c r="R44" s="36" t="s">
        <v>529</v>
      </c>
      <c r="S44" s="37">
        <f t="shared" si="2"/>
        <v>0</v>
      </c>
    </row>
    <row r="45" spans="18:19" ht="15.75" customHeight="1">
      <c r="R45" s="36" t="s">
        <v>304</v>
      </c>
      <c r="S45" s="37">
        <f t="shared" si="2"/>
        <v>0</v>
      </c>
    </row>
    <row r="46" spans="18:19" ht="15.75" customHeight="1">
      <c r="R46" s="34" t="s">
        <v>479</v>
      </c>
      <c r="S46" s="37">
        <f t="shared" si="2"/>
        <v>1</v>
      </c>
    </row>
    <row r="47" spans="18:19" ht="15.75" customHeight="1">
      <c r="R47" s="29" t="s">
        <v>483</v>
      </c>
      <c r="S47" s="37">
        <f t="shared" si="2"/>
        <v>1</v>
      </c>
    </row>
    <row r="48" spans="18:19" ht="15.75" customHeight="1">
      <c r="R48" s="29" t="s">
        <v>519</v>
      </c>
      <c r="S48" s="37">
        <f t="shared" si="2"/>
        <v>1</v>
      </c>
    </row>
    <row r="49" spans="18:19" ht="15.75" customHeight="1">
      <c r="R49" s="29"/>
    </row>
    <row r="50" spans="18:19" ht="15.75" customHeight="1">
      <c r="R50" s="29"/>
    </row>
    <row r="51" spans="18:19" ht="15.75" customHeight="1">
      <c r="R51" s="29" t="s">
        <v>9</v>
      </c>
      <c r="S51" s="29">
        <f>SUM(S3:S49)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Vishal</cp:lastModifiedBy>
  <cp:revision/>
  <dcterms:created xsi:type="dcterms:W3CDTF">2022-06-07T11:29:26Z</dcterms:created>
  <dcterms:modified xsi:type="dcterms:W3CDTF">2022-06-07T11:29:26Z</dcterms:modified>
  <cp:category/>
  <cp:contentStatus/>
</cp:coreProperties>
</file>